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 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<sst xmlns="http://schemas.openxmlformats.org/spreadsheetml/2006/main" count="1520" uniqueCount="1069">
  <si>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</si>
  <si>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</si>
  <si>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</si>
  <si>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</si>
  <si>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</si>
  <si>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</si>
  <si>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</si>
  <si>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</si>
  <si>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</si>
  <si>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</si>
  <si>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</si>
  <si>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</si>
  <si>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Variação Inicial</t>
  </si>
  <si>
    <t>Quantidade de açoes</t>
  </si>
  <si>
    <t>Variação em Dinheiro</t>
  </si>
  <si>
    <t>Resultado</t>
  </si>
  <si>
    <t>Nome da empres</t>
  </si>
  <si>
    <t>Segmentos</t>
  </si>
  <si>
    <t>Idade</t>
  </si>
  <si>
    <t>Cat idade</t>
  </si>
  <si>
    <t>variação(%) semanal</t>
  </si>
  <si>
    <t>variacao incial semanal</t>
  </si>
  <si>
    <t>Variacao em dinheiro semanal</t>
  </si>
  <si>
    <t>Resultado semanal</t>
  </si>
  <si>
    <t>variacao(%) mensal</t>
  </si>
  <si>
    <t>Variacao inicial</t>
  </si>
  <si>
    <t>Variacao em dinheiro</t>
  </si>
  <si>
    <t>variacao(%) anual</t>
  </si>
  <si>
    <t>variacao(%)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</si>
  <si>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</si>
  <si>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</si>
  <si>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</si>
  <si>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</si>
  <si>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</si>
  <si>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</si>
  <si>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</si>
  <si>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</si>
  <si>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</si>
  <si>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</si>
  <si>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</si>
  <si>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</si>
  <si>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</si>
  <si>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</si>
  <si>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</si>
  <si>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</si>
  <si>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</si>
  <si>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</si>
  <si>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</si>
  <si>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</si>
  <si>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</si>
  <si>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</si>
  <si>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</si>
  <si>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</si>
  <si>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</si>
  <si>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</si>
  <si>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</si>
  <si>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</si>
  <si>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</si>
  <si>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</si>
  <si>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</si>
  <si>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</si>
  <si>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</si>
  <si>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</si>
  <si>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</si>
  <si>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</si>
  <si>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</si>
  <si>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</si>
  <si>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</si>
  <si>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</si>
  <si>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</si>
  <si>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</si>
  <si>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</si>
  <si>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</si>
  <si>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</si>
  <si>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</si>
  <si>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</si>
  <si>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</si>
  <si>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</si>
  <si>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</si>
  <si>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</si>
  <si>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</si>
  <si>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</si>
  <si>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</si>
  <si>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</si>
  <si>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</si>
  <si>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</si>
  <si>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</si>
  <si>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</si>
  <si>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</si>
  <si>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</si>
  <si>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</si>
  <si>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</si>
  <si>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</si>
  <si>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</si>
  <si>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</si>
  <si>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</si>
  <si>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</si>
  <si>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</si>
  <si>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</si>
  <si>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</si>
  <si>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</si>
  <si>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</si>
  <si>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</si>
  <si>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</si>
  <si>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</si>
  <si>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</si>
  <si>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</si>
  <si>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</si>
  <si>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</si>
  <si>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</si>
  <si>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</si>
  <si>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</si>
  <si>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</si>
  <si>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</si>
  <si>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</si>
  <si>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</si>
  <si>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</si>
  <si>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</si>
  <si>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</si>
  <si>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</si>
  <si>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</si>
  <si>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</si>
  <si>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</si>
  <si>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</si>
  <si>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</si>
  <si>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</si>
  <si>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</si>
  <si>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</si>
  <si>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</si>
  <si>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</si>
  <si>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</si>
  <si>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</si>
  <si>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</si>
  <si>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</si>
  <si>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</si>
  <si>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</si>
  <si>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</si>
  <si>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</si>
  <si>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</si>
  <si>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</si>
  <si>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</si>
  <si>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</si>
  <si>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</si>
  <si>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</si>
  <si>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</si>
  <si>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</si>
  <si>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</si>
  <si>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</si>
  <si>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</si>
  <si>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</si>
  <si>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</si>
  <si>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</si>
  <si>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</si>
  <si>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</si>
  <si>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</si>
  <si>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</si>
  <si>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</si>
  <si>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</si>
  <si>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</si>
  <si>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</si>
  <si>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</si>
  <si>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</si>
  <si>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</si>
  <si>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</si>
  <si>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</si>
  <si>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</si>
  <si>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</si>
  <si>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</si>
  <si>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</si>
  <si>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</si>
  <si>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</si>
  <si>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</si>
  <si>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</si>
  <si>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</si>
  <si>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</si>
  <si>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</si>
  <si>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</si>
  <si>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</si>
  <si>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</si>
  <si>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</si>
  <si>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</si>
  <si>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</si>
  <si>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</si>
  <si>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</si>
  <si>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</si>
  <si>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</si>
  <si>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</si>
  <si>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</si>
  <si>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</si>
  <si>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</si>
  <si>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</si>
  <si>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Segmento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</si>
  <si>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</si>
  <si>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</si>
  <si>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</si>
  <si>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</si>
  <si>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</si>
  <si>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</si>
  <si>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</si>
  <si>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</si>
  <si>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</si>
  <si>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</si>
  <si>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</si>
  <si>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</si>
  <si>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</si>
  <si>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</si>
  <si>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</si>
  <si>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</si>
  <si>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</si>
  <si>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</si>
  <si>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</si>
  <si>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</si>
  <si>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</si>
  <si>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</si>
  <si>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</si>
  <si>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</si>
  <si>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</si>
  <si>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</si>
  <si>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</si>
  <si>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</si>
  <si>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</si>
  <si>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Energia e Química</t>
  </si>
  <si>
    <t>MRV</t>
  </si>
  <si>
    <t>Construção Civil</t>
  </si>
  <si>
    <t>Arezzo</t>
  </si>
  <si>
    <t>Varejo de 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</si>
  <si>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</si>
  <si>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</si>
  <si>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</si>
  <si>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</si>
  <si>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</si>
  <si>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</si>
  <si>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</si>
  <si>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</si>
  <si>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</si>
  <si>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</si>
  <si>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</si>
  <si>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Tecnologia Financeira</t>
  </si>
  <si>
    <t>Dexco</t>
  </si>
  <si>
    <t>TIM</t>
  </si>
  <si>
    <t>Bradespar</t>
  </si>
  <si>
    <t>Investimentos Diversos</t>
  </si>
  <si>
    <t>Locaweb</t>
  </si>
  <si>
    <t>Tecnologia</t>
  </si>
  <si>
    <t>PetroRecôncavo</t>
  </si>
  <si>
    <t>Itaúsa</t>
  </si>
  <si>
    <t>Investimentos</t>
  </si>
  <si>
    <t>Banco do Brasil</t>
  </si>
  <si>
    <t>RaiaDrogasil</t>
  </si>
  <si>
    <t>Varejo Farmacêutico</t>
  </si>
  <si>
    <t>Metalúrgica Gerdau</t>
  </si>
  <si>
    <t>Cosan</t>
  </si>
  <si>
    <t>Energia e Logística</t>
  </si>
  <si>
    <t>JBS</t>
  </si>
  <si>
    <t>Magazine Luiza</t>
  </si>
  <si>
    <t>Gerdau</t>
  </si>
  <si>
    <t>Raízen</t>
  </si>
  <si>
    <t>Energia</t>
  </si>
  <si>
    <t>Copel</t>
  </si>
  <si>
    <t>Grupo Vamos</t>
  </si>
  <si>
    <t>Marfrig</t>
  </si>
  <si>
    <t>Ambev</t>
  </si>
  <si>
    <t>Bebidas</t>
  </si>
  <si>
    <t>BB Seguridade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</si>
  <si>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</si>
  <si>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</si>
  <si>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</si>
  <si>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</si>
  <si>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</si>
  <si>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</si>
  <si>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</si>
  <si>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</si>
  <si>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</si>
  <si>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</si>
  <si>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</si>
  <si>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</si>
  <si>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</si>
  <si>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</si>
  <si>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</si>
  <si>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</si>
  <si>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</si>
  <si>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</si>
  <si>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EZTEC</t>
  </si>
  <si>
    <t>Fleury</t>
  </si>
  <si>
    <t>Grupo Soma</t>
  </si>
  <si>
    <t>Alpargatas</t>
  </si>
  <si>
    <t>Calçados</t>
  </si>
  <si>
    <t>Cyrela</t>
  </si>
  <si>
    <t>Embraer</t>
  </si>
  <si>
    <t>Aeronáutica</t>
  </si>
  <si>
    <t>Natura</t>
  </si>
  <si>
    <t>Cosméticos</t>
  </si>
  <si>
    <t>Assaí</t>
  </si>
  <si>
    <t>B3</t>
  </si>
  <si>
    <t>Hypera</t>
  </si>
  <si>
    <t>Farmacêutica</t>
  </si>
  <si>
    <t>São Martinho</t>
  </si>
  <si>
    <t>Açúcar e Etanol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</si>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</sst>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14" xfId="0" applyAlignment="1" applyFont="1" applyNumberFormat="1">
      <alignment horizontal="right" vertical="bottom"/>
    </xf>
    <xf borderId="0" fillId="7" fontId="2" numFmtId="2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7" fontId="2" numFmtId="164" xfId="0" applyAlignment="1" applyFont="1" applyNumberFormat="1">
      <alignment horizontal="right" vertical="bottom"/>
    </xf>
    <xf borderId="0" fillId="7" fontId="3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8" fontId="2" numFmtId="0" xfId="0" applyAlignment="1" applyFill="1" applyFont="1">
      <alignment vertical="bottom"/>
    </xf>
    <xf borderId="0" fillId="8" fontId="2" numFmtId="14" xfId="0" applyAlignment="1" applyFont="1" applyNumberFormat="1">
      <alignment horizontal="right" vertical="bottom"/>
    </xf>
    <xf borderId="0" fillId="8" fontId="2" numFmtId="2" xfId="0" applyAlignment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0" fillId="8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7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7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63"/>
    <col customWidth="1" min="9" max="9" width="7.88"/>
    <col customWidth="1" min="10" max="10" width="8.25"/>
    <col customWidth="1" min="11" max="11" width="8.0"/>
    <col customWidth="1" min="12" max="12" width="11.88"/>
    <col customWidth="1" min="13" max="13" width="14.25"/>
    <col customWidth="1" min="14" max="14" width="19.38"/>
    <col customWidth="1" min="15" max="15" width="19.63"/>
    <col customWidth="1" min="17" max="17" width="15.75"/>
    <col customWidth="1" min="18" max="18" width="18.25"/>
    <col customWidth="1" min="20" max="20" width="16.13"/>
    <col customWidth="1" min="21" max="21" width="19.13"/>
    <col customWidth="1" min="22" max="22" width="21.5"/>
    <col customWidth="1" min="23" max="23" width="27.25"/>
    <col customWidth="1" min="24" max="24" width="17.75"/>
    <col customWidth="1" min="25" max="25" width="18.13"/>
    <col customWidth="1" min="26" max="26" width="14.25"/>
    <col customWidth="1" min="27" max="27" width="19.38"/>
    <col customWidth="1" min="28" max="28" width="9.88"/>
    <col customWidth="1" min="29" max="29" width="16.63"/>
    <col customWidth="1" min="30" max="30" width="14.25"/>
    <col customWidth="1" min="31" max="31" width="19.38"/>
    <col customWidth="1" min="32" max="32" width="9.88"/>
    <col customWidth="1" min="33" max="33" width="16.63"/>
    <col customWidth="1" min="34" max="34" width="14.25"/>
    <col customWidth="1" min="35" max="36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15</v>
      </c>
      <c r="AC1" s="5" t="s">
        <v>27</v>
      </c>
      <c r="AD1" s="5" t="s">
        <v>25</v>
      </c>
      <c r="AE1" s="5" t="s">
        <v>26</v>
      </c>
      <c r="AF1" s="5" t="s">
        <v>15</v>
      </c>
      <c r="AG1" s="6" t="s">
        <v>28</v>
      </c>
      <c r="AH1" s="6" t="s">
        <v>25</v>
      </c>
      <c r="AI1" s="6" t="s">
        <v>26</v>
      </c>
      <c r="AJ1" s="6" t="s">
        <v>15</v>
      </c>
    </row>
    <row r="2">
      <c r="A2" s="7" t="s">
        <v>29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30</v>
      </c>
      <c r="L2" s="10">
        <f t="shared" ref="L2:L82" si="1">D2/100</f>
        <v>0.052</v>
      </c>
      <c r="M2" s="9">
        <f t="shared" ref="M2:M82" si="2">C2/(L2+1)</f>
        <v>9.030418251</v>
      </c>
      <c r="N2" s="9">
        <f>VLOOKUP(A2,Total_de_acoes!A:B,2,0)</f>
        <v>515117391</v>
      </c>
      <c r="O2" s="11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1" t="str">
        <f>VLOOKUP(A2,Ticker!A:B,2,0)</f>
        <v>Usiminas</v>
      </c>
      <c r="R2" s="11" t="str">
        <f>VLOOKUP(Q2,'Chat GPT'!A:C,2,0)</f>
        <v>Siderurgia</v>
      </c>
      <c r="S2" s="12">
        <f>VLOOKUP(Q2,'Chat GPT'!A:C,3,0)</f>
        <v>60</v>
      </c>
      <c r="T2" s="13" t="str">
        <f t="shared" ref="T2:T82" si="5">IF(S2&gt;100,"mais de 100 anos",IF(S2&lt;50,"Menor de 50 anos","Entre 50 á 100 anos"))</f>
        <v>Entre 50 á 100 anos</v>
      </c>
      <c r="U2" s="13">
        <f t="shared" ref="U2:U82" si="6">E2/100</f>
        <v>0.1176</v>
      </c>
      <c r="V2" s="13">
        <f t="shared" ref="V2:V82" si="7">C2/(U2+1)</f>
        <v>8.50035791</v>
      </c>
      <c r="W2" s="13">
        <f t="shared" ref="W2:W82" si="8">(C2-V2)*N2</f>
        <v>514933025.4</v>
      </c>
      <c r="X2" s="14" t="str">
        <f t="shared" ref="X2:X82" si="9">IF(W2&gt;0,"subiu",IF(W2&lt;0,"desceu","estáveç"))</f>
        <v>subiu</v>
      </c>
      <c r="Y2" s="13">
        <f t="shared" ref="Y2:Y82" si="10">F2/100</f>
        <v>0.0226</v>
      </c>
      <c r="Z2" s="13">
        <f t="shared" ref="Z2:Z82" si="11">C2/(Y2+1)</f>
        <v>9.290044983</v>
      </c>
      <c r="AA2" s="13">
        <f t="shared" ref="AA2:AA82" si="12">(C2-Z2)*N2</f>
        <v>108151480.4</v>
      </c>
      <c r="AB2" s="13" t="str">
        <f t="shared" ref="AB2:AB82" si="13">IF(AA2&gt;0,"subiu",IF(AA2&lt;0,"desceu","estável"))</f>
        <v>subiu</v>
      </c>
      <c r="AC2" s="13">
        <f t="shared" ref="AC2:AC82" si="14">G2/100</f>
        <v>0.0226</v>
      </c>
      <c r="AD2" s="13">
        <f t="shared" ref="AD2:AD82" si="15">C2/(AC2+1)</f>
        <v>9.290044983</v>
      </c>
      <c r="AE2" s="13">
        <f t="shared" ref="AE2:AE82" si="16">(C2-AD2)*N2</f>
        <v>108151480.4</v>
      </c>
      <c r="AF2" s="13" t="str">
        <f t="shared" ref="AF2:AF82" si="17">IF(AE2&gt;0,"subiu",IF(AE2&lt;0,"desceu","estável"))</f>
        <v>subiu</v>
      </c>
      <c r="AG2" s="13">
        <f t="shared" ref="AG2:AG82" si="18">H2/100</f>
        <v>0.1597</v>
      </c>
      <c r="AH2" s="13">
        <f t="shared" ref="AH2:AH82" si="19">C2/(AG2+1)</f>
        <v>8.191773735</v>
      </c>
      <c r="AI2" s="13">
        <f t="shared" ref="AI2:AI82" si="20">(C2-AH2)*N2</f>
        <v>673890100.7</v>
      </c>
      <c r="AJ2" s="13" t="str">
        <f t="shared" ref="AJ2:AJ82" si="21">IF(AI2&gt;0,"subiu",IF(AI2&lt;0,"desceu","estável"))</f>
        <v>subiu</v>
      </c>
    </row>
    <row r="3">
      <c r="A3" s="15" t="s">
        <v>31</v>
      </c>
      <c r="B3" s="16">
        <v>45317.0</v>
      </c>
      <c r="C3" s="17">
        <v>6.82</v>
      </c>
      <c r="D3" s="18">
        <v>2.4</v>
      </c>
      <c r="E3" s="18">
        <v>2.4</v>
      </c>
      <c r="F3" s="18">
        <v>-12.11</v>
      </c>
      <c r="G3" s="18">
        <v>-12.11</v>
      </c>
      <c r="H3" s="18">
        <v>50.56</v>
      </c>
      <c r="I3" s="18">
        <v>6.66</v>
      </c>
      <c r="J3" s="18">
        <v>6.86</v>
      </c>
      <c r="K3" s="15" t="s">
        <v>32</v>
      </c>
      <c r="L3" s="18">
        <f t="shared" si="1"/>
        <v>0.024</v>
      </c>
      <c r="M3" s="9">
        <f t="shared" si="2"/>
        <v>6.66015625</v>
      </c>
      <c r="N3" s="9">
        <f>VLOOKUP(A3,Total_de_acoes!A:B,2,0)</f>
        <v>1110559345</v>
      </c>
      <c r="O3" s="11">
        <f t="shared" si="3"/>
        <v>177515970.3</v>
      </c>
      <c r="P3" s="11" t="str">
        <f t="shared" si="4"/>
        <v>subiu</v>
      </c>
      <c r="Q3" s="11" t="str">
        <f>VLOOKUP(A3,Ticker!A:B,2,0)</f>
        <v>CSN Mineração</v>
      </c>
      <c r="R3" s="11" t="str">
        <f>VLOOKUP(Q3,'Chat GPT'!A:C,2,0)</f>
        <v>Mineração</v>
      </c>
      <c r="S3" s="12">
        <f>VLOOKUP(Q3,'Chat GPT'!A:C,3,0)</f>
        <v>81</v>
      </c>
      <c r="T3" s="13" t="str">
        <f t="shared" si="5"/>
        <v>Entre 50 á 100 anos</v>
      </c>
      <c r="U3" s="13">
        <f t="shared" si="6"/>
        <v>0.024</v>
      </c>
      <c r="V3" s="13">
        <f t="shared" si="7"/>
        <v>6.66015625</v>
      </c>
      <c r="W3" s="13">
        <f t="shared" si="8"/>
        <v>177515970.3</v>
      </c>
      <c r="X3" s="14" t="str">
        <f t="shared" si="9"/>
        <v>subiu</v>
      </c>
      <c r="Y3" s="13">
        <f t="shared" si="10"/>
        <v>-0.1211</v>
      </c>
      <c r="Z3" s="13">
        <f t="shared" si="11"/>
        <v>7.759699625</v>
      </c>
      <c r="AA3" s="13">
        <f t="shared" si="12"/>
        <v>-1043592200</v>
      </c>
      <c r="AB3" s="13" t="str">
        <f t="shared" si="13"/>
        <v>desceu</v>
      </c>
      <c r="AC3" s="13">
        <f t="shared" si="14"/>
        <v>-0.1211</v>
      </c>
      <c r="AD3" s="13">
        <f t="shared" si="15"/>
        <v>7.759699625</v>
      </c>
      <c r="AE3" s="13">
        <f t="shared" si="16"/>
        <v>-1043592200</v>
      </c>
      <c r="AF3" s="13" t="str">
        <f t="shared" si="17"/>
        <v>desceu</v>
      </c>
      <c r="AG3" s="13">
        <f t="shared" si="18"/>
        <v>0.5056</v>
      </c>
      <c r="AH3" s="13">
        <f t="shared" si="19"/>
        <v>4.529755579</v>
      </c>
      <c r="AI3" s="13">
        <f t="shared" si="20"/>
        <v>2543452344</v>
      </c>
      <c r="AJ3" s="13" t="str">
        <f t="shared" si="21"/>
        <v>subiu</v>
      </c>
    </row>
    <row r="4">
      <c r="A4" s="7" t="s">
        <v>33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34</v>
      </c>
      <c r="L4" s="10">
        <f t="shared" si="1"/>
        <v>0.0219</v>
      </c>
      <c r="M4" s="9">
        <f t="shared" si="2"/>
        <v>41.06076916</v>
      </c>
      <c r="N4" s="9">
        <f>VLOOKUP(A4,Total_de_acoes!A:B,2,0)</f>
        <v>2379877655</v>
      </c>
      <c r="O4" s="11">
        <f t="shared" si="3"/>
        <v>2140059394</v>
      </c>
      <c r="P4" s="11" t="str">
        <f t="shared" si="4"/>
        <v>subiu</v>
      </c>
      <c r="Q4" s="11" t="str">
        <f>VLOOKUP(A4,Ticker!A:B,2,0)</f>
        <v>Petrobras</v>
      </c>
      <c r="R4" s="11" t="str">
        <f>VLOOKUP(Q4,'Chat GPT'!A:C,2,0)</f>
        <v>Petróleo e Gás</v>
      </c>
      <c r="S4" s="12">
        <f>VLOOKUP(Q4,'Chat GPT'!A:C,3,0)</f>
        <v>69</v>
      </c>
      <c r="T4" s="13" t="str">
        <f t="shared" si="5"/>
        <v>Entre 50 á 100 anos</v>
      </c>
      <c r="U4" s="13">
        <f t="shared" si="6"/>
        <v>0.0773</v>
      </c>
      <c r="V4" s="13">
        <f t="shared" si="7"/>
        <v>38.94922491</v>
      </c>
      <c r="W4" s="13">
        <f t="shared" si="8"/>
        <v>7165276351</v>
      </c>
      <c r="X4" s="14" t="str">
        <f t="shared" si="9"/>
        <v>subiu</v>
      </c>
      <c r="Y4" s="13">
        <f t="shared" si="10"/>
        <v>0.0764</v>
      </c>
      <c r="Z4" s="13">
        <f t="shared" si="11"/>
        <v>38.98179116</v>
      </c>
      <c r="AA4" s="13">
        <f t="shared" si="12"/>
        <v>7087772680</v>
      </c>
      <c r="AB4" s="13" t="str">
        <f t="shared" si="13"/>
        <v>subiu</v>
      </c>
      <c r="AC4" s="13">
        <f t="shared" si="14"/>
        <v>0.0764</v>
      </c>
      <c r="AD4" s="13">
        <f t="shared" si="15"/>
        <v>38.98179116</v>
      </c>
      <c r="AE4" s="13">
        <f t="shared" si="16"/>
        <v>7087772680</v>
      </c>
      <c r="AF4" s="13" t="str">
        <f t="shared" si="17"/>
        <v>subiu</v>
      </c>
      <c r="AG4" s="13">
        <f t="shared" si="18"/>
        <v>0.7755</v>
      </c>
      <c r="AH4" s="13">
        <f t="shared" si="19"/>
        <v>23.6327795</v>
      </c>
      <c r="AI4" s="13">
        <f t="shared" si="20"/>
        <v>43616542549</v>
      </c>
      <c r="AJ4" s="13" t="str">
        <f t="shared" si="21"/>
        <v>subiu</v>
      </c>
    </row>
    <row r="5">
      <c r="A5" s="15" t="s">
        <v>35</v>
      </c>
      <c r="B5" s="16">
        <v>45317.0</v>
      </c>
      <c r="C5" s="17">
        <v>52.91</v>
      </c>
      <c r="D5" s="18">
        <v>2.04</v>
      </c>
      <c r="E5" s="18">
        <v>2.14</v>
      </c>
      <c r="F5" s="18">
        <v>-4.89</v>
      </c>
      <c r="G5" s="18">
        <v>-4.89</v>
      </c>
      <c r="H5" s="18">
        <v>18.85</v>
      </c>
      <c r="I5" s="18">
        <v>51.89</v>
      </c>
      <c r="J5" s="18">
        <v>53.17</v>
      </c>
      <c r="K5" s="15" t="s">
        <v>36</v>
      </c>
      <c r="L5" s="18">
        <f t="shared" si="1"/>
        <v>0.0204</v>
      </c>
      <c r="M5" s="9">
        <f t="shared" si="2"/>
        <v>51.85221482</v>
      </c>
      <c r="N5" s="9">
        <f>VLOOKUP(A5,Total_de_acoes!A:B,2,0)</f>
        <v>683452836</v>
      </c>
      <c r="O5" s="11">
        <f t="shared" si="3"/>
        <v>722946282.7</v>
      </c>
      <c r="P5" s="11" t="str">
        <f t="shared" si="4"/>
        <v>subiu</v>
      </c>
      <c r="Q5" s="11" t="str">
        <f>VLOOKUP(A5,Ticker!A:B,2,0)</f>
        <v>Suzano</v>
      </c>
      <c r="R5" s="11" t="str">
        <f>VLOOKUP(Q5,'Chat GPT'!A:C,2,0)</f>
        <v>Papel e Celulose</v>
      </c>
      <c r="S5" s="12">
        <f>VLOOKUP(Q5,'Chat GPT'!A:C,3,0)</f>
        <v>98</v>
      </c>
      <c r="T5" s="13" t="str">
        <f t="shared" si="5"/>
        <v>Entre 50 á 100 anos</v>
      </c>
      <c r="U5" s="13">
        <f t="shared" si="6"/>
        <v>0.0214</v>
      </c>
      <c r="V5" s="13">
        <f t="shared" si="7"/>
        <v>51.80144899</v>
      </c>
      <c r="W5" s="13">
        <f t="shared" si="8"/>
        <v>757642330.6</v>
      </c>
      <c r="X5" s="14" t="str">
        <f t="shared" si="9"/>
        <v>subiu</v>
      </c>
      <c r="Y5" s="13">
        <f t="shared" si="10"/>
        <v>-0.0489</v>
      </c>
      <c r="Z5" s="13">
        <f t="shared" si="11"/>
        <v>55.63032278</v>
      </c>
      <c r="AA5" s="13">
        <f t="shared" si="12"/>
        <v>-1859212322</v>
      </c>
      <c r="AB5" s="13" t="str">
        <f t="shared" si="13"/>
        <v>desceu</v>
      </c>
      <c r="AC5" s="13">
        <f t="shared" si="14"/>
        <v>-0.0489</v>
      </c>
      <c r="AD5" s="13">
        <f t="shared" si="15"/>
        <v>55.63032278</v>
      </c>
      <c r="AE5" s="13">
        <f t="shared" si="16"/>
        <v>-1859212322</v>
      </c>
      <c r="AF5" s="13" t="str">
        <f t="shared" si="17"/>
        <v>desceu</v>
      </c>
      <c r="AG5" s="13">
        <f t="shared" si="18"/>
        <v>0.1885</v>
      </c>
      <c r="AH5" s="13">
        <f t="shared" si="19"/>
        <v>44.51830038</v>
      </c>
      <c r="AI5" s="13">
        <f t="shared" si="20"/>
        <v>5735330905</v>
      </c>
      <c r="AJ5" s="13" t="str">
        <f t="shared" si="21"/>
        <v>subiu</v>
      </c>
    </row>
    <row r="6">
      <c r="A6" s="7" t="s">
        <v>37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38</v>
      </c>
      <c r="L6" s="10">
        <f t="shared" si="1"/>
        <v>0.0203</v>
      </c>
      <c r="M6" s="9">
        <f t="shared" si="2"/>
        <v>36.36185436</v>
      </c>
      <c r="N6" s="9">
        <f>VLOOKUP(A6,Total_de_acoes!A:B,2,0)</f>
        <v>187732538</v>
      </c>
      <c r="O6" s="11">
        <f t="shared" si="3"/>
        <v>138573955.1</v>
      </c>
      <c r="P6" s="11" t="str">
        <f t="shared" si="4"/>
        <v>subiu</v>
      </c>
      <c r="Q6" s="11" t="str">
        <f>VLOOKUP(A6,Ticker!A:B,2,0)</f>
        <v>CPFL Energia</v>
      </c>
      <c r="R6" s="11" t="str">
        <f>VLOOKUP(Q6,'Chat GPT'!A:C,2,0)</f>
        <v>Energia Elétrica</v>
      </c>
      <c r="S6" s="12">
        <f>VLOOKUP(Q6,'Chat GPT'!A:C,3,0)</f>
        <v>110</v>
      </c>
      <c r="T6" s="13" t="str">
        <f t="shared" si="5"/>
        <v>mais de 100 anos</v>
      </c>
      <c r="U6" s="13">
        <f t="shared" si="6"/>
        <v>0.0249</v>
      </c>
      <c r="V6" s="13">
        <f t="shared" si="7"/>
        <v>36.19865353</v>
      </c>
      <c r="W6" s="13">
        <f t="shared" si="8"/>
        <v>169212061</v>
      </c>
      <c r="X6" s="14" t="str">
        <f t="shared" si="9"/>
        <v>subiu</v>
      </c>
      <c r="Y6" s="13">
        <f t="shared" si="10"/>
        <v>-0.0366</v>
      </c>
      <c r="Z6" s="13">
        <f t="shared" si="11"/>
        <v>38.50944571</v>
      </c>
      <c r="AA6" s="13">
        <f t="shared" si="12"/>
        <v>-264598820.9</v>
      </c>
      <c r="AB6" s="13" t="str">
        <f t="shared" si="13"/>
        <v>desceu</v>
      </c>
      <c r="AC6" s="13">
        <f t="shared" si="14"/>
        <v>-0.0366</v>
      </c>
      <c r="AD6" s="13">
        <f t="shared" si="15"/>
        <v>38.50944571</v>
      </c>
      <c r="AE6" s="13">
        <f t="shared" si="16"/>
        <v>-264598820.9</v>
      </c>
      <c r="AF6" s="13" t="str">
        <f t="shared" si="17"/>
        <v>desceu</v>
      </c>
      <c r="AG6" s="13">
        <f t="shared" si="18"/>
        <v>0.207</v>
      </c>
      <c r="AH6" s="13">
        <f t="shared" si="19"/>
        <v>30.73736537</v>
      </c>
      <c r="AI6" s="13">
        <f t="shared" si="20"/>
        <v>1194473548</v>
      </c>
      <c r="AJ6" s="13" t="str">
        <f t="shared" si="21"/>
        <v>subiu</v>
      </c>
    </row>
    <row r="7">
      <c r="A7" s="15" t="s">
        <v>39</v>
      </c>
      <c r="B7" s="16">
        <v>45317.0</v>
      </c>
      <c r="C7" s="17">
        <v>45.69</v>
      </c>
      <c r="D7" s="18">
        <v>1.98</v>
      </c>
      <c r="E7" s="18">
        <v>2.42</v>
      </c>
      <c r="F7" s="18">
        <v>-0.78</v>
      </c>
      <c r="G7" s="18">
        <v>-0.78</v>
      </c>
      <c r="H7" s="18">
        <v>8.08</v>
      </c>
      <c r="I7" s="18">
        <v>44.25</v>
      </c>
      <c r="J7" s="18">
        <v>45.69</v>
      </c>
      <c r="K7" s="15" t="s">
        <v>40</v>
      </c>
      <c r="L7" s="18">
        <f t="shared" si="1"/>
        <v>0.0198</v>
      </c>
      <c r="M7" s="9">
        <f t="shared" si="2"/>
        <v>44.80290253</v>
      </c>
      <c r="N7" s="9">
        <f>VLOOKUP(A7,Total_de_acoes!A:B,2,0)</f>
        <v>800010734</v>
      </c>
      <c r="O7" s="11">
        <f t="shared" si="3"/>
        <v>709687498.2</v>
      </c>
      <c r="P7" s="11" t="str">
        <f t="shared" si="4"/>
        <v>subiu</v>
      </c>
      <c r="Q7" s="11" t="str">
        <f>VLOOKUP(A7,Ticker!A:B,2,0)</f>
        <v>PetroRio</v>
      </c>
      <c r="R7" s="11" t="str">
        <f>VLOOKUP(Q7,'Chat GPT'!A:C,2,0)</f>
        <v>Petróleo e Gás</v>
      </c>
      <c r="S7" s="12">
        <f>VLOOKUP(Q7,'Chat GPT'!A:C,3,0)</f>
        <v>24</v>
      </c>
      <c r="T7" s="13" t="str">
        <f t="shared" si="5"/>
        <v>Menor de 50 anos</v>
      </c>
      <c r="U7" s="13">
        <f t="shared" si="6"/>
        <v>0.0242</v>
      </c>
      <c r="V7" s="13">
        <f t="shared" si="7"/>
        <v>44.61042765</v>
      </c>
      <c r="W7" s="13">
        <f t="shared" si="8"/>
        <v>863669467.5</v>
      </c>
      <c r="X7" s="14" t="str">
        <f t="shared" si="9"/>
        <v>subiu</v>
      </c>
      <c r="Y7" s="13">
        <f t="shared" si="10"/>
        <v>-0.0078</v>
      </c>
      <c r="Z7" s="13">
        <f t="shared" si="11"/>
        <v>46.04918363</v>
      </c>
      <c r="AA7" s="13">
        <f t="shared" si="12"/>
        <v>-287350761.3</v>
      </c>
      <c r="AB7" s="13" t="str">
        <f t="shared" si="13"/>
        <v>desceu</v>
      </c>
      <c r="AC7" s="13">
        <f t="shared" si="14"/>
        <v>-0.0078</v>
      </c>
      <c r="AD7" s="13">
        <f t="shared" si="15"/>
        <v>46.04918363</v>
      </c>
      <c r="AE7" s="13">
        <f t="shared" si="16"/>
        <v>-287350761.3</v>
      </c>
      <c r="AF7" s="13" t="str">
        <f t="shared" si="17"/>
        <v>desceu</v>
      </c>
      <c r="AG7" s="13">
        <f t="shared" si="18"/>
        <v>0.0808</v>
      </c>
      <c r="AH7" s="13">
        <f t="shared" si="19"/>
        <v>42.2742413</v>
      </c>
      <c r="AI7" s="13">
        <f t="shared" si="20"/>
        <v>2732643623</v>
      </c>
      <c r="AJ7" s="13" t="str">
        <f t="shared" si="21"/>
        <v>subiu</v>
      </c>
    </row>
    <row r="8">
      <c r="A8" s="7" t="s">
        <v>41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42</v>
      </c>
      <c r="L8" s="10">
        <f t="shared" si="1"/>
        <v>0.0173</v>
      </c>
      <c r="M8" s="9">
        <f t="shared" si="2"/>
        <v>39.28044825</v>
      </c>
      <c r="N8" s="9">
        <f>VLOOKUP(A8,Total_de_acoes!A:B,2,0)</f>
        <v>4566445852</v>
      </c>
      <c r="O8" s="11">
        <f t="shared" si="3"/>
        <v>3103136291</v>
      </c>
      <c r="P8" s="11" t="str">
        <f t="shared" si="4"/>
        <v>subiu</v>
      </c>
      <c r="Q8" s="11" t="str">
        <f>VLOOKUP(A8,Ticker!A:B,2,0)</f>
        <v>Petrobras</v>
      </c>
      <c r="R8" s="11" t="str">
        <f>VLOOKUP(Q8,'Chat GPT'!A:C,2,0)</f>
        <v>Petróleo e Gás</v>
      </c>
      <c r="S8" s="12">
        <f>VLOOKUP(Q8,'Chat GPT'!A:C,3,0)</f>
        <v>69</v>
      </c>
      <c r="T8" s="13" t="str">
        <f t="shared" si="5"/>
        <v>Entre 50 á 100 anos</v>
      </c>
      <c r="U8" s="13">
        <f t="shared" si="6"/>
        <v>0.0647</v>
      </c>
      <c r="V8" s="13">
        <f t="shared" si="7"/>
        <v>37.53169907</v>
      </c>
      <c r="W8" s="13">
        <f t="shared" si="8"/>
        <v>11088704708</v>
      </c>
      <c r="X8" s="14" t="str">
        <f t="shared" si="9"/>
        <v>subiu</v>
      </c>
      <c r="Y8" s="13">
        <f t="shared" si="10"/>
        <v>0.073</v>
      </c>
      <c r="Z8" s="13">
        <f t="shared" si="11"/>
        <v>37.24137931</v>
      </c>
      <c r="AA8" s="13">
        <f t="shared" si="12"/>
        <v>12414434171</v>
      </c>
      <c r="AB8" s="13" t="str">
        <f t="shared" si="13"/>
        <v>subiu</v>
      </c>
      <c r="AC8" s="13">
        <f t="shared" si="14"/>
        <v>0.073</v>
      </c>
      <c r="AD8" s="13">
        <f t="shared" si="15"/>
        <v>37.24137931</v>
      </c>
      <c r="AE8" s="13">
        <f t="shared" si="16"/>
        <v>12414434171</v>
      </c>
      <c r="AF8" s="13" t="str">
        <f t="shared" si="17"/>
        <v>subiu</v>
      </c>
      <c r="AG8" s="13">
        <f t="shared" si="18"/>
        <v>0.9501</v>
      </c>
      <c r="AH8" s="13">
        <f t="shared" si="19"/>
        <v>20.49125686</v>
      </c>
      <c r="AI8" s="13">
        <f t="shared" si="20"/>
        <v>88902961362</v>
      </c>
      <c r="AJ8" s="13" t="str">
        <f t="shared" si="21"/>
        <v>subiu</v>
      </c>
    </row>
    <row r="9">
      <c r="A9" s="15" t="s">
        <v>43</v>
      </c>
      <c r="B9" s="16">
        <v>45317.0</v>
      </c>
      <c r="C9" s="17">
        <v>69.5</v>
      </c>
      <c r="D9" s="18">
        <v>1.66</v>
      </c>
      <c r="E9" s="18">
        <v>2.06</v>
      </c>
      <c r="F9" s="18">
        <v>-9.97</v>
      </c>
      <c r="G9" s="18">
        <v>-9.97</v>
      </c>
      <c r="H9" s="18">
        <v>-23.49</v>
      </c>
      <c r="I9" s="18">
        <v>67.5</v>
      </c>
      <c r="J9" s="18">
        <v>69.81</v>
      </c>
      <c r="K9" s="15" t="s">
        <v>44</v>
      </c>
      <c r="L9" s="18">
        <f t="shared" si="1"/>
        <v>0.0166</v>
      </c>
      <c r="M9" s="9">
        <f t="shared" si="2"/>
        <v>68.3651387</v>
      </c>
      <c r="N9" s="9">
        <f>VLOOKUP(A9,Total_de_acoes!A:B,2,0)</f>
        <v>4196924316</v>
      </c>
      <c r="O9" s="11">
        <f t="shared" si="3"/>
        <v>4762926995</v>
      </c>
      <c r="P9" s="11" t="str">
        <f t="shared" si="4"/>
        <v>subiu</v>
      </c>
      <c r="Q9" s="11" t="str">
        <f>VLOOKUP(A9,Ticker!A:B,2,0)</f>
        <v>Vale</v>
      </c>
      <c r="R9" s="11" t="str">
        <f>VLOOKUP(Q9,'Chat GPT'!A:C,2,0)</f>
        <v>Mineração</v>
      </c>
      <c r="S9" s="12">
        <f>VLOOKUP(Q9,'Chat GPT'!A:C,3,0)</f>
        <v>80</v>
      </c>
      <c r="T9" s="13" t="str">
        <f t="shared" si="5"/>
        <v>Entre 50 á 100 anos</v>
      </c>
      <c r="U9" s="13">
        <f t="shared" si="6"/>
        <v>0.0206</v>
      </c>
      <c r="V9" s="13">
        <f t="shared" si="7"/>
        <v>68.09719773</v>
      </c>
      <c r="W9" s="13">
        <f t="shared" si="8"/>
        <v>5887454971</v>
      </c>
      <c r="X9" s="14" t="str">
        <f t="shared" si="9"/>
        <v>subiu</v>
      </c>
      <c r="Y9" s="13">
        <f t="shared" si="10"/>
        <v>-0.0997</v>
      </c>
      <c r="Z9" s="13">
        <f t="shared" si="11"/>
        <v>77.19649006</v>
      </c>
      <c r="AA9" s="13">
        <f t="shared" si="12"/>
        <v>-32301586276</v>
      </c>
      <c r="AB9" s="13" t="str">
        <f t="shared" si="13"/>
        <v>desceu</v>
      </c>
      <c r="AC9" s="13">
        <f t="shared" si="14"/>
        <v>-0.0997</v>
      </c>
      <c r="AD9" s="13">
        <f t="shared" si="15"/>
        <v>77.19649006</v>
      </c>
      <c r="AE9" s="13">
        <f t="shared" si="16"/>
        <v>-32301586276</v>
      </c>
      <c r="AF9" s="13" t="str">
        <f t="shared" si="17"/>
        <v>desceu</v>
      </c>
      <c r="AG9" s="13">
        <f t="shared" si="18"/>
        <v>-0.2349</v>
      </c>
      <c r="AH9" s="13">
        <f t="shared" si="19"/>
        <v>90.83779898</v>
      </c>
      <c r="AI9" s="13">
        <f t="shared" si="20"/>
        <v>-89553127391</v>
      </c>
      <c r="AJ9" s="13" t="str">
        <f t="shared" si="21"/>
        <v>desceu</v>
      </c>
    </row>
    <row r="10">
      <c r="A10" s="7" t="s">
        <v>45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46</v>
      </c>
      <c r="L10" s="10">
        <f t="shared" si="1"/>
        <v>0.0158</v>
      </c>
      <c r="M10" s="9">
        <f t="shared" si="2"/>
        <v>27.75152589</v>
      </c>
      <c r="N10" s="9">
        <f>VLOOKUP(A10,Total_de_acoes!A:B,2,0)</f>
        <v>268505432</v>
      </c>
      <c r="O10" s="11">
        <f t="shared" si="3"/>
        <v>117732680.1</v>
      </c>
      <c r="P10" s="11" t="str">
        <f t="shared" si="4"/>
        <v>subiu</v>
      </c>
      <c r="Q10" s="11" t="str">
        <f>VLOOKUP(A10,Ticker!A:B,2,0)</f>
        <v>Multiplan</v>
      </c>
      <c r="R10" s="11" t="str">
        <f>VLOOKUP(Q10,'Chat GPT'!A:C,2,0)</f>
        <v>Shopping Centers</v>
      </c>
      <c r="S10" s="12">
        <f>VLOOKUP(Q10,'Chat GPT'!A:C,3,0)</f>
        <v>48</v>
      </c>
      <c r="T10" s="13" t="str">
        <f t="shared" si="5"/>
        <v>Menor de 50 anos</v>
      </c>
      <c r="U10" s="13">
        <f t="shared" si="6"/>
        <v>0.0203</v>
      </c>
      <c r="V10" s="13">
        <f t="shared" si="7"/>
        <v>27.62912869</v>
      </c>
      <c r="W10" s="13">
        <f t="shared" si="8"/>
        <v>150596994</v>
      </c>
      <c r="X10" s="14" t="str">
        <f t="shared" si="9"/>
        <v>subiu</v>
      </c>
      <c r="Y10" s="13">
        <f t="shared" si="10"/>
        <v>-0.0081</v>
      </c>
      <c r="Z10" s="13">
        <f t="shared" si="11"/>
        <v>28.42020365</v>
      </c>
      <c r="AA10" s="13">
        <f t="shared" si="12"/>
        <v>-61810930.37</v>
      </c>
      <c r="AB10" s="13" t="str">
        <f t="shared" si="13"/>
        <v>desceu</v>
      </c>
      <c r="AC10" s="13">
        <f t="shared" si="14"/>
        <v>-0.0081</v>
      </c>
      <c r="AD10" s="13">
        <f t="shared" si="15"/>
        <v>28.42020365</v>
      </c>
      <c r="AE10" s="13">
        <f t="shared" si="16"/>
        <v>-61810930.37</v>
      </c>
      <c r="AF10" s="13" t="str">
        <f t="shared" si="17"/>
        <v>desceu</v>
      </c>
      <c r="AG10" s="13">
        <f t="shared" si="18"/>
        <v>0.2402</v>
      </c>
      <c r="AH10" s="13">
        <f t="shared" si="19"/>
        <v>22.73020481</v>
      </c>
      <c r="AI10" s="13">
        <f t="shared" si="20"/>
        <v>1465984667</v>
      </c>
      <c r="AJ10" s="13" t="str">
        <f t="shared" si="21"/>
        <v>subiu</v>
      </c>
    </row>
    <row r="11">
      <c r="A11" s="15" t="s">
        <v>47</v>
      </c>
      <c r="B11" s="16">
        <v>45317.0</v>
      </c>
      <c r="C11" s="17">
        <v>32.81</v>
      </c>
      <c r="D11" s="18">
        <v>1.48</v>
      </c>
      <c r="E11" s="18">
        <v>-0.39</v>
      </c>
      <c r="F11" s="18">
        <v>-3.36</v>
      </c>
      <c r="G11" s="18">
        <v>-3.36</v>
      </c>
      <c r="H11" s="18">
        <v>34.25</v>
      </c>
      <c r="I11" s="18">
        <v>32.35</v>
      </c>
      <c r="J11" s="18">
        <v>32.91</v>
      </c>
      <c r="K11" s="15" t="s">
        <v>48</v>
      </c>
      <c r="L11" s="18">
        <f t="shared" si="1"/>
        <v>0.0148</v>
      </c>
      <c r="M11" s="9">
        <f t="shared" si="2"/>
        <v>32.33149389</v>
      </c>
      <c r="N11" s="9">
        <f>VLOOKUP(A11,Total_de_acoes!A:B,2,0)</f>
        <v>4801593832</v>
      </c>
      <c r="O11" s="11">
        <f t="shared" si="3"/>
        <v>2297591984</v>
      </c>
      <c r="P11" s="11" t="str">
        <f t="shared" si="4"/>
        <v>subiu</v>
      </c>
      <c r="Q11" s="11" t="str">
        <f>VLOOKUP(A11,Ticker!A:B,2,0)</f>
        <v>Itaú Unibanco</v>
      </c>
      <c r="R11" s="11" t="str">
        <f>VLOOKUP(Q11,'Chat GPT'!A:C,2,0)</f>
        <v>Serviços Financeiros</v>
      </c>
      <c r="S11" s="12">
        <f>VLOOKUP(Q11,'Chat GPT'!A:C,3,0)</f>
        <v>13</v>
      </c>
      <c r="T11" s="13" t="str">
        <f t="shared" si="5"/>
        <v>Menor de 50 anos</v>
      </c>
      <c r="U11" s="13">
        <f t="shared" si="6"/>
        <v>-0.0039</v>
      </c>
      <c r="V11" s="13">
        <f t="shared" si="7"/>
        <v>32.93845999</v>
      </c>
      <c r="W11" s="13">
        <f t="shared" si="8"/>
        <v>-616812714.7</v>
      </c>
      <c r="X11" s="14" t="str">
        <f t="shared" si="9"/>
        <v>desceu</v>
      </c>
      <c r="Y11" s="13">
        <f t="shared" si="10"/>
        <v>-0.0336</v>
      </c>
      <c r="Z11" s="13">
        <f t="shared" si="11"/>
        <v>33.95074503</v>
      </c>
      <c r="AA11" s="13">
        <f t="shared" si="12"/>
        <v>-5477394315</v>
      </c>
      <c r="AB11" s="13" t="str">
        <f t="shared" si="13"/>
        <v>desceu</v>
      </c>
      <c r="AC11" s="13">
        <f t="shared" si="14"/>
        <v>-0.0336</v>
      </c>
      <c r="AD11" s="13">
        <f t="shared" si="15"/>
        <v>33.95074503</v>
      </c>
      <c r="AE11" s="13">
        <f t="shared" si="16"/>
        <v>-5477394315</v>
      </c>
      <c r="AF11" s="13" t="str">
        <f t="shared" si="17"/>
        <v>desceu</v>
      </c>
      <c r="AG11" s="13">
        <f t="shared" si="18"/>
        <v>0.3425</v>
      </c>
      <c r="AH11" s="13">
        <f t="shared" si="19"/>
        <v>24.43947858</v>
      </c>
      <c r="AI11" s="13">
        <f t="shared" si="20"/>
        <v>40191843998</v>
      </c>
      <c r="AJ11" s="13" t="str">
        <f t="shared" si="21"/>
        <v>subiu</v>
      </c>
    </row>
    <row r="12">
      <c r="A12" s="7" t="s">
        <v>49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50</v>
      </c>
      <c r="L12" s="10">
        <f t="shared" si="1"/>
        <v>0.0143</v>
      </c>
      <c r="M12" s="9">
        <f t="shared" si="2"/>
        <v>27.17144829</v>
      </c>
      <c r="N12" s="9">
        <f>VLOOKUP(A12,Total_de_acoes!A:B,2,0)</f>
        <v>1168230366</v>
      </c>
      <c r="O12" s="11">
        <f t="shared" si="3"/>
        <v>453917907</v>
      </c>
      <c r="P12" s="11" t="str">
        <f t="shared" si="4"/>
        <v>subiu</v>
      </c>
      <c r="Q12" s="11" t="str">
        <f>VLOOKUP(A12,Ticker!A:B,2,0)</f>
        <v>Rede D'Or</v>
      </c>
      <c r="R12" s="11" t="str">
        <f>VLOOKUP(Q12,'Chat GPT'!A:C,2,0)</f>
        <v>Saúde</v>
      </c>
      <c r="S12" s="12">
        <f>VLOOKUP(Q12,'Chat GPT'!A:C,3,0)</f>
        <v>48</v>
      </c>
      <c r="T12" s="13" t="str">
        <f t="shared" si="5"/>
        <v>Menor de 50 anos</v>
      </c>
      <c r="U12" s="13">
        <f t="shared" si="6"/>
        <v>0.0341</v>
      </c>
      <c r="V12" s="13">
        <f t="shared" si="7"/>
        <v>26.65119428</v>
      </c>
      <c r="W12" s="13">
        <f t="shared" si="8"/>
        <v>1061694444</v>
      </c>
      <c r="X12" s="14" t="str">
        <f t="shared" si="9"/>
        <v>subiu</v>
      </c>
      <c r="Y12" s="13">
        <f t="shared" si="10"/>
        <v>-0.0417</v>
      </c>
      <c r="Z12" s="13">
        <f t="shared" si="11"/>
        <v>28.75926119</v>
      </c>
      <c r="AA12" s="13">
        <f t="shared" si="12"/>
        <v>-1401013341</v>
      </c>
      <c r="AB12" s="13" t="str">
        <f t="shared" si="13"/>
        <v>desceu</v>
      </c>
      <c r="AC12" s="13">
        <f t="shared" si="14"/>
        <v>-0.0417</v>
      </c>
      <c r="AD12" s="13">
        <f t="shared" si="15"/>
        <v>28.75926119</v>
      </c>
      <c r="AE12" s="13">
        <f t="shared" si="16"/>
        <v>-1401013341</v>
      </c>
      <c r="AF12" s="13" t="str">
        <f t="shared" si="17"/>
        <v>desceu</v>
      </c>
      <c r="AG12" s="13">
        <f t="shared" si="18"/>
        <v>-0.0601</v>
      </c>
      <c r="AH12" s="13">
        <f t="shared" si="19"/>
        <v>29.32226833</v>
      </c>
      <c r="AI12" s="13">
        <f t="shared" si="20"/>
        <v>-2058735372</v>
      </c>
      <c r="AJ12" s="13" t="str">
        <f t="shared" si="21"/>
        <v>desceu</v>
      </c>
    </row>
    <row r="13">
      <c r="A13" s="15" t="s">
        <v>51</v>
      </c>
      <c r="B13" s="16">
        <v>45317.0</v>
      </c>
      <c r="C13" s="17">
        <v>18.55</v>
      </c>
      <c r="D13" s="18">
        <v>1.42</v>
      </c>
      <c r="E13" s="18">
        <v>5.1</v>
      </c>
      <c r="F13" s="18">
        <v>-15.14</v>
      </c>
      <c r="G13" s="18">
        <v>-15.14</v>
      </c>
      <c r="H13" s="18">
        <v>-18.39</v>
      </c>
      <c r="I13" s="18">
        <v>18.29</v>
      </c>
      <c r="J13" s="18">
        <v>18.73</v>
      </c>
      <c r="K13" s="15" t="s">
        <v>52</v>
      </c>
      <c r="L13" s="18">
        <f t="shared" si="1"/>
        <v>0.0142</v>
      </c>
      <c r="M13" s="9">
        <f t="shared" si="2"/>
        <v>18.29027805</v>
      </c>
      <c r="N13" s="9">
        <f>VLOOKUP(A13,Total_de_acoes!A:B,2,0)</f>
        <v>265877867</v>
      </c>
      <c r="O13" s="11">
        <f t="shared" si="3"/>
        <v>69054317.64</v>
      </c>
      <c r="P13" s="11" t="str">
        <f t="shared" si="4"/>
        <v>subiu</v>
      </c>
      <c r="Q13" s="11" t="str">
        <f>VLOOKUP(A13,Ticker!A:B,2,0)</f>
        <v>Braskem</v>
      </c>
      <c r="R13" s="11" t="str">
        <f>VLOOKUP(Q13,'Chat GPT'!A:C,2,0)</f>
        <v>Petroquímica</v>
      </c>
      <c r="S13" s="12">
        <f>VLOOKUP(Q13,'Chat GPT'!A:C,3,0)</f>
        <v>20</v>
      </c>
      <c r="T13" s="13" t="str">
        <f t="shared" si="5"/>
        <v>Menor de 50 anos</v>
      </c>
      <c r="U13" s="13">
        <f t="shared" si="6"/>
        <v>0.051</v>
      </c>
      <c r="V13" s="13">
        <f t="shared" si="7"/>
        <v>17.64985728</v>
      </c>
      <c r="W13" s="13">
        <f t="shared" si="8"/>
        <v>239328026.7</v>
      </c>
      <c r="X13" s="14" t="str">
        <f t="shared" si="9"/>
        <v>subiu</v>
      </c>
      <c r="Y13" s="13">
        <f t="shared" si="10"/>
        <v>-0.1514</v>
      </c>
      <c r="Z13" s="13">
        <f t="shared" si="11"/>
        <v>21.85953335</v>
      </c>
      <c r="AA13" s="13">
        <f t="shared" si="12"/>
        <v>-879931667.6</v>
      </c>
      <c r="AB13" s="13" t="str">
        <f t="shared" si="13"/>
        <v>desceu</v>
      </c>
      <c r="AC13" s="13">
        <f t="shared" si="14"/>
        <v>-0.1514</v>
      </c>
      <c r="AD13" s="13">
        <f t="shared" si="15"/>
        <v>21.85953335</v>
      </c>
      <c r="AE13" s="13">
        <f t="shared" si="16"/>
        <v>-879931667.6</v>
      </c>
      <c r="AF13" s="13" t="str">
        <f t="shared" si="17"/>
        <v>desceu</v>
      </c>
      <c r="AG13" s="13">
        <f t="shared" si="18"/>
        <v>-0.1839</v>
      </c>
      <c r="AH13" s="13">
        <f t="shared" si="19"/>
        <v>22.73005759</v>
      </c>
      <c r="AI13" s="13">
        <f t="shared" si="20"/>
        <v>-1111384796</v>
      </c>
      <c r="AJ13" s="13" t="str">
        <f t="shared" si="21"/>
        <v>desceu</v>
      </c>
    </row>
    <row r="14">
      <c r="A14" s="7" t="s">
        <v>53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54</v>
      </c>
      <c r="L14" s="10">
        <f t="shared" si="1"/>
        <v>0.0142</v>
      </c>
      <c r="M14" s="9">
        <f t="shared" si="2"/>
        <v>14.07020312</v>
      </c>
      <c r="N14" s="9">
        <f>VLOOKUP(A14,Total_de_acoes!A:B,2,0)</f>
        <v>327593725</v>
      </c>
      <c r="O14" s="11">
        <f t="shared" si="3"/>
        <v>65452205.55</v>
      </c>
      <c r="P14" s="11" t="str">
        <f t="shared" si="4"/>
        <v>subiu</v>
      </c>
      <c r="Q14" s="11" t="str">
        <f>VLOOKUP(A14,Ticker!A:B,2,0)</f>
        <v>Azul</v>
      </c>
      <c r="R14" s="11" t="str">
        <f>VLOOKUP(Q14,'Chat GPT'!A:C,2,0)</f>
        <v>Transporte Aéreo</v>
      </c>
      <c r="S14" s="12">
        <f>VLOOKUP(Q14,'Chat GPT'!A:C,3,0)</f>
        <v>14</v>
      </c>
      <c r="T14" s="13" t="str">
        <f t="shared" si="5"/>
        <v>Menor de 50 anos</v>
      </c>
      <c r="U14" s="13">
        <f t="shared" si="6"/>
        <v>0.0885</v>
      </c>
      <c r="V14" s="13">
        <f t="shared" si="7"/>
        <v>13.10978411</v>
      </c>
      <c r="W14" s="13">
        <f t="shared" si="8"/>
        <v>380079446.3</v>
      </c>
      <c r="X14" s="14" t="str">
        <f t="shared" si="9"/>
        <v>subiu</v>
      </c>
      <c r="Y14" s="13">
        <f t="shared" si="10"/>
        <v>-0.1087</v>
      </c>
      <c r="Z14" s="13">
        <f t="shared" si="11"/>
        <v>16.010322</v>
      </c>
      <c r="AA14" s="13">
        <f t="shared" si="12"/>
        <v>-570118567.2</v>
      </c>
      <c r="AB14" s="13" t="str">
        <f t="shared" si="13"/>
        <v>desceu</v>
      </c>
      <c r="AC14" s="13">
        <f t="shared" si="14"/>
        <v>-0.1087</v>
      </c>
      <c r="AD14" s="13">
        <f t="shared" si="15"/>
        <v>16.010322</v>
      </c>
      <c r="AE14" s="13">
        <f t="shared" si="16"/>
        <v>-570118567.2</v>
      </c>
      <c r="AF14" s="13" t="str">
        <f t="shared" si="17"/>
        <v>desceu</v>
      </c>
      <c r="AG14" s="13">
        <f t="shared" si="18"/>
        <v>0.1852</v>
      </c>
      <c r="AH14" s="13">
        <f t="shared" si="19"/>
        <v>12.040162</v>
      </c>
      <c r="AI14" s="13">
        <f t="shared" si="20"/>
        <v>730480937.2</v>
      </c>
      <c r="AJ14" s="13" t="str">
        <f t="shared" si="21"/>
        <v>subiu</v>
      </c>
    </row>
    <row r="15">
      <c r="A15" s="15" t="s">
        <v>55</v>
      </c>
      <c r="B15" s="16">
        <v>45317.0</v>
      </c>
      <c r="C15" s="17">
        <v>28.75</v>
      </c>
      <c r="D15" s="18">
        <v>1.41</v>
      </c>
      <c r="E15" s="18">
        <v>-2.71</v>
      </c>
      <c r="F15" s="18">
        <v>9.4</v>
      </c>
      <c r="G15" s="18">
        <v>9.4</v>
      </c>
      <c r="H15" s="18">
        <v>-37.7</v>
      </c>
      <c r="I15" s="18">
        <v>28.0</v>
      </c>
      <c r="J15" s="18">
        <v>28.75</v>
      </c>
      <c r="K15" s="15" t="s">
        <v>56</v>
      </c>
      <c r="L15" s="18">
        <f t="shared" si="1"/>
        <v>0.0141</v>
      </c>
      <c r="M15" s="9">
        <f t="shared" si="2"/>
        <v>28.35026132</v>
      </c>
      <c r="N15" s="9">
        <f>VLOOKUP(A15,Total_de_acoes!A:B,2,0)</f>
        <v>235665566</v>
      </c>
      <c r="O15" s="11">
        <f t="shared" si="3"/>
        <v>94204643.35</v>
      </c>
      <c r="P15" s="11" t="str">
        <f t="shared" si="4"/>
        <v>subiu</v>
      </c>
      <c r="Q15" s="11" t="str">
        <f>VLOOKUP(A15,Ticker!A:B,2,0)</f>
        <v>3R Petroleum</v>
      </c>
      <c r="R15" s="11" t="str">
        <f>VLOOKUP(Q15,'Chat GPT'!A:C,2,0)</f>
        <v>Petróleo e Gás</v>
      </c>
      <c r="S15" s="12">
        <f>VLOOKUP(Q15,'Chat GPT'!A:C,3,0)</f>
        <v>13</v>
      </c>
      <c r="T15" s="13" t="str">
        <f t="shared" si="5"/>
        <v>Menor de 50 anos</v>
      </c>
      <c r="U15" s="13">
        <f t="shared" si="6"/>
        <v>-0.0271</v>
      </c>
      <c r="V15" s="13">
        <f t="shared" si="7"/>
        <v>29.55082742</v>
      </c>
      <c r="W15" s="13">
        <f t="shared" si="8"/>
        <v>-188727447.9</v>
      </c>
      <c r="X15" s="14" t="str">
        <f t="shared" si="9"/>
        <v>desceu</v>
      </c>
      <c r="Y15" s="13">
        <f t="shared" si="10"/>
        <v>0.094</v>
      </c>
      <c r="Z15" s="13">
        <f t="shared" si="11"/>
        <v>26.2797075</v>
      </c>
      <c r="AA15" s="13">
        <f t="shared" si="12"/>
        <v>582162881.3</v>
      </c>
      <c r="AB15" s="13" t="str">
        <f t="shared" si="13"/>
        <v>subiu</v>
      </c>
      <c r="AC15" s="13">
        <f t="shared" si="14"/>
        <v>0.094</v>
      </c>
      <c r="AD15" s="13">
        <f t="shared" si="15"/>
        <v>26.2797075</v>
      </c>
      <c r="AE15" s="13">
        <f t="shared" si="16"/>
        <v>582162881.3</v>
      </c>
      <c r="AF15" s="13" t="str">
        <f t="shared" si="17"/>
        <v>subiu</v>
      </c>
      <c r="AG15" s="13">
        <f t="shared" si="18"/>
        <v>-0.377</v>
      </c>
      <c r="AH15" s="13">
        <f t="shared" si="19"/>
        <v>46.14767255</v>
      </c>
      <c r="AI15" s="13">
        <f t="shared" si="20"/>
        <v>-4100032349</v>
      </c>
      <c r="AJ15" s="13" t="str">
        <f t="shared" si="21"/>
        <v>desceu</v>
      </c>
    </row>
    <row r="16">
      <c r="A16" s="7" t="s">
        <v>57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58</v>
      </c>
      <c r="L16" s="10">
        <f t="shared" si="1"/>
        <v>0.0134</v>
      </c>
      <c r="M16" s="9">
        <f t="shared" si="2"/>
        <v>34.8529702</v>
      </c>
      <c r="N16" s="9">
        <f>VLOOKUP(A16,Total_de_acoes!A:B,2,0)</f>
        <v>1095587251</v>
      </c>
      <c r="O16" s="11">
        <f t="shared" si="3"/>
        <v>511671895.5</v>
      </c>
      <c r="P16" s="11" t="str">
        <f t="shared" si="4"/>
        <v>subiu</v>
      </c>
      <c r="Q16" s="11" t="str">
        <f>VLOOKUP(A16,Ticker!A:B,2,0)</f>
        <v>Equatorial Energia</v>
      </c>
      <c r="R16" s="11" t="str">
        <f>VLOOKUP(Q16,'Chat GPT'!A:C,2,0)</f>
        <v>Energia Elétrica</v>
      </c>
      <c r="S16" s="12">
        <f>VLOOKUP(Q16,'Chat GPT'!A:C,3,0)</f>
        <v>23</v>
      </c>
      <c r="T16" s="13" t="str">
        <f t="shared" si="5"/>
        <v>Menor de 50 anos</v>
      </c>
      <c r="U16" s="13">
        <f t="shared" si="6"/>
        <v>0.0276</v>
      </c>
      <c r="V16" s="13">
        <f t="shared" si="7"/>
        <v>34.37135072</v>
      </c>
      <c r="W16" s="13">
        <f t="shared" si="8"/>
        <v>1039328057</v>
      </c>
      <c r="X16" s="14" t="str">
        <f t="shared" si="9"/>
        <v>subiu</v>
      </c>
      <c r="Y16" s="13">
        <f t="shared" si="10"/>
        <v>-0.0112</v>
      </c>
      <c r="Z16" s="13">
        <f t="shared" si="11"/>
        <v>35.72006472</v>
      </c>
      <c r="AA16" s="13">
        <f t="shared" si="12"/>
        <v>-438305812.2</v>
      </c>
      <c r="AB16" s="13" t="str">
        <f t="shared" si="13"/>
        <v>desceu</v>
      </c>
      <c r="AC16" s="13">
        <f t="shared" si="14"/>
        <v>-0.0112</v>
      </c>
      <c r="AD16" s="13">
        <f t="shared" si="15"/>
        <v>35.72006472</v>
      </c>
      <c r="AE16" s="13">
        <f t="shared" si="16"/>
        <v>-438305812.2</v>
      </c>
      <c r="AF16" s="13" t="str">
        <f t="shared" si="17"/>
        <v>desceu</v>
      </c>
      <c r="AG16" s="13">
        <f t="shared" si="18"/>
        <v>0.2801</v>
      </c>
      <c r="AH16" s="13">
        <f t="shared" si="19"/>
        <v>27.59159441</v>
      </c>
      <c r="AI16" s="13">
        <f t="shared" si="20"/>
        <v>8467142639</v>
      </c>
      <c r="AJ16" s="13" t="str">
        <f t="shared" si="21"/>
        <v>subiu</v>
      </c>
    </row>
    <row r="17">
      <c r="A17" s="15" t="s">
        <v>59</v>
      </c>
      <c r="B17" s="16">
        <v>45317.0</v>
      </c>
      <c r="C17" s="17">
        <v>18.16</v>
      </c>
      <c r="D17" s="18">
        <v>1.33</v>
      </c>
      <c r="E17" s="18">
        <v>4.79</v>
      </c>
      <c r="F17" s="18">
        <v>-7.63</v>
      </c>
      <c r="G17" s="18">
        <v>-7.63</v>
      </c>
      <c r="H17" s="18">
        <v>12.45</v>
      </c>
      <c r="I17" s="18">
        <v>18.0</v>
      </c>
      <c r="J17" s="18">
        <v>18.49</v>
      </c>
      <c r="K17" s="15" t="s">
        <v>60</v>
      </c>
      <c r="L17" s="18">
        <f t="shared" si="1"/>
        <v>0.0133</v>
      </c>
      <c r="M17" s="9">
        <f t="shared" si="2"/>
        <v>17.92164216</v>
      </c>
      <c r="N17" s="9">
        <f>VLOOKUP(A17,Total_de_acoes!A:B,2,0)</f>
        <v>600865451</v>
      </c>
      <c r="O17" s="11">
        <f t="shared" si="3"/>
        <v>143220991.5</v>
      </c>
      <c r="P17" s="11" t="str">
        <f t="shared" si="4"/>
        <v>subiu</v>
      </c>
      <c r="Q17" s="11" t="str">
        <f>VLOOKUP(A17,Ticker!A:B,2,0)</f>
        <v>Siderúrgica Nacional</v>
      </c>
      <c r="R17" s="11" t="str">
        <f>VLOOKUP(Q17,'Chat GPT'!A:C,2,0)</f>
        <v>Siderurgia</v>
      </c>
      <c r="S17" s="12">
        <f>VLOOKUP(Q17,'Chat GPT'!A:C,3,0)</f>
        <v>85</v>
      </c>
      <c r="T17" s="13" t="str">
        <f t="shared" si="5"/>
        <v>Entre 50 á 100 anos</v>
      </c>
      <c r="U17" s="13">
        <f t="shared" si="6"/>
        <v>0.0479</v>
      </c>
      <c r="V17" s="13">
        <f t="shared" si="7"/>
        <v>17.32989789</v>
      </c>
      <c r="W17" s="13">
        <f t="shared" si="8"/>
        <v>498779678.1</v>
      </c>
      <c r="X17" s="14" t="str">
        <f t="shared" si="9"/>
        <v>subiu</v>
      </c>
      <c r="Y17" s="13">
        <f t="shared" si="10"/>
        <v>-0.0763</v>
      </c>
      <c r="Z17" s="13">
        <f t="shared" si="11"/>
        <v>19.66006279</v>
      </c>
      <c r="AA17" s="13">
        <f t="shared" si="12"/>
        <v>-901335905.4</v>
      </c>
      <c r="AB17" s="13" t="str">
        <f t="shared" si="13"/>
        <v>desceu</v>
      </c>
      <c r="AC17" s="13">
        <f t="shared" si="14"/>
        <v>-0.0763</v>
      </c>
      <c r="AD17" s="13">
        <f t="shared" si="15"/>
        <v>19.66006279</v>
      </c>
      <c r="AE17" s="13">
        <f t="shared" si="16"/>
        <v>-901335905.4</v>
      </c>
      <c r="AF17" s="13" t="str">
        <f t="shared" si="17"/>
        <v>desceu</v>
      </c>
      <c r="AG17" s="13">
        <f t="shared" si="18"/>
        <v>0.1245</v>
      </c>
      <c r="AH17" s="13">
        <f t="shared" si="19"/>
        <v>16.14939973</v>
      </c>
      <c r="AI17" s="13">
        <f t="shared" si="20"/>
        <v>1208100236</v>
      </c>
      <c r="AJ17" s="13" t="str">
        <f t="shared" si="21"/>
        <v>subiu</v>
      </c>
    </row>
    <row r="18">
      <c r="A18" s="7" t="s">
        <v>61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62</v>
      </c>
      <c r="L18" s="10">
        <f t="shared" si="1"/>
        <v>0.0128</v>
      </c>
      <c r="M18" s="9">
        <f t="shared" si="2"/>
        <v>19.52014218</v>
      </c>
      <c r="N18" s="9">
        <f>VLOOKUP(A18,Total_de_acoes!A:B,2,0)</f>
        <v>289347914</v>
      </c>
      <c r="O18" s="11">
        <f t="shared" si="3"/>
        <v>72295838.99</v>
      </c>
      <c r="P18" s="11" t="str">
        <f t="shared" si="4"/>
        <v>subiu</v>
      </c>
      <c r="Q18" s="11" t="str">
        <f>VLOOKUP(A18,Ticker!A:B,2,0)</f>
        <v>YDUQS</v>
      </c>
      <c r="R18" s="11" t="str">
        <f>VLOOKUP(Q18,'Chat GPT'!A:C,2,0)</f>
        <v>Educação</v>
      </c>
      <c r="S18" s="12">
        <f>VLOOKUP(Q18,'Chat GPT'!A:C,3,0)</f>
        <v>55</v>
      </c>
      <c r="T18" s="13" t="str">
        <f t="shared" si="5"/>
        <v>Entre 50 á 100 anos</v>
      </c>
      <c r="U18" s="13">
        <f t="shared" si="6"/>
        <v>-0.059</v>
      </c>
      <c r="V18" s="13">
        <f t="shared" si="7"/>
        <v>21.00956429</v>
      </c>
      <c r="W18" s="13">
        <f t="shared" si="8"/>
        <v>-358665342.5</v>
      </c>
      <c r="X18" s="14" t="str">
        <f t="shared" si="9"/>
        <v>desceu</v>
      </c>
      <c r="Y18" s="13">
        <f t="shared" si="10"/>
        <v>-0.1182</v>
      </c>
      <c r="Z18" s="13">
        <f t="shared" si="11"/>
        <v>22.4200499</v>
      </c>
      <c r="AA18" s="13">
        <f t="shared" si="12"/>
        <v>-766786410</v>
      </c>
      <c r="AB18" s="13" t="str">
        <f t="shared" si="13"/>
        <v>desceu</v>
      </c>
      <c r="AC18" s="13">
        <f t="shared" si="14"/>
        <v>-0.1182</v>
      </c>
      <c r="AD18" s="13">
        <f t="shared" si="15"/>
        <v>22.4200499</v>
      </c>
      <c r="AE18" s="13">
        <f t="shared" si="16"/>
        <v>-766786410</v>
      </c>
      <c r="AF18" s="13" t="str">
        <f t="shared" si="17"/>
        <v>desceu</v>
      </c>
      <c r="AG18" s="13">
        <f t="shared" si="18"/>
        <v>1.0845</v>
      </c>
      <c r="AH18" s="13">
        <f t="shared" si="19"/>
        <v>9.484288798</v>
      </c>
      <c r="AI18" s="13">
        <f t="shared" si="20"/>
        <v>2976149080</v>
      </c>
      <c r="AJ18" s="13" t="str">
        <f t="shared" si="21"/>
        <v>subiu</v>
      </c>
    </row>
    <row r="19">
      <c r="A19" s="15" t="s">
        <v>63</v>
      </c>
      <c r="B19" s="16">
        <v>45317.0</v>
      </c>
      <c r="C19" s="17">
        <v>28.31</v>
      </c>
      <c r="D19" s="18">
        <v>1.28</v>
      </c>
      <c r="E19" s="18">
        <v>2.35</v>
      </c>
      <c r="F19" s="18">
        <v>6.79</v>
      </c>
      <c r="G19" s="18">
        <v>6.79</v>
      </c>
      <c r="H19" s="18">
        <v>119.82</v>
      </c>
      <c r="I19" s="18">
        <v>27.84</v>
      </c>
      <c r="J19" s="18">
        <v>28.39</v>
      </c>
      <c r="K19" s="15" t="s">
        <v>64</v>
      </c>
      <c r="L19" s="18">
        <f t="shared" si="1"/>
        <v>0.0128</v>
      </c>
      <c r="M19" s="9">
        <f t="shared" si="2"/>
        <v>27.95221169</v>
      </c>
      <c r="N19" s="9">
        <f>VLOOKUP(A19,Total_de_acoes!A:B,2,0)</f>
        <v>1086411192</v>
      </c>
      <c r="O19" s="11">
        <f t="shared" si="3"/>
        <v>388705224</v>
      </c>
      <c r="P19" s="11" t="str">
        <f t="shared" si="4"/>
        <v>subiu</v>
      </c>
      <c r="Q19" s="11" t="str">
        <f>VLOOKUP(A19,Ticker!A:B,2,0)</f>
        <v>Ultrapar</v>
      </c>
      <c r="R19" s="11" t="str">
        <f>VLOOKUP(Q19,'Chat GPT'!A:C,2,0)</f>
        <v>Energia e Química</v>
      </c>
      <c r="S19" s="12">
        <f>VLOOKUP(Q19,'Chat GPT'!A:C,3,0)</f>
        <v>83</v>
      </c>
      <c r="T19" s="13" t="str">
        <f t="shared" si="5"/>
        <v>Entre 50 á 100 anos</v>
      </c>
      <c r="U19" s="13">
        <f t="shared" si="6"/>
        <v>0.0235</v>
      </c>
      <c r="V19" s="13">
        <f t="shared" si="7"/>
        <v>27.65999023</v>
      </c>
      <c r="W19" s="13">
        <f t="shared" si="8"/>
        <v>706177889.5</v>
      </c>
      <c r="X19" s="14" t="str">
        <f t="shared" si="9"/>
        <v>subiu</v>
      </c>
      <c r="Y19" s="13">
        <f t="shared" si="10"/>
        <v>0.0679</v>
      </c>
      <c r="Z19" s="13">
        <f t="shared" si="11"/>
        <v>26.50997284</v>
      </c>
      <c r="AA19" s="13">
        <f t="shared" si="12"/>
        <v>1955569648</v>
      </c>
      <c r="AB19" s="13" t="str">
        <f t="shared" si="13"/>
        <v>subiu</v>
      </c>
      <c r="AC19" s="13">
        <f t="shared" si="14"/>
        <v>0.0679</v>
      </c>
      <c r="AD19" s="13">
        <f t="shared" si="15"/>
        <v>26.50997284</v>
      </c>
      <c r="AE19" s="13">
        <f t="shared" si="16"/>
        <v>1955569648</v>
      </c>
      <c r="AF19" s="13" t="str">
        <f t="shared" si="17"/>
        <v>subiu</v>
      </c>
      <c r="AG19" s="13">
        <f t="shared" si="18"/>
        <v>1.1982</v>
      </c>
      <c r="AH19" s="13">
        <f t="shared" si="19"/>
        <v>12.87871895</v>
      </c>
      <c r="AI19" s="13">
        <f t="shared" si="20"/>
        <v>16764716438</v>
      </c>
      <c r="AJ19" s="13" t="str">
        <f t="shared" si="21"/>
        <v>subiu</v>
      </c>
    </row>
    <row r="20">
      <c r="A20" s="7" t="s">
        <v>65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66</v>
      </c>
      <c r="L20" s="10">
        <f t="shared" si="1"/>
        <v>0.0125</v>
      </c>
      <c r="M20" s="9">
        <f t="shared" si="2"/>
        <v>7.980246914</v>
      </c>
      <c r="N20" s="9">
        <f>VLOOKUP(A20,Total_de_acoes!A:B,2,0)</f>
        <v>376187582</v>
      </c>
      <c r="O20" s="11">
        <f t="shared" si="3"/>
        <v>37525872.38</v>
      </c>
      <c r="P20" s="11" t="str">
        <f t="shared" si="4"/>
        <v>subiu</v>
      </c>
      <c r="Q20" s="11" t="str">
        <f>VLOOKUP(A20,Ticker!A:B,2,0)</f>
        <v>MRV</v>
      </c>
      <c r="R20" s="11" t="str">
        <f>VLOOKUP(Q20,'Chat GPT'!A:C,2,0)</f>
        <v>Construção Civil</v>
      </c>
      <c r="S20" s="12">
        <f>VLOOKUP(Q20,'Chat GPT'!A:C,3,0)</f>
        <v>41</v>
      </c>
      <c r="T20" s="13" t="str">
        <f t="shared" si="5"/>
        <v>Menor de 50 anos</v>
      </c>
      <c r="U20" s="13">
        <f t="shared" si="6"/>
        <v>0.0138</v>
      </c>
      <c r="V20" s="13">
        <f t="shared" si="7"/>
        <v>7.970013809</v>
      </c>
      <c r="W20" s="13">
        <f t="shared" si="8"/>
        <v>41375439.08</v>
      </c>
      <c r="X20" s="14" t="str">
        <f t="shared" si="9"/>
        <v>subiu</v>
      </c>
      <c r="Y20" s="13">
        <f t="shared" si="10"/>
        <v>-0.2805</v>
      </c>
      <c r="Z20" s="13">
        <f t="shared" si="11"/>
        <v>11.23002085</v>
      </c>
      <c r="AA20" s="13">
        <f t="shared" si="12"/>
        <v>-1184998726</v>
      </c>
      <c r="AB20" s="13" t="str">
        <f t="shared" si="13"/>
        <v>desceu</v>
      </c>
      <c r="AC20" s="13">
        <f t="shared" si="14"/>
        <v>-0.2805</v>
      </c>
      <c r="AD20" s="13">
        <f t="shared" si="15"/>
        <v>11.23002085</v>
      </c>
      <c r="AE20" s="13">
        <f t="shared" si="16"/>
        <v>-1184998726</v>
      </c>
      <c r="AF20" s="13" t="str">
        <f t="shared" si="17"/>
        <v>desceu</v>
      </c>
      <c r="AG20" s="13">
        <f t="shared" si="18"/>
        <v>0.1412</v>
      </c>
      <c r="AH20" s="13">
        <f t="shared" si="19"/>
        <v>7.080266386</v>
      </c>
      <c r="AI20" s="13">
        <f t="shared" si="20"/>
        <v>376087370.8</v>
      </c>
      <c r="AJ20" s="13" t="str">
        <f t="shared" si="21"/>
        <v>subiu</v>
      </c>
    </row>
    <row r="21">
      <c r="A21" s="15" t="s">
        <v>67</v>
      </c>
      <c r="B21" s="16">
        <v>45317.0</v>
      </c>
      <c r="C21" s="17">
        <v>57.91</v>
      </c>
      <c r="D21" s="18">
        <v>1.15</v>
      </c>
      <c r="E21" s="18">
        <v>-1.03</v>
      </c>
      <c r="F21" s="18">
        <v>-10.26</v>
      </c>
      <c r="G21" s="18">
        <v>-10.26</v>
      </c>
      <c r="H21" s="18">
        <v>-28.97</v>
      </c>
      <c r="I21" s="18">
        <v>56.22</v>
      </c>
      <c r="J21" s="18">
        <v>59.29</v>
      </c>
      <c r="K21" s="15" t="s">
        <v>68</v>
      </c>
      <c r="L21" s="18">
        <f t="shared" si="1"/>
        <v>0.0115</v>
      </c>
      <c r="M21" s="9">
        <f t="shared" si="2"/>
        <v>57.25160652</v>
      </c>
      <c r="N21" s="9">
        <f>VLOOKUP(A21,Total_de_acoes!A:B,2,0)</f>
        <v>62305891</v>
      </c>
      <c r="O21" s="11">
        <f t="shared" si="3"/>
        <v>41021792.09</v>
      </c>
      <c r="P21" s="11" t="str">
        <f t="shared" si="4"/>
        <v>subiu</v>
      </c>
      <c r="Q21" s="11" t="str">
        <f>VLOOKUP(A21,Ticker!A:B,2,0)</f>
        <v>Arezzo</v>
      </c>
      <c r="R21" s="11" t="str">
        <f>VLOOKUP(Q21,'Chat GPT'!A:C,2,0)</f>
        <v>Varejo de Moda</v>
      </c>
      <c r="S21" s="12">
        <f>VLOOKUP(Q21,'Chat GPT'!A:C,3,0)</f>
        <v>50</v>
      </c>
      <c r="T21" s="13" t="str">
        <f t="shared" si="5"/>
        <v>Entre 50 á 100 anos</v>
      </c>
      <c r="U21" s="13">
        <f t="shared" si="6"/>
        <v>-0.0103</v>
      </c>
      <c r="V21" s="13">
        <f t="shared" si="7"/>
        <v>58.51268061</v>
      </c>
      <c r="W21" s="13">
        <f t="shared" si="8"/>
        <v>-37550552.41</v>
      </c>
      <c r="X21" s="14" t="str">
        <f t="shared" si="9"/>
        <v>desceu</v>
      </c>
      <c r="Y21" s="13">
        <f t="shared" si="10"/>
        <v>-0.1026</v>
      </c>
      <c r="Z21" s="13">
        <f t="shared" si="11"/>
        <v>64.53086695</v>
      </c>
      <c r="AA21" s="13">
        <f t="shared" si="12"/>
        <v>-412519014.4</v>
      </c>
      <c r="AB21" s="13" t="str">
        <f t="shared" si="13"/>
        <v>desceu</v>
      </c>
      <c r="AC21" s="13">
        <f t="shared" si="14"/>
        <v>-0.1026</v>
      </c>
      <c r="AD21" s="13">
        <f t="shared" si="15"/>
        <v>64.53086695</v>
      </c>
      <c r="AE21" s="13">
        <f t="shared" si="16"/>
        <v>-412519014.4</v>
      </c>
      <c r="AF21" s="13" t="str">
        <f t="shared" si="17"/>
        <v>desceu</v>
      </c>
      <c r="AG21" s="13">
        <f t="shared" si="18"/>
        <v>-0.2897</v>
      </c>
      <c r="AH21" s="13">
        <f t="shared" si="19"/>
        <v>81.52893144</v>
      </c>
      <c r="AI21" s="13">
        <f t="shared" si="20"/>
        <v>-1471598568</v>
      </c>
      <c r="AJ21" s="13" t="str">
        <f t="shared" si="21"/>
        <v>desceu</v>
      </c>
    </row>
    <row r="22">
      <c r="A22" s="7" t="s">
        <v>69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70</v>
      </c>
      <c r="L22" s="10">
        <f t="shared" si="1"/>
        <v>0.0104</v>
      </c>
      <c r="M22" s="9">
        <f t="shared" si="2"/>
        <v>15.36025337</v>
      </c>
      <c r="N22" s="9">
        <f>VLOOKUP(A22,Total_de_acoes!A:B,2,0)</f>
        <v>5146576868</v>
      </c>
      <c r="O22" s="11">
        <f t="shared" si="3"/>
        <v>822148336.4</v>
      </c>
      <c r="P22" s="11" t="str">
        <f t="shared" si="4"/>
        <v>subiu</v>
      </c>
      <c r="Q22" s="11" t="str">
        <f>VLOOKUP(A22,Ticker!A:B,2,0)</f>
        <v>Banco Bradesco</v>
      </c>
      <c r="R22" s="11" t="str">
        <f>VLOOKUP(Q22,'Chat GPT'!A:C,2,0)</f>
        <v>Serviços Financeiros</v>
      </c>
      <c r="S22" s="12">
        <f>VLOOKUP(Q22,'Chat GPT'!A:C,3,0)</f>
        <v>78</v>
      </c>
      <c r="T22" s="13" t="str">
        <f t="shared" si="5"/>
        <v>Entre 50 á 100 anos</v>
      </c>
      <c r="U22" s="13">
        <f t="shared" si="6"/>
        <v>-0.0077</v>
      </c>
      <c r="V22" s="13">
        <f t="shared" si="7"/>
        <v>15.64043132</v>
      </c>
      <c r="W22" s="13">
        <f t="shared" si="8"/>
        <v>-619809051.7</v>
      </c>
      <c r="X22" s="14" t="str">
        <f t="shared" si="9"/>
        <v>desceu</v>
      </c>
      <c r="Y22" s="13">
        <f t="shared" si="10"/>
        <v>-0.0908</v>
      </c>
      <c r="Z22" s="13">
        <f t="shared" si="11"/>
        <v>17.06995161</v>
      </c>
      <c r="AA22" s="13">
        <f t="shared" si="12"/>
        <v>-7976945081</v>
      </c>
      <c r="AB22" s="13" t="str">
        <f t="shared" si="13"/>
        <v>desceu</v>
      </c>
      <c r="AC22" s="13">
        <f t="shared" si="14"/>
        <v>-0.0908</v>
      </c>
      <c r="AD22" s="13">
        <f t="shared" si="15"/>
        <v>17.06995161</v>
      </c>
      <c r="AE22" s="13">
        <f t="shared" si="16"/>
        <v>-7976945081</v>
      </c>
      <c r="AF22" s="13" t="str">
        <f t="shared" si="17"/>
        <v>desceu</v>
      </c>
      <c r="AG22" s="13">
        <f t="shared" si="18"/>
        <v>0.1611</v>
      </c>
      <c r="AH22" s="13">
        <f t="shared" si="19"/>
        <v>13.36663509</v>
      </c>
      <c r="AI22" s="13">
        <f t="shared" si="20"/>
        <v>11082458047</v>
      </c>
      <c r="AJ22" s="13" t="str">
        <f t="shared" si="21"/>
        <v>subiu</v>
      </c>
    </row>
    <row r="23">
      <c r="A23" s="15" t="s">
        <v>71</v>
      </c>
      <c r="B23" s="16">
        <v>45317.0</v>
      </c>
      <c r="C23" s="17">
        <v>7.19</v>
      </c>
      <c r="D23" s="18">
        <v>0.98</v>
      </c>
      <c r="E23" s="18">
        <v>6.05</v>
      </c>
      <c r="F23" s="18">
        <v>-3.75</v>
      </c>
      <c r="G23" s="18">
        <v>-3.75</v>
      </c>
      <c r="H23" s="18">
        <v>-48.31</v>
      </c>
      <c r="I23" s="18">
        <v>7.11</v>
      </c>
      <c r="J23" s="18">
        <v>7.24</v>
      </c>
      <c r="K23" s="15" t="s">
        <v>72</v>
      </c>
      <c r="L23" s="18">
        <f t="shared" si="1"/>
        <v>0.0098</v>
      </c>
      <c r="M23" s="9">
        <f t="shared" si="2"/>
        <v>7.120221826</v>
      </c>
      <c r="N23" s="9">
        <f>VLOOKUP(A23,Total_de_acoes!A:B,2,0)</f>
        <v>261036182</v>
      </c>
      <c r="O23" s="11">
        <f t="shared" si="3"/>
        <v>18214628.1</v>
      </c>
      <c r="P23" s="11" t="str">
        <f t="shared" si="4"/>
        <v>subiu</v>
      </c>
      <c r="Q23" s="11" t="str">
        <f>VLOOKUP(A23,Ticker!A:B,2,0)</f>
        <v>Minerva</v>
      </c>
      <c r="R23" s="11" t="str">
        <f>VLOOKUP(Q23,'Chat GPT'!A:C,2,0)</f>
        <v>Alimentos</v>
      </c>
      <c r="S23" s="12">
        <f>VLOOKUP(Q23,'Chat GPT'!A:C,3,0)</f>
        <v>27</v>
      </c>
      <c r="T23" s="13" t="str">
        <f t="shared" si="5"/>
        <v>Menor de 50 anos</v>
      </c>
      <c r="U23" s="13">
        <f t="shared" si="6"/>
        <v>0.0605</v>
      </c>
      <c r="V23" s="13">
        <f t="shared" si="7"/>
        <v>6.779820839</v>
      </c>
      <c r="W23" s="13">
        <f t="shared" si="8"/>
        <v>107071602.1</v>
      </c>
      <c r="X23" s="14" t="str">
        <f t="shared" si="9"/>
        <v>subiu</v>
      </c>
      <c r="Y23" s="13">
        <f t="shared" si="10"/>
        <v>-0.0375</v>
      </c>
      <c r="Z23" s="13">
        <f t="shared" si="11"/>
        <v>7.47012987</v>
      </c>
      <c r="AA23" s="13">
        <f t="shared" si="12"/>
        <v>-73124031.76</v>
      </c>
      <c r="AB23" s="13" t="str">
        <f t="shared" si="13"/>
        <v>desceu</v>
      </c>
      <c r="AC23" s="13">
        <f t="shared" si="14"/>
        <v>-0.0375</v>
      </c>
      <c r="AD23" s="13">
        <f t="shared" si="15"/>
        <v>7.47012987</v>
      </c>
      <c r="AE23" s="13">
        <f t="shared" si="16"/>
        <v>-73124031.76</v>
      </c>
      <c r="AF23" s="13" t="str">
        <f t="shared" si="17"/>
        <v>desceu</v>
      </c>
      <c r="AG23" s="13">
        <f t="shared" si="18"/>
        <v>-0.4831</v>
      </c>
      <c r="AH23" s="13">
        <f t="shared" si="19"/>
        <v>13.90984717</v>
      </c>
      <c r="AI23" s="13">
        <f t="shared" si="20"/>
        <v>-1754123248</v>
      </c>
      <c r="AJ23" s="13" t="str">
        <f t="shared" si="21"/>
        <v>desceu</v>
      </c>
    </row>
    <row r="24">
      <c r="A24" s="7" t="s">
        <v>73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74</v>
      </c>
      <c r="L24" s="10">
        <f t="shared" si="1"/>
        <v>0.0097</v>
      </c>
      <c r="M24" s="9">
        <f t="shared" si="2"/>
        <v>4.10022779</v>
      </c>
      <c r="N24" s="9">
        <f>VLOOKUP(A24,Total_de_acoes!A:B,2,0)</f>
        <v>159430826</v>
      </c>
      <c r="O24" s="11">
        <f t="shared" si="3"/>
        <v>6340916.223</v>
      </c>
      <c r="P24" s="11" t="str">
        <f t="shared" si="4"/>
        <v>subiu</v>
      </c>
      <c r="Q24" s="11" t="str">
        <f>VLOOKUP(A24,Ticker!A:B,2,0)</f>
        <v>Grupo Pão de Açúcar</v>
      </c>
      <c r="R24" s="11" t="str">
        <f>VLOOKUP(Q24,'Chat GPT'!A:C,2,0)</f>
        <v>Varejo</v>
      </c>
      <c r="S24" s="12">
        <f>VLOOKUP(Q24,'Chat GPT'!A:C,3,0)</f>
        <v>71</v>
      </c>
      <c r="T24" s="13" t="str">
        <f t="shared" si="5"/>
        <v>Entre 50 á 100 anos</v>
      </c>
      <c r="U24" s="13">
        <f t="shared" si="6"/>
        <v>-0.0633</v>
      </c>
      <c r="V24" s="13">
        <f t="shared" si="7"/>
        <v>4.419771538</v>
      </c>
      <c r="W24" s="13">
        <f t="shared" si="8"/>
        <v>-44604207.46</v>
      </c>
      <c r="X24" s="14" t="str">
        <f t="shared" si="9"/>
        <v>desceu</v>
      </c>
      <c r="Y24" s="13">
        <f t="shared" si="10"/>
        <v>0.0197</v>
      </c>
      <c r="Z24" s="13">
        <f t="shared" si="11"/>
        <v>4.060017652</v>
      </c>
      <c r="AA24" s="13">
        <f t="shared" si="12"/>
        <v>12751651.77</v>
      </c>
      <c r="AB24" s="13" t="str">
        <f t="shared" si="13"/>
        <v>subiu</v>
      </c>
      <c r="AC24" s="13">
        <f t="shared" si="14"/>
        <v>0.0197</v>
      </c>
      <c r="AD24" s="13">
        <f t="shared" si="15"/>
        <v>4.060017652</v>
      </c>
      <c r="AE24" s="13">
        <f t="shared" si="16"/>
        <v>12751651.77</v>
      </c>
      <c r="AF24" s="13" t="str">
        <f t="shared" si="17"/>
        <v>subiu</v>
      </c>
      <c r="AG24" s="13">
        <f t="shared" si="18"/>
        <v>-0.5118</v>
      </c>
      <c r="AH24" s="13">
        <f t="shared" si="19"/>
        <v>8.480131094</v>
      </c>
      <c r="AI24" s="13">
        <f t="shared" si="20"/>
        <v>-691950685.2</v>
      </c>
      <c r="AJ24" s="13" t="str">
        <f t="shared" si="21"/>
        <v>desceu</v>
      </c>
    </row>
    <row r="25">
      <c r="A25" s="15" t="s">
        <v>75</v>
      </c>
      <c r="B25" s="16">
        <v>45317.0</v>
      </c>
      <c r="C25" s="17">
        <v>14.61</v>
      </c>
      <c r="D25" s="18">
        <v>0.96</v>
      </c>
      <c r="E25" s="18">
        <v>12.38</v>
      </c>
      <c r="F25" s="18">
        <v>5.79</v>
      </c>
      <c r="G25" s="18">
        <v>5.79</v>
      </c>
      <c r="H25" s="18">
        <v>78.17</v>
      </c>
      <c r="I25" s="18">
        <v>14.46</v>
      </c>
      <c r="J25" s="18">
        <v>14.93</v>
      </c>
      <c r="K25" s="15" t="s">
        <v>76</v>
      </c>
      <c r="L25" s="18">
        <f t="shared" si="1"/>
        <v>0.0096</v>
      </c>
      <c r="M25" s="9">
        <f t="shared" si="2"/>
        <v>14.47107765</v>
      </c>
      <c r="N25" s="9">
        <f>VLOOKUP(A25,Total_de_acoes!A:B,2,0)</f>
        <v>1677525446</v>
      </c>
      <c r="O25" s="11">
        <f t="shared" si="3"/>
        <v>233045769.6</v>
      </c>
      <c r="P25" s="11" t="str">
        <f t="shared" si="4"/>
        <v>subiu</v>
      </c>
      <c r="Q25" s="11" t="str">
        <f>VLOOKUP(A25,Ticker!A:B,2,0)</f>
        <v>BRF</v>
      </c>
      <c r="R25" s="11" t="str">
        <f>VLOOKUP(Q25,'Chat GPT'!A:C,2,0)</f>
        <v>Alimentos</v>
      </c>
      <c r="S25" s="12">
        <f>VLOOKUP(Q25,'Chat GPT'!A:C,3,0)</f>
        <v>84</v>
      </c>
      <c r="T25" s="13" t="str">
        <f t="shared" si="5"/>
        <v>Entre 50 á 100 anos</v>
      </c>
      <c r="U25" s="13">
        <f t="shared" si="6"/>
        <v>0.1238</v>
      </c>
      <c r="V25" s="13">
        <f t="shared" si="7"/>
        <v>13.0005339</v>
      </c>
      <c r="W25" s="13">
        <f t="shared" si="8"/>
        <v>2699920332</v>
      </c>
      <c r="X25" s="14" t="str">
        <f t="shared" si="9"/>
        <v>subiu</v>
      </c>
      <c r="Y25" s="13">
        <f t="shared" si="10"/>
        <v>0.0579</v>
      </c>
      <c r="Z25" s="13">
        <f t="shared" si="11"/>
        <v>13.81037905</v>
      </c>
      <c r="AA25" s="13">
        <f t="shared" si="12"/>
        <v>1341384486</v>
      </c>
      <c r="AB25" s="13" t="str">
        <f t="shared" si="13"/>
        <v>subiu</v>
      </c>
      <c r="AC25" s="13">
        <f t="shared" si="14"/>
        <v>0.0579</v>
      </c>
      <c r="AD25" s="13">
        <f t="shared" si="15"/>
        <v>13.81037905</v>
      </c>
      <c r="AE25" s="13">
        <f t="shared" si="16"/>
        <v>1341384486</v>
      </c>
      <c r="AF25" s="13" t="str">
        <f t="shared" si="17"/>
        <v>subiu</v>
      </c>
      <c r="AG25" s="13">
        <f t="shared" si="18"/>
        <v>0.7817</v>
      </c>
      <c r="AH25" s="13">
        <f t="shared" si="19"/>
        <v>8.200033676</v>
      </c>
      <c r="AI25" s="13">
        <f t="shared" si="20"/>
        <v>10752881617</v>
      </c>
      <c r="AJ25" s="13" t="str">
        <f t="shared" si="21"/>
        <v>subiu</v>
      </c>
    </row>
    <row r="26">
      <c r="A26" s="7" t="s">
        <v>77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78</v>
      </c>
      <c r="L26" s="10">
        <f t="shared" si="1"/>
        <v>0.0088</v>
      </c>
      <c r="M26" s="9">
        <f t="shared" si="2"/>
        <v>50.75337034</v>
      </c>
      <c r="N26" s="9">
        <f>VLOOKUP(A26,Total_de_acoes!A:B,2,0)</f>
        <v>423091712</v>
      </c>
      <c r="O26" s="11">
        <f t="shared" si="3"/>
        <v>188965307.1</v>
      </c>
      <c r="P26" s="11" t="str">
        <f t="shared" si="4"/>
        <v>subiu</v>
      </c>
      <c r="Q26" s="11" t="str">
        <f>VLOOKUP(A26,Ticker!A:B,2,0)</f>
        <v>Vivo</v>
      </c>
      <c r="R26" s="11" t="str">
        <f>VLOOKUP(Q26,'Chat GPT'!A:C,2,0)</f>
        <v>Telecomunicações</v>
      </c>
      <c r="S26" s="12">
        <f>VLOOKUP(Q26,'Chat GPT'!A:C,3,0)</f>
        <v>22</v>
      </c>
      <c r="T26" s="13" t="str">
        <f t="shared" si="5"/>
        <v>Menor de 50 anos</v>
      </c>
      <c r="U26" s="13">
        <f t="shared" si="6"/>
        <v>0.0109</v>
      </c>
      <c r="V26" s="13">
        <f t="shared" si="7"/>
        <v>50.64793748</v>
      </c>
      <c r="W26" s="13">
        <f t="shared" si="8"/>
        <v>233573076.1</v>
      </c>
      <c r="X26" s="14" t="str">
        <f t="shared" si="9"/>
        <v>subiu</v>
      </c>
      <c r="Y26" s="13">
        <f t="shared" si="10"/>
        <v>-0.0419</v>
      </c>
      <c r="Z26" s="13">
        <f t="shared" si="11"/>
        <v>53.43909822</v>
      </c>
      <c r="AA26" s="13">
        <f t="shared" si="12"/>
        <v>-947343897.2</v>
      </c>
      <c r="AB26" s="13" t="str">
        <f t="shared" si="13"/>
        <v>desceu</v>
      </c>
      <c r="AC26" s="13">
        <f t="shared" si="14"/>
        <v>-0.0419</v>
      </c>
      <c r="AD26" s="13">
        <f t="shared" si="15"/>
        <v>53.43909822</v>
      </c>
      <c r="AE26" s="13">
        <f t="shared" si="16"/>
        <v>-947343897.2</v>
      </c>
      <c r="AF26" s="13" t="str">
        <f t="shared" si="17"/>
        <v>desceu</v>
      </c>
      <c r="AG26" s="13">
        <f t="shared" si="18"/>
        <v>0.3278</v>
      </c>
      <c r="AH26" s="13">
        <f t="shared" si="19"/>
        <v>38.5600241</v>
      </c>
      <c r="AI26" s="13">
        <f t="shared" si="20"/>
        <v>5347869043</v>
      </c>
      <c r="AJ26" s="13" t="str">
        <f t="shared" si="21"/>
        <v>subiu</v>
      </c>
    </row>
    <row r="27">
      <c r="A27" s="15" t="s">
        <v>79</v>
      </c>
      <c r="B27" s="16">
        <v>45317.0</v>
      </c>
      <c r="C27" s="17">
        <v>22.64</v>
      </c>
      <c r="D27" s="18">
        <v>0.84</v>
      </c>
      <c r="E27" s="18">
        <v>1.07</v>
      </c>
      <c r="F27" s="18">
        <v>-1.35</v>
      </c>
      <c r="G27" s="18">
        <v>-1.35</v>
      </c>
      <c r="H27" s="18">
        <v>20.93</v>
      </c>
      <c r="I27" s="18">
        <v>22.32</v>
      </c>
      <c r="J27" s="18">
        <v>22.83</v>
      </c>
      <c r="K27" s="15" t="s">
        <v>80</v>
      </c>
      <c r="L27" s="18">
        <f t="shared" si="1"/>
        <v>0.0084</v>
      </c>
      <c r="M27" s="9">
        <f t="shared" si="2"/>
        <v>22.45140817</v>
      </c>
      <c r="N27" s="9">
        <f>VLOOKUP(A27,Total_de_acoes!A:B,2,0)</f>
        <v>1218352541</v>
      </c>
      <c r="O27" s="11">
        <f t="shared" si="3"/>
        <v>229771333.6</v>
      </c>
      <c r="P27" s="11" t="str">
        <f t="shared" si="4"/>
        <v>subiu</v>
      </c>
      <c r="Q27" s="11" t="str">
        <f>VLOOKUP(A27,Ticker!A:B,2,0)</f>
        <v>Rumo</v>
      </c>
      <c r="R27" s="11" t="str">
        <f>VLOOKUP(Q27,'Chat GPT'!A:C,2,0)</f>
        <v>Logística</v>
      </c>
      <c r="S27" s="12">
        <f>VLOOKUP(Q27,'Chat GPT'!A:C,3,0)</f>
        <v>6</v>
      </c>
      <c r="T27" s="13" t="str">
        <f t="shared" si="5"/>
        <v>Menor de 50 anos</v>
      </c>
      <c r="U27" s="13">
        <f t="shared" si="6"/>
        <v>0.0107</v>
      </c>
      <c r="V27" s="13">
        <f t="shared" si="7"/>
        <v>22.40031661</v>
      </c>
      <c r="W27" s="13">
        <f t="shared" si="8"/>
        <v>292018864.5</v>
      </c>
      <c r="X27" s="14" t="str">
        <f t="shared" si="9"/>
        <v>subiu</v>
      </c>
      <c r="Y27" s="13">
        <f t="shared" si="10"/>
        <v>-0.0135</v>
      </c>
      <c r="Z27" s="13">
        <f t="shared" si="11"/>
        <v>22.94982261</v>
      </c>
      <c r="AA27" s="13">
        <f t="shared" si="12"/>
        <v>-377473158.3</v>
      </c>
      <c r="AB27" s="13" t="str">
        <f t="shared" si="13"/>
        <v>desceu</v>
      </c>
      <c r="AC27" s="13">
        <f t="shared" si="14"/>
        <v>-0.0135</v>
      </c>
      <c r="AD27" s="13">
        <f t="shared" si="15"/>
        <v>22.94982261</v>
      </c>
      <c r="AE27" s="13">
        <f t="shared" si="16"/>
        <v>-377473158.3</v>
      </c>
      <c r="AF27" s="13" t="str">
        <f t="shared" si="17"/>
        <v>desceu</v>
      </c>
      <c r="AG27" s="13">
        <f t="shared" si="18"/>
        <v>0.2093</v>
      </c>
      <c r="AH27" s="13">
        <f t="shared" si="19"/>
        <v>18.72157446</v>
      </c>
      <c r="AI27" s="13">
        <f t="shared" si="20"/>
        <v>4774023708</v>
      </c>
      <c r="AJ27" s="13" t="str">
        <f t="shared" si="21"/>
        <v>subiu</v>
      </c>
    </row>
    <row r="28">
      <c r="A28" s="7" t="s">
        <v>81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82</v>
      </c>
      <c r="L28" s="10">
        <f t="shared" si="1"/>
        <v>0.0082</v>
      </c>
      <c r="M28" s="9">
        <f t="shared" si="2"/>
        <v>4.860146796</v>
      </c>
      <c r="N28" s="9">
        <f>VLOOKUP(A28,Total_de_acoes!A:B,2,0)</f>
        <v>1095462329</v>
      </c>
      <c r="O28" s="11">
        <f t="shared" si="3"/>
        <v>43657683.38</v>
      </c>
      <c r="P28" s="11" t="str">
        <f t="shared" si="4"/>
        <v>subiu</v>
      </c>
      <c r="Q28" s="11" t="str">
        <f>VLOOKUP(A28,Ticker!A:B,2,0)</f>
        <v>Cielo</v>
      </c>
      <c r="R28" s="11" t="str">
        <f>VLOOKUP(Q28,'Chat GPT'!A:C,2,0)</f>
        <v>Tecnologia Financeira</v>
      </c>
      <c r="S28" s="12">
        <f>VLOOKUP(Q28,'Chat GPT'!A:C,3,0)</f>
        <v>24</v>
      </c>
      <c r="T28" s="13" t="str">
        <f t="shared" si="5"/>
        <v>Menor de 50 anos</v>
      </c>
      <c r="U28" s="13">
        <f t="shared" si="6"/>
        <v>0.0938</v>
      </c>
      <c r="V28" s="13">
        <f t="shared" si="7"/>
        <v>4.479795209</v>
      </c>
      <c r="W28" s="13">
        <f t="shared" si="8"/>
        <v>460318518.6</v>
      </c>
      <c r="X28" s="14" t="str">
        <f t="shared" si="9"/>
        <v>subiu</v>
      </c>
      <c r="Y28" s="13">
        <f t="shared" si="10"/>
        <v>0.0583</v>
      </c>
      <c r="Z28" s="13">
        <f t="shared" si="11"/>
        <v>4.630067089</v>
      </c>
      <c r="AA28" s="13">
        <f t="shared" si="12"/>
        <v>295701335.7</v>
      </c>
      <c r="AB28" s="13" t="str">
        <f t="shared" si="13"/>
        <v>subiu</v>
      </c>
      <c r="AC28" s="13">
        <f t="shared" si="14"/>
        <v>0.0583</v>
      </c>
      <c r="AD28" s="13">
        <f t="shared" si="15"/>
        <v>4.630067089</v>
      </c>
      <c r="AE28" s="13">
        <f t="shared" si="16"/>
        <v>295701335.7</v>
      </c>
      <c r="AF28" s="13" t="str">
        <f t="shared" si="17"/>
        <v>subiu</v>
      </c>
      <c r="AG28" s="13">
        <f t="shared" si="18"/>
        <v>-0.0219</v>
      </c>
      <c r="AH28" s="13">
        <f t="shared" si="19"/>
        <v>5.009712708</v>
      </c>
      <c r="AI28" s="13">
        <f t="shared" si="20"/>
        <v>-120186139</v>
      </c>
      <c r="AJ28" s="13" t="str">
        <f t="shared" si="21"/>
        <v>desceu</v>
      </c>
    </row>
    <row r="29">
      <c r="A29" s="15" t="s">
        <v>83</v>
      </c>
      <c r="B29" s="16">
        <v>45317.0</v>
      </c>
      <c r="C29" s="17">
        <v>7.81</v>
      </c>
      <c r="D29" s="18">
        <v>0.77</v>
      </c>
      <c r="E29" s="18">
        <v>3.17</v>
      </c>
      <c r="F29" s="18">
        <v>-3.22</v>
      </c>
      <c r="G29" s="18">
        <v>-3.22</v>
      </c>
      <c r="H29" s="18">
        <v>9.94</v>
      </c>
      <c r="I29" s="18">
        <v>7.7</v>
      </c>
      <c r="J29" s="18">
        <v>7.85</v>
      </c>
      <c r="K29" s="15" t="s">
        <v>84</v>
      </c>
      <c r="L29" s="18">
        <f t="shared" si="1"/>
        <v>0.0077</v>
      </c>
      <c r="M29" s="9">
        <f t="shared" si="2"/>
        <v>7.750322517</v>
      </c>
      <c r="N29" s="9">
        <f>VLOOKUP(A29,Total_de_acoes!A:B,2,0)</f>
        <v>302768240</v>
      </c>
      <c r="O29" s="11">
        <f t="shared" si="3"/>
        <v>18068446.61</v>
      </c>
      <c r="P29" s="11" t="str">
        <f t="shared" si="4"/>
        <v>subiu</v>
      </c>
      <c r="Q29" s="11" t="str">
        <f>VLOOKUP(A29,Ticker!A:B,2,0)</f>
        <v>Dexco</v>
      </c>
      <c r="R29" s="11" t="str">
        <f>VLOOKUP(Q29,'Chat GPT'!A:C,2,0)</f>
        <v>Construção Civil</v>
      </c>
      <c r="S29" s="12">
        <f>VLOOKUP(Q29,'Chat GPT'!A:C,3,0)</f>
        <v>9</v>
      </c>
      <c r="T29" s="13" t="str">
        <f t="shared" si="5"/>
        <v>Menor de 50 anos</v>
      </c>
      <c r="U29" s="13">
        <f t="shared" si="6"/>
        <v>0.0317</v>
      </c>
      <c r="V29" s="13">
        <f t="shared" si="7"/>
        <v>7.570030047</v>
      </c>
      <c r="W29" s="13">
        <f t="shared" si="8"/>
        <v>72655280.17</v>
      </c>
      <c r="X29" s="14" t="str">
        <f t="shared" si="9"/>
        <v>subiu</v>
      </c>
      <c r="Y29" s="13">
        <f t="shared" si="10"/>
        <v>-0.0322</v>
      </c>
      <c r="Z29" s="13">
        <f t="shared" si="11"/>
        <v>8.069849142</v>
      </c>
      <c r="AA29" s="13">
        <f t="shared" si="12"/>
        <v>-78674067.51</v>
      </c>
      <c r="AB29" s="13" t="str">
        <f t="shared" si="13"/>
        <v>desceu</v>
      </c>
      <c r="AC29" s="13">
        <f t="shared" si="14"/>
        <v>-0.0322</v>
      </c>
      <c r="AD29" s="13">
        <f t="shared" si="15"/>
        <v>8.069849142</v>
      </c>
      <c r="AE29" s="13">
        <f t="shared" si="16"/>
        <v>-78674067.51</v>
      </c>
      <c r="AF29" s="13" t="str">
        <f t="shared" si="17"/>
        <v>desceu</v>
      </c>
      <c r="AG29" s="13">
        <f t="shared" si="18"/>
        <v>0.0994</v>
      </c>
      <c r="AH29" s="13">
        <f t="shared" si="19"/>
        <v>7.103874841</v>
      </c>
      <c r="AI29" s="13">
        <f t="shared" si="20"/>
        <v>213792271.7</v>
      </c>
      <c r="AJ29" s="13" t="str">
        <f t="shared" si="21"/>
        <v>subiu</v>
      </c>
    </row>
    <row r="30">
      <c r="A30" s="7" t="s">
        <v>85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86</v>
      </c>
      <c r="L30" s="10">
        <f t="shared" si="1"/>
        <v>0.0074</v>
      </c>
      <c r="M30" s="9">
        <f t="shared" si="2"/>
        <v>17.39130435</v>
      </c>
      <c r="N30" s="9">
        <f>VLOOKUP(A30,Total_de_acoes!A:B,2,0)</f>
        <v>807896814</v>
      </c>
      <c r="O30" s="11">
        <f t="shared" si="3"/>
        <v>103972807.4</v>
      </c>
      <c r="P30" s="11" t="str">
        <f t="shared" si="4"/>
        <v>subiu</v>
      </c>
      <c r="Q30" s="11" t="str">
        <f>VLOOKUP(A30,Ticker!A:B,2,0)</f>
        <v>TIM</v>
      </c>
      <c r="R30" s="11" t="str">
        <f>VLOOKUP(Q30,'Chat GPT'!A:C,2,0)</f>
        <v>Telecomunicações</v>
      </c>
      <c r="S30" s="12">
        <f>VLOOKUP(Q30,'Chat GPT'!A:C,3,0)</f>
        <v>26</v>
      </c>
      <c r="T30" s="13" t="str">
        <f t="shared" si="5"/>
        <v>Menor de 50 anos</v>
      </c>
      <c r="U30" s="13">
        <f t="shared" si="6"/>
        <v>-0.0057</v>
      </c>
      <c r="V30" s="13">
        <f t="shared" si="7"/>
        <v>17.62043649</v>
      </c>
      <c r="W30" s="13">
        <f t="shared" si="8"/>
        <v>-81142318.65</v>
      </c>
      <c r="X30" s="14" t="str">
        <f t="shared" si="9"/>
        <v>desceu</v>
      </c>
      <c r="Y30" s="13">
        <f t="shared" si="10"/>
        <v>-0.0229</v>
      </c>
      <c r="Z30" s="13">
        <f t="shared" si="11"/>
        <v>17.93061099</v>
      </c>
      <c r="AA30" s="13">
        <f t="shared" si="12"/>
        <v>-331731312</v>
      </c>
      <c r="AB30" s="13" t="str">
        <f t="shared" si="13"/>
        <v>desceu</v>
      </c>
      <c r="AC30" s="13">
        <f t="shared" si="14"/>
        <v>-0.0229</v>
      </c>
      <c r="AD30" s="13">
        <f t="shared" si="15"/>
        <v>17.93061099</v>
      </c>
      <c r="AE30" s="13">
        <f t="shared" si="16"/>
        <v>-331731312</v>
      </c>
      <c r="AF30" s="13" t="str">
        <f t="shared" si="17"/>
        <v>desceu</v>
      </c>
      <c r="AG30" s="13">
        <f t="shared" si="18"/>
        <v>0.5687</v>
      </c>
      <c r="AH30" s="13">
        <f t="shared" si="19"/>
        <v>11.16848346</v>
      </c>
      <c r="AI30" s="13">
        <f t="shared" si="20"/>
        <v>5131369979</v>
      </c>
      <c r="AJ30" s="13" t="str">
        <f t="shared" si="21"/>
        <v>subiu</v>
      </c>
    </row>
    <row r="31">
      <c r="A31" s="15" t="s">
        <v>87</v>
      </c>
      <c r="B31" s="16">
        <v>45317.0</v>
      </c>
      <c r="C31" s="17">
        <v>23.22</v>
      </c>
      <c r="D31" s="18">
        <v>0.73</v>
      </c>
      <c r="E31" s="18">
        <v>1.93</v>
      </c>
      <c r="F31" s="18">
        <v>-9.51</v>
      </c>
      <c r="G31" s="18">
        <v>-9.51</v>
      </c>
      <c r="H31" s="18">
        <v>-20.4</v>
      </c>
      <c r="I31" s="18">
        <v>22.69</v>
      </c>
      <c r="J31" s="18">
        <v>23.28</v>
      </c>
      <c r="K31" s="15" t="s">
        <v>88</v>
      </c>
      <c r="L31" s="18">
        <f t="shared" si="1"/>
        <v>0.0073</v>
      </c>
      <c r="M31" s="9">
        <f t="shared" si="2"/>
        <v>23.05172243</v>
      </c>
      <c r="N31" s="9">
        <f>VLOOKUP(A31,Total_de_acoes!A:B,2,0)</f>
        <v>251003438</v>
      </c>
      <c r="O31" s="11">
        <f t="shared" si="3"/>
        <v>42238249.54</v>
      </c>
      <c r="P31" s="11" t="str">
        <f t="shared" si="4"/>
        <v>subiu</v>
      </c>
      <c r="Q31" s="11" t="str">
        <f>VLOOKUP(A31,Ticker!A:B,2,0)</f>
        <v>Bradespar</v>
      </c>
      <c r="R31" s="11" t="str">
        <f>VLOOKUP(Q31,'Chat GPT'!A:C,2,0)</f>
        <v>Investimentos Diversos</v>
      </c>
      <c r="S31" s="12">
        <f>VLOOKUP(Q31,'Chat GPT'!A:C,3,0)</f>
        <v>31</v>
      </c>
      <c r="T31" s="13" t="str">
        <f t="shared" si="5"/>
        <v>Menor de 50 anos</v>
      </c>
      <c r="U31" s="13">
        <f t="shared" si="6"/>
        <v>0.0193</v>
      </c>
      <c r="V31" s="13">
        <f t="shared" si="7"/>
        <v>22.78033945</v>
      </c>
      <c r="W31" s="13">
        <f t="shared" si="8"/>
        <v>110356309.9</v>
      </c>
      <c r="X31" s="14" t="str">
        <f t="shared" si="9"/>
        <v>subiu</v>
      </c>
      <c r="Y31" s="13">
        <f t="shared" si="10"/>
        <v>-0.0951</v>
      </c>
      <c r="Z31" s="13">
        <f t="shared" si="11"/>
        <v>25.66029396</v>
      </c>
      <c r="AA31" s="13">
        <f t="shared" si="12"/>
        <v>-612522172.5</v>
      </c>
      <c r="AB31" s="13" t="str">
        <f t="shared" si="13"/>
        <v>desceu</v>
      </c>
      <c r="AC31" s="13">
        <f t="shared" si="14"/>
        <v>-0.0951</v>
      </c>
      <c r="AD31" s="13">
        <f t="shared" si="15"/>
        <v>25.66029396</v>
      </c>
      <c r="AE31" s="13">
        <f t="shared" si="16"/>
        <v>-612522172.5</v>
      </c>
      <c r="AF31" s="13" t="str">
        <f t="shared" si="17"/>
        <v>desceu</v>
      </c>
      <c r="AG31" s="13">
        <f t="shared" si="18"/>
        <v>-0.204</v>
      </c>
      <c r="AH31" s="13">
        <f t="shared" si="19"/>
        <v>29.17085427</v>
      </c>
      <c r="AI31" s="13">
        <f t="shared" si="20"/>
        <v>-1493684881</v>
      </c>
      <c r="AJ31" s="13" t="str">
        <f t="shared" si="21"/>
        <v>desceu</v>
      </c>
    </row>
    <row r="32">
      <c r="A32" s="7" t="s">
        <v>89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90</v>
      </c>
      <c r="L32" s="10">
        <f t="shared" si="1"/>
        <v>0.0072</v>
      </c>
      <c r="M32" s="9">
        <f t="shared" si="2"/>
        <v>5.510325655</v>
      </c>
      <c r="N32" s="9">
        <f>VLOOKUP(A32,Total_de_acoes!A:B,2,0)</f>
        <v>393173139</v>
      </c>
      <c r="O32" s="11">
        <f t="shared" si="3"/>
        <v>15598886.65</v>
      </c>
      <c r="P32" s="11" t="str">
        <f t="shared" si="4"/>
        <v>subiu</v>
      </c>
      <c r="Q32" s="11" t="str">
        <f>VLOOKUP(A32,Ticker!A:B,2,0)</f>
        <v>Locaweb</v>
      </c>
      <c r="R32" s="11" t="str">
        <f>VLOOKUP(Q32,'Chat GPT'!A:C,2,0)</f>
        <v>Tecnologia</v>
      </c>
      <c r="S32" s="12">
        <f>VLOOKUP(Q32,'Chat GPT'!A:C,3,0)</f>
        <v>23</v>
      </c>
      <c r="T32" s="13" t="str">
        <f t="shared" si="5"/>
        <v>Menor de 50 anos</v>
      </c>
      <c r="U32" s="13">
        <f t="shared" si="6"/>
        <v>-0.0365</v>
      </c>
      <c r="V32" s="13">
        <f t="shared" si="7"/>
        <v>5.760249092</v>
      </c>
      <c r="W32" s="13">
        <f t="shared" si="8"/>
        <v>-82664295.42</v>
      </c>
      <c r="X32" s="14" t="str">
        <f t="shared" si="9"/>
        <v>desceu</v>
      </c>
      <c r="Y32" s="13">
        <f t="shared" si="10"/>
        <v>-0.0765</v>
      </c>
      <c r="Z32" s="13">
        <f t="shared" si="11"/>
        <v>6.009745533</v>
      </c>
      <c r="AA32" s="13">
        <f t="shared" si="12"/>
        <v>-180759594.5</v>
      </c>
      <c r="AB32" s="13" t="str">
        <f t="shared" si="13"/>
        <v>desceu</v>
      </c>
      <c r="AC32" s="13">
        <f t="shared" si="14"/>
        <v>-0.0765</v>
      </c>
      <c r="AD32" s="13">
        <f t="shared" si="15"/>
        <v>6.009745533</v>
      </c>
      <c r="AE32" s="13">
        <f t="shared" si="16"/>
        <v>-180759594.5</v>
      </c>
      <c r="AF32" s="13" t="str">
        <f t="shared" si="17"/>
        <v>desceu</v>
      </c>
      <c r="AG32" s="13">
        <f t="shared" si="18"/>
        <v>-0.1403</v>
      </c>
      <c r="AH32" s="13">
        <f t="shared" si="19"/>
        <v>6.455740375</v>
      </c>
      <c r="AI32" s="13">
        <f t="shared" si="20"/>
        <v>-356112786.2</v>
      </c>
      <c r="AJ32" s="13" t="str">
        <f t="shared" si="21"/>
        <v>desceu</v>
      </c>
    </row>
    <row r="33">
      <c r="A33" s="15" t="s">
        <v>91</v>
      </c>
      <c r="B33" s="16">
        <v>45317.0</v>
      </c>
      <c r="C33" s="17">
        <v>23.83</v>
      </c>
      <c r="D33" s="18">
        <v>0.71</v>
      </c>
      <c r="E33" s="18">
        <v>1.49</v>
      </c>
      <c r="F33" s="18">
        <v>9.71</v>
      </c>
      <c r="G33" s="18">
        <v>9.71</v>
      </c>
      <c r="H33" s="18">
        <v>-26.61</v>
      </c>
      <c r="I33" s="18">
        <v>23.36</v>
      </c>
      <c r="J33" s="18">
        <v>23.99</v>
      </c>
      <c r="K33" s="15" t="s">
        <v>92</v>
      </c>
      <c r="L33" s="18">
        <f t="shared" si="1"/>
        <v>0.0071</v>
      </c>
      <c r="M33" s="9">
        <f t="shared" si="2"/>
        <v>23.6619998</v>
      </c>
      <c r="N33" s="9">
        <f>VLOOKUP(A33,Total_de_acoes!A:B,2,0)</f>
        <v>275005663</v>
      </c>
      <c r="O33" s="11">
        <f t="shared" si="3"/>
        <v>46201006</v>
      </c>
      <c r="P33" s="11" t="str">
        <f t="shared" si="4"/>
        <v>subiu</v>
      </c>
      <c r="Q33" s="11" t="str">
        <f>VLOOKUP(A33,Ticker!A:B,2,0)</f>
        <v>PetroRecôncavo</v>
      </c>
      <c r="R33" s="11" t="str">
        <f>VLOOKUP(Q33,'Chat GPT'!A:C,2,0)</f>
        <v>Petróleo e Gás</v>
      </c>
      <c r="S33" s="12">
        <f>VLOOKUP(Q33,'Chat GPT'!A:C,3,0)</f>
        <v>6</v>
      </c>
      <c r="T33" s="13" t="str">
        <f t="shared" si="5"/>
        <v>Menor de 50 anos</v>
      </c>
      <c r="U33" s="13">
        <f t="shared" si="6"/>
        <v>0.0149</v>
      </c>
      <c r="V33" s="13">
        <f t="shared" si="7"/>
        <v>23.48014583</v>
      </c>
      <c r="W33" s="13">
        <f t="shared" si="8"/>
        <v>96211878.75</v>
      </c>
      <c r="X33" s="14" t="str">
        <f t="shared" si="9"/>
        <v>subiu</v>
      </c>
      <c r="Y33" s="13">
        <f t="shared" si="10"/>
        <v>0.0971</v>
      </c>
      <c r="Z33" s="13">
        <f t="shared" si="11"/>
        <v>21.72090056</v>
      </c>
      <c r="AA33" s="13">
        <f t="shared" si="12"/>
        <v>580014290.9</v>
      </c>
      <c r="AB33" s="13" t="str">
        <f t="shared" si="13"/>
        <v>subiu</v>
      </c>
      <c r="AC33" s="13">
        <f t="shared" si="14"/>
        <v>0.0971</v>
      </c>
      <c r="AD33" s="13">
        <f t="shared" si="15"/>
        <v>21.72090056</v>
      </c>
      <c r="AE33" s="13">
        <f t="shared" si="16"/>
        <v>580014290.9</v>
      </c>
      <c r="AF33" s="13" t="str">
        <f t="shared" si="17"/>
        <v>subiu</v>
      </c>
      <c r="AG33" s="13">
        <f t="shared" si="18"/>
        <v>-0.2661</v>
      </c>
      <c r="AH33" s="13">
        <f t="shared" si="19"/>
        <v>32.47036381</v>
      </c>
      <c r="AI33" s="13">
        <f t="shared" si="20"/>
        <v>-2376148978</v>
      </c>
      <c r="AJ33" s="13" t="str">
        <f t="shared" si="21"/>
        <v>desceu</v>
      </c>
    </row>
    <row r="34">
      <c r="A34" s="7" t="s">
        <v>93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94</v>
      </c>
      <c r="L34" s="10">
        <f t="shared" si="1"/>
        <v>0.007</v>
      </c>
      <c r="M34" s="9">
        <f t="shared" si="2"/>
        <v>9.94041708</v>
      </c>
      <c r="N34" s="9">
        <f>VLOOKUP(A34,Total_de_acoes!A:B,2,0)</f>
        <v>5372783971</v>
      </c>
      <c r="O34" s="11">
        <f t="shared" si="3"/>
        <v>373853994.9</v>
      </c>
      <c r="P34" s="11" t="str">
        <f t="shared" si="4"/>
        <v>subiu</v>
      </c>
      <c r="Q34" s="11" t="str">
        <f>VLOOKUP(A34,Ticker!A:B,2,0)</f>
        <v>Itaúsa</v>
      </c>
      <c r="R34" s="11" t="str">
        <f>VLOOKUP(Q34,'Chat GPT'!A:C,2,0)</f>
        <v>Investimentos</v>
      </c>
      <c r="S34" s="12">
        <f>VLOOKUP(Q34,'Chat GPT'!A:C,3,0)</f>
        <v>56</v>
      </c>
      <c r="T34" s="13" t="str">
        <f t="shared" si="5"/>
        <v>Entre 50 á 100 anos</v>
      </c>
      <c r="U34" s="13">
        <f t="shared" si="6"/>
        <v>-0.003</v>
      </c>
      <c r="V34" s="13">
        <f t="shared" si="7"/>
        <v>10.04012036</v>
      </c>
      <c r="W34" s="13">
        <f t="shared" si="8"/>
        <v>-161830193.2</v>
      </c>
      <c r="X34" s="14" t="str">
        <f t="shared" si="9"/>
        <v>desceu</v>
      </c>
      <c r="Y34" s="13">
        <f t="shared" si="10"/>
        <v>-0.0347</v>
      </c>
      <c r="Z34" s="13">
        <f t="shared" si="11"/>
        <v>10.36983321</v>
      </c>
      <c r="AA34" s="13">
        <f t="shared" si="12"/>
        <v>-1933306116</v>
      </c>
      <c r="AB34" s="13" t="str">
        <f t="shared" si="13"/>
        <v>desceu</v>
      </c>
      <c r="AC34" s="13">
        <f t="shared" si="14"/>
        <v>-0.0347</v>
      </c>
      <c r="AD34" s="13">
        <f t="shared" si="15"/>
        <v>10.36983321</v>
      </c>
      <c r="AE34" s="13">
        <f t="shared" si="16"/>
        <v>-1933306116</v>
      </c>
      <c r="AF34" s="13" t="str">
        <f t="shared" si="17"/>
        <v>desceu</v>
      </c>
      <c r="AG34" s="13">
        <f t="shared" si="18"/>
        <v>0.29</v>
      </c>
      <c r="AH34" s="13">
        <f t="shared" si="19"/>
        <v>7.759689922</v>
      </c>
      <c r="AI34" s="13">
        <f t="shared" si="20"/>
        <v>12090429914</v>
      </c>
      <c r="AJ34" s="13" t="str">
        <f t="shared" si="21"/>
        <v>subiu</v>
      </c>
    </row>
    <row r="35">
      <c r="A35" s="15" t="s">
        <v>95</v>
      </c>
      <c r="B35" s="16">
        <v>45317.0</v>
      </c>
      <c r="C35" s="17">
        <v>56.97</v>
      </c>
      <c r="D35" s="18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5" t="s">
        <v>96</v>
      </c>
      <c r="L35" s="18">
        <f t="shared" si="1"/>
        <v>0.0068</v>
      </c>
      <c r="M35" s="9">
        <f t="shared" si="2"/>
        <v>56.5852205</v>
      </c>
      <c r="N35" s="9">
        <f>VLOOKUP(A35,Total_de_acoes!A:B,2,0)</f>
        <v>1420949112</v>
      </c>
      <c r="O35" s="11">
        <f t="shared" si="3"/>
        <v>546752088</v>
      </c>
      <c r="P35" s="11" t="str">
        <f t="shared" si="4"/>
        <v>subiu</v>
      </c>
      <c r="Q35" s="11" t="str">
        <f>VLOOKUP(A35,Ticker!A:B,2,0)</f>
        <v>Banco do Brasil</v>
      </c>
      <c r="R35" s="11" t="str">
        <f>VLOOKUP(Q35,'Chat GPT'!A:C,2,0)</f>
        <v>Serviços Financeiros</v>
      </c>
      <c r="S35" s="12">
        <f>VLOOKUP(Q35,'Chat GPT'!A:C,3,0)</f>
        <v>213</v>
      </c>
      <c r="T35" s="13" t="str">
        <f t="shared" si="5"/>
        <v>mais de 100 anos</v>
      </c>
      <c r="U35" s="13">
        <f t="shared" si="6"/>
        <v>0.0188</v>
      </c>
      <c r="V35" s="13">
        <f t="shared" si="7"/>
        <v>55.91872792</v>
      </c>
      <c r="W35" s="13">
        <f t="shared" si="8"/>
        <v>1493804135</v>
      </c>
      <c r="X35" s="14" t="str">
        <f t="shared" si="9"/>
        <v>subiu</v>
      </c>
      <c r="Y35" s="13">
        <f t="shared" si="10"/>
        <v>0.0285</v>
      </c>
      <c r="Z35" s="13">
        <f t="shared" si="11"/>
        <v>55.39134662</v>
      </c>
      <c r="AA35" s="13">
        <f t="shared" si="12"/>
        <v>2243186117</v>
      </c>
      <c r="AB35" s="13" t="str">
        <f t="shared" si="13"/>
        <v>subiu</v>
      </c>
      <c r="AC35" s="13">
        <f t="shared" si="14"/>
        <v>0.0285</v>
      </c>
      <c r="AD35" s="13">
        <f t="shared" si="15"/>
        <v>55.39134662</v>
      </c>
      <c r="AE35" s="13">
        <f t="shared" si="16"/>
        <v>2243186117</v>
      </c>
      <c r="AF35" s="13" t="str">
        <f t="shared" si="17"/>
        <v>subiu</v>
      </c>
      <c r="AG35" s="13">
        <f t="shared" si="18"/>
        <v>0.5287</v>
      </c>
      <c r="AH35" s="13">
        <f t="shared" si="19"/>
        <v>37.26695885</v>
      </c>
      <c r="AI35" s="13">
        <f t="shared" si="20"/>
        <v>27997018820</v>
      </c>
      <c r="AJ35" s="13" t="str">
        <f t="shared" si="21"/>
        <v>subiu</v>
      </c>
    </row>
    <row r="36">
      <c r="A36" s="7" t="s">
        <v>97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98</v>
      </c>
      <c r="L36" s="10">
        <f t="shared" si="1"/>
        <v>0.0061</v>
      </c>
      <c r="M36" s="9">
        <f t="shared" si="2"/>
        <v>26.00139151</v>
      </c>
      <c r="N36" s="9">
        <f>VLOOKUP(A36,Total_de_acoes!A:B,2,0)</f>
        <v>1275798515</v>
      </c>
      <c r="O36" s="11">
        <f t="shared" si="3"/>
        <v>202352473.7</v>
      </c>
      <c r="P36" s="11" t="str">
        <f t="shared" si="4"/>
        <v>subiu</v>
      </c>
      <c r="Q36" s="11" t="str">
        <f>VLOOKUP(A36,Ticker!A:B,2,0)</f>
        <v>RaiaDrogasil</v>
      </c>
      <c r="R36" s="11" t="str">
        <f>VLOOKUP(Q36,'Chat GPT'!A:C,2,0)</f>
        <v>Varejo Farmacêutico</v>
      </c>
      <c r="S36" s="12">
        <f>VLOOKUP(Q36,'Chat GPT'!A:C,3,0)</f>
        <v>116</v>
      </c>
      <c r="T36" s="13" t="str">
        <f t="shared" si="5"/>
        <v>mais de 100 anos</v>
      </c>
      <c r="U36" s="13">
        <f t="shared" si="6"/>
        <v>-0.0275</v>
      </c>
      <c r="V36" s="13">
        <f t="shared" si="7"/>
        <v>26.89974293</v>
      </c>
      <c r="W36" s="13">
        <f t="shared" si="8"/>
        <v>-943762932.3</v>
      </c>
      <c r="X36" s="14" t="str">
        <f t="shared" si="9"/>
        <v>desceu</v>
      </c>
      <c r="Y36" s="13">
        <f t="shared" si="10"/>
        <v>-0.1102</v>
      </c>
      <c r="Z36" s="13">
        <f t="shared" si="11"/>
        <v>29.39986514</v>
      </c>
      <c r="AA36" s="13">
        <f t="shared" si="12"/>
        <v>-4133415132</v>
      </c>
      <c r="AB36" s="13" t="str">
        <f t="shared" si="13"/>
        <v>desceu</v>
      </c>
      <c r="AC36" s="13">
        <f t="shared" si="14"/>
        <v>-0.1102</v>
      </c>
      <c r="AD36" s="13">
        <f t="shared" si="15"/>
        <v>29.39986514</v>
      </c>
      <c r="AE36" s="13">
        <f t="shared" si="16"/>
        <v>-4133415132</v>
      </c>
      <c r="AF36" s="13" t="str">
        <f t="shared" si="17"/>
        <v>desceu</v>
      </c>
      <c r="AG36" s="13">
        <f t="shared" si="18"/>
        <v>0.1007</v>
      </c>
      <c r="AH36" s="13">
        <f t="shared" si="19"/>
        <v>23.76669392</v>
      </c>
      <c r="AI36" s="13">
        <f t="shared" si="20"/>
        <v>3053376340</v>
      </c>
      <c r="AJ36" s="13" t="str">
        <f t="shared" si="21"/>
        <v>subiu</v>
      </c>
    </row>
    <row r="37">
      <c r="A37" s="15" t="s">
        <v>99</v>
      </c>
      <c r="B37" s="16">
        <v>45317.0</v>
      </c>
      <c r="C37" s="17">
        <v>10.08</v>
      </c>
      <c r="D37" s="18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10.03</v>
      </c>
      <c r="J37" s="18">
        <v>10.14</v>
      </c>
      <c r="K37" s="15" t="s">
        <v>100</v>
      </c>
      <c r="L37" s="18">
        <f t="shared" si="1"/>
        <v>0.0059</v>
      </c>
      <c r="M37" s="9">
        <f t="shared" si="2"/>
        <v>10.02087683</v>
      </c>
      <c r="N37" s="9">
        <f>VLOOKUP(A37,Total_de_acoes!A:B,2,0)</f>
        <v>660411219</v>
      </c>
      <c r="O37" s="11">
        <f t="shared" si="3"/>
        <v>39045606.94</v>
      </c>
      <c r="P37" s="11" t="str">
        <f t="shared" si="4"/>
        <v>subiu</v>
      </c>
      <c r="Q37" s="11" t="str">
        <f>VLOOKUP(A37,Ticker!A:B,2,0)</f>
        <v>Metalúrgica Gerdau</v>
      </c>
      <c r="R37" s="11" t="str">
        <f>VLOOKUP(Q37,'Chat GPT'!A:C,2,0)</f>
        <v>Siderurgia</v>
      </c>
      <c r="S37" s="12">
        <f>VLOOKUP(Q37,'Chat GPT'!A:C,3,0)</f>
        <v>121</v>
      </c>
      <c r="T37" s="13" t="str">
        <f t="shared" si="5"/>
        <v>mais de 100 anos</v>
      </c>
      <c r="U37" s="13">
        <f t="shared" si="6"/>
        <v>0.0328</v>
      </c>
      <c r="V37" s="13">
        <f t="shared" si="7"/>
        <v>9.759876065</v>
      </c>
      <c r="W37" s="13">
        <f t="shared" si="8"/>
        <v>211413438.1</v>
      </c>
      <c r="X37" s="14" t="str">
        <f t="shared" si="9"/>
        <v>subiu</v>
      </c>
      <c r="Y37" s="13">
        <f t="shared" si="10"/>
        <v>-0.0718</v>
      </c>
      <c r="Z37" s="13">
        <f t="shared" si="11"/>
        <v>10.85972851</v>
      </c>
      <c r="AA37" s="13">
        <f t="shared" si="12"/>
        <v>-514941453.7</v>
      </c>
      <c r="AB37" s="13" t="str">
        <f t="shared" si="13"/>
        <v>desceu</v>
      </c>
      <c r="AC37" s="13">
        <f t="shared" si="14"/>
        <v>-0.0718</v>
      </c>
      <c r="AD37" s="13">
        <f t="shared" si="15"/>
        <v>10.85972851</v>
      </c>
      <c r="AE37" s="13">
        <f t="shared" si="16"/>
        <v>-514941453.7</v>
      </c>
      <c r="AF37" s="13" t="str">
        <f t="shared" si="17"/>
        <v>desceu</v>
      </c>
      <c r="AG37" s="13">
        <f t="shared" si="18"/>
        <v>-0.2114</v>
      </c>
      <c r="AH37" s="13">
        <f t="shared" si="19"/>
        <v>12.78214557</v>
      </c>
      <c r="AI37" s="13">
        <f t="shared" si="20"/>
        <v>-1784527253</v>
      </c>
      <c r="AJ37" s="13" t="str">
        <f t="shared" si="21"/>
        <v>desceu</v>
      </c>
    </row>
    <row r="38">
      <c r="A38" s="7" t="s">
        <v>101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102</v>
      </c>
      <c r="L38" s="10">
        <f t="shared" si="1"/>
        <v>0.0059</v>
      </c>
      <c r="M38" s="9">
        <f t="shared" si="2"/>
        <v>18.46107963</v>
      </c>
      <c r="N38" s="9">
        <f>VLOOKUP(A38,Total_de_acoes!A:B,2,0)</f>
        <v>1168097881</v>
      </c>
      <c r="O38" s="11">
        <f t="shared" si="3"/>
        <v>127229653.2</v>
      </c>
      <c r="P38" s="11" t="str">
        <f t="shared" si="4"/>
        <v>subiu</v>
      </c>
      <c r="Q38" s="11" t="str">
        <f>VLOOKUP(A38,Ticker!A:B,2,0)</f>
        <v>Cosan</v>
      </c>
      <c r="R38" s="11" t="str">
        <f>VLOOKUP(Q38,'Chat GPT'!A:C,2,0)</f>
        <v>Energia e Logística</v>
      </c>
      <c r="S38" s="12">
        <f>VLOOKUP(Q38,'Chat GPT'!A:C,3,0)</f>
        <v>20</v>
      </c>
      <c r="T38" s="13" t="str">
        <f t="shared" si="5"/>
        <v>Menor de 50 anos</v>
      </c>
      <c r="U38" s="13">
        <f t="shared" si="6"/>
        <v>0.0265</v>
      </c>
      <c r="V38" s="13">
        <f t="shared" si="7"/>
        <v>18.09059912</v>
      </c>
      <c r="W38" s="13">
        <f t="shared" si="8"/>
        <v>559987148.3</v>
      </c>
      <c r="X38" s="14" t="str">
        <f t="shared" si="9"/>
        <v>subiu</v>
      </c>
      <c r="Y38" s="13">
        <f t="shared" si="10"/>
        <v>-0.0408</v>
      </c>
      <c r="Z38" s="13">
        <f t="shared" si="11"/>
        <v>19.35988324</v>
      </c>
      <c r="AA38" s="13">
        <f t="shared" si="12"/>
        <v>-922660934.2</v>
      </c>
      <c r="AB38" s="13" t="str">
        <f t="shared" si="13"/>
        <v>desceu</v>
      </c>
      <c r="AC38" s="13">
        <f t="shared" si="14"/>
        <v>-0.0408</v>
      </c>
      <c r="AD38" s="13">
        <f t="shared" si="15"/>
        <v>19.35988324</v>
      </c>
      <c r="AE38" s="13">
        <f t="shared" si="16"/>
        <v>-922660934.2</v>
      </c>
      <c r="AF38" s="13" t="str">
        <f t="shared" si="17"/>
        <v>desceu</v>
      </c>
      <c r="AG38" s="13">
        <f t="shared" si="18"/>
        <v>0.1335</v>
      </c>
      <c r="AH38" s="13">
        <f t="shared" si="19"/>
        <v>16.38288487</v>
      </c>
      <c r="AI38" s="13">
        <f t="shared" si="20"/>
        <v>2554764549</v>
      </c>
      <c r="AJ38" s="13" t="str">
        <f t="shared" si="21"/>
        <v>subiu</v>
      </c>
    </row>
    <row r="39">
      <c r="A39" s="15" t="s">
        <v>103</v>
      </c>
      <c r="B39" s="16">
        <v>45317.0</v>
      </c>
      <c r="C39" s="17">
        <v>24.34</v>
      </c>
      <c r="D39" s="18">
        <v>0.57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5" t="s">
        <v>104</v>
      </c>
      <c r="L39" s="18">
        <f t="shared" si="1"/>
        <v>0.0057</v>
      </c>
      <c r="M39" s="9">
        <f t="shared" si="2"/>
        <v>24.20204832</v>
      </c>
      <c r="N39" s="9">
        <f>VLOOKUP(A39,Total_de_acoes!A:B,2,0)</f>
        <v>1134986472</v>
      </c>
      <c r="O39" s="11">
        <f t="shared" si="3"/>
        <v>156573285.4</v>
      </c>
      <c r="P39" s="11" t="str">
        <f t="shared" si="4"/>
        <v>subiu</v>
      </c>
      <c r="Q39" s="11" t="str">
        <f>VLOOKUP(A39,Ticker!A:B,2,0)</f>
        <v>JBS</v>
      </c>
      <c r="R39" s="11" t="str">
        <f>VLOOKUP(Q39,'Chat GPT'!A:C,2,0)</f>
        <v>Alimentos</v>
      </c>
      <c r="S39" s="12">
        <f>VLOOKUP(Q39,'Chat GPT'!A:C,3,0)</f>
        <v>68</v>
      </c>
      <c r="T39" s="13" t="str">
        <f t="shared" si="5"/>
        <v>Entre 50 á 100 anos</v>
      </c>
      <c r="U39" s="13">
        <f t="shared" si="6"/>
        <v>0.0248</v>
      </c>
      <c r="V39" s="13">
        <f t="shared" si="7"/>
        <v>23.7509758</v>
      </c>
      <c r="W39" s="13">
        <f t="shared" si="8"/>
        <v>668534498.5</v>
      </c>
      <c r="X39" s="14" t="str">
        <f t="shared" si="9"/>
        <v>subiu</v>
      </c>
      <c r="Y39" s="13">
        <f t="shared" si="10"/>
        <v>-0.0229</v>
      </c>
      <c r="Z39" s="13">
        <f t="shared" si="11"/>
        <v>24.91044929</v>
      </c>
      <c r="AA39" s="13">
        <f t="shared" si="12"/>
        <v>-647452225.6</v>
      </c>
      <c r="AB39" s="13" t="str">
        <f t="shared" si="13"/>
        <v>desceu</v>
      </c>
      <c r="AC39" s="13">
        <f t="shared" si="14"/>
        <v>-0.0229</v>
      </c>
      <c r="AD39" s="13">
        <f t="shared" si="15"/>
        <v>24.91044929</v>
      </c>
      <c r="AE39" s="13">
        <f t="shared" si="16"/>
        <v>-647452225.6</v>
      </c>
      <c r="AF39" s="13" t="str">
        <f t="shared" si="17"/>
        <v>desceu</v>
      </c>
      <c r="AG39" s="13">
        <f t="shared" si="18"/>
        <v>0.1729</v>
      </c>
      <c r="AH39" s="13">
        <f t="shared" si="19"/>
        <v>20.75198227</v>
      </c>
      <c r="AI39" s="13">
        <f t="shared" si="20"/>
        <v>4072351589</v>
      </c>
      <c r="AJ39" s="13" t="str">
        <f t="shared" si="21"/>
        <v>subiu</v>
      </c>
    </row>
    <row r="40">
      <c r="A40" s="7" t="s">
        <v>105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106</v>
      </c>
      <c r="L40" s="10">
        <f t="shared" si="1"/>
        <v>0.0048</v>
      </c>
      <c r="M40" s="9">
        <f t="shared" si="2"/>
        <v>2.070063694</v>
      </c>
      <c r="N40" s="9">
        <f>VLOOKUP(A40,Total_de_acoes!A:B,2,0)</f>
        <v>2867627068</v>
      </c>
      <c r="O40" s="11">
        <f t="shared" si="3"/>
        <v>28493619.27</v>
      </c>
      <c r="P40" s="11" t="str">
        <f t="shared" si="4"/>
        <v>subiu</v>
      </c>
      <c r="Q40" s="11" t="str">
        <f>VLOOKUP(A40,Ticker!A:B,2,0)</f>
        <v>Magazine Luiza</v>
      </c>
      <c r="R40" s="11" t="str">
        <f>VLOOKUP(Q40,'Chat GPT'!A:C,2,0)</f>
        <v>Varejo</v>
      </c>
      <c r="S40" s="12">
        <f>VLOOKUP(Q40,'Chat GPT'!A:C,3,0)</f>
        <v>64</v>
      </c>
      <c r="T40" s="13" t="str">
        <f t="shared" si="5"/>
        <v>Entre 50 á 100 anos</v>
      </c>
      <c r="U40" s="13">
        <f t="shared" si="6"/>
        <v>0.0246</v>
      </c>
      <c r="V40" s="13">
        <f t="shared" si="7"/>
        <v>2.030060511</v>
      </c>
      <c r="W40" s="13">
        <f t="shared" si="8"/>
        <v>143207829.2</v>
      </c>
      <c r="X40" s="14" t="str">
        <f t="shared" si="9"/>
        <v>subiu</v>
      </c>
      <c r="Y40" s="13">
        <f t="shared" si="10"/>
        <v>-0.037</v>
      </c>
      <c r="Z40" s="13">
        <f t="shared" si="11"/>
        <v>2.159916926</v>
      </c>
      <c r="AA40" s="13">
        <f t="shared" si="12"/>
        <v>-229171941</v>
      </c>
      <c r="AB40" s="13" t="str">
        <f t="shared" si="13"/>
        <v>desceu</v>
      </c>
      <c r="AC40" s="13">
        <f t="shared" si="14"/>
        <v>-0.037</v>
      </c>
      <c r="AD40" s="13">
        <f t="shared" si="15"/>
        <v>2.159916926</v>
      </c>
      <c r="AE40" s="13">
        <f t="shared" si="16"/>
        <v>-229171941</v>
      </c>
      <c r="AF40" s="13" t="str">
        <f t="shared" si="17"/>
        <v>desceu</v>
      </c>
      <c r="AG40" s="13">
        <f t="shared" si="18"/>
        <v>-0.514</v>
      </c>
      <c r="AH40" s="13">
        <f t="shared" si="19"/>
        <v>4.279835391</v>
      </c>
      <c r="AI40" s="13">
        <f t="shared" si="20"/>
        <v>-6308307512</v>
      </c>
      <c r="AJ40" s="13" t="str">
        <f t="shared" si="21"/>
        <v>desceu</v>
      </c>
    </row>
    <row r="41">
      <c r="A41" s="15" t="s">
        <v>107</v>
      </c>
      <c r="B41" s="16">
        <v>45317.0</v>
      </c>
      <c r="C41" s="17">
        <v>13.75</v>
      </c>
      <c r="D41" s="18">
        <v>0.36</v>
      </c>
      <c r="E41" s="18">
        <v>-0.72</v>
      </c>
      <c r="F41" s="18">
        <v>-9.95</v>
      </c>
      <c r="G41" s="18">
        <v>-9.95</v>
      </c>
      <c r="H41" s="18">
        <v>15.78</v>
      </c>
      <c r="I41" s="18">
        <v>13.67</v>
      </c>
      <c r="J41" s="18">
        <v>13.9</v>
      </c>
      <c r="K41" s="15" t="s">
        <v>108</v>
      </c>
      <c r="L41" s="18">
        <f t="shared" si="1"/>
        <v>0.0036</v>
      </c>
      <c r="M41" s="9">
        <f t="shared" si="2"/>
        <v>13.70067756</v>
      </c>
      <c r="N41" s="9">
        <f>VLOOKUP(A41,Total_de_acoes!A:B,2,0)</f>
        <v>1500728902</v>
      </c>
      <c r="O41" s="11">
        <f t="shared" si="3"/>
        <v>74019610.05</v>
      </c>
      <c r="P41" s="11" t="str">
        <f t="shared" si="4"/>
        <v>subiu</v>
      </c>
      <c r="Q41" s="11" t="str">
        <f>VLOOKUP(A41,Ticker!A:B,2,0)</f>
        <v>Banco Bradesco</v>
      </c>
      <c r="R41" s="11" t="str">
        <f>VLOOKUP(Q41,'Chat GPT'!A:C,2,0)</f>
        <v>Serviços Financeiros</v>
      </c>
      <c r="S41" s="12">
        <f>VLOOKUP(Q41,'Chat GPT'!A:C,3,0)</f>
        <v>78</v>
      </c>
      <c r="T41" s="13" t="str">
        <f t="shared" si="5"/>
        <v>Entre 50 á 100 anos</v>
      </c>
      <c r="U41" s="13">
        <f t="shared" si="6"/>
        <v>-0.0072</v>
      </c>
      <c r="V41" s="13">
        <f t="shared" si="7"/>
        <v>13.84971797</v>
      </c>
      <c r="W41" s="13">
        <f t="shared" si="8"/>
        <v>-149649638.7</v>
      </c>
      <c r="X41" s="14" t="str">
        <f t="shared" si="9"/>
        <v>desceu</v>
      </c>
      <c r="Y41" s="13">
        <f t="shared" si="10"/>
        <v>-0.0995</v>
      </c>
      <c r="Z41" s="13">
        <f t="shared" si="11"/>
        <v>15.26929484</v>
      </c>
      <c r="AA41" s="13">
        <f t="shared" si="12"/>
        <v>-2280049671</v>
      </c>
      <c r="AB41" s="13" t="str">
        <f t="shared" si="13"/>
        <v>desceu</v>
      </c>
      <c r="AC41" s="13">
        <f t="shared" si="14"/>
        <v>-0.0995</v>
      </c>
      <c r="AD41" s="13">
        <f t="shared" si="15"/>
        <v>15.26929484</v>
      </c>
      <c r="AE41" s="13">
        <f t="shared" si="16"/>
        <v>-2280049671</v>
      </c>
      <c r="AF41" s="13" t="str">
        <f t="shared" si="17"/>
        <v>desceu</v>
      </c>
      <c r="AG41" s="13">
        <f t="shared" si="18"/>
        <v>0.1578</v>
      </c>
      <c r="AH41" s="13">
        <f t="shared" si="19"/>
        <v>11.87597167</v>
      </c>
      <c r="AI41" s="13">
        <f t="shared" si="20"/>
        <v>2812408477</v>
      </c>
      <c r="AJ41" s="13" t="str">
        <f t="shared" si="21"/>
        <v>subiu</v>
      </c>
    </row>
    <row r="42">
      <c r="A42" s="7" t="s">
        <v>109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110</v>
      </c>
      <c r="L42" s="10">
        <f t="shared" si="1"/>
        <v>0.0027</v>
      </c>
      <c r="M42" s="9">
        <f t="shared" si="2"/>
        <v>21.78119078</v>
      </c>
      <c r="N42" s="9">
        <f>VLOOKUP(A42,Total_de_acoes!A:B,2,0)</f>
        <v>1118525506</v>
      </c>
      <c r="O42" s="11">
        <f t="shared" si="3"/>
        <v>65779607.1</v>
      </c>
      <c r="P42" s="11" t="str">
        <f t="shared" si="4"/>
        <v>subiu</v>
      </c>
      <c r="Q42" s="11" t="str">
        <f>VLOOKUP(A42,Ticker!A:B,2,0)</f>
        <v>Gerdau</v>
      </c>
      <c r="R42" s="11" t="str">
        <f>VLOOKUP(Q42,'Chat GPT'!A:C,2,0)</f>
        <v>Siderurgia</v>
      </c>
      <c r="S42" s="12">
        <f>VLOOKUP(Q42,'Chat GPT'!A:C,3,0)</f>
        <v>120</v>
      </c>
      <c r="T42" s="13" t="str">
        <f t="shared" si="5"/>
        <v>mais de 100 anos</v>
      </c>
      <c r="U42" s="13">
        <f t="shared" si="6"/>
        <v>0.0365</v>
      </c>
      <c r="V42" s="13">
        <f t="shared" si="7"/>
        <v>21.07091172</v>
      </c>
      <c r="W42" s="13">
        <f t="shared" si="8"/>
        <v>860244855.1</v>
      </c>
      <c r="X42" s="14" t="str">
        <f t="shared" si="9"/>
        <v>subiu</v>
      </c>
      <c r="Y42" s="13">
        <f t="shared" si="10"/>
        <v>-0.0808</v>
      </c>
      <c r="Z42" s="13">
        <f t="shared" si="11"/>
        <v>23.75979112</v>
      </c>
      <c r="AA42" s="13">
        <f t="shared" si="12"/>
        <v>-2147335337</v>
      </c>
      <c r="AB42" s="13" t="str">
        <f t="shared" si="13"/>
        <v>desceu</v>
      </c>
      <c r="AC42" s="13">
        <f t="shared" si="14"/>
        <v>-0.0808</v>
      </c>
      <c r="AD42" s="13">
        <f t="shared" si="15"/>
        <v>23.75979112</v>
      </c>
      <c r="AE42" s="13">
        <f t="shared" si="16"/>
        <v>-2147335337</v>
      </c>
      <c r="AF42" s="13" t="str">
        <f t="shared" si="17"/>
        <v>desceu</v>
      </c>
      <c r="AG42" s="13">
        <f t="shared" si="18"/>
        <v>-0.261</v>
      </c>
      <c r="AH42" s="13">
        <f t="shared" si="19"/>
        <v>29.55345061</v>
      </c>
      <c r="AI42" s="13">
        <f t="shared" si="20"/>
        <v>-8627691245</v>
      </c>
      <c r="AJ42" s="13" t="str">
        <f t="shared" si="21"/>
        <v>desceu</v>
      </c>
    </row>
    <row r="43">
      <c r="A43" s="15" t="s">
        <v>111</v>
      </c>
      <c r="B43" s="16">
        <v>45317.0</v>
      </c>
      <c r="C43" s="17">
        <v>3.74</v>
      </c>
      <c r="D43" s="18">
        <v>0.26</v>
      </c>
      <c r="E43" s="18">
        <v>0.0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5" t="s">
        <v>112</v>
      </c>
      <c r="L43" s="18">
        <f t="shared" si="1"/>
        <v>0.0026</v>
      </c>
      <c r="M43" s="9">
        <f t="shared" si="2"/>
        <v>3.730301217</v>
      </c>
      <c r="N43" s="9">
        <f>VLOOKUP(A43,Total_de_acoes!A:B,2,0)</f>
        <v>1193047233</v>
      </c>
      <c r="O43" s="11">
        <f t="shared" si="3"/>
        <v>11571106.42</v>
      </c>
      <c r="P43" s="11" t="str">
        <f t="shared" si="4"/>
        <v>subiu</v>
      </c>
      <c r="Q43" s="11" t="str">
        <f>VLOOKUP(A43,Ticker!A:B,2,0)</f>
        <v>Raízen</v>
      </c>
      <c r="R43" s="11" t="str">
        <f>VLOOKUP(Q43,'Chat GPT'!A:C,2,0)</f>
        <v>Energia</v>
      </c>
      <c r="S43" s="12">
        <f>VLOOKUP(Q43,'Chat GPT'!A:C,3,0)</f>
        <v>9</v>
      </c>
      <c r="T43" s="13" t="str">
        <f t="shared" si="5"/>
        <v>Menor de 50 anos</v>
      </c>
      <c r="U43" s="13">
        <f t="shared" si="6"/>
        <v>0</v>
      </c>
      <c r="V43" s="13">
        <f t="shared" si="7"/>
        <v>3.74</v>
      </c>
      <c r="W43" s="13">
        <f t="shared" si="8"/>
        <v>0</v>
      </c>
      <c r="X43" s="14" t="str">
        <f t="shared" si="9"/>
        <v>estáveç</v>
      </c>
      <c r="Y43" s="13">
        <f t="shared" si="10"/>
        <v>-0.072</v>
      </c>
      <c r="Z43" s="13">
        <f t="shared" si="11"/>
        <v>4.030172414</v>
      </c>
      <c r="AA43" s="13">
        <f t="shared" si="12"/>
        <v>-346189395.4</v>
      </c>
      <c r="AB43" s="13" t="str">
        <f t="shared" si="13"/>
        <v>desceu</v>
      </c>
      <c r="AC43" s="13">
        <f t="shared" si="14"/>
        <v>-0.072</v>
      </c>
      <c r="AD43" s="13">
        <f t="shared" si="15"/>
        <v>4.030172414</v>
      </c>
      <c r="AE43" s="13">
        <f t="shared" si="16"/>
        <v>-346189395.4</v>
      </c>
      <c r="AF43" s="13" t="str">
        <f t="shared" si="17"/>
        <v>desceu</v>
      </c>
      <c r="AG43" s="13">
        <f t="shared" si="18"/>
        <v>0.1546</v>
      </c>
      <c r="AH43" s="13">
        <f t="shared" si="19"/>
        <v>3.239217045</v>
      </c>
      <c r="AI43" s="13">
        <f t="shared" si="20"/>
        <v>597457719</v>
      </c>
      <c r="AJ43" s="13" t="str">
        <f t="shared" si="21"/>
        <v>subiu</v>
      </c>
    </row>
    <row r="44">
      <c r="A44" s="7" t="s">
        <v>113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114</v>
      </c>
      <c r="L44" s="10">
        <f t="shared" si="1"/>
        <v>0.0019</v>
      </c>
      <c r="M44" s="9">
        <f t="shared" si="2"/>
        <v>10.05090328</v>
      </c>
      <c r="N44" s="9">
        <f>VLOOKUP(A44,Total_de_acoes!A:B,2,0)</f>
        <v>1679335290</v>
      </c>
      <c r="O44" s="11">
        <f t="shared" si="3"/>
        <v>32069789.5</v>
      </c>
      <c r="P44" s="11" t="str">
        <f t="shared" si="4"/>
        <v>subiu</v>
      </c>
      <c r="Q44" s="11" t="str">
        <f>VLOOKUP(A44,Ticker!A:B,2,0)</f>
        <v>Copel</v>
      </c>
      <c r="R44" s="11" t="str">
        <f>VLOOKUP(Q44,'Chat GPT'!A:C,2,0)</f>
        <v>Energia</v>
      </c>
      <c r="S44" s="12">
        <f>VLOOKUP(Q44,'Chat GPT'!A:C,3,0)</f>
        <v>68</v>
      </c>
      <c r="T44" s="13" t="str">
        <f t="shared" si="5"/>
        <v>Entre 50 á 100 anos</v>
      </c>
      <c r="U44" s="13">
        <f t="shared" si="6"/>
        <v>0.009</v>
      </c>
      <c r="V44" s="13">
        <f t="shared" si="7"/>
        <v>9.980178394</v>
      </c>
      <c r="W44" s="13">
        <f t="shared" si="8"/>
        <v>150840592</v>
      </c>
      <c r="X44" s="14" t="str">
        <f t="shared" si="9"/>
        <v>subiu</v>
      </c>
      <c r="Y44" s="13">
        <f t="shared" si="10"/>
        <v>-0.028</v>
      </c>
      <c r="Z44" s="13">
        <f t="shared" si="11"/>
        <v>10.3600823</v>
      </c>
      <c r="AA44" s="13">
        <f t="shared" si="12"/>
        <v>-487145451</v>
      </c>
      <c r="AB44" s="13" t="str">
        <f t="shared" si="13"/>
        <v>desceu</v>
      </c>
      <c r="AC44" s="13">
        <f t="shared" si="14"/>
        <v>-0.028</v>
      </c>
      <c r="AD44" s="13">
        <f t="shared" si="15"/>
        <v>10.3600823</v>
      </c>
      <c r="AE44" s="13">
        <f t="shared" si="16"/>
        <v>-487145451</v>
      </c>
      <c r="AF44" s="13" t="str">
        <f t="shared" si="17"/>
        <v>desceu</v>
      </c>
      <c r="AG44" s="13">
        <f t="shared" si="18"/>
        <v>0.3208</v>
      </c>
      <c r="AH44" s="13">
        <f t="shared" si="19"/>
        <v>7.624167171</v>
      </c>
      <c r="AI44" s="13">
        <f t="shared" si="20"/>
        <v>4107373382</v>
      </c>
      <c r="AJ44" s="13" t="str">
        <f t="shared" si="21"/>
        <v>subiu</v>
      </c>
    </row>
    <row r="45">
      <c r="A45" s="15" t="s">
        <v>115</v>
      </c>
      <c r="B45" s="16">
        <v>45317.0</v>
      </c>
      <c r="C45" s="17">
        <v>8.18</v>
      </c>
      <c r="D45" s="18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5" t="s">
        <v>116</v>
      </c>
      <c r="L45" s="18">
        <f t="shared" si="1"/>
        <v>0.0012</v>
      </c>
      <c r="M45" s="9">
        <f t="shared" si="2"/>
        <v>8.170195765</v>
      </c>
      <c r="N45" s="9">
        <f>VLOOKUP(A45,Total_de_acoes!A:B,2,0)</f>
        <v>421383330</v>
      </c>
      <c r="O45" s="11">
        <f t="shared" si="3"/>
        <v>4131341.158</v>
      </c>
      <c r="P45" s="11" t="str">
        <f t="shared" si="4"/>
        <v>subiu</v>
      </c>
      <c r="Q45" s="11" t="str">
        <f>VLOOKUP(A45,Ticker!A:B,2,0)</f>
        <v>Grupo Vamos</v>
      </c>
      <c r="R45" s="11" t="str">
        <f>VLOOKUP(Q45,'Chat GPT'!A:C,2,0)</f>
        <v>Logística</v>
      </c>
      <c r="S45" s="12">
        <f>VLOOKUP(Q45,'Chat GPT'!A:C,3,0)</f>
        <v>2</v>
      </c>
      <c r="T45" s="13" t="str">
        <f t="shared" si="5"/>
        <v>Menor de 50 anos</v>
      </c>
      <c r="U45" s="13">
        <f t="shared" si="6"/>
        <v>-0.0376</v>
      </c>
      <c r="V45" s="13">
        <f t="shared" si="7"/>
        <v>8.499584372</v>
      </c>
      <c r="W45" s="13">
        <f t="shared" si="8"/>
        <v>-134667527.1</v>
      </c>
      <c r="X45" s="14" t="str">
        <f t="shared" si="9"/>
        <v>desceu</v>
      </c>
      <c r="Y45" s="13">
        <f t="shared" si="10"/>
        <v>-0.1877</v>
      </c>
      <c r="Z45" s="13">
        <f t="shared" si="11"/>
        <v>10.07017112</v>
      </c>
      <c r="AA45" s="13">
        <f t="shared" si="12"/>
        <v>-796486600.4</v>
      </c>
      <c r="AB45" s="13" t="str">
        <f t="shared" si="13"/>
        <v>desceu</v>
      </c>
      <c r="AC45" s="13">
        <f t="shared" si="14"/>
        <v>-0.1877</v>
      </c>
      <c r="AD45" s="13">
        <f t="shared" si="15"/>
        <v>10.07017112</v>
      </c>
      <c r="AE45" s="13">
        <f t="shared" si="16"/>
        <v>-796486600.4</v>
      </c>
      <c r="AF45" s="13" t="str">
        <f t="shared" si="17"/>
        <v>desceu</v>
      </c>
      <c r="AG45" s="13">
        <f t="shared" si="18"/>
        <v>-0.4074</v>
      </c>
      <c r="AH45" s="13">
        <f t="shared" si="19"/>
        <v>13.80357746</v>
      </c>
      <c r="AI45" s="13">
        <f t="shared" si="20"/>
        <v>-2369681795</v>
      </c>
      <c r="AJ45" s="13" t="str">
        <f t="shared" si="21"/>
        <v>desceu</v>
      </c>
    </row>
    <row r="46">
      <c r="A46" s="7" t="s">
        <v>117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118</v>
      </c>
      <c r="L46" s="10">
        <f t="shared" si="1"/>
        <v>0</v>
      </c>
      <c r="M46" s="9">
        <f t="shared" si="2"/>
        <v>9.74</v>
      </c>
      <c r="N46" s="9">
        <f>VLOOKUP(A46,Total_de_acoes!A:B,2,0)</f>
        <v>331799687</v>
      </c>
      <c r="O46" s="11">
        <f t="shared" si="3"/>
        <v>0</v>
      </c>
      <c r="P46" s="11" t="str">
        <f t="shared" si="4"/>
        <v>estável</v>
      </c>
      <c r="Q46" s="11" t="str">
        <f>VLOOKUP(A46,Ticker!A:B,2,0)</f>
        <v>Marfrig</v>
      </c>
      <c r="R46" s="11" t="str">
        <f>VLOOKUP(Q46,'Chat GPT'!A:C,2,0)</f>
        <v>Alimentos</v>
      </c>
      <c r="S46" s="12">
        <f>VLOOKUP(Q46,'Chat GPT'!A:C,3,0)</f>
        <v>18</v>
      </c>
      <c r="T46" s="13" t="str">
        <f t="shared" si="5"/>
        <v>Menor de 50 anos</v>
      </c>
      <c r="U46" s="13">
        <f t="shared" si="6"/>
        <v>0.053</v>
      </c>
      <c r="V46" s="13">
        <f t="shared" si="7"/>
        <v>9.249762583</v>
      </c>
      <c r="W46" s="13">
        <f t="shared" si="8"/>
        <v>162660621.5</v>
      </c>
      <c r="X46" s="14" t="str">
        <f t="shared" si="9"/>
        <v>subiu</v>
      </c>
      <c r="Y46" s="13">
        <f t="shared" si="10"/>
        <v>0.0041</v>
      </c>
      <c r="Z46" s="13">
        <f t="shared" si="11"/>
        <v>9.700229061</v>
      </c>
      <c r="AA46" s="13">
        <f t="shared" si="12"/>
        <v>13195985.16</v>
      </c>
      <c r="AB46" s="13" t="str">
        <f t="shared" si="13"/>
        <v>subiu</v>
      </c>
      <c r="AC46" s="13">
        <f t="shared" si="14"/>
        <v>0.0041</v>
      </c>
      <c r="AD46" s="13">
        <f t="shared" si="15"/>
        <v>9.700229061</v>
      </c>
      <c r="AE46" s="13">
        <f t="shared" si="16"/>
        <v>13195985.16</v>
      </c>
      <c r="AF46" s="13" t="str">
        <f t="shared" si="17"/>
        <v>subiu</v>
      </c>
      <c r="AG46" s="13">
        <f t="shared" si="18"/>
        <v>0.1799</v>
      </c>
      <c r="AH46" s="13">
        <f t="shared" si="19"/>
        <v>8.254936859</v>
      </c>
      <c r="AI46" s="13">
        <f t="shared" si="20"/>
        <v>492743485.3</v>
      </c>
      <c r="AJ46" s="13" t="str">
        <f t="shared" si="21"/>
        <v>subiu</v>
      </c>
    </row>
    <row r="47">
      <c r="A47" s="15" t="s">
        <v>119</v>
      </c>
      <c r="B47" s="16">
        <v>45317.0</v>
      </c>
      <c r="C47" s="17">
        <v>13.2</v>
      </c>
      <c r="D47" s="18">
        <v>0.0</v>
      </c>
      <c r="E47" s="18">
        <v>-1.12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5" t="s">
        <v>120</v>
      </c>
      <c r="L47" s="18">
        <f t="shared" si="1"/>
        <v>0</v>
      </c>
      <c r="M47" s="9">
        <f t="shared" si="2"/>
        <v>13.2</v>
      </c>
      <c r="N47" s="9">
        <f>VLOOKUP(A47,Total_de_acoes!A:B,2,0)</f>
        <v>4394245879</v>
      </c>
      <c r="O47" s="11">
        <f t="shared" si="3"/>
        <v>0</v>
      </c>
      <c r="P47" s="11" t="str">
        <f t="shared" si="4"/>
        <v>estável</v>
      </c>
      <c r="Q47" s="11" t="str">
        <f>VLOOKUP(A47,Ticker!A:B,2,0)</f>
        <v>Ambev</v>
      </c>
      <c r="R47" s="11" t="str">
        <f>VLOOKUP(Q47,'Chat GPT'!A:C,2,0)</f>
        <v>Bebidas</v>
      </c>
      <c r="S47" s="12">
        <f>VLOOKUP(Q47,'Chat GPT'!A:C,3,0)</f>
        <v>32</v>
      </c>
      <c r="T47" s="13" t="str">
        <f t="shared" si="5"/>
        <v>Menor de 50 anos</v>
      </c>
      <c r="U47" s="13">
        <f t="shared" si="6"/>
        <v>-0.0112</v>
      </c>
      <c r="V47" s="13">
        <f t="shared" si="7"/>
        <v>13.34951456</v>
      </c>
      <c r="W47" s="13">
        <f t="shared" si="8"/>
        <v>-657003752.8</v>
      </c>
      <c r="X47" s="14" t="str">
        <f t="shared" si="9"/>
        <v>desceu</v>
      </c>
      <c r="Y47" s="13">
        <f t="shared" si="10"/>
        <v>-0.0386</v>
      </c>
      <c r="Z47" s="13">
        <f t="shared" si="11"/>
        <v>13.72997712</v>
      </c>
      <c r="AA47" s="13">
        <f t="shared" si="12"/>
        <v>-2328849761</v>
      </c>
      <c r="AB47" s="13" t="str">
        <f t="shared" si="13"/>
        <v>desceu</v>
      </c>
      <c r="AC47" s="13">
        <f t="shared" si="14"/>
        <v>-0.0386</v>
      </c>
      <c r="AD47" s="13">
        <f t="shared" si="15"/>
        <v>13.72997712</v>
      </c>
      <c r="AE47" s="13">
        <f t="shared" si="16"/>
        <v>-2328849761</v>
      </c>
      <c r="AF47" s="13" t="str">
        <f t="shared" si="17"/>
        <v>desceu</v>
      </c>
      <c r="AG47" s="13">
        <f t="shared" si="18"/>
        <v>0.003</v>
      </c>
      <c r="AH47" s="13">
        <f t="shared" si="19"/>
        <v>13.16051844</v>
      </c>
      <c r="AI47" s="13">
        <f t="shared" si="20"/>
        <v>173491661.8</v>
      </c>
      <c r="AJ47" s="13" t="str">
        <f t="shared" si="21"/>
        <v>subiu</v>
      </c>
    </row>
    <row r="48">
      <c r="A48" s="7" t="s">
        <v>121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122</v>
      </c>
      <c r="L48" s="10">
        <f t="shared" si="1"/>
        <v>-0.0002</v>
      </c>
      <c r="M48" s="9">
        <f t="shared" si="2"/>
        <v>33.73674735</v>
      </c>
      <c r="N48" s="9">
        <f>VLOOKUP(A48,Total_de_acoes!A:B,2,0)</f>
        <v>671750768</v>
      </c>
      <c r="O48" s="11">
        <f t="shared" si="3"/>
        <v>-4532537.188</v>
      </c>
      <c r="P48" s="11" t="str">
        <f t="shared" si="4"/>
        <v>desceu</v>
      </c>
      <c r="Q48" s="11" t="str">
        <f>VLOOKUP(A48,Ticker!A:B,2,0)</f>
        <v>BB Seguridade</v>
      </c>
      <c r="R48" s="11" t="str">
        <f>VLOOKUP(Q48,'Chat GPT'!A:C,2,0)</f>
        <v>Serviços Financeiros</v>
      </c>
      <c r="S48" s="12">
        <f>VLOOKUP(Q48,'Chat GPT'!A:C,3,0)</f>
        <v>8</v>
      </c>
      <c r="T48" s="13" t="str">
        <f t="shared" si="5"/>
        <v>Menor de 50 anos</v>
      </c>
      <c r="U48" s="13">
        <f t="shared" si="6"/>
        <v>-0.0237</v>
      </c>
      <c r="V48" s="13">
        <f t="shared" si="7"/>
        <v>34.54880672</v>
      </c>
      <c r="W48" s="13">
        <f t="shared" si="8"/>
        <v>-550034042.5</v>
      </c>
      <c r="X48" s="14" t="str">
        <f t="shared" si="9"/>
        <v>desceu</v>
      </c>
      <c r="Y48" s="13">
        <f t="shared" si="10"/>
        <v>0.0024</v>
      </c>
      <c r="Z48" s="13">
        <f t="shared" si="11"/>
        <v>33.64924182</v>
      </c>
      <c r="AA48" s="13">
        <f t="shared" si="12"/>
        <v>54249369.68</v>
      </c>
      <c r="AB48" s="13" t="str">
        <f t="shared" si="13"/>
        <v>subiu</v>
      </c>
      <c r="AC48" s="13">
        <f t="shared" si="14"/>
        <v>0.0024</v>
      </c>
      <c r="AD48" s="13">
        <f t="shared" si="15"/>
        <v>33.64924182</v>
      </c>
      <c r="AE48" s="13">
        <f t="shared" si="16"/>
        <v>54249369.68</v>
      </c>
      <c r="AF48" s="13" t="str">
        <f t="shared" si="17"/>
        <v>subiu</v>
      </c>
      <c r="AG48" s="13">
        <f t="shared" si="18"/>
        <v>0.0091</v>
      </c>
      <c r="AH48" s="13">
        <f t="shared" si="19"/>
        <v>33.42582499</v>
      </c>
      <c r="AI48" s="13">
        <f t="shared" si="20"/>
        <v>204329794.8</v>
      </c>
      <c r="AJ48" s="13" t="str">
        <f t="shared" si="21"/>
        <v>subiu</v>
      </c>
    </row>
    <row r="49">
      <c r="A49" s="15" t="s">
        <v>123</v>
      </c>
      <c r="B49" s="16">
        <v>45317.0</v>
      </c>
      <c r="C49" s="17">
        <v>77.04</v>
      </c>
      <c r="D49" s="18">
        <v>-0.06</v>
      </c>
      <c r="E49" s="18">
        <v>1.37</v>
      </c>
      <c r="F49" s="18">
        <v>2.22</v>
      </c>
      <c r="G49" s="18">
        <v>2.22</v>
      </c>
      <c r="H49" s="18">
        <v>45.92</v>
      </c>
      <c r="I49" s="18">
        <v>76.52</v>
      </c>
      <c r="J49" s="18">
        <v>77.69</v>
      </c>
      <c r="K49" s="15" t="s">
        <v>124</v>
      </c>
      <c r="L49" s="18">
        <f t="shared" si="1"/>
        <v>-0.0006</v>
      </c>
      <c r="M49" s="9">
        <f t="shared" si="2"/>
        <v>77.08625175</v>
      </c>
      <c r="N49" s="9">
        <f>VLOOKUP(A49,Total_de_acoes!A:B,2,0)</f>
        <v>340001799</v>
      </c>
      <c r="O49" s="11">
        <f t="shared" si="3"/>
        <v>-15725678.56</v>
      </c>
      <c r="P49" s="11" t="str">
        <f t="shared" si="4"/>
        <v>desceu</v>
      </c>
      <c r="Q49" s="11" t="str">
        <f>VLOOKUP(A49,Ticker!A:B,2,0)</f>
        <v>Sabesp</v>
      </c>
      <c r="R49" s="11" t="str">
        <f>VLOOKUP(Q49,'Chat GPT'!A:C,2,0)</f>
        <v>Saneamento</v>
      </c>
      <c r="S49" s="12">
        <f>VLOOKUP(Q49,'Chat GPT'!A:C,3,0)</f>
        <v>48</v>
      </c>
      <c r="T49" s="13" t="str">
        <f t="shared" si="5"/>
        <v>Menor de 50 anos</v>
      </c>
      <c r="U49" s="13">
        <f t="shared" si="6"/>
        <v>0.0137</v>
      </c>
      <c r="V49" s="13">
        <f t="shared" si="7"/>
        <v>75.99881622</v>
      </c>
      <c r="W49" s="13">
        <f t="shared" si="8"/>
        <v>354004359</v>
      </c>
      <c r="X49" s="14" t="str">
        <f t="shared" si="9"/>
        <v>subiu</v>
      </c>
      <c r="Y49" s="13">
        <f t="shared" si="10"/>
        <v>0.0222</v>
      </c>
      <c r="Z49" s="13">
        <f t="shared" si="11"/>
        <v>75.3668558</v>
      </c>
      <c r="AA49" s="13">
        <f t="shared" si="12"/>
        <v>568872037.6</v>
      </c>
      <c r="AB49" s="13" t="str">
        <f t="shared" si="13"/>
        <v>subiu</v>
      </c>
      <c r="AC49" s="13">
        <f t="shared" si="14"/>
        <v>0.0222</v>
      </c>
      <c r="AD49" s="13">
        <f t="shared" si="15"/>
        <v>75.3668558</v>
      </c>
      <c r="AE49" s="13">
        <f t="shared" si="16"/>
        <v>568872037.6</v>
      </c>
      <c r="AF49" s="13" t="str">
        <f t="shared" si="17"/>
        <v>subiu</v>
      </c>
      <c r="AG49" s="13">
        <f t="shared" si="18"/>
        <v>0.4592</v>
      </c>
      <c r="AH49" s="13">
        <f t="shared" si="19"/>
        <v>52.79605263</v>
      </c>
      <c r="AI49" s="13">
        <f t="shared" si="20"/>
        <v>8242985720</v>
      </c>
      <c r="AJ49" s="13" t="str">
        <f t="shared" si="21"/>
        <v>subiu</v>
      </c>
    </row>
    <row r="50">
      <c r="A50" s="7" t="s">
        <v>125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126</v>
      </c>
      <c r="L50" s="10">
        <f t="shared" si="1"/>
        <v>-0.0006</v>
      </c>
      <c r="M50" s="9">
        <f t="shared" si="2"/>
        <v>30.89853912</v>
      </c>
      <c r="N50" s="9">
        <f>VLOOKUP(A50,Total_de_acoes!A:B,2,0)</f>
        <v>514122351</v>
      </c>
      <c r="O50" s="11">
        <f t="shared" si="3"/>
        <v>-9531377.746</v>
      </c>
      <c r="P50" s="11" t="str">
        <f t="shared" si="4"/>
        <v>desceu</v>
      </c>
      <c r="Q50" s="11" t="str">
        <f>VLOOKUP(A50,Ticker!A:B,2,0)</f>
        <v>Totvs</v>
      </c>
      <c r="R50" s="11" t="str">
        <f>VLOOKUP(Q50,'Chat GPT'!A:C,2,0)</f>
        <v>Tecnologia</v>
      </c>
      <c r="S50" s="12">
        <f>VLOOKUP(Q50,'Chat GPT'!A:C,3,0)</f>
        <v>55</v>
      </c>
      <c r="T50" s="13" t="str">
        <f t="shared" si="5"/>
        <v>Entre 50 á 100 anos</v>
      </c>
      <c r="U50" s="13">
        <f t="shared" si="6"/>
        <v>-0.0265</v>
      </c>
      <c r="V50" s="13">
        <f t="shared" si="7"/>
        <v>31.72059579</v>
      </c>
      <c r="W50" s="13">
        <f t="shared" si="8"/>
        <v>-432169083</v>
      </c>
      <c r="X50" s="14" t="str">
        <f t="shared" si="9"/>
        <v>desceu</v>
      </c>
      <c r="Y50" s="13">
        <f t="shared" si="10"/>
        <v>-0.0834</v>
      </c>
      <c r="Z50" s="13">
        <f t="shared" si="11"/>
        <v>33.68972289</v>
      </c>
      <c r="AA50" s="13">
        <f t="shared" si="12"/>
        <v>-1444541337</v>
      </c>
      <c r="AB50" s="13" t="str">
        <f t="shared" si="13"/>
        <v>desceu</v>
      </c>
      <c r="AC50" s="13">
        <f t="shared" si="14"/>
        <v>-0.0834</v>
      </c>
      <c r="AD50" s="13">
        <f t="shared" si="15"/>
        <v>33.68972289</v>
      </c>
      <c r="AE50" s="13">
        <f t="shared" si="16"/>
        <v>-1444541337</v>
      </c>
      <c r="AF50" s="13" t="str">
        <f t="shared" si="17"/>
        <v>desceu</v>
      </c>
      <c r="AG50" s="13">
        <f t="shared" si="18"/>
        <v>0.0589</v>
      </c>
      <c r="AH50" s="13">
        <f t="shared" si="19"/>
        <v>29.16233828</v>
      </c>
      <c r="AI50" s="13">
        <f t="shared" si="20"/>
        <v>883088284</v>
      </c>
      <c r="AJ50" s="13" t="str">
        <f t="shared" si="21"/>
        <v>subiu</v>
      </c>
    </row>
    <row r="51">
      <c r="A51" s="15" t="s">
        <v>127</v>
      </c>
      <c r="B51" s="16">
        <v>45317.0</v>
      </c>
      <c r="C51" s="17">
        <v>11.64</v>
      </c>
      <c r="D51" s="18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5" t="s">
        <v>128</v>
      </c>
      <c r="L51" s="18">
        <f t="shared" si="1"/>
        <v>-0.0017</v>
      </c>
      <c r="M51" s="9">
        <f t="shared" si="2"/>
        <v>11.6598217</v>
      </c>
      <c r="N51" s="9">
        <f>VLOOKUP(A51,Total_de_acoes!A:B,2,0)</f>
        <v>1437415777</v>
      </c>
      <c r="O51" s="11">
        <f t="shared" si="3"/>
        <v>-28492019.83</v>
      </c>
      <c r="P51" s="11" t="str">
        <f t="shared" si="4"/>
        <v>desceu</v>
      </c>
      <c r="Q51" s="11" t="str">
        <f>VLOOKUP(A51,Ticker!A:B,2,0)</f>
        <v>CEMIG</v>
      </c>
      <c r="R51" s="11" t="str">
        <f>VLOOKUP(Q51,'Chat GPT'!A:C,2,0)</f>
        <v>Energia</v>
      </c>
      <c r="S51" s="12">
        <f>VLOOKUP(Q51,'Chat GPT'!A:C,3,0)</f>
        <v>70</v>
      </c>
      <c r="T51" s="13" t="str">
        <f t="shared" si="5"/>
        <v>Entre 50 á 100 anos</v>
      </c>
      <c r="U51" s="13">
        <f t="shared" si="6"/>
        <v>0.0095</v>
      </c>
      <c r="V51" s="13">
        <f t="shared" si="7"/>
        <v>11.53046062</v>
      </c>
      <c r="W51" s="13">
        <f t="shared" si="8"/>
        <v>157453627.2</v>
      </c>
      <c r="X51" s="14" t="str">
        <f t="shared" si="9"/>
        <v>subiu</v>
      </c>
      <c r="Y51" s="13">
        <f t="shared" si="10"/>
        <v>0.0139</v>
      </c>
      <c r="Z51" s="13">
        <f t="shared" si="11"/>
        <v>11.48042213</v>
      </c>
      <c r="AA51" s="13">
        <f t="shared" si="12"/>
        <v>229379744.6</v>
      </c>
      <c r="AB51" s="13" t="str">
        <f t="shared" si="13"/>
        <v>subiu</v>
      </c>
      <c r="AC51" s="13">
        <f t="shared" si="14"/>
        <v>0.0139</v>
      </c>
      <c r="AD51" s="13">
        <f t="shared" si="15"/>
        <v>11.48042213</v>
      </c>
      <c r="AE51" s="13">
        <f t="shared" si="16"/>
        <v>229379744.6</v>
      </c>
      <c r="AF51" s="13" t="str">
        <f t="shared" si="17"/>
        <v>subiu</v>
      </c>
      <c r="AG51" s="13">
        <f t="shared" si="18"/>
        <v>0.1226</v>
      </c>
      <c r="AH51" s="13">
        <f t="shared" si="19"/>
        <v>10.36878675</v>
      </c>
      <c r="AI51" s="13">
        <f t="shared" si="20"/>
        <v>1827261989</v>
      </c>
      <c r="AJ51" s="13" t="str">
        <f t="shared" si="21"/>
        <v>subiu</v>
      </c>
    </row>
    <row r="52">
      <c r="A52" s="7" t="s">
        <v>129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130</v>
      </c>
      <c r="L52" s="10">
        <f t="shared" si="1"/>
        <v>-0.0019</v>
      </c>
      <c r="M52" s="9">
        <f t="shared" si="2"/>
        <v>46.12764252</v>
      </c>
      <c r="N52" s="9">
        <f>VLOOKUP(A52,Total_de_acoes!A:B,2,0)</f>
        <v>268544014</v>
      </c>
      <c r="O52" s="11">
        <f t="shared" si="3"/>
        <v>-23535874.33</v>
      </c>
      <c r="P52" s="11" t="str">
        <f t="shared" si="4"/>
        <v>desceu</v>
      </c>
      <c r="Q52" s="11" t="str">
        <f>VLOOKUP(A52,Ticker!A:B,2,0)</f>
        <v>Eletrobras</v>
      </c>
      <c r="R52" s="11" t="str">
        <f>VLOOKUP(Q52,'Chat GPT'!A:C,2,0)</f>
        <v>Energia</v>
      </c>
      <c r="S52" s="12">
        <f>VLOOKUP(Q52,'Chat GPT'!A:C,3,0)</f>
        <v>59</v>
      </c>
      <c r="T52" s="13" t="str">
        <f t="shared" si="5"/>
        <v>Entre 50 á 100 anos</v>
      </c>
      <c r="U52" s="13">
        <f t="shared" si="6"/>
        <v>-0.0141</v>
      </c>
      <c r="V52" s="13">
        <f t="shared" si="7"/>
        <v>46.69844812</v>
      </c>
      <c r="W52" s="13">
        <f t="shared" si="8"/>
        <v>-176822300.7</v>
      </c>
      <c r="X52" s="14" t="str">
        <f t="shared" si="9"/>
        <v>desceu</v>
      </c>
      <c r="Y52" s="13">
        <f t="shared" si="10"/>
        <v>-0.02</v>
      </c>
      <c r="Z52" s="13">
        <f t="shared" si="11"/>
        <v>46.97959184</v>
      </c>
      <c r="AA52" s="13">
        <f t="shared" si="12"/>
        <v>-252321763.4</v>
      </c>
      <c r="AB52" s="13" t="str">
        <f t="shared" si="13"/>
        <v>desceu</v>
      </c>
      <c r="AC52" s="13">
        <f t="shared" si="14"/>
        <v>-0.02</v>
      </c>
      <c r="AD52" s="13">
        <f t="shared" si="15"/>
        <v>46.97959184</v>
      </c>
      <c r="AE52" s="13">
        <f t="shared" si="16"/>
        <v>-252321763.4</v>
      </c>
      <c r="AF52" s="13" t="str">
        <f t="shared" si="17"/>
        <v>desceu</v>
      </c>
      <c r="AG52" s="13">
        <f t="shared" si="18"/>
        <v>0.0743</v>
      </c>
      <c r="AH52" s="13">
        <f t="shared" si="19"/>
        <v>42.85581309</v>
      </c>
      <c r="AI52" s="13">
        <f t="shared" si="20"/>
        <v>855094334.8</v>
      </c>
      <c r="AJ52" s="13" t="str">
        <f t="shared" si="21"/>
        <v>subiu</v>
      </c>
    </row>
    <row r="53">
      <c r="A53" s="15" t="s">
        <v>131</v>
      </c>
      <c r="B53" s="16">
        <v>45317.0</v>
      </c>
      <c r="C53" s="17">
        <v>12.87</v>
      </c>
      <c r="D53" s="18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5" t="s">
        <v>132</v>
      </c>
      <c r="L53" s="18">
        <f t="shared" si="1"/>
        <v>-0.0023</v>
      </c>
      <c r="M53" s="9">
        <f t="shared" si="2"/>
        <v>12.89966924</v>
      </c>
      <c r="N53" s="9">
        <f>VLOOKUP(A53,Total_de_acoes!A:B,2,0)</f>
        <v>1579130168</v>
      </c>
      <c r="O53" s="11">
        <f t="shared" si="3"/>
        <v>-46851590.76</v>
      </c>
      <c r="P53" s="11" t="str">
        <f t="shared" si="4"/>
        <v>desceu</v>
      </c>
      <c r="Q53" s="11" t="str">
        <f>VLOOKUP(A53,Ticker!A:B,2,0)</f>
        <v>Eneva</v>
      </c>
      <c r="R53" s="11" t="str">
        <f>VLOOKUP(Q53,'Chat GPT'!A:C,2,0)</f>
        <v>Energia</v>
      </c>
      <c r="S53" s="12">
        <f>VLOOKUP(Q53,'Chat GPT'!A:C,3,0)</f>
        <v>15</v>
      </c>
      <c r="T53" s="13" t="str">
        <f t="shared" si="5"/>
        <v>Menor de 50 anos</v>
      </c>
      <c r="U53" s="13">
        <f t="shared" si="6"/>
        <v>0.0142</v>
      </c>
      <c r="V53" s="13">
        <f t="shared" si="7"/>
        <v>12.68980477</v>
      </c>
      <c r="W53" s="13">
        <f t="shared" si="8"/>
        <v>284551720.3</v>
      </c>
      <c r="X53" s="14" t="str">
        <f t="shared" si="9"/>
        <v>subiu</v>
      </c>
      <c r="Y53" s="13">
        <f t="shared" si="10"/>
        <v>-0.0544</v>
      </c>
      <c r="Z53" s="13">
        <f t="shared" si="11"/>
        <v>13.61040609</v>
      </c>
      <c r="AA53" s="13">
        <f t="shared" si="12"/>
        <v>-1169197595</v>
      </c>
      <c r="AB53" s="13" t="str">
        <f t="shared" si="13"/>
        <v>desceu</v>
      </c>
      <c r="AC53" s="13">
        <f t="shared" si="14"/>
        <v>-0.0544</v>
      </c>
      <c r="AD53" s="13">
        <f t="shared" si="15"/>
        <v>13.61040609</v>
      </c>
      <c r="AE53" s="13">
        <f t="shared" si="16"/>
        <v>-1169197595</v>
      </c>
      <c r="AF53" s="13" t="str">
        <f t="shared" si="17"/>
        <v>desceu</v>
      </c>
      <c r="AG53" s="13">
        <f t="shared" si="18"/>
        <v>0.0636</v>
      </c>
      <c r="AH53" s="13">
        <f t="shared" si="19"/>
        <v>12.10041369</v>
      </c>
      <c r="AI53" s="13">
        <f t="shared" si="20"/>
        <v>1215276960</v>
      </c>
      <c r="AJ53" s="13" t="str">
        <f t="shared" si="21"/>
        <v>subiu</v>
      </c>
    </row>
    <row r="54">
      <c r="A54" s="7" t="s">
        <v>133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134</v>
      </c>
      <c r="L54" s="10">
        <f t="shared" si="1"/>
        <v>-0.0024</v>
      </c>
      <c r="M54" s="9">
        <f t="shared" si="2"/>
        <v>33.24979952</v>
      </c>
      <c r="N54" s="9">
        <f>VLOOKUP(A54,Total_de_acoes!A:B,2,0)</f>
        <v>1481593024</v>
      </c>
      <c r="O54" s="11">
        <f t="shared" si="3"/>
        <v>-118230410.4</v>
      </c>
      <c r="P54" s="11" t="str">
        <f t="shared" si="4"/>
        <v>desceu</v>
      </c>
      <c r="Q54" s="11" t="str">
        <f>VLOOKUP(A54,Ticker!A:B,2,0)</f>
        <v>WEG</v>
      </c>
      <c r="R54" s="11" t="str">
        <f>VLOOKUP(Q54,'Chat GPT'!A:C,2,0)</f>
        <v>Tecnologia</v>
      </c>
      <c r="S54" s="12">
        <f>VLOOKUP(Q54,'Chat GPT'!A:C,3,0)</f>
        <v>60</v>
      </c>
      <c r="T54" s="13" t="str">
        <f t="shared" si="5"/>
        <v>Entre 50 á 100 anos</v>
      </c>
      <c r="U54" s="13">
        <f t="shared" si="6"/>
        <v>-0.0093</v>
      </c>
      <c r="V54" s="13">
        <f t="shared" si="7"/>
        <v>33.4813768</v>
      </c>
      <c r="W54" s="13">
        <f t="shared" si="8"/>
        <v>-461333701.1</v>
      </c>
      <c r="X54" s="14" t="str">
        <f t="shared" si="9"/>
        <v>desceu</v>
      </c>
      <c r="Y54" s="13">
        <f t="shared" si="10"/>
        <v>-0.1013</v>
      </c>
      <c r="Z54" s="13">
        <f t="shared" si="11"/>
        <v>36.90886837</v>
      </c>
      <c r="AA54" s="13">
        <f t="shared" si="12"/>
        <v>-5539481288</v>
      </c>
      <c r="AB54" s="13" t="str">
        <f t="shared" si="13"/>
        <v>desceu</v>
      </c>
      <c r="AC54" s="13">
        <f t="shared" si="14"/>
        <v>-0.1013</v>
      </c>
      <c r="AD54" s="13">
        <f t="shared" si="15"/>
        <v>36.90886837</v>
      </c>
      <c r="AE54" s="13">
        <f t="shared" si="16"/>
        <v>-5539481288</v>
      </c>
      <c r="AF54" s="13" t="str">
        <f t="shared" si="17"/>
        <v>desceu</v>
      </c>
      <c r="AG54" s="13">
        <f t="shared" si="18"/>
        <v>-0.1184</v>
      </c>
      <c r="AH54" s="13">
        <f t="shared" si="19"/>
        <v>37.62477314</v>
      </c>
      <c r="AI54" s="13">
        <f t="shared" si="20"/>
        <v>-6600160807</v>
      </c>
      <c r="AJ54" s="13" t="str">
        <f t="shared" si="21"/>
        <v>desceu</v>
      </c>
    </row>
    <row r="55">
      <c r="A55" s="15" t="s">
        <v>135</v>
      </c>
      <c r="B55" s="16">
        <v>45317.0</v>
      </c>
      <c r="C55" s="17">
        <v>19.3</v>
      </c>
      <c r="D55" s="18">
        <v>-0.25</v>
      </c>
      <c r="E55" s="18">
        <v>2.01</v>
      </c>
      <c r="F55" s="18">
        <v>2.55</v>
      </c>
      <c r="G55" s="18">
        <v>2.55</v>
      </c>
      <c r="H55" s="18">
        <v>-10.11</v>
      </c>
      <c r="I55" s="18">
        <v>19.1</v>
      </c>
      <c r="J55" s="18">
        <v>19.51</v>
      </c>
      <c r="K55" s="15" t="s">
        <v>136</v>
      </c>
      <c r="L55" s="18">
        <f t="shared" si="1"/>
        <v>-0.0025</v>
      </c>
      <c r="M55" s="9">
        <f t="shared" si="2"/>
        <v>19.34837093</v>
      </c>
      <c r="N55" s="9">
        <f>VLOOKUP(A55,Total_de_acoes!A:B,2,0)</f>
        <v>195751130</v>
      </c>
      <c r="O55" s="11">
        <f t="shared" si="3"/>
        <v>-9468663.682</v>
      </c>
      <c r="P55" s="11" t="str">
        <f t="shared" si="4"/>
        <v>desceu</v>
      </c>
      <c r="Q55" s="11" t="str">
        <f>VLOOKUP(A55,Ticker!A:B,2,0)</f>
        <v>SLC Agrícola</v>
      </c>
      <c r="R55" s="11" t="str">
        <f>VLOOKUP(Q55,'Chat GPT'!A:C,2,0)</f>
        <v>Agronegócio</v>
      </c>
      <c r="S55" s="12">
        <f>VLOOKUP(Q55,'Chat GPT'!A:C,3,0)</f>
        <v>44</v>
      </c>
      <c r="T55" s="13" t="str">
        <f t="shared" si="5"/>
        <v>Menor de 50 anos</v>
      </c>
      <c r="U55" s="13">
        <f t="shared" si="6"/>
        <v>0.0201</v>
      </c>
      <c r="V55" s="13">
        <f t="shared" si="7"/>
        <v>18.91971375</v>
      </c>
      <c r="W55" s="13">
        <f t="shared" si="8"/>
        <v>74441462.47</v>
      </c>
      <c r="X55" s="14" t="str">
        <f t="shared" si="9"/>
        <v>subiu</v>
      </c>
      <c r="Y55" s="13">
        <f t="shared" si="10"/>
        <v>0.0255</v>
      </c>
      <c r="Z55" s="13">
        <f t="shared" si="11"/>
        <v>18.82008776</v>
      </c>
      <c r="AA55" s="13">
        <f t="shared" si="12"/>
        <v>93943362.88</v>
      </c>
      <c r="AB55" s="13" t="str">
        <f t="shared" si="13"/>
        <v>subiu</v>
      </c>
      <c r="AC55" s="13">
        <f t="shared" si="14"/>
        <v>0.0255</v>
      </c>
      <c r="AD55" s="13">
        <f t="shared" si="15"/>
        <v>18.82008776</v>
      </c>
      <c r="AE55" s="13">
        <f t="shared" si="16"/>
        <v>93943362.88</v>
      </c>
      <c r="AF55" s="13" t="str">
        <f t="shared" si="17"/>
        <v>subiu</v>
      </c>
      <c r="AG55" s="13">
        <f t="shared" si="18"/>
        <v>-0.1011</v>
      </c>
      <c r="AH55" s="13">
        <f t="shared" si="19"/>
        <v>21.47068639</v>
      </c>
      <c r="AI55" s="13">
        <f t="shared" si="20"/>
        <v>-424914314.6</v>
      </c>
      <c r="AJ55" s="13" t="str">
        <f t="shared" si="21"/>
        <v>desceu</v>
      </c>
    </row>
    <row r="56">
      <c r="A56" s="7" t="s">
        <v>137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138</v>
      </c>
      <c r="L56" s="10">
        <f t="shared" si="1"/>
        <v>-0.0028</v>
      </c>
      <c r="M56" s="9">
        <f t="shared" si="2"/>
        <v>24.68912956</v>
      </c>
      <c r="N56" s="9">
        <f>VLOOKUP(A56,Total_de_acoes!A:B,2,0)</f>
        <v>532616595</v>
      </c>
      <c r="O56" s="11">
        <f t="shared" si="3"/>
        <v>-36819552.34</v>
      </c>
      <c r="P56" s="11" t="str">
        <f t="shared" si="4"/>
        <v>desceu</v>
      </c>
      <c r="Q56" s="11" t="str">
        <f>VLOOKUP(A56,Ticker!A:B,2,0)</f>
        <v>ALOS3</v>
      </c>
      <c r="R56" s="11" t="str">
        <f>VLOOKUP(Q56,'Chat GPT'!A:C,2,0)</f>
        <v>Energia</v>
      </c>
      <c r="S56" s="12">
        <f>VLOOKUP(Q56,'Chat GPT'!A:C,3,0)</f>
        <v>13</v>
      </c>
      <c r="T56" s="13" t="str">
        <f t="shared" si="5"/>
        <v>Menor de 50 anos</v>
      </c>
      <c r="U56" s="13">
        <f t="shared" si="6"/>
        <v>0.0053</v>
      </c>
      <c r="V56" s="13">
        <f t="shared" si="7"/>
        <v>24.49020193</v>
      </c>
      <c r="W56" s="13">
        <f t="shared" si="8"/>
        <v>69132606.2</v>
      </c>
      <c r="X56" s="14" t="str">
        <f t="shared" si="9"/>
        <v>subiu</v>
      </c>
      <c r="Y56" s="13">
        <f t="shared" si="10"/>
        <v>-0.0727</v>
      </c>
      <c r="Z56" s="13">
        <f t="shared" si="11"/>
        <v>26.5501995</v>
      </c>
      <c r="AA56" s="13">
        <f t="shared" si="12"/>
        <v>-1028056287</v>
      </c>
      <c r="AB56" s="13" t="str">
        <f t="shared" si="13"/>
        <v>desceu</v>
      </c>
      <c r="AC56" s="13">
        <f t="shared" si="14"/>
        <v>-0.0727</v>
      </c>
      <c r="AD56" s="13">
        <f t="shared" si="15"/>
        <v>26.5501995</v>
      </c>
      <c r="AE56" s="13">
        <f t="shared" si="16"/>
        <v>-1028056287</v>
      </c>
      <c r="AF56" s="13" t="str">
        <f t="shared" si="17"/>
        <v>desceu</v>
      </c>
      <c r="AG56" s="13">
        <f t="shared" si="18"/>
        <v>0.3982</v>
      </c>
      <c r="AH56" s="13">
        <f t="shared" si="19"/>
        <v>17.6083536</v>
      </c>
      <c r="AI56" s="13">
        <f t="shared" si="20"/>
        <v>3734519232</v>
      </c>
      <c r="AJ56" s="13" t="str">
        <f t="shared" si="21"/>
        <v>subiu</v>
      </c>
    </row>
    <row r="57">
      <c r="A57" s="15" t="s">
        <v>139</v>
      </c>
      <c r="B57" s="16">
        <v>45317.0</v>
      </c>
      <c r="C57" s="17">
        <v>13.27</v>
      </c>
      <c r="D57" s="18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5" t="s">
        <v>140</v>
      </c>
      <c r="L57" s="18">
        <f t="shared" si="1"/>
        <v>-0.003</v>
      </c>
      <c r="M57" s="9">
        <f t="shared" si="2"/>
        <v>13.30992979</v>
      </c>
      <c r="N57" s="9">
        <f>VLOOKUP(A57,Total_de_acoes!A:B,2,0)</f>
        <v>995335937</v>
      </c>
      <c r="O57" s="11">
        <f t="shared" si="3"/>
        <v>-39743554.31</v>
      </c>
      <c r="P57" s="11" t="str">
        <f t="shared" si="4"/>
        <v>desceu</v>
      </c>
      <c r="Q57" s="11" t="str">
        <f>VLOOKUP(A57,Ticker!A:B,2,0)</f>
        <v>Grupo CCR</v>
      </c>
      <c r="R57" s="11" t="str">
        <f>VLOOKUP(Q57,'Chat GPT'!A:C,2,0)</f>
        <v>Infraestrutura</v>
      </c>
      <c r="S57" s="12">
        <f>VLOOKUP(Q57,'Chat GPT'!A:C,3,0)</f>
        <v>21</v>
      </c>
      <c r="T57" s="13" t="str">
        <f t="shared" si="5"/>
        <v>Menor de 50 anos</v>
      </c>
      <c r="U57" s="13">
        <f t="shared" si="6"/>
        <v>-0.0178</v>
      </c>
      <c r="V57" s="13">
        <f t="shared" si="7"/>
        <v>13.51048666</v>
      </c>
      <c r="W57" s="13">
        <f t="shared" si="8"/>
        <v>-239365017.6</v>
      </c>
      <c r="X57" s="14" t="str">
        <f t="shared" si="9"/>
        <v>desceu</v>
      </c>
      <c r="Y57" s="13">
        <f t="shared" si="10"/>
        <v>-0.0642</v>
      </c>
      <c r="Z57" s="13">
        <f t="shared" si="11"/>
        <v>14.18038042</v>
      </c>
      <c r="AA57" s="13">
        <f t="shared" si="12"/>
        <v>-906134351.5</v>
      </c>
      <c r="AB57" s="13" t="str">
        <f t="shared" si="13"/>
        <v>desceu</v>
      </c>
      <c r="AC57" s="13">
        <f t="shared" si="14"/>
        <v>-0.0642</v>
      </c>
      <c r="AD57" s="13">
        <f t="shared" si="15"/>
        <v>14.18038042</v>
      </c>
      <c r="AE57" s="13">
        <f t="shared" si="16"/>
        <v>-906134351.5</v>
      </c>
      <c r="AF57" s="13" t="str">
        <f t="shared" si="17"/>
        <v>desceu</v>
      </c>
      <c r="AG57" s="13">
        <f t="shared" si="18"/>
        <v>0.1359</v>
      </c>
      <c r="AH57" s="13">
        <f t="shared" si="19"/>
        <v>11.68236641</v>
      </c>
      <c r="AI57" s="13">
        <f t="shared" si="20"/>
        <v>1580228771</v>
      </c>
      <c r="AJ57" s="13" t="str">
        <f t="shared" si="21"/>
        <v>subiu</v>
      </c>
    </row>
    <row r="58">
      <c r="A58" s="7" t="s">
        <v>141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142</v>
      </c>
      <c r="L58" s="10">
        <f t="shared" si="1"/>
        <v>-0.0032</v>
      </c>
      <c r="M58" s="9">
        <f t="shared" si="2"/>
        <v>3.039727127</v>
      </c>
      <c r="N58" s="9">
        <f>VLOOKUP(A58,Total_de_acoes!A:B,2,0)</f>
        <v>1814920980</v>
      </c>
      <c r="O58" s="11">
        <f t="shared" si="3"/>
        <v>-17653966.51</v>
      </c>
      <c r="P58" s="11" t="str">
        <f t="shared" si="4"/>
        <v>desceu</v>
      </c>
      <c r="Q58" s="11" t="str">
        <f>VLOOKUP(A58,Ticker!A:B,2,0)</f>
        <v>Cogna</v>
      </c>
      <c r="R58" s="11" t="str">
        <f>VLOOKUP(Q58,'Chat GPT'!A:C,2,0)</f>
        <v>Educação</v>
      </c>
      <c r="S58" s="12">
        <f>VLOOKUP(Q58,'Chat GPT'!A:C,3,0)</f>
        <v>52</v>
      </c>
      <c r="T58" s="13" t="str">
        <f t="shared" si="5"/>
        <v>Entre 50 á 100 anos</v>
      </c>
      <c r="U58" s="13">
        <f t="shared" si="6"/>
        <v>-0.0502</v>
      </c>
      <c r="V58" s="13">
        <f t="shared" si="7"/>
        <v>3.190145294</v>
      </c>
      <c r="W58" s="13">
        <f t="shared" si="8"/>
        <v>-290651053.5</v>
      </c>
      <c r="X58" s="14" t="str">
        <f t="shared" si="9"/>
        <v>desceu</v>
      </c>
      <c r="Y58" s="13">
        <f t="shared" si="10"/>
        <v>-0.1318</v>
      </c>
      <c r="Z58" s="13">
        <f t="shared" si="11"/>
        <v>3.489979267</v>
      </c>
      <c r="AA58" s="13">
        <f t="shared" si="12"/>
        <v>-834826022.9</v>
      </c>
      <c r="AB58" s="13" t="str">
        <f t="shared" si="13"/>
        <v>desceu</v>
      </c>
      <c r="AC58" s="13">
        <f t="shared" si="14"/>
        <v>-0.1318</v>
      </c>
      <c r="AD58" s="13">
        <f t="shared" si="15"/>
        <v>3.489979267</v>
      </c>
      <c r="AE58" s="13">
        <f t="shared" si="16"/>
        <v>-834826022.9</v>
      </c>
      <c r="AF58" s="13" t="str">
        <f t="shared" si="17"/>
        <v>desceu</v>
      </c>
      <c r="AG58" s="13">
        <f t="shared" si="18"/>
        <v>0.3773</v>
      </c>
      <c r="AH58" s="13">
        <f t="shared" si="19"/>
        <v>2.199956437</v>
      </c>
      <c r="AI58" s="13">
        <f t="shared" si="20"/>
        <v>1506463478</v>
      </c>
      <c r="AJ58" s="13" t="str">
        <f t="shared" si="21"/>
        <v>subiu</v>
      </c>
    </row>
    <row r="59">
      <c r="A59" s="15" t="s">
        <v>143</v>
      </c>
      <c r="B59" s="16">
        <v>45317.0</v>
      </c>
      <c r="C59" s="17">
        <v>26.12</v>
      </c>
      <c r="D59" s="18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5" t="s">
        <v>144</v>
      </c>
      <c r="L59" s="18">
        <f t="shared" si="1"/>
        <v>-0.0041</v>
      </c>
      <c r="M59" s="9">
        <f t="shared" si="2"/>
        <v>26.22753288</v>
      </c>
      <c r="N59" s="9">
        <f>VLOOKUP(A59,Total_de_acoes!A:B,2,0)</f>
        <v>395801044</v>
      </c>
      <c r="O59" s="11">
        <f t="shared" si="3"/>
        <v>-42561628.08</v>
      </c>
      <c r="P59" s="11" t="str">
        <f t="shared" si="4"/>
        <v>desceu</v>
      </c>
      <c r="Q59" s="11" t="str">
        <f>VLOOKUP(A59,Ticker!A:B,2,0)</f>
        <v>Transmissão Paulista</v>
      </c>
      <c r="R59" s="11" t="str">
        <f>VLOOKUP(Q59,'Chat GPT'!A:C,2,0)</f>
        <v>Energia</v>
      </c>
      <c r="S59" s="12">
        <f>VLOOKUP(Q59,'Chat GPT'!A:C,3,0)</f>
        <v>23</v>
      </c>
      <c r="T59" s="13" t="str">
        <f t="shared" si="5"/>
        <v>Menor de 50 anos</v>
      </c>
      <c r="U59" s="13">
        <f t="shared" si="6"/>
        <v>-0.0125</v>
      </c>
      <c r="V59" s="13">
        <f t="shared" si="7"/>
        <v>26.45063291</v>
      </c>
      <c r="W59" s="13">
        <f t="shared" si="8"/>
        <v>-130864851.5</v>
      </c>
      <c r="X59" s="14" t="str">
        <f t="shared" si="9"/>
        <v>desceu</v>
      </c>
      <c r="Y59" s="13">
        <f t="shared" si="10"/>
        <v>-0.0143</v>
      </c>
      <c r="Z59" s="13">
        <f t="shared" si="11"/>
        <v>26.49893477</v>
      </c>
      <c r="AA59" s="13">
        <f t="shared" si="12"/>
        <v>-149982776.5</v>
      </c>
      <c r="AB59" s="13" t="str">
        <f t="shared" si="13"/>
        <v>desceu</v>
      </c>
      <c r="AC59" s="13">
        <f t="shared" si="14"/>
        <v>-0.0143</v>
      </c>
      <c r="AD59" s="13">
        <f t="shared" si="15"/>
        <v>26.49893477</v>
      </c>
      <c r="AE59" s="13">
        <f t="shared" si="16"/>
        <v>-149982776.5</v>
      </c>
      <c r="AF59" s="13" t="str">
        <f t="shared" si="17"/>
        <v>desceu</v>
      </c>
      <c r="AG59" s="13">
        <f t="shared" si="18"/>
        <v>0.2281</v>
      </c>
      <c r="AH59" s="13">
        <f t="shared" si="19"/>
        <v>21.26862633</v>
      </c>
      <c r="AI59" s="13">
        <f t="shared" si="20"/>
        <v>1920178762</v>
      </c>
      <c r="AJ59" s="13" t="str">
        <f t="shared" si="21"/>
        <v>subiu</v>
      </c>
    </row>
    <row r="60">
      <c r="A60" s="7" t="s">
        <v>145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146</v>
      </c>
      <c r="L60" s="10">
        <f t="shared" si="1"/>
        <v>-0.0046</v>
      </c>
      <c r="M60" s="9">
        <f t="shared" si="2"/>
        <v>41.22965642</v>
      </c>
      <c r="N60" s="9">
        <f>VLOOKUP(A60,Total_de_acoes!A:B,2,0)</f>
        <v>255236961</v>
      </c>
      <c r="O60" s="11">
        <f t="shared" si="3"/>
        <v>-48407328.15</v>
      </c>
      <c r="P60" s="11" t="str">
        <f t="shared" si="4"/>
        <v>desceu</v>
      </c>
      <c r="Q60" s="11" t="str">
        <f>VLOOKUP(A60,Ticker!A:B,2,0)</f>
        <v>Engie</v>
      </c>
      <c r="R60" s="11" t="str">
        <f>VLOOKUP(Q60,'Chat GPT'!A:C,2,0)</f>
        <v>Energia</v>
      </c>
      <c r="S60" s="12">
        <f>VLOOKUP(Q60,'Chat GPT'!A:C,3,0)</f>
        <v>12</v>
      </c>
      <c r="T60" s="13" t="str">
        <f t="shared" si="5"/>
        <v>Menor de 50 anos</v>
      </c>
      <c r="U60" s="13">
        <f t="shared" si="6"/>
        <v>0.0056</v>
      </c>
      <c r="V60" s="13">
        <f t="shared" si="7"/>
        <v>40.81145585</v>
      </c>
      <c r="W60" s="13">
        <f t="shared" si="8"/>
        <v>58332915</v>
      </c>
      <c r="X60" s="14" t="str">
        <f t="shared" si="9"/>
        <v>subiu</v>
      </c>
      <c r="Y60" s="13">
        <f t="shared" si="10"/>
        <v>-0.0946</v>
      </c>
      <c r="Z60" s="13">
        <f t="shared" si="11"/>
        <v>45.32803181</v>
      </c>
      <c r="AA60" s="13">
        <f t="shared" si="12"/>
        <v>-1094464208</v>
      </c>
      <c r="AB60" s="13" t="str">
        <f t="shared" si="13"/>
        <v>desceu</v>
      </c>
      <c r="AC60" s="13">
        <f t="shared" si="14"/>
        <v>-0.0946</v>
      </c>
      <c r="AD60" s="13">
        <f t="shared" si="15"/>
        <v>45.32803181</v>
      </c>
      <c r="AE60" s="13">
        <f t="shared" si="16"/>
        <v>-1094464208</v>
      </c>
      <c r="AF60" s="13" t="str">
        <f t="shared" si="17"/>
        <v>desceu</v>
      </c>
      <c r="AG60" s="13">
        <f t="shared" si="18"/>
        <v>0.1341</v>
      </c>
      <c r="AH60" s="13">
        <f t="shared" si="19"/>
        <v>36.18728507</v>
      </c>
      <c r="AI60" s="13">
        <f t="shared" si="20"/>
        <v>1238592211</v>
      </c>
      <c r="AJ60" s="13" t="str">
        <f t="shared" si="21"/>
        <v>subiu</v>
      </c>
    </row>
    <row r="61">
      <c r="A61" s="15" t="s">
        <v>147</v>
      </c>
      <c r="B61" s="16">
        <v>45317.0</v>
      </c>
      <c r="C61" s="17">
        <v>23.23</v>
      </c>
      <c r="D61" s="18">
        <v>-0.47</v>
      </c>
      <c r="E61" s="18">
        <v>2.43</v>
      </c>
      <c r="F61" s="18">
        <v>2.07</v>
      </c>
      <c r="G61" s="18">
        <v>2.07</v>
      </c>
      <c r="H61" s="18">
        <v>50.65</v>
      </c>
      <c r="I61" s="18">
        <v>22.97</v>
      </c>
      <c r="J61" s="18">
        <v>23.4</v>
      </c>
      <c r="K61" s="15" t="s">
        <v>148</v>
      </c>
      <c r="L61" s="18">
        <f t="shared" si="1"/>
        <v>-0.0047</v>
      </c>
      <c r="M61" s="9">
        <f t="shared" si="2"/>
        <v>23.33969657</v>
      </c>
      <c r="N61" s="9">
        <f>VLOOKUP(A61,Total_de_acoes!A:B,2,0)</f>
        <v>1114412532</v>
      </c>
      <c r="O61" s="11">
        <f t="shared" si="3"/>
        <v>-122247236.7</v>
      </c>
      <c r="P61" s="11" t="str">
        <f t="shared" si="4"/>
        <v>desceu</v>
      </c>
      <c r="Q61" s="11" t="str">
        <f>VLOOKUP(A61,Ticker!A:B,2,0)</f>
        <v>Vibra Energia</v>
      </c>
      <c r="R61" s="11" t="str">
        <f>VLOOKUP(Q61,'Chat GPT'!A:C,2,0)</f>
        <v>Energia</v>
      </c>
      <c r="S61" s="12">
        <f>VLOOKUP(Q61,'Chat GPT'!A:C,3,0)</f>
        <v>6</v>
      </c>
      <c r="T61" s="13" t="str">
        <f t="shared" si="5"/>
        <v>Menor de 50 anos</v>
      </c>
      <c r="U61" s="13">
        <f t="shared" si="6"/>
        <v>0.0243</v>
      </c>
      <c r="V61" s="13">
        <f t="shared" si="7"/>
        <v>22.67890267</v>
      </c>
      <c r="W61" s="13">
        <f t="shared" si="8"/>
        <v>614149776.2</v>
      </c>
      <c r="X61" s="14" t="str">
        <f t="shared" si="9"/>
        <v>subiu</v>
      </c>
      <c r="Y61" s="13">
        <f t="shared" si="10"/>
        <v>0.0207</v>
      </c>
      <c r="Z61" s="13">
        <f t="shared" si="11"/>
        <v>22.75889096</v>
      </c>
      <c r="AA61" s="13">
        <f t="shared" si="12"/>
        <v>525009821.3</v>
      </c>
      <c r="AB61" s="13" t="str">
        <f t="shared" si="13"/>
        <v>subiu</v>
      </c>
      <c r="AC61" s="13">
        <f t="shared" si="14"/>
        <v>0.0207</v>
      </c>
      <c r="AD61" s="13">
        <f t="shared" si="15"/>
        <v>22.75889096</v>
      </c>
      <c r="AE61" s="13">
        <f t="shared" si="16"/>
        <v>525009821.3</v>
      </c>
      <c r="AF61" s="13" t="str">
        <f t="shared" si="17"/>
        <v>subiu</v>
      </c>
      <c r="AG61" s="13">
        <f t="shared" si="18"/>
        <v>0.5065</v>
      </c>
      <c r="AH61" s="13">
        <f t="shared" si="19"/>
        <v>15.41984733</v>
      </c>
      <c r="AI61" s="13">
        <f t="shared" si="20"/>
        <v>8703732014</v>
      </c>
      <c r="AJ61" s="13" t="str">
        <f t="shared" si="21"/>
        <v>subiu</v>
      </c>
    </row>
    <row r="62">
      <c r="A62" s="7" t="s">
        <v>149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150</v>
      </c>
      <c r="L62" s="10">
        <f t="shared" si="1"/>
        <v>-0.0065</v>
      </c>
      <c r="M62" s="9">
        <f t="shared" si="2"/>
        <v>40.9159537</v>
      </c>
      <c r="N62" s="9">
        <f>VLOOKUP(A62,Total_de_acoes!A:B,2,0)</f>
        <v>81838843</v>
      </c>
      <c r="O62" s="11">
        <f t="shared" si="3"/>
        <v>-21765343.02</v>
      </c>
      <c r="P62" s="11" t="str">
        <f t="shared" si="4"/>
        <v>desceu</v>
      </c>
      <c r="Q62" s="11" t="str">
        <f>VLOOKUP(A62,Ticker!A:B,2,0)</f>
        <v>IRB Brasil RE</v>
      </c>
      <c r="R62" s="11" t="str">
        <f>VLOOKUP(Q62,'Chat GPT'!A:C,2,0)</f>
        <v>Seguros</v>
      </c>
      <c r="S62" s="12">
        <f>VLOOKUP(Q62,'Chat GPT'!A:C,3,0)</f>
        <v>83</v>
      </c>
      <c r="T62" s="13" t="str">
        <f t="shared" si="5"/>
        <v>Entre 50 á 100 anos</v>
      </c>
      <c r="U62" s="13">
        <f t="shared" si="6"/>
        <v>0.0545</v>
      </c>
      <c r="V62" s="13">
        <f t="shared" si="7"/>
        <v>38.54907539</v>
      </c>
      <c r="W62" s="13">
        <f t="shared" si="8"/>
        <v>171937239.2</v>
      </c>
      <c r="X62" s="14" t="str">
        <f t="shared" si="9"/>
        <v>subiu</v>
      </c>
      <c r="Y62" s="13">
        <f t="shared" si="10"/>
        <v>-0.0824</v>
      </c>
      <c r="Z62" s="13">
        <f t="shared" si="11"/>
        <v>44.30034874</v>
      </c>
      <c r="AA62" s="13">
        <f t="shared" si="12"/>
        <v>-298740317.1</v>
      </c>
      <c r="AB62" s="13" t="str">
        <f t="shared" si="13"/>
        <v>desceu</v>
      </c>
      <c r="AC62" s="13">
        <f t="shared" si="14"/>
        <v>-0.0824</v>
      </c>
      <c r="AD62" s="13">
        <f t="shared" si="15"/>
        <v>44.30034874</v>
      </c>
      <c r="AE62" s="13">
        <f t="shared" si="16"/>
        <v>-298740317.1</v>
      </c>
      <c r="AF62" s="13" t="str">
        <f t="shared" si="17"/>
        <v>desceu</v>
      </c>
      <c r="AG62" s="13">
        <f t="shared" si="18"/>
        <v>0.735</v>
      </c>
      <c r="AH62" s="13">
        <f t="shared" si="19"/>
        <v>23.42939481</v>
      </c>
      <c r="AI62" s="13">
        <f t="shared" si="20"/>
        <v>1409314404</v>
      </c>
      <c r="AJ62" s="13" t="str">
        <f t="shared" si="21"/>
        <v>subiu</v>
      </c>
    </row>
    <row r="63">
      <c r="A63" s="15" t="s">
        <v>151</v>
      </c>
      <c r="B63" s="16">
        <v>45317.0</v>
      </c>
      <c r="C63" s="17">
        <v>40.86</v>
      </c>
      <c r="D63" s="18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5" t="s">
        <v>152</v>
      </c>
      <c r="L63" s="18">
        <f t="shared" si="1"/>
        <v>-0.0065</v>
      </c>
      <c r="M63" s="9">
        <f t="shared" si="2"/>
        <v>41.12732763</v>
      </c>
      <c r="N63" s="9">
        <f>VLOOKUP(A63,Total_de_acoes!A:B,2,0)</f>
        <v>1980568384</v>
      </c>
      <c r="O63" s="11">
        <f t="shared" si="3"/>
        <v>-529460651.3</v>
      </c>
      <c r="P63" s="11" t="str">
        <f t="shared" si="4"/>
        <v>desceu</v>
      </c>
      <c r="Q63" s="11" t="str">
        <f>VLOOKUP(A63,Ticker!A:B,2,0)</f>
        <v>Eletrobras</v>
      </c>
      <c r="R63" s="11" t="str">
        <f>VLOOKUP(Q63,'Chat GPT'!A:C,2,0)</f>
        <v>Energia</v>
      </c>
      <c r="S63" s="12">
        <f>VLOOKUP(Q63,'Chat GPT'!A:C,3,0)</f>
        <v>59</v>
      </c>
      <c r="T63" s="13" t="str">
        <f t="shared" si="5"/>
        <v>Entre 50 á 100 anos</v>
      </c>
      <c r="U63" s="13">
        <f t="shared" si="6"/>
        <v>-0.0204</v>
      </c>
      <c r="V63" s="13">
        <f t="shared" si="7"/>
        <v>41.71090241</v>
      </c>
      <c r="W63" s="13">
        <f t="shared" si="8"/>
        <v>-1685270409</v>
      </c>
      <c r="X63" s="14" t="str">
        <f t="shared" si="9"/>
        <v>desceu</v>
      </c>
      <c r="Y63" s="13">
        <f t="shared" si="10"/>
        <v>-0.037</v>
      </c>
      <c r="Z63" s="13">
        <f t="shared" si="11"/>
        <v>42.42990654</v>
      </c>
      <c r="AA63" s="13">
        <f t="shared" si="12"/>
        <v>-3109307263</v>
      </c>
      <c r="AB63" s="13" t="str">
        <f t="shared" si="13"/>
        <v>desceu</v>
      </c>
      <c r="AC63" s="13">
        <f t="shared" si="14"/>
        <v>-0.037</v>
      </c>
      <c r="AD63" s="13">
        <f t="shared" si="15"/>
        <v>42.42990654</v>
      </c>
      <c r="AE63" s="13">
        <f t="shared" si="16"/>
        <v>-3109307263</v>
      </c>
      <c r="AF63" s="13" t="str">
        <f t="shared" si="17"/>
        <v>desceu</v>
      </c>
      <c r="AG63" s="13">
        <f t="shared" si="18"/>
        <v>-0.0364</v>
      </c>
      <c r="AH63" s="13">
        <f t="shared" si="19"/>
        <v>42.40348692</v>
      </c>
      <c r="AI63" s="13">
        <f t="shared" si="20"/>
        <v>-3056981403</v>
      </c>
      <c r="AJ63" s="13" t="str">
        <f t="shared" si="21"/>
        <v>desceu</v>
      </c>
    </row>
    <row r="64">
      <c r="A64" s="7" t="s">
        <v>153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154</v>
      </c>
      <c r="L64" s="10">
        <f t="shared" si="1"/>
        <v>-0.0087</v>
      </c>
      <c r="M64" s="9">
        <f t="shared" si="2"/>
        <v>3.429839605</v>
      </c>
      <c r="N64" s="9">
        <f>VLOOKUP(A64,Total_de_acoes!A:B,2,0)</f>
        <v>309729428</v>
      </c>
      <c r="O64" s="11">
        <f t="shared" si="3"/>
        <v>-9242203.652</v>
      </c>
      <c r="P64" s="11" t="str">
        <f t="shared" si="4"/>
        <v>desceu</v>
      </c>
      <c r="Q64" s="11" t="str">
        <f>VLOOKUP(A64,Ticker!A:B,2,0)</f>
        <v>Petz</v>
      </c>
      <c r="R64" s="11" t="str">
        <f>VLOOKUP(Q64,'Chat GPT'!A:C,2,0)</f>
        <v>Varejo</v>
      </c>
      <c r="S64" s="12">
        <f>VLOOKUP(Q64,'Chat GPT'!A:C,3,0)</f>
        <v>6</v>
      </c>
      <c r="T64" s="13" t="str">
        <f t="shared" si="5"/>
        <v>Menor de 50 anos</v>
      </c>
      <c r="U64" s="13">
        <f t="shared" si="6"/>
        <v>-0.0423</v>
      </c>
      <c r="V64" s="13">
        <f t="shared" si="7"/>
        <v>3.550172288</v>
      </c>
      <c r="W64" s="13">
        <f t="shared" si="8"/>
        <v>-46512776.79</v>
      </c>
      <c r="X64" s="14" t="str">
        <f t="shared" si="9"/>
        <v>desceu</v>
      </c>
      <c r="Y64" s="13">
        <f t="shared" si="10"/>
        <v>-0.1392</v>
      </c>
      <c r="Z64" s="13">
        <f t="shared" si="11"/>
        <v>3.949814126</v>
      </c>
      <c r="AA64" s="13">
        <f t="shared" si="12"/>
        <v>-170293614.9</v>
      </c>
      <c r="AB64" s="13" t="str">
        <f t="shared" si="13"/>
        <v>desceu</v>
      </c>
      <c r="AC64" s="13">
        <f t="shared" si="14"/>
        <v>-0.1392</v>
      </c>
      <c r="AD64" s="13">
        <f t="shared" si="15"/>
        <v>3.949814126</v>
      </c>
      <c r="AE64" s="13">
        <f t="shared" si="16"/>
        <v>-170293614.9</v>
      </c>
      <c r="AF64" s="13" t="str">
        <f t="shared" si="17"/>
        <v>desceu</v>
      </c>
      <c r="AG64" s="13">
        <f t="shared" si="18"/>
        <v>-0.4663</v>
      </c>
      <c r="AH64" s="13">
        <f t="shared" si="19"/>
        <v>6.370620199</v>
      </c>
      <c r="AI64" s="13">
        <f t="shared" si="20"/>
        <v>-920088494.9</v>
      </c>
      <c r="AJ64" s="13" t="str">
        <f t="shared" si="21"/>
        <v>desceu</v>
      </c>
    </row>
    <row r="65">
      <c r="A65" s="15" t="s">
        <v>155</v>
      </c>
      <c r="B65" s="16">
        <v>45317.0</v>
      </c>
      <c r="C65" s="17">
        <v>15.91</v>
      </c>
      <c r="D65" s="18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16.31</v>
      </c>
      <c r="K65" s="15" t="s">
        <v>156</v>
      </c>
      <c r="L65" s="18">
        <f t="shared" si="1"/>
        <v>-0.0093</v>
      </c>
      <c r="M65" s="9">
        <f t="shared" si="2"/>
        <v>16.05935197</v>
      </c>
      <c r="N65" s="9">
        <f>VLOOKUP(A65,Total_de_acoes!A:B,2,0)</f>
        <v>91514307</v>
      </c>
      <c r="O65" s="11">
        <f t="shared" si="3"/>
        <v>-13667842.34</v>
      </c>
      <c r="P65" s="11" t="str">
        <f t="shared" si="4"/>
        <v>desceu</v>
      </c>
      <c r="Q65" s="11" t="str">
        <f>VLOOKUP(A65,Ticker!A:B,2,0)</f>
        <v>EZTEC</v>
      </c>
      <c r="R65" s="11" t="str">
        <f>VLOOKUP(Q65,'Chat GPT'!A:C,2,0)</f>
        <v>Construção Civil</v>
      </c>
      <c r="S65" s="12">
        <f>VLOOKUP(Q65,'Chat GPT'!A:C,3,0)</f>
        <v>42</v>
      </c>
      <c r="T65" s="13" t="str">
        <f t="shared" si="5"/>
        <v>Menor de 50 anos</v>
      </c>
      <c r="U65" s="13">
        <f t="shared" si="6"/>
        <v>-0.0239</v>
      </c>
      <c r="V65" s="13">
        <f t="shared" si="7"/>
        <v>16.29955947</v>
      </c>
      <c r="W65" s="13">
        <f t="shared" si="8"/>
        <v>-35650265.06</v>
      </c>
      <c r="X65" s="14" t="str">
        <f t="shared" si="9"/>
        <v>desceu</v>
      </c>
      <c r="Y65" s="13">
        <f t="shared" si="10"/>
        <v>-0.1492</v>
      </c>
      <c r="Z65" s="13">
        <f t="shared" si="11"/>
        <v>18.70004701</v>
      </c>
      <c r="AA65" s="13">
        <f t="shared" si="12"/>
        <v>-255329219</v>
      </c>
      <c r="AB65" s="13" t="str">
        <f t="shared" si="13"/>
        <v>desceu</v>
      </c>
      <c r="AC65" s="13">
        <f t="shared" si="14"/>
        <v>-0.1492</v>
      </c>
      <c r="AD65" s="13">
        <f t="shared" si="15"/>
        <v>18.70004701</v>
      </c>
      <c r="AE65" s="13">
        <f t="shared" si="16"/>
        <v>-255329219</v>
      </c>
      <c r="AF65" s="13" t="str">
        <f t="shared" si="17"/>
        <v>desceu</v>
      </c>
      <c r="AG65" s="13">
        <f t="shared" si="18"/>
        <v>0.0893</v>
      </c>
      <c r="AH65" s="13">
        <f t="shared" si="19"/>
        <v>14.60571009</v>
      </c>
      <c r="AI65" s="13">
        <f t="shared" si="20"/>
        <v>119361187.3</v>
      </c>
      <c r="AJ65" s="13" t="str">
        <f t="shared" si="21"/>
        <v>subiu</v>
      </c>
    </row>
    <row r="66">
      <c r="A66" s="7" t="s">
        <v>157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100</v>
      </c>
      <c r="L66" s="10">
        <f t="shared" si="1"/>
        <v>-0.0107</v>
      </c>
      <c r="M66" s="9">
        <f t="shared" si="2"/>
        <v>16.66835136</v>
      </c>
      <c r="N66" s="9">
        <f>VLOOKUP(A66,Total_de_acoes!A:B,2,0)</f>
        <v>240822651</v>
      </c>
      <c r="O66" s="11">
        <f t="shared" si="3"/>
        <v>-42951047.22</v>
      </c>
      <c r="P66" s="11" t="str">
        <f t="shared" si="4"/>
        <v>desceu</v>
      </c>
      <c r="Q66" s="11" t="str">
        <f>VLOOKUP(A66,Ticker!A:B,2,0)</f>
        <v>Fleury</v>
      </c>
      <c r="R66" s="11" t="str">
        <f>VLOOKUP(Q66,'Chat GPT'!A:C,2,0)</f>
        <v>Saúde</v>
      </c>
      <c r="S66" s="12">
        <f>VLOOKUP(Q66,'Chat GPT'!A:C,3,0)</f>
        <v>94</v>
      </c>
      <c r="T66" s="13" t="str">
        <f t="shared" si="5"/>
        <v>Entre 50 á 100 anos</v>
      </c>
      <c r="U66" s="13">
        <f t="shared" si="6"/>
        <v>0.0104</v>
      </c>
      <c r="V66" s="13">
        <f t="shared" si="7"/>
        <v>16.3202692</v>
      </c>
      <c r="W66" s="13">
        <f t="shared" si="8"/>
        <v>40875021.14</v>
      </c>
      <c r="X66" s="14" t="str">
        <f t="shared" si="9"/>
        <v>subiu</v>
      </c>
      <c r="Y66" s="13">
        <f t="shared" si="10"/>
        <v>-0.0859</v>
      </c>
      <c r="Z66" s="13">
        <f t="shared" si="11"/>
        <v>18.03960179</v>
      </c>
      <c r="AA66" s="13">
        <f t="shared" si="12"/>
        <v>-373179212.1</v>
      </c>
      <c r="AB66" s="13" t="str">
        <f t="shared" si="13"/>
        <v>desceu</v>
      </c>
      <c r="AC66" s="13">
        <f t="shared" si="14"/>
        <v>-0.0859</v>
      </c>
      <c r="AD66" s="13">
        <f t="shared" si="15"/>
        <v>18.03960179</v>
      </c>
      <c r="AE66" s="13">
        <f t="shared" si="16"/>
        <v>-373179212.1</v>
      </c>
      <c r="AF66" s="13" t="str">
        <f t="shared" si="17"/>
        <v>desceu</v>
      </c>
      <c r="AG66" s="13">
        <f t="shared" si="18"/>
        <v>0.1716</v>
      </c>
      <c r="AH66" s="13">
        <f t="shared" si="19"/>
        <v>14.07476955</v>
      </c>
      <c r="AI66" s="13">
        <f t="shared" si="20"/>
        <v>581642200.7</v>
      </c>
      <c r="AJ66" s="13" t="str">
        <f t="shared" si="21"/>
        <v>subiu</v>
      </c>
    </row>
    <row r="67">
      <c r="A67" s="15" t="s">
        <v>158</v>
      </c>
      <c r="B67" s="16">
        <v>45317.0</v>
      </c>
      <c r="C67" s="17">
        <v>6.95</v>
      </c>
      <c r="D67" s="18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5" t="s">
        <v>159</v>
      </c>
      <c r="L67" s="18">
        <f t="shared" si="1"/>
        <v>-0.0127</v>
      </c>
      <c r="M67" s="9">
        <f t="shared" si="2"/>
        <v>7.039400385</v>
      </c>
      <c r="N67" s="9">
        <f>VLOOKUP(A67,Total_de_acoes!A:B,2,0)</f>
        <v>496029967</v>
      </c>
      <c r="O67" s="11">
        <f t="shared" si="3"/>
        <v>-44345269.97</v>
      </c>
      <c r="P67" s="11" t="str">
        <f t="shared" si="4"/>
        <v>desceu</v>
      </c>
      <c r="Q67" s="11" t="str">
        <f>VLOOKUP(A67,Ticker!A:B,2,0)</f>
        <v>Grupo Soma</v>
      </c>
      <c r="R67" s="11" t="str">
        <f>VLOOKUP(Q67,'Chat GPT'!A:C,2,0)</f>
        <v>Construção Civil</v>
      </c>
      <c r="S67" s="12">
        <f>VLOOKUP(Q67,'Chat GPT'!A:C,3,0)</f>
        <v>5</v>
      </c>
      <c r="T67" s="13" t="str">
        <f t="shared" si="5"/>
        <v>Menor de 50 anos</v>
      </c>
      <c r="U67" s="13">
        <f t="shared" si="6"/>
        <v>-0.0043</v>
      </c>
      <c r="V67" s="13">
        <f t="shared" si="7"/>
        <v>6.98001406</v>
      </c>
      <c r="W67" s="13">
        <f t="shared" si="8"/>
        <v>-14887873.42</v>
      </c>
      <c r="X67" s="14" t="str">
        <f t="shared" si="9"/>
        <v>desceu</v>
      </c>
      <c r="Y67" s="13">
        <f t="shared" si="10"/>
        <v>-0.0671</v>
      </c>
      <c r="Z67" s="13">
        <f t="shared" si="11"/>
        <v>7.449887448</v>
      </c>
      <c r="AA67" s="13">
        <f t="shared" si="12"/>
        <v>-247959154.2</v>
      </c>
      <c r="AB67" s="13" t="str">
        <f t="shared" si="13"/>
        <v>desceu</v>
      </c>
      <c r="AC67" s="13">
        <f t="shared" si="14"/>
        <v>-0.0671</v>
      </c>
      <c r="AD67" s="13">
        <f t="shared" si="15"/>
        <v>7.449887448</v>
      </c>
      <c r="AE67" s="13">
        <f t="shared" si="16"/>
        <v>-247959154.2</v>
      </c>
      <c r="AF67" s="13" t="str">
        <f t="shared" si="17"/>
        <v>desceu</v>
      </c>
      <c r="AG67" s="13">
        <f t="shared" si="18"/>
        <v>-0.3001</v>
      </c>
      <c r="AH67" s="13">
        <f t="shared" si="19"/>
        <v>9.929989999</v>
      </c>
      <c r="AI67" s="13">
        <f t="shared" si="20"/>
        <v>-1478164341</v>
      </c>
      <c r="AJ67" s="13" t="str">
        <f t="shared" si="21"/>
        <v>desceu</v>
      </c>
    </row>
    <row r="68">
      <c r="A68" s="7" t="s">
        <v>160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161</v>
      </c>
      <c r="L68" s="10">
        <f t="shared" si="1"/>
        <v>-0.0136</v>
      </c>
      <c r="M68" s="9">
        <f t="shared" si="2"/>
        <v>8.789537713</v>
      </c>
      <c r="N68" s="9">
        <f>VLOOKUP(A68,Total_de_acoes!A:B,2,0)</f>
        <v>176733968</v>
      </c>
      <c r="O68" s="11">
        <f t="shared" si="3"/>
        <v>-21126374.33</v>
      </c>
      <c r="P68" s="11" t="str">
        <f t="shared" si="4"/>
        <v>desceu</v>
      </c>
      <c r="Q68" s="11" t="str">
        <f>VLOOKUP(A68,Ticker!A:B,2,0)</f>
        <v>Alpargatas</v>
      </c>
      <c r="R68" s="11" t="str">
        <f>VLOOKUP(Q68,'Chat GPT'!A:C,2,0)</f>
        <v>Calçados</v>
      </c>
      <c r="S68" s="12">
        <f>VLOOKUP(Q68,'Chat GPT'!A:C,3,0)</f>
        <v>113</v>
      </c>
      <c r="T68" s="13" t="str">
        <f t="shared" si="5"/>
        <v>mais de 100 anos</v>
      </c>
      <c r="U68" s="13">
        <f t="shared" si="6"/>
        <v>0.0408</v>
      </c>
      <c r="V68" s="13">
        <f t="shared" si="7"/>
        <v>8.330130669</v>
      </c>
      <c r="W68" s="13">
        <f t="shared" si="8"/>
        <v>60066455.52</v>
      </c>
      <c r="X68" s="14" t="str">
        <f t="shared" si="9"/>
        <v>subiu</v>
      </c>
      <c r="Y68" s="13">
        <f t="shared" si="10"/>
        <v>-0.1433</v>
      </c>
      <c r="Z68" s="13">
        <f t="shared" si="11"/>
        <v>10.12022878</v>
      </c>
      <c r="AA68" s="13">
        <f t="shared" si="12"/>
        <v>-256304687.7</v>
      </c>
      <c r="AB68" s="13" t="str">
        <f t="shared" si="13"/>
        <v>desceu</v>
      </c>
      <c r="AC68" s="13">
        <f t="shared" si="14"/>
        <v>-0.1433</v>
      </c>
      <c r="AD68" s="13">
        <f t="shared" si="15"/>
        <v>10.12022878</v>
      </c>
      <c r="AE68" s="13">
        <f t="shared" si="16"/>
        <v>-256304687.7</v>
      </c>
      <c r="AF68" s="13" t="str">
        <f t="shared" si="17"/>
        <v>desceu</v>
      </c>
      <c r="AG68" s="13">
        <f t="shared" si="18"/>
        <v>-0.3452</v>
      </c>
      <c r="AH68" s="13">
        <f t="shared" si="19"/>
        <v>13.24068418</v>
      </c>
      <c r="AI68" s="13">
        <f t="shared" si="20"/>
        <v>-807795151.3</v>
      </c>
      <c r="AJ68" s="13" t="str">
        <f t="shared" si="21"/>
        <v>desceu</v>
      </c>
    </row>
    <row r="69">
      <c r="A69" s="15" t="s">
        <v>162</v>
      </c>
      <c r="B69" s="16">
        <v>45317.0</v>
      </c>
      <c r="C69" s="17">
        <v>22.84</v>
      </c>
      <c r="D69" s="18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5" t="s">
        <v>163</v>
      </c>
      <c r="L69" s="18">
        <f t="shared" si="1"/>
        <v>-0.0138</v>
      </c>
      <c r="M69" s="9">
        <f t="shared" si="2"/>
        <v>23.15960251</v>
      </c>
      <c r="N69" s="9">
        <f>VLOOKUP(A69,Total_de_acoes!A:B,2,0)</f>
        <v>265784616</v>
      </c>
      <c r="O69" s="11">
        <f t="shared" si="3"/>
        <v>-84945431.64</v>
      </c>
      <c r="P69" s="11" t="str">
        <f t="shared" si="4"/>
        <v>desceu</v>
      </c>
      <c r="Q69" s="11" t="str">
        <f>VLOOKUP(A69,Ticker!A:B,2,0)</f>
        <v>Cyrela</v>
      </c>
      <c r="R69" s="11" t="str">
        <f>VLOOKUP(Q69,'Chat GPT'!A:C,2,0)</f>
        <v>Construção Civil</v>
      </c>
      <c r="S69" s="12">
        <f>VLOOKUP(Q69,'Chat GPT'!A:C,3,0)</f>
        <v>60</v>
      </c>
      <c r="T69" s="13" t="str">
        <f t="shared" si="5"/>
        <v>Entre 50 á 100 anos</v>
      </c>
      <c r="U69" s="13">
        <f t="shared" si="6"/>
        <v>0.0238</v>
      </c>
      <c r="V69" s="13">
        <f t="shared" si="7"/>
        <v>22.30904474</v>
      </c>
      <c r="W69" s="13">
        <f t="shared" si="8"/>
        <v>141119741.1</v>
      </c>
      <c r="X69" s="14" t="str">
        <f t="shared" si="9"/>
        <v>subiu</v>
      </c>
      <c r="Y69" s="13">
        <f t="shared" si="10"/>
        <v>-0.0515</v>
      </c>
      <c r="Z69" s="13">
        <f t="shared" si="11"/>
        <v>24.08012652</v>
      </c>
      <c r="AA69" s="13">
        <f t="shared" si="12"/>
        <v>-329606549.7</v>
      </c>
      <c r="AB69" s="13" t="str">
        <f t="shared" si="13"/>
        <v>desceu</v>
      </c>
      <c r="AC69" s="13">
        <f t="shared" si="14"/>
        <v>-0.0515</v>
      </c>
      <c r="AD69" s="13">
        <f t="shared" si="15"/>
        <v>24.08012652</v>
      </c>
      <c r="AE69" s="13">
        <f t="shared" si="16"/>
        <v>-329606549.7</v>
      </c>
      <c r="AF69" s="13" t="str">
        <f t="shared" si="17"/>
        <v>desceu</v>
      </c>
      <c r="AG69" s="13">
        <f t="shared" si="18"/>
        <v>0.6009</v>
      </c>
      <c r="AH69" s="13">
        <f t="shared" si="19"/>
        <v>14.26697483</v>
      </c>
      <c r="AI69" s="13">
        <f t="shared" si="20"/>
        <v>2278578204</v>
      </c>
      <c r="AJ69" s="13" t="str">
        <f t="shared" si="21"/>
        <v>subiu</v>
      </c>
    </row>
    <row r="70">
      <c r="A70" s="7" t="s">
        <v>164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165</v>
      </c>
      <c r="L70" s="10">
        <f t="shared" si="1"/>
        <v>-0.014</v>
      </c>
      <c r="M70" s="9">
        <f t="shared" si="2"/>
        <v>22.71805274</v>
      </c>
      <c r="N70" s="9">
        <f>VLOOKUP(A70,Total_de_acoes!A:B,2,0)</f>
        <v>734632705</v>
      </c>
      <c r="O70" s="11">
        <f t="shared" si="3"/>
        <v>-233651943.5</v>
      </c>
      <c r="P70" s="11" t="str">
        <f t="shared" si="4"/>
        <v>desceu</v>
      </c>
      <c r="Q70" s="11" t="str">
        <f>VLOOKUP(A70,Ticker!A:B,2,0)</f>
        <v>Embraer</v>
      </c>
      <c r="R70" s="11" t="str">
        <f>VLOOKUP(Q70,'Chat GPT'!A:C,2,0)</f>
        <v>Aeronáutica</v>
      </c>
      <c r="S70" s="12">
        <f>VLOOKUP(Q70,'Chat GPT'!A:C,3,0)</f>
        <v>53</v>
      </c>
      <c r="T70" s="13" t="str">
        <f t="shared" si="5"/>
        <v>Entre 50 á 100 anos</v>
      </c>
      <c r="U70" s="13">
        <f t="shared" si="6"/>
        <v>0.0502</v>
      </c>
      <c r="V70" s="13">
        <f t="shared" si="7"/>
        <v>21.32927062</v>
      </c>
      <c r="W70" s="13">
        <f t="shared" si="8"/>
        <v>786592824.3</v>
      </c>
      <c r="X70" s="14" t="str">
        <f t="shared" si="9"/>
        <v>subiu</v>
      </c>
      <c r="Y70" s="13">
        <f t="shared" si="10"/>
        <v>0.0004</v>
      </c>
      <c r="Z70" s="13">
        <f t="shared" si="11"/>
        <v>22.39104358</v>
      </c>
      <c r="AA70" s="13">
        <f t="shared" si="12"/>
        <v>6579677.166</v>
      </c>
      <c r="AB70" s="13" t="str">
        <f t="shared" si="13"/>
        <v>subiu</v>
      </c>
      <c r="AC70" s="13">
        <f t="shared" si="14"/>
        <v>0.0004</v>
      </c>
      <c r="AD70" s="13">
        <f t="shared" si="15"/>
        <v>22.39104358</v>
      </c>
      <c r="AE70" s="13">
        <f t="shared" si="16"/>
        <v>6579677.166</v>
      </c>
      <c r="AF70" s="13" t="str">
        <f t="shared" si="17"/>
        <v>subiu</v>
      </c>
      <c r="AG70" s="13">
        <f t="shared" si="18"/>
        <v>0.3429</v>
      </c>
      <c r="AH70" s="13">
        <f t="shared" si="19"/>
        <v>16.68031871</v>
      </c>
      <c r="AI70" s="13">
        <f t="shared" si="20"/>
        <v>4201864935</v>
      </c>
      <c r="AJ70" s="13" t="str">
        <f t="shared" si="21"/>
        <v>subiu</v>
      </c>
    </row>
    <row r="71">
      <c r="A71" s="15" t="s">
        <v>166</v>
      </c>
      <c r="B71" s="16">
        <v>45317.0</v>
      </c>
      <c r="C71" s="17">
        <v>15.97</v>
      </c>
      <c r="D71" s="18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5" t="s">
        <v>167</v>
      </c>
      <c r="L71" s="18">
        <f t="shared" si="1"/>
        <v>-0.0141</v>
      </c>
      <c r="M71" s="9">
        <f t="shared" si="2"/>
        <v>16.1983974</v>
      </c>
      <c r="N71" s="9">
        <f>VLOOKUP(A71,Total_de_acoes!A:B,2,0)</f>
        <v>846244302</v>
      </c>
      <c r="O71" s="11">
        <f t="shared" si="3"/>
        <v>-193280001.2</v>
      </c>
      <c r="P71" s="11" t="str">
        <f t="shared" si="4"/>
        <v>desceu</v>
      </c>
      <c r="Q71" s="11" t="str">
        <f>VLOOKUP(A71,Ticker!A:B,2,0)</f>
        <v>Natura</v>
      </c>
      <c r="R71" s="11" t="str">
        <f>VLOOKUP(Q71,'Chat GPT'!A:C,2,0)</f>
        <v>Cosméticos</v>
      </c>
      <c r="S71" s="12">
        <f>VLOOKUP(Q71,'Chat GPT'!A:C,3,0)</f>
        <v>55</v>
      </c>
      <c r="T71" s="13" t="str">
        <f t="shared" si="5"/>
        <v>Entre 50 á 100 anos</v>
      </c>
      <c r="U71" s="13">
        <f t="shared" si="6"/>
        <v>-0.0737</v>
      </c>
      <c r="V71" s="13">
        <f t="shared" si="7"/>
        <v>17.24063478</v>
      </c>
      <c r="W71" s="13">
        <f t="shared" si="8"/>
        <v>-1075267446</v>
      </c>
      <c r="X71" s="14" t="str">
        <f t="shared" si="9"/>
        <v>desceu</v>
      </c>
      <c r="Y71" s="13">
        <f t="shared" si="10"/>
        <v>-0.0545</v>
      </c>
      <c r="Z71" s="13">
        <f t="shared" si="11"/>
        <v>16.89053411</v>
      </c>
      <c r="AA71" s="13">
        <f t="shared" si="12"/>
        <v>-778996744.5</v>
      </c>
      <c r="AB71" s="13" t="str">
        <f t="shared" si="13"/>
        <v>desceu</v>
      </c>
      <c r="AC71" s="13">
        <f t="shared" si="14"/>
        <v>-0.0545</v>
      </c>
      <c r="AD71" s="13">
        <f t="shared" si="15"/>
        <v>16.89053411</v>
      </c>
      <c r="AE71" s="13">
        <f t="shared" si="16"/>
        <v>-778996744.5</v>
      </c>
      <c r="AF71" s="13" t="str">
        <f t="shared" si="17"/>
        <v>desceu</v>
      </c>
      <c r="AG71" s="13">
        <f t="shared" si="18"/>
        <v>0.2351</v>
      </c>
      <c r="AH71" s="13">
        <f t="shared" si="19"/>
        <v>12.93012712</v>
      </c>
      <c r="AI71" s="13">
        <f t="shared" si="20"/>
        <v>2572475108</v>
      </c>
      <c r="AJ71" s="13" t="str">
        <f t="shared" si="21"/>
        <v>subiu</v>
      </c>
    </row>
    <row r="72">
      <c r="A72" s="7" t="s">
        <v>168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169</v>
      </c>
      <c r="L72" s="10">
        <f t="shared" si="1"/>
        <v>-0.0142</v>
      </c>
      <c r="M72" s="9">
        <f t="shared" si="2"/>
        <v>13.99878271</v>
      </c>
      <c r="N72" s="9">
        <f>VLOOKUP(A72,Total_de_acoes!A:B,2,0)</f>
        <v>1349217892</v>
      </c>
      <c r="O72" s="11">
        <f t="shared" si="3"/>
        <v>-268201195.1</v>
      </c>
      <c r="P72" s="11" t="str">
        <f t="shared" si="4"/>
        <v>desceu</v>
      </c>
      <c r="Q72" s="11" t="str">
        <f>VLOOKUP(A72,Ticker!A:B,2,0)</f>
        <v>Assaí</v>
      </c>
      <c r="R72" s="11" t="str">
        <f>VLOOKUP(Q72,'Chat GPT'!A:C,2,0)</f>
        <v>Varejo</v>
      </c>
      <c r="S72" s="12">
        <f>VLOOKUP(Q72,'Chat GPT'!A:C,3,0)</f>
        <v>53</v>
      </c>
      <c r="T72" s="13" t="str">
        <f t="shared" si="5"/>
        <v>Entre 50 á 100 anos</v>
      </c>
      <c r="U72" s="13">
        <f t="shared" si="6"/>
        <v>-0.035</v>
      </c>
      <c r="V72" s="13">
        <f t="shared" si="7"/>
        <v>14.30051813</v>
      </c>
      <c r="W72" s="13">
        <f t="shared" si="8"/>
        <v>-675308022.6</v>
      </c>
      <c r="X72" s="14" t="str">
        <f t="shared" si="9"/>
        <v>desceu</v>
      </c>
      <c r="Y72" s="13">
        <f t="shared" si="10"/>
        <v>0.02</v>
      </c>
      <c r="Z72" s="13">
        <f t="shared" si="11"/>
        <v>13.52941176</v>
      </c>
      <c r="AA72" s="13">
        <f t="shared" si="12"/>
        <v>365082488.4</v>
      </c>
      <c r="AB72" s="13" t="str">
        <f t="shared" si="13"/>
        <v>subiu</v>
      </c>
      <c r="AC72" s="13">
        <f t="shared" si="14"/>
        <v>0.02</v>
      </c>
      <c r="AD72" s="13">
        <f t="shared" si="15"/>
        <v>13.52941176</v>
      </c>
      <c r="AE72" s="13">
        <f t="shared" si="16"/>
        <v>365082488.4</v>
      </c>
      <c r="AF72" s="13" t="str">
        <f t="shared" si="17"/>
        <v>subiu</v>
      </c>
      <c r="AG72" s="13">
        <f t="shared" si="18"/>
        <v>-0.3402</v>
      </c>
      <c r="AH72" s="13">
        <f t="shared" si="19"/>
        <v>20.91542892</v>
      </c>
      <c r="AI72" s="13">
        <f t="shared" si="20"/>
        <v>-9600264005</v>
      </c>
      <c r="AJ72" s="13" t="str">
        <f t="shared" si="21"/>
        <v>desceu</v>
      </c>
    </row>
    <row r="73">
      <c r="A73" s="15" t="s">
        <v>170</v>
      </c>
      <c r="B73" s="16">
        <v>45317.0</v>
      </c>
      <c r="C73" s="17">
        <v>13.22</v>
      </c>
      <c r="D73" s="18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5" t="s">
        <v>171</v>
      </c>
      <c r="L73" s="18">
        <f t="shared" si="1"/>
        <v>-0.0156</v>
      </c>
      <c r="M73" s="9">
        <f t="shared" si="2"/>
        <v>13.4295002</v>
      </c>
      <c r="N73" s="9">
        <f>VLOOKUP(A73,Total_de_acoes!A:B,2,0)</f>
        <v>5602790110</v>
      </c>
      <c r="O73" s="11">
        <f t="shared" si="3"/>
        <v>-1173785666</v>
      </c>
      <c r="P73" s="11" t="str">
        <f t="shared" si="4"/>
        <v>desceu</v>
      </c>
      <c r="Q73" s="11" t="str">
        <f>VLOOKUP(A73,Ticker!A:B,2,0)</f>
        <v>B3</v>
      </c>
      <c r="R73" s="11" t="str">
        <f>VLOOKUP(Q73,'Chat GPT'!A:C,2,0)</f>
        <v>Serviços Financeiros</v>
      </c>
      <c r="S73" s="12">
        <f>VLOOKUP(Q73,'Chat GPT'!A:C,3,0)</f>
        <v>126</v>
      </c>
      <c r="T73" s="13" t="str">
        <f t="shared" si="5"/>
        <v>mais de 100 anos</v>
      </c>
      <c r="U73" s="13">
        <f t="shared" si="6"/>
        <v>-0.0413</v>
      </c>
      <c r="V73" s="13">
        <f t="shared" si="7"/>
        <v>13.78950662</v>
      </c>
      <c r="W73" s="13">
        <f t="shared" si="8"/>
        <v>-3190826078</v>
      </c>
      <c r="X73" s="14" t="str">
        <f t="shared" si="9"/>
        <v>desceu</v>
      </c>
      <c r="Y73" s="13">
        <f t="shared" si="10"/>
        <v>-0.0858</v>
      </c>
      <c r="Z73" s="13">
        <f t="shared" si="11"/>
        <v>14.46073069</v>
      </c>
      <c r="AA73" s="13">
        <f t="shared" si="12"/>
        <v>-6951553659</v>
      </c>
      <c r="AB73" s="13" t="str">
        <f t="shared" si="13"/>
        <v>desceu</v>
      </c>
      <c r="AC73" s="13">
        <f t="shared" si="14"/>
        <v>-0.0858</v>
      </c>
      <c r="AD73" s="13">
        <f t="shared" si="15"/>
        <v>14.46073069</v>
      </c>
      <c r="AE73" s="13">
        <f t="shared" si="16"/>
        <v>-6951553659</v>
      </c>
      <c r="AF73" s="13" t="str">
        <f t="shared" si="17"/>
        <v>desceu</v>
      </c>
      <c r="AG73" s="13">
        <f t="shared" si="18"/>
        <v>0.0388</v>
      </c>
      <c r="AH73" s="13">
        <f t="shared" si="19"/>
        <v>12.72622256</v>
      </c>
      <c r="AI73" s="13">
        <f t="shared" si="20"/>
        <v>2766531332</v>
      </c>
      <c r="AJ73" s="13" t="str">
        <f t="shared" si="21"/>
        <v>subiu</v>
      </c>
    </row>
    <row r="74">
      <c r="A74" s="7" t="s">
        <v>172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173</v>
      </c>
      <c r="L74" s="10">
        <f t="shared" si="1"/>
        <v>-0.0161</v>
      </c>
      <c r="M74" s="9">
        <f t="shared" si="2"/>
        <v>31.58857607</v>
      </c>
      <c r="N74" s="9">
        <f>VLOOKUP(A74,Total_de_acoes!A:B,2,0)</f>
        <v>409490388</v>
      </c>
      <c r="O74" s="11">
        <f t="shared" si="3"/>
        <v>-208257014.2</v>
      </c>
      <c r="P74" s="11" t="str">
        <f t="shared" si="4"/>
        <v>desceu</v>
      </c>
      <c r="Q74" s="11" t="str">
        <f>VLOOKUP(A74,Ticker!A:B,2,0)</f>
        <v>Hypera</v>
      </c>
      <c r="R74" s="11" t="str">
        <f>VLOOKUP(Q74,'Chat GPT'!A:C,2,0)</f>
        <v>Farmacêutica</v>
      </c>
      <c r="S74" s="12">
        <f>VLOOKUP(Q74,'Chat GPT'!A:C,3,0)</f>
        <v>20</v>
      </c>
      <c r="T74" s="13" t="str">
        <f t="shared" si="5"/>
        <v>Menor de 50 anos</v>
      </c>
      <c r="U74" s="13">
        <f t="shared" si="6"/>
        <v>-0.0527</v>
      </c>
      <c r="V74" s="13">
        <f t="shared" si="7"/>
        <v>32.80903621</v>
      </c>
      <c r="W74" s="13">
        <f t="shared" si="8"/>
        <v>-708023707.7</v>
      </c>
      <c r="X74" s="14" t="str">
        <f t="shared" si="9"/>
        <v>desceu</v>
      </c>
      <c r="Y74" s="13">
        <f t="shared" si="10"/>
        <v>-0.1306</v>
      </c>
      <c r="Z74" s="13">
        <f t="shared" si="11"/>
        <v>35.74879227</v>
      </c>
      <c r="AA74" s="13">
        <f t="shared" si="12"/>
        <v>-1911825558</v>
      </c>
      <c r="AB74" s="13" t="str">
        <f t="shared" si="13"/>
        <v>desceu</v>
      </c>
      <c r="AC74" s="13">
        <f t="shared" si="14"/>
        <v>-0.1306</v>
      </c>
      <c r="AD74" s="13">
        <f t="shared" si="15"/>
        <v>35.74879227</v>
      </c>
      <c r="AE74" s="13">
        <f t="shared" si="16"/>
        <v>-1911825558</v>
      </c>
      <c r="AF74" s="13" t="str">
        <f t="shared" si="17"/>
        <v>desceu</v>
      </c>
      <c r="AG74" s="13">
        <f t="shared" si="18"/>
        <v>-0.2752</v>
      </c>
      <c r="AH74" s="13">
        <f t="shared" si="19"/>
        <v>42.8807947</v>
      </c>
      <c r="AI74" s="13">
        <f t="shared" si="20"/>
        <v>-4832312001</v>
      </c>
      <c r="AJ74" s="13" t="str">
        <f t="shared" si="21"/>
        <v>desceu</v>
      </c>
    </row>
    <row r="75">
      <c r="A75" s="15" t="s">
        <v>174</v>
      </c>
      <c r="B75" s="16">
        <v>45317.0</v>
      </c>
      <c r="C75" s="17">
        <v>28.2</v>
      </c>
      <c r="D75" s="18">
        <v>-1.94</v>
      </c>
      <c r="E75" s="18">
        <v>0.36</v>
      </c>
      <c r="F75" s="18">
        <v>-3.79</v>
      </c>
      <c r="G75" s="18">
        <v>-3.79</v>
      </c>
      <c r="H75" s="18">
        <v>17.1</v>
      </c>
      <c r="I75" s="18">
        <v>28.13</v>
      </c>
      <c r="J75" s="18">
        <v>28.97</v>
      </c>
      <c r="K75" s="15" t="s">
        <v>175</v>
      </c>
      <c r="L75" s="18">
        <f t="shared" si="1"/>
        <v>-0.0194</v>
      </c>
      <c r="M75" s="9">
        <f t="shared" si="2"/>
        <v>28.75790332</v>
      </c>
      <c r="N75" s="9">
        <f>VLOOKUP(A75,Total_de_acoes!A:B,2,0)</f>
        <v>142377330</v>
      </c>
      <c r="O75" s="11">
        <f t="shared" si="3"/>
        <v>-79432785.74</v>
      </c>
      <c r="P75" s="11" t="str">
        <f t="shared" si="4"/>
        <v>desceu</v>
      </c>
      <c r="Q75" s="11" t="str">
        <f>VLOOKUP(A75,Ticker!A:B,2,0)</f>
        <v>São Martinho</v>
      </c>
      <c r="R75" s="11" t="str">
        <f>VLOOKUP(Q75,'Chat GPT'!A:C,2,0)</f>
        <v>Açúcar e Etanol</v>
      </c>
      <c r="S75" s="12">
        <f>VLOOKUP(Q75,'Chat GPT'!A:C,3,0)</f>
        <v>79</v>
      </c>
      <c r="T75" s="13" t="str">
        <f t="shared" si="5"/>
        <v>Entre 50 á 100 anos</v>
      </c>
      <c r="U75" s="13">
        <f t="shared" si="6"/>
        <v>0.0036</v>
      </c>
      <c r="V75" s="13">
        <f t="shared" si="7"/>
        <v>28.09884416</v>
      </c>
      <c r="W75" s="13">
        <f t="shared" si="8"/>
        <v>14402298.27</v>
      </c>
      <c r="X75" s="14" t="str">
        <f t="shared" si="9"/>
        <v>subiu</v>
      </c>
      <c r="Y75" s="13">
        <f t="shared" si="10"/>
        <v>-0.0379</v>
      </c>
      <c r="Z75" s="13">
        <f t="shared" si="11"/>
        <v>29.31088244</v>
      </c>
      <c r="AA75" s="13">
        <f t="shared" si="12"/>
        <v>-158164476.4</v>
      </c>
      <c r="AB75" s="13" t="str">
        <f t="shared" si="13"/>
        <v>desceu</v>
      </c>
      <c r="AC75" s="13">
        <f t="shared" si="14"/>
        <v>-0.0379</v>
      </c>
      <c r="AD75" s="13">
        <f t="shared" si="15"/>
        <v>29.31088244</v>
      </c>
      <c r="AE75" s="13">
        <f t="shared" si="16"/>
        <v>-158164476.4</v>
      </c>
      <c r="AF75" s="13" t="str">
        <f t="shared" si="17"/>
        <v>desceu</v>
      </c>
      <c r="AG75" s="13">
        <f t="shared" si="18"/>
        <v>0.171</v>
      </c>
      <c r="AH75" s="13">
        <f t="shared" si="19"/>
        <v>24.08198121</v>
      </c>
      <c r="AI75" s="13">
        <f t="shared" si="20"/>
        <v>586312519.8</v>
      </c>
      <c r="AJ75" s="13" t="str">
        <f t="shared" si="21"/>
        <v>subiu</v>
      </c>
    </row>
    <row r="76">
      <c r="A76" s="7" t="s">
        <v>176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177</v>
      </c>
      <c r="L76" s="10">
        <f t="shared" si="1"/>
        <v>-0.0199</v>
      </c>
      <c r="M76" s="9">
        <f t="shared" si="2"/>
        <v>4.009794919</v>
      </c>
      <c r="N76" s="9">
        <f>VLOOKUP(A76,Total_de_acoes!A:B,2,0)</f>
        <v>4394332306</v>
      </c>
      <c r="O76" s="11">
        <f t="shared" si="3"/>
        <v>-350645389.9</v>
      </c>
      <c r="P76" s="11" t="str">
        <f t="shared" si="4"/>
        <v>desceu</v>
      </c>
      <c r="Q76" s="11" t="str">
        <f>VLOOKUP(A76,Ticker!A:B,2,0)</f>
        <v>Hapvida</v>
      </c>
      <c r="R76" s="11" t="str">
        <f>VLOOKUP(Q76,'Chat GPT'!A:C,2,0)</f>
        <v>Saúde</v>
      </c>
      <c r="S76" s="12">
        <f>VLOOKUP(Q76,'Chat GPT'!A:C,3,0)</f>
        <v>43</v>
      </c>
      <c r="T76" s="13" t="str">
        <f t="shared" si="5"/>
        <v>Menor de 50 anos</v>
      </c>
      <c r="U76" s="13">
        <f t="shared" si="6"/>
        <v>-0.0224</v>
      </c>
      <c r="V76" s="13">
        <f t="shared" si="7"/>
        <v>4.0200491</v>
      </c>
      <c r="W76" s="13">
        <f t="shared" si="8"/>
        <v>-395705668.5</v>
      </c>
      <c r="X76" s="14" t="str">
        <f t="shared" si="9"/>
        <v>desceu</v>
      </c>
      <c r="Y76" s="13">
        <f t="shared" si="10"/>
        <v>-0.1169</v>
      </c>
      <c r="Z76" s="13">
        <f t="shared" si="11"/>
        <v>4.450232137</v>
      </c>
      <c r="AA76" s="13">
        <f t="shared" si="12"/>
        <v>-2286072885</v>
      </c>
      <c r="AB76" s="13" t="str">
        <f t="shared" si="13"/>
        <v>desceu</v>
      </c>
      <c r="AC76" s="13">
        <f t="shared" si="14"/>
        <v>-0.1169</v>
      </c>
      <c r="AD76" s="13">
        <f t="shared" si="15"/>
        <v>4.450232137</v>
      </c>
      <c r="AE76" s="13">
        <f t="shared" si="16"/>
        <v>-2286072885</v>
      </c>
      <c r="AF76" s="13" t="str">
        <f t="shared" si="17"/>
        <v>desceu</v>
      </c>
      <c r="AG76" s="13">
        <f t="shared" si="18"/>
        <v>-0.1149</v>
      </c>
      <c r="AH76" s="13">
        <f t="shared" si="19"/>
        <v>4.440176251</v>
      </c>
      <c r="AI76" s="13">
        <f t="shared" si="20"/>
        <v>-2241883983</v>
      </c>
      <c r="AJ76" s="13" t="str">
        <f t="shared" si="21"/>
        <v>desceu</v>
      </c>
    </row>
    <row r="77">
      <c r="A77" s="15" t="s">
        <v>178</v>
      </c>
      <c r="B77" s="16">
        <v>45317.0</v>
      </c>
      <c r="C77" s="17">
        <v>15.78</v>
      </c>
      <c r="D77" s="18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5" t="s">
        <v>179</v>
      </c>
      <c r="L77" s="18">
        <f t="shared" si="1"/>
        <v>-0.0229</v>
      </c>
      <c r="M77" s="9">
        <f t="shared" si="2"/>
        <v>16.14983113</v>
      </c>
      <c r="N77" s="9">
        <f>VLOOKUP(A77,Total_de_acoes!A:B,2,0)</f>
        <v>951329770</v>
      </c>
      <c r="O77" s="11">
        <f t="shared" si="3"/>
        <v>-351831366.6</v>
      </c>
      <c r="P77" s="11" t="str">
        <f t="shared" si="4"/>
        <v>desceu</v>
      </c>
      <c r="Q77" s="11" t="str">
        <f>VLOOKUP(A77,Ticker!A:B,2,0)</f>
        <v>Lojas Renner</v>
      </c>
      <c r="R77" s="11" t="str">
        <f>VLOOKUP(Q77,'Chat GPT'!A:C,2,0)</f>
        <v>Varejo de Moda</v>
      </c>
      <c r="S77" s="12">
        <f>VLOOKUP(Q77,'Chat GPT'!A:C,3,0)</f>
        <v>59</v>
      </c>
      <c r="T77" s="13" t="str">
        <f t="shared" si="5"/>
        <v>Entre 50 á 100 anos</v>
      </c>
      <c r="U77" s="13">
        <f t="shared" si="6"/>
        <v>-0.0562</v>
      </c>
      <c r="V77" s="13">
        <f t="shared" si="7"/>
        <v>16.71964399</v>
      </c>
      <c r="W77" s="13">
        <f t="shared" si="8"/>
        <v>-893911303.1</v>
      </c>
      <c r="X77" s="14" t="str">
        <f t="shared" si="9"/>
        <v>desceu</v>
      </c>
      <c r="Y77" s="13">
        <f t="shared" si="10"/>
        <v>-0.0941</v>
      </c>
      <c r="Z77" s="13">
        <f t="shared" si="11"/>
        <v>17.41914119</v>
      </c>
      <c r="AA77" s="13">
        <f t="shared" si="12"/>
        <v>-1559363807</v>
      </c>
      <c r="AB77" s="13" t="str">
        <f t="shared" si="13"/>
        <v>desceu</v>
      </c>
      <c r="AC77" s="13">
        <f t="shared" si="14"/>
        <v>-0.0941</v>
      </c>
      <c r="AD77" s="13">
        <f t="shared" si="15"/>
        <v>17.41914119</v>
      </c>
      <c r="AE77" s="13">
        <f t="shared" si="16"/>
        <v>-1559363807</v>
      </c>
      <c r="AF77" s="13" t="str">
        <f t="shared" si="17"/>
        <v>desceu</v>
      </c>
      <c r="AG77" s="13">
        <f t="shared" si="18"/>
        <v>-0.2494</v>
      </c>
      <c r="AH77" s="13">
        <f t="shared" si="19"/>
        <v>21.02318145</v>
      </c>
      <c r="AI77" s="13">
        <f t="shared" si="20"/>
        <v>-4987994607</v>
      </c>
      <c r="AJ77" s="13" t="str">
        <f t="shared" si="21"/>
        <v>desceu</v>
      </c>
    </row>
    <row r="78">
      <c r="A78" s="7" t="s">
        <v>180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181</v>
      </c>
      <c r="L78" s="10">
        <f t="shared" si="1"/>
        <v>-0.0245</v>
      </c>
      <c r="M78" s="9">
        <f t="shared" si="2"/>
        <v>10.97898514</v>
      </c>
      <c r="N78" s="9">
        <f>VLOOKUP(A78,Total_de_acoes!A:B,2,0)</f>
        <v>533990587</v>
      </c>
      <c r="O78" s="11">
        <f t="shared" si="3"/>
        <v>-143635530.6</v>
      </c>
      <c r="P78" s="11" t="str">
        <f t="shared" si="4"/>
        <v>desceu</v>
      </c>
      <c r="Q78" s="11" t="str">
        <f>VLOOKUP(A78,Ticker!A:B,2,0)</f>
        <v>Carrefour Brasil</v>
      </c>
      <c r="R78" s="11" t="str">
        <f>VLOOKUP(Q78,'Chat GPT'!A:C,2,0)</f>
        <v>Varejo</v>
      </c>
      <c r="S78" s="12">
        <f>VLOOKUP(Q78,'Chat GPT'!A:C,3,0)</f>
        <v>35</v>
      </c>
      <c r="T78" s="13" t="str">
        <f t="shared" si="5"/>
        <v>Menor de 50 anos</v>
      </c>
      <c r="U78" s="13">
        <f t="shared" si="6"/>
        <v>-0.0947</v>
      </c>
      <c r="V78" s="13">
        <f t="shared" si="7"/>
        <v>11.83033249</v>
      </c>
      <c r="W78" s="13">
        <f t="shared" si="8"/>
        <v>-598247002.1</v>
      </c>
      <c r="X78" s="14" t="str">
        <f t="shared" si="9"/>
        <v>desceu</v>
      </c>
      <c r="Y78" s="13">
        <f t="shared" si="10"/>
        <v>-0.1398</v>
      </c>
      <c r="Z78" s="13">
        <f t="shared" si="11"/>
        <v>12.45059289</v>
      </c>
      <c r="AA78" s="13">
        <f t="shared" si="12"/>
        <v>-929460216.6</v>
      </c>
      <c r="AB78" s="13" t="str">
        <f t="shared" si="13"/>
        <v>desceu</v>
      </c>
      <c r="AC78" s="13">
        <f t="shared" si="14"/>
        <v>-0.1398</v>
      </c>
      <c r="AD78" s="13">
        <f t="shared" si="15"/>
        <v>12.45059289</v>
      </c>
      <c r="AE78" s="13">
        <f t="shared" si="16"/>
        <v>-929460216.6</v>
      </c>
      <c r="AF78" s="13" t="str">
        <f t="shared" si="17"/>
        <v>desceu</v>
      </c>
      <c r="AG78" s="13">
        <f t="shared" si="18"/>
        <v>-0.3272</v>
      </c>
      <c r="AH78" s="13">
        <f t="shared" si="19"/>
        <v>15.91854935</v>
      </c>
      <c r="AI78" s="13">
        <f t="shared" si="20"/>
        <v>-2781316323</v>
      </c>
      <c r="AJ78" s="13" t="str">
        <f t="shared" si="21"/>
        <v>desceu</v>
      </c>
    </row>
    <row r="79">
      <c r="A79" s="15" t="s">
        <v>182</v>
      </c>
      <c r="B79" s="16">
        <v>45317.0</v>
      </c>
      <c r="C79" s="17">
        <v>8.7</v>
      </c>
      <c r="D79" s="18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8.95</v>
      </c>
      <c r="K79" s="15" t="s">
        <v>183</v>
      </c>
      <c r="L79" s="18">
        <f t="shared" si="1"/>
        <v>-0.0246</v>
      </c>
      <c r="M79" s="9">
        <f t="shared" si="2"/>
        <v>8.919417675</v>
      </c>
      <c r="N79" s="9">
        <f>VLOOKUP(A79,Total_de_acoes!A:B,2,0)</f>
        <v>94843047</v>
      </c>
      <c r="O79" s="11">
        <f t="shared" si="3"/>
        <v>-20810240.84</v>
      </c>
      <c r="P79" s="11" t="str">
        <f t="shared" si="4"/>
        <v>desceu</v>
      </c>
      <c r="Q79" s="11" t="str">
        <f>VLOOKUP(A79,Ticker!A:B,2,0)</f>
        <v>Casas Bahia</v>
      </c>
      <c r="R79" s="11" t="str">
        <f>VLOOKUP(Q79,'Chat GPT'!A:C,2,0)</f>
        <v>Varejo</v>
      </c>
      <c r="S79" s="12">
        <f>VLOOKUP(Q79,'Chat GPT'!A:C,3,0)</f>
        <v>67</v>
      </c>
      <c r="T79" s="13" t="str">
        <f t="shared" si="5"/>
        <v>Entre 50 á 100 anos</v>
      </c>
      <c r="U79" s="13">
        <f t="shared" si="6"/>
        <v>-0.0695</v>
      </c>
      <c r="V79" s="13">
        <f t="shared" si="7"/>
        <v>9.349811929</v>
      </c>
      <c r="W79" s="13">
        <f t="shared" si="8"/>
        <v>-61630143.33</v>
      </c>
      <c r="X79" s="14" t="str">
        <f t="shared" si="9"/>
        <v>desceu</v>
      </c>
      <c r="Y79" s="13">
        <f t="shared" si="10"/>
        <v>-0.2355</v>
      </c>
      <c r="Z79" s="13">
        <f t="shared" si="11"/>
        <v>11.37998692</v>
      </c>
      <c r="AA79" s="13">
        <f t="shared" si="12"/>
        <v>-254178125.4</v>
      </c>
      <c r="AB79" s="13" t="str">
        <f t="shared" si="13"/>
        <v>desceu</v>
      </c>
      <c r="AC79" s="13">
        <f t="shared" si="14"/>
        <v>-0.2355</v>
      </c>
      <c r="AD79" s="13">
        <f t="shared" si="15"/>
        <v>11.37998692</v>
      </c>
      <c r="AE79" s="13">
        <f t="shared" si="16"/>
        <v>-254178125.4</v>
      </c>
      <c r="AF79" s="13" t="str">
        <f t="shared" si="17"/>
        <v>desceu</v>
      </c>
      <c r="AG79" s="13">
        <f t="shared" si="18"/>
        <v>-0.8574</v>
      </c>
      <c r="AH79" s="13">
        <f t="shared" si="19"/>
        <v>61.00981767</v>
      </c>
      <c r="AI79" s="13">
        <f t="shared" si="20"/>
        <v>-4961222496</v>
      </c>
      <c r="AJ79" s="13" t="str">
        <f t="shared" si="21"/>
        <v>desceu</v>
      </c>
    </row>
    <row r="80">
      <c r="A80" s="7" t="s">
        <v>184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185</v>
      </c>
      <c r="L80" s="10">
        <f t="shared" si="1"/>
        <v>-0.0363</v>
      </c>
      <c r="M80" s="9">
        <f t="shared" si="2"/>
        <v>58.35841029</v>
      </c>
      <c r="N80" s="9">
        <f>VLOOKUP(A80,Total_de_acoes!A:B,2,0)</f>
        <v>853202347</v>
      </c>
      <c r="O80" s="11">
        <f t="shared" si="3"/>
        <v>-1807432634</v>
      </c>
      <c r="P80" s="11" t="str">
        <f t="shared" si="4"/>
        <v>desceu</v>
      </c>
      <c r="Q80" s="11" t="str">
        <f>VLOOKUP(A80,Ticker!A:B,2,0)</f>
        <v>Localiza</v>
      </c>
      <c r="R80" s="11" t="str">
        <f>VLOOKUP(Q80,'Chat GPT'!A:C,2,0)</f>
        <v>Aluguel de Carros</v>
      </c>
      <c r="S80" s="12">
        <f>VLOOKUP(Q80,'Chat GPT'!A:C,3,0)</f>
        <v>48</v>
      </c>
      <c r="T80" s="13" t="str">
        <f t="shared" si="5"/>
        <v>Menor de 50 anos</v>
      </c>
      <c r="U80" s="13">
        <f t="shared" si="6"/>
        <v>-0.0641</v>
      </c>
      <c r="V80" s="13">
        <f t="shared" si="7"/>
        <v>60.09189016</v>
      </c>
      <c r="W80" s="13">
        <f t="shared" si="8"/>
        <v>-3286441724</v>
      </c>
      <c r="X80" s="14" t="str">
        <f t="shared" si="9"/>
        <v>desceu</v>
      </c>
      <c r="Y80" s="13">
        <f t="shared" si="10"/>
        <v>-0.1157</v>
      </c>
      <c r="Z80" s="13">
        <f t="shared" si="11"/>
        <v>63.59832636</v>
      </c>
      <c r="AA80" s="13">
        <f t="shared" si="12"/>
        <v>-6278141320</v>
      </c>
      <c r="AB80" s="13" t="str">
        <f t="shared" si="13"/>
        <v>desceu</v>
      </c>
      <c r="AC80" s="13">
        <f t="shared" si="14"/>
        <v>-0.1157</v>
      </c>
      <c r="AD80" s="13">
        <f t="shared" si="15"/>
        <v>63.59832636</v>
      </c>
      <c r="AE80" s="13">
        <f t="shared" si="16"/>
        <v>-6278141320</v>
      </c>
      <c r="AF80" s="13" t="str">
        <f t="shared" si="17"/>
        <v>desceu</v>
      </c>
      <c r="AG80" s="13">
        <f t="shared" si="18"/>
        <v>-0.0277</v>
      </c>
      <c r="AH80" s="13">
        <f t="shared" si="19"/>
        <v>57.84222976</v>
      </c>
      <c r="AI80" s="13">
        <f t="shared" si="20"/>
        <v>-1367026195</v>
      </c>
      <c r="AJ80" s="13" t="str">
        <f t="shared" si="21"/>
        <v>desceu</v>
      </c>
    </row>
    <row r="81">
      <c r="A81" s="15" t="s">
        <v>186</v>
      </c>
      <c r="B81" s="16">
        <v>45317.0</v>
      </c>
      <c r="C81" s="17">
        <v>3.07</v>
      </c>
      <c r="D81" s="18">
        <v>-4.36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5" t="s">
        <v>187</v>
      </c>
      <c r="L81" s="18">
        <f t="shared" si="1"/>
        <v>-0.0436</v>
      </c>
      <c r="M81" s="9">
        <f t="shared" si="2"/>
        <v>3.209953994</v>
      </c>
      <c r="N81" s="9">
        <f>VLOOKUP(A81,Total_de_acoes!A:B,2,0)</f>
        <v>525582771</v>
      </c>
      <c r="O81" s="11">
        <f t="shared" si="3"/>
        <v>-73557408.06</v>
      </c>
      <c r="P81" s="11" t="str">
        <f t="shared" si="4"/>
        <v>desceu</v>
      </c>
      <c r="Q81" s="11" t="str">
        <f>VLOOKUP(A81,Ticker!A:B,2,0)</f>
        <v>CVC</v>
      </c>
      <c r="R81" s="11" t="str">
        <f>VLOOKUP(Q81,'Chat GPT'!A:C,2,0)</f>
        <v>Turismo</v>
      </c>
      <c r="S81" s="12">
        <f>VLOOKUP(Q81,'Chat GPT'!A:C,3,0)</f>
        <v>49</v>
      </c>
      <c r="T81" s="13" t="str">
        <f t="shared" si="5"/>
        <v>Menor de 50 anos</v>
      </c>
      <c r="U81" s="13">
        <f t="shared" si="6"/>
        <v>-0.0554</v>
      </c>
      <c r="V81" s="13">
        <f t="shared" si="7"/>
        <v>3.250052932</v>
      </c>
      <c r="W81" s="13">
        <f t="shared" si="8"/>
        <v>-94632719.17</v>
      </c>
      <c r="X81" s="14" t="str">
        <f t="shared" si="9"/>
        <v>desceu</v>
      </c>
      <c r="Y81" s="13">
        <f t="shared" si="10"/>
        <v>-0.1229</v>
      </c>
      <c r="Z81" s="13">
        <f t="shared" si="11"/>
        <v>3.500171018</v>
      </c>
      <c r="AA81" s="13">
        <f t="shared" si="12"/>
        <v>-226090475.7</v>
      </c>
      <c r="AB81" s="13" t="str">
        <f t="shared" si="13"/>
        <v>desceu</v>
      </c>
      <c r="AC81" s="13">
        <f t="shared" si="14"/>
        <v>-0.1229</v>
      </c>
      <c r="AD81" s="13">
        <f t="shared" si="15"/>
        <v>3.500171018</v>
      </c>
      <c r="AE81" s="13">
        <f t="shared" si="16"/>
        <v>-226090475.7</v>
      </c>
      <c r="AF81" s="13" t="str">
        <f t="shared" si="17"/>
        <v>desceu</v>
      </c>
      <c r="AG81" s="13">
        <f t="shared" si="18"/>
        <v>-0.3683</v>
      </c>
      <c r="AH81" s="13">
        <f t="shared" si="19"/>
        <v>4.859901852</v>
      </c>
      <c r="AI81" s="13">
        <f t="shared" si="20"/>
        <v>-940741575.3</v>
      </c>
      <c r="AJ81" s="13" t="str">
        <f t="shared" si="21"/>
        <v>desceu</v>
      </c>
    </row>
    <row r="82">
      <c r="A82" s="7" t="s">
        <v>188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189</v>
      </c>
      <c r="L82" s="10">
        <f t="shared" si="1"/>
        <v>-0.0807</v>
      </c>
      <c r="M82" s="9">
        <f t="shared" si="2"/>
        <v>6.439682367</v>
      </c>
      <c r="N82" s="9">
        <f>VLOOKUP(A82,Total_de_acoes!A:B,2,0)</f>
        <v>198184909</v>
      </c>
      <c r="O82" s="11">
        <f t="shared" si="3"/>
        <v>-102993202.6</v>
      </c>
      <c r="P82" s="11" t="str">
        <f t="shared" si="4"/>
        <v>desceu</v>
      </c>
      <c r="Q82" s="11" t="str">
        <f>VLOOKUP(A82,Ticker!A:B,2,0)</f>
        <v>GOL</v>
      </c>
      <c r="R82" s="11" t="str">
        <f>VLOOKUP(Q82,'Chat GPT'!A:C,2,0)</f>
        <v>Transporte Aéreo</v>
      </c>
      <c r="S82" s="12">
        <f>VLOOKUP(Q82,'Chat GPT'!A:C,3,0)</f>
        <v>21</v>
      </c>
      <c r="T82" s="13" t="str">
        <f t="shared" si="5"/>
        <v>Menor de 50 anos</v>
      </c>
      <c r="U82" s="13">
        <f t="shared" si="6"/>
        <v>-0.1591</v>
      </c>
      <c r="V82" s="13">
        <f t="shared" si="7"/>
        <v>7.040076109</v>
      </c>
      <c r="W82" s="13">
        <f t="shared" si="8"/>
        <v>-221982181.7</v>
      </c>
      <c r="X82" s="14" t="str">
        <f t="shared" si="9"/>
        <v>desceu</v>
      </c>
      <c r="Y82" s="13">
        <f t="shared" si="10"/>
        <v>-0.34</v>
      </c>
      <c r="Z82" s="13">
        <f t="shared" si="11"/>
        <v>8.96969697</v>
      </c>
      <c r="AA82" s="13">
        <f t="shared" si="12"/>
        <v>-604403916.4</v>
      </c>
      <c r="AB82" s="13" t="str">
        <f t="shared" si="13"/>
        <v>desceu</v>
      </c>
      <c r="AC82" s="13">
        <f t="shared" si="14"/>
        <v>-0.34</v>
      </c>
      <c r="AD82" s="13">
        <f t="shared" si="15"/>
        <v>8.96969697</v>
      </c>
      <c r="AE82" s="13">
        <f t="shared" si="16"/>
        <v>-604403916.4</v>
      </c>
      <c r="AF82" s="13" t="str">
        <f t="shared" si="17"/>
        <v>desceu</v>
      </c>
      <c r="AG82" s="13">
        <f t="shared" si="18"/>
        <v>-0.2544</v>
      </c>
      <c r="AH82" s="13">
        <f t="shared" si="19"/>
        <v>7.939914163</v>
      </c>
      <c r="AI82" s="13">
        <f t="shared" si="20"/>
        <v>-400316504.6</v>
      </c>
      <c r="AJ82" s="13" t="str">
        <f t="shared" si="21"/>
        <v>desceu</v>
      </c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190</v>
      </c>
      <c r="B1" s="21" t="s">
        <v>191</v>
      </c>
      <c r="C1" s="21" t="s">
        <v>192</v>
      </c>
    </row>
    <row r="2">
      <c r="A2" s="14" t="s">
        <v>193</v>
      </c>
      <c r="B2" s="14" t="s">
        <v>194</v>
      </c>
      <c r="C2" s="14">
        <v>60.0</v>
      </c>
    </row>
    <row r="3">
      <c r="A3" s="14" t="s">
        <v>195</v>
      </c>
      <c r="B3" s="14" t="s">
        <v>196</v>
      </c>
      <c r="C3" s="14">
        <v>81.0</v>
      </c>
    </row>
    <row r="4">
      <c r="A4" s="14" t="s">
        <v>197</v>
      </c>
      <c r="B4" s="14" t="s">
        <v>198</v>
      </c>
      <c r="C4" s="14">
        <v>69.0</v>
      </c>
    </row>
    <row r="5">
      <c r="A5" s="14" t="s">
        <v>199</v>
      </c>
      <c r="B5" s="14" t="s">
        <v>200</v>
      </c>
      <c r="C5" s="14">
        <v>98.0</v>
      </c>
    </row>
    <row r="6">
      <c r="A6" s="14" t="s">
        <v>201</v>
      </c>
      <c r="B6" s="14" t="s">
        <v>202</v>
      </c>
      <c r="C6" s="14">
        <v>110.0</v>
      </c>
    </row>
    <row r="7">
      <c r="A7" s="14" t="s">
        <v>203</v>
      </c>
      <c r="B7" s="14" t="s">
        <v>198</v>
      </c>
      <c r="C7" s="14">
        <v>24.0</v>
      </c>
    </row>
    <row r="8">
      <c r="A8" s="14" t="s">
        <v>204</v>
      </c>
      <c r="B8" s="14" t="s">
        <v>196</v>
      </c>
      <c r="C8" s="14">
        <v>80.0</v>
      </c>
    </row>
    <row r="9">
      <c r="A9" s="14" t="s">
        <v>205</v>
      </c>
      <c r="B9" s="14" t="s">
        <v>206</v>
      </c>
      <c r="C9" s="14">
        <v>48.0</v>
      </c>
    </row>
    <row r="10">
      <c r="A10" s="14" t="s">
        <v>207</v>
      </c>
      <c r="B10" s="14" t="s">
        <v>208</v>
      </c>
      <c r="C10" s="14">
        <v>13.0</v>
      </c>
    </row>
    <row r="11">
      <c r="A11" s="14" t="s">
        <v>209</v>
      </c>
      <c r="B11" s="14" t="s">
        <v>210</v>
      </c>
      <c r="C11" s="14">
        <v>48.0</v>
      </c>
    </row>
    <row r="12">
      <c r="A12" s="14" t="s">
        <v>211</v>
      </c>
      <c r="B12" s="14" t="s">
        <v>212</v>
      </c>
      <c r="C12" s="14">
        <v>20.0</v>
      </c>
    </row>
    <row r="13">
      <c r="A13" s="14" t="s">
        <v>213</v>
      </c>
      <c r="B13" s="14" t="s">
        <v>214</v>
      </c>
      <c r="C13" s="14">
        <v>14.0</v>
      </c>
    </row>
    <row r="14">
      <c r="A14" s="14" t="s">
        <v>215</v>
      </c>
      <c r="B14" s="14" t="s">
        <v>198</v>
      </c>
      <c r="C14" s="14">
        <v>13.0</v>
      </c>
    </row>
    <row r="15">
      <c r="A15" s="14" t="s">
        <v>216</v>
      </c>
      <c r="B15" s="14" t="s">
        <v>202</v>
      </c>
      <c r="C15" s="14">
        <v>23.0</v>
      </c>
    </row>
    <row r="16">
      <c r="A16" s="14" t="s">
        <v>217</v>
      </c>
      <c r="B16" s="14" t="s">
        <v>194</v>
      </c>
      <c r="C16" s="14">
        <v>85.0</v>
      </c>
    </row>
    <row r="17">
      <c r="A17" s="14" t="s">
        <v>218</v>
      </c>
      <c r="B17" s="14" t="s">
        <v>219</v>
      </c>
      <c r="C17" s="14">
        <v>55.0</v>
      </c>
    </row>
    <row r="18">
      <c r="A18" s="14" t="s">
        <v>220</v>
      </c>
      <c r="B18" s="14" t="s">
        <v>221</v>
      </c>
      <c r="C18" s="14">
        <v>83.0</v>
      </c>
    </row>
    <row r="19">
      <c r="A19" s="14" t="s">
        <v>222</v>
      </c>
      <c r="B19" s="14" t="s">
        <v>223</v>
      </c>
      <c r="C19" s="14">
        <v>41.0</v>
      </c>
    </row>
    <row r="20">
      <c r="A20" s="14" t="s">
        <v>224</v>
      </c>
      <c r="B20" s="14" t="s">
        <v>225</v>
      </c>
      <c r="C20" s="14">
        <v>50.0</v>
      </c>
    </row>
    <row r="21">
      <c r="A21" s="14" t="s">
        <v>226</v>
      </c>
      <c r="B21" s="14" t="s">
        <v>208</v>
      </c>
      <c r="C21" s="14">
        <v>78.0</v>
      </c>
    </row>
    <row r="22">
      <c r="A22" s="14" t="s">
        <v>227</v>
      </c>
      <c r="B22" s="14" t="s">
        <v>228</v>
      </c>
      <c r="C22" s="14">
        <v>27.0</v>
      </c>
    </row>
    <row r="23">
      <c r="A23" s="14" t="s">
        <v>229</v>
      </c>
      <c r="B23" s="14" t="s">
        <v>230</v>
      </c>
      <c r="C23" s="14">
        <v>71.0</v>
      </c>
    </row>
    <row r="24">
      <c r="A24" s="14" t="s">
        <v>231</v>
      </c>
      <c r="B24" s="14" t="s">
        <v>228</v>
      </c>
      <c r="C24" s="14">
        <v>84.0</v>
      </c>
    </row>
    <row r="25">
      <c r="A25" s="14" t="s">
        <v>232</v>
      </c>
      <c r="B25" s="14" t="s">
        <v>233</v>
      </c>
      <c r="C25" s="14">
        <v>22.0</v>
      </c>
    </row>
    <row r="26">
      <c r="A26" s="14" t="s">
        <v>234</v>
      </c>
      <c r="B26" s="14" t="s">
        <v>235</v>
      </c>
      <c r="C26" s="14">
        <v>6.0</v>
      </c>
    </row>
    <row r="27">
      <c r="A27" s="14" t="s">
        <v>236</v>
      </c>
      <c r="B27" s="14" t="s">
        <v>237</v>
      </c>
      <c r="C27" s="14">
        <v>24.0</v>
      </c>
    </row>
    <row r="28">
      <c r="A28" s="14" t="s">
        <v>238</v>
      </c>
      <c r="B28" s="14" t="s">
        <v>223</v>
      </c>
      <c r="C28" s="14">
        <v>9.0</v>
      </c>
    </row>
    <row r="29">
      <c r="A29" s="14" t="s">
        <v>239</v>
      </c>
      <c r="B29" s="14" t="s">
        <v>233</v>
      </c>
      <c r="C29" s="14">
        <v>26.0</v>
      </c>
    </row>
    <row r="30">
      <c r="A30" s="14" t="s">
        <v>240</v>
      </c>
      <c r="B30" s="14" t="s">
        <v>241</v>
      </c>
      <c r="C30" s="14">
        <v>31.0</v>
      </c>
    </row>
    <row r="31">
      <c r="A31" s="14" t="s">
        <v>242</v>
      </c>
      <c r="B31" s="14" t="s">
        <v>243</v>
      </c>
      <c r="C31" s="14">
        <v>23.0</v>
      </c>
    </row>
    <row r="32">
      <c r="A32" s="14" t="s">
        <v>244</v>
      </c>
      <c r="B32" s="14" t="s">
        <v>198</v>
      </c>
      <c r="C32" s="14">
        <v>6.0</v>
      </c>
    </row>
    <row r="33">
      <c r="A33" s="14" t="s">
        <v>245</v>
      </c>
      <c r="B33" s="14" t="s">
        <v>246</v>
      </c>
      <c r="C33" s="14">
        <v>56.0</v>
      </c>
    </row>
    <row r="34">
      <c r="A34" s="14" t="s">
        <v>247</v>
      </c>
      <c r="B34" s="14" t="s">
        <v>208</v>
      </c>
      <c r="C34" s="14">
        <v>213.0</v>
      </c>
    </row>
    <row r="35">
      <c r="A35" s="14" t="s">
        <v>248</v>
      </c>
      <c r="B35" s="14" t="s">
        <v>249</v>
      </c>
      <c r="C35" s="14">
        <v>116.0</v>
      </c>
    </row>
    <row r="36">
      <c r="A36" s="14" t="s">
        <v>250</v>
      </c>
      <c r="B36" s="14" t="s">
        <v>194</v>
      </c>
      <c r="C36" s="14">
        <v>121.0</v>
      </c>
    </row>
    <row r="37">
      <c r="A37" s="14" t="s">
        <v>251</v>
      </c>
      <c r="B37" s="14" t="s">
        <v>252</v>
      </c>
      <c r="C37" s="14">
        <v>20.0</v>
      </c>
    </row>
    <row r="38">
      <c r="A38" s="14" t="s">
        <v>253</v>
      </c>
      <c r="B38" s="14" t="s">
        <v>228</v>
      </c>
      <c r="C38" s="14">
        <v>68.0</v>
      </c>
    </row>
    <row r="39">
      <c r="A39" s="14" t="s">
        <v>254</v>
      </c>
      <c r="B39" s="14" t="s">
        <v>230</v>
      </c>
      <c r="C39" s="14">
        <v>64.0</v>
      </c>
    </row>
    <row r="40">
      <c r="A40" s="14" t="s">
        <v>255</v>
      </c>
      <c r="B40" s="14" t="s">
        <v>194</v>
      </c>
      <c r="C40" s="14">
        <v>120.0</v>
      </c>
    </row>
    <row r="41">
      <c r="A41" s="14" t="s">
        <v>256</v>
      </c>
      <c r="B41" s="14" t="s">
        <v>257</v>
      </c>
      <c r="C41" s="14">
        <v>9.0</v>
      </c>
    </row>
    <row r="42">
      <c r="A42" s="14" t="s">
        <v>258</v>
      </c>
      <c r="B42" s="14" t="s">
        <v>257</v>
      </c>
      <c r="C42" s="14">
        <v>68.0</v>
      </c>
    </row>
    <row r="43">
      <c r="A43" s="14" t="s">
        <v>259</v>
      </c>
      <c r="B43" s="14" t="s">
        <v>235</v>
      </c>
      <c r="C43" s="14">
        <v>2.0</v>
      </c>
    </row>
    <row r="44">
      <c r="A44" s="14" t="s">
        <v>260</v>
      </c>
      <c r="B44" s="14" t="s">
        <v>228</v>
      </c>
      <c r="C44" s="14">
        <v>18.0</v>
      </c>
    </row>
    <row r="45">
      <c r="A45" s="14" t="s">
        <v>261</v>
      </c>
      <c r="B45" s="14" t="s">
        <v>262</v>
      </c>
      <c r="C45" s="14">
        <v>32.0</v>
      </c>
    </row>
    <row r="46">
      <c r="A46" s="14" t="s">
        <v>263</v>
      </c>
      <c r="B46" s="14" t="s">
        <v>208</v>
      </c>
      <c r="C46" s="14">
        <v>8.0</v>
      </c>
    </row>
    <row r="47">
      <c r="A47" s="14" t="s">
        <v>264</v>
      </c>
      <c r="B47" s="14" t="s">
        <v>265</v>
      </c>
      <c r="C47" s="14">
        <v>48.0</v>
      </c>
    </row>
    <row r="48">
      <c r="A48" s="14" t="s">
        <v>266</v>
      </c>
      <c r="B48" s="14" t="s">
        <v>243</v>
      </c>
      <c r="C48" s="14">
        <v>55.0</v>
      </c>
    </row>
    <row r="49">
      <c r="A49" s="14" t="s">
        <v>267</v>
      </c>
      <c r="B49" s="14" t="s">
        <v>257</v>
      </c>
      <c r="C49" s="14">
        <v>70.0</v>
      </c>
    </row>
    <row r="50">
      <c r="A50" s="14" t="s">
        <v>268</v>
      </c>
      <c r="B50" s="14" t="s">
        <v>257</v>
      </c>
      <c r="C50" s="14">
        <v>59.0</v>
      </c>
    </row>
    <row r="51">
      <c r="A51" s="14" t="s">
        <v>269</v>
      </c>
      <c r="B51" s="14" t="s">
        <v>257</v>
      </c>
      <c r="C51" s="14">
        <v>15.0</v>
      </c>
    </row>
    <row r="52">
      <c r="A52" s="14" t="s">
        <v>270</v>
      </c>
      <c r="B52" s="14" t="s">
        <v>243</v>
      </c>
      <c r="C52" s="14">
        <v>60.0</v>
      </c>
    </row>
    <row r="53">
      <c r="A53" s="14" t="s">
        <v>271</v>
      </c>
      <c r="B53" s="14" t="s">
        <v>272</v>
      </c>
      <c r="C53" s="14">
        <v>44.0</v>
      </c>
    </row>
    <row r="54">
      <c r="A54" s="14" t="s">
        <v>137</v>
      </c>
      <c r="B54" s="14" t="s">
        <v>257</v>
      </c>
      <c r="C54" s="14">
        <v>13.0</v>
      </c>
    </row>
    <row r="55">
      <c r="A55" s="14" t="s">
        <v>273</v>
      </c>
      <c r="B55" s="14" t="s">
        <v>274</v>
      </c>
      <c r="C55" s="14">
        <v>21.0</v>
      </c>
    </row>
    <row r="56">
      <c r="A56" s="14" t="s">
        <v>275</v>
      </c>
      <c r="B56" s="14" t="s">
        <v>219</v>
      </c>
      <c r="C56" s="14">
        <v>52.0</v>
      </c>
    </row>
    <row r="57">
      <c r="A57" s="14" t="s">
        <v>276</v>
      </c>
      <c r="B57" s="14" t="s">
        <v>257</v>
      </c>
      <c r="C57" s="14">
        <v>23.0</v>
      </c>
    </row>
    <row r="58">
      <c r="A58" s="14" t="s">
        <v>277</v>
      </c>
      <c r="B58" s="14" t="s">
        <v>257</v>
      </c>
      <c r="C58" s="14">
        <v>12.0</v>
      </c>
    </row>
    <row r="59">
      <c r="A59" s="14" t="s">
        <v>278</v>
      </c>
      <c r="B59" s="14" t="s">
        <v>257</v>
      </c>
      <c r="C59" s="14">
        <v>6.0</v>
      </c>
    </row>
    <row r="60">
      <c r="A60" s="14" t="s">
        <v>279</v>
      </c>
      <c r="B60" s="14" t="s">
        <v>280</v>
      </c>
      <c r="C60" s="14">
        <v>83.0</v>
      </c>
    </row>
    <row r="61">
      <c r="A61" s="14" t="s">
        <v>281</v>
      </c>
      <c r="B61" s="14" t="s">
        <v>230</v>
      </c>
      <c r="C61" s="14">
        <v>6.0</v>
      </c>
    </row>
    <row r="62">
      <c r="A62" s="14" t="s">
        <v>282</v>
      </c>
      <c r="B62" s="14" t="s">
        <v>223</v>
      </c>
      <c r="C62" s="14">
        <v>42.0</v>
      </c>
    </row>
    <row r="63">
      <c r="A63" s="14" t="s">
        <v>283</v>
      </c>
      <c r="B63" s="14" t="s">
        <v>210</v>
      </c>
      <c r="C63" s="14">
        <v>94.0</v>
      </c>
    </row>
    <row r="64">
      <c r="A64" s="14" t="s">
        <v>284</v>
      </c>
      <c r="B64" s="14" t="s">
        <v>223</v>
      </c>
      <c r="C64" s="14">
        <v>5.0</v>
      </c>
    </row>
    <row r="65">
      <c r="A65" s="14" t="s">
        <v>285</v>
      </c>
      <c r="B65" s="14" t="s">
        <v>286</v>
      </c>
      <c r="C65" s="14">
        <v>113.0</v>
      </c>
    </row>
    <row r="66">
      <c r="A66" s="14" t="s">
        <v>287</v>
      </c>
      <c r="B66" s="14" t="s">
        <v>223</v>
      </c>
      <c r="C66" s="14">
        <v>60.0</v>
      </c>
    </row>
    <row r="67">
      <c r="A67" s="14" t="s">
        <v>288</v>
      </c>
      <c r="B67" s="14" t="s">
        <v>289</v>
      </c>
      <c r="C67" s="14">
        <v>53.0</v>
      </c>
    </row>
    <row r="68">
      <c r="A68" s="14" t="s">
        <v>290</v>
      </c>
      <c r="B68" s="14" t="s">
        <v>291</v>
      </c>
      <c r="C68" s="14">
        <v>55.0</v>
      </c>
    </row>
    <row r="69">
      <c r="A69" s="14" t="s">
        <v>292</v>
      </c>
      <c r="B69" s="14" t="s">
        <v>230</v>
      </c>
      <c r="C69" s="14">
        <v>53.0</v>
      </c>
    </row>
    <row r="70">
      <c r="A70" s="14" t="s">
        <v>293</v>
      </c>
      <c r="B70" s="14" t="s">
        <v>208</v>
      </c>
      <c r="C70" s="14">
        <v>126.0</v>
      </c>
    </row>
    <row r="71">
      <c r="A71" s="14" t="s">
        <v>294</v>
      </c>
      <c r="B71" s="14" t="s">
        <v>295</v>
      </c>
      <c r="C71" s="14">
        <v>20.0</v>
      </c>
    </row>
    <row r="72">
      <c r="A72" s="14" t="s">
        <v>296</v>
      </c>
      <c r="B72" s="14" t="s">
        <v>297</v>
      </c>
      <c r="C72" s="14">
        <v>79.0</v>
      </c>
    </row>
    <row r="73">
      <c r="A73" s="14" t="s">
        <v>298</v>
      </c>
      <c r="B73" s="14" t="s">
        <v>210</v>
      </c>
      <c r="C73" s="14">
        <v>43.0</v>
      </c>
    </row>
    <row r="74">
      <c r="A74" s="14" t="s">
        <v>299</v>
      </c>
      <c r="B74" s="14" t="s">
        <v>225</v>
      </c>
      <c r="C74" s="14">
        <v>59.0</v>
      </c>
    </row>
    <row r="75">
      <c r="A75" s="14" t="s">
        <v>300</v>
      </c>
      <c r="B75" s="14" t="s">
        <v>230</v>
      </c>
      <c r="C75" s="14">
        <v>35.0</v>
      </c>
    </row>
    <row r="76">
      <c r="A76" s="14" t="s">
        <v>301</v>
      </c>
      <c r="B76" s="14" t="s">
        <v>230</v>
      </c>
      <c r="C76" s="14">
        <v>67.0</v>
      </c>
    </row>
    <row r="77">
      <c r="A77" s="14" t="s">
        <v>302</v>
      </c>
      <c r="B77" s="14" t="s">
        <v>303</v>
      </c>
      <c r="C77" s="14">
        <v>48.0</v>
      </c>
    </row>
    <row r="78">
      <c r="A78" s="14" t="s">
        <v>304</v>
      </c>
      <c r="B78" s="14" t="s">
        <v>305</v>
      </c>
      <c r="C78" s="14">
        <v>49.0</v>
      </c>
    </row>
    <row r="79">
      <c r="A79" s="14" t="s">
        <v>306</v>
      </c>
      <c r="B79" s="14" t="s">
        <v>214</v>
      </c>
      <c r="C79" s="14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2" t="s">
        <v>307</v>
      </c>
      <c r="B1" s="22" t="s">
        <v>308</v>
      </c>
    </row>
    <row r="2">
      <c r="A2" s="23" t="s">
        <v>55</v>
      </c>
      <c r="B2" s="24">
        <v>2.35665566E8</v>
      </c>
    </row>
    <row r="3">
      <c r="A3" s="23" t="s">
        <v>137</v>
      </c>
      <c r="B3" s="24">
        <v>5.32616595E8</v>
      </c>
    </row>
    <row r="4">
      <c r="A4" s="23" t="s">
        <v>160</v>
      </c>
      <c r="B4" s="24">
        <v>1.76733968E8</v>
      </c>
    </row>
    <row r="5">
      <c r="A5" s="23" t="s">
        <v>119</v>
      </c>
      <c r="B5" s="24">
        <v>4.394245879E9</v>
      </c>
    </row>
    <row r="6">
      <c r="A6" s="23" t="s">
        <v>67</v>
      </c>
      <c r="B6" s="24">
        <v>6.2305891E7</v>
      </c>
    </row>
    <row r="7">
      <c r="A7" s="23" t="s">
        <v>168</v>
      </c>
      <c r="B7" s="24">
        <v>1.349217892E9</v>
      </c>
    </row>
    <row r="8">
      <c r="A8" s="23" t="s">
        <v>53</v>
      </c>
      <c r="B8" s="24">
        <v>3.27593725E8</v>
      </c>
    </row>
    <row r="9">
      <c r="A9" s="23" t="s">
        <v>170</v>
      </c>
      <c r="B9" s="24">
        <v>5.60279011E9</v>
      </c>
    </row>
    <row r="10">
      <c r="A10" s="23" t="s">
        <v>121</v>
      </c>
      <c r="B10" s="24">
        <v>6.71750768E8</v>
      </c>
    </row>
    <row r="11">
      <c r="A11" s="23" t="s">
        <v>107</v>
      </c>
      <c r="B11" s="24">
        <v>1.500728902E9</v>
      </c>
    </row>
    <row r="12">
      <c r="A12" s="23" t="s">
        <v>69</v>
      </c>
      <c r="B12" s="24">
        <v>5.146576868E9</v>
      </c>
    </row>
    <row r="13">
      <c r="A13" s="23" t="s">
        <v>87</v>
      </c>
      <c r="B13" s="24">
        <v>2.51003438E8</v>
      </c>
    </row>
    <row r="14">
      <c r="A14" s="23" t="s">
        <v>95</v>
      </c>
      <c r="B14" s="24">
        <v>1.420949112E9</v>
      </c>
    </row>
    <row r="15">
      <c r="A15" s="23" t="s">
        <v>51</v>
      </c>
      <c r="B15" s="24">
        <v>2.65877867E8</v>
      </c>
    </row>
    <row r="16">
      <c r="A16" s="23" t="s">
        <v>75</v>
      </c>
      <c r="B16" s="24">
        <v>1.677525446E9</v>
      </c>
    </row>
    <row r="17">
      <c r="A17" s="23" t="s">
        <v>309</v>
      </c>
      <c r="B17" s="24">
        <v>1.150645866E9</v>
      </c>
    </row>
    <row r="18">
      <c r="A18" s="23" t="s">
        <v>180</v>
      </c>
      <c r="B18" s="24">
        <v>5.33990587E8</v>
      </c>
    </row>
    <row r="19">
      <c r="A19" s="23" t="s">
        <v>182</v>
      </c>
      <c r="B19" s="24">
        <v>9.4843047E7</v>
      </c>
    </row>
    <row r="20">
      <c r="A20" s="23" t="s">
        <v>139</v>
      </c>
      <c r="B20" s="24">
        <v>9.95335937E8</v>
      </c>
    </row>
    <row r="21">
      <c r="A21" s="23" t="s">
        <v>127</v>
      </c>
      <c r="B21" s="24">
        <v>1.437415777E9</v>
      </c>
    </row>
    <row r="22">
      <c r="A22" s="23" t="s">
        <v>81</v>
      </c>
      <c r="B22" s="24">
        <v>1.095462329E9</v>
      </c>
    </row>
    <row r="23">
      <c r="A23" s="23" t="s">
        <v>141</v>
      </c>
      <c r="B23" s="24">
        <v>1.81492098E9</v>
      </c>
    </row>
    <row r="24">
      <c r="A24" s="23" t="s">
        <v>113</v>
      </c>
      <c r="B24" s="24">
        <v>1.67933529E9</v>
      </c>
    </row>
    <row r="25">
      <c r="A25" s="23" t="s">
        <v>101</v>
      </c>
      <c r="B25" s="24">
        <v>1.168097881E9</v>
      </c>
    </row>
    <row r="26">
      <c r="A26" s="23" t="s">
        <v>37</v>
      </c>
      <c r="B26" s="24">
        <v>1.87732538E8</v>
      </c>
    </row>
    <row r="27">
      <c r="A27" s="23" t="s">
        <v>31</v>
      </c>
      <c r="B27" s="24">
        <v>1.110559345E9</v>
      </c>
    </row>
    <row r="28">
      <c r="A28" s="23" t="s">
        <v>186</v>
      </c>
      <c r="B28" s="24">
        <v>5.25582771E8</v>
      </c>
    </row>
    <row r="29">
      <c r="A29" s="23" t="s">
        <v>162</v>
      </c>
      <c r="B29" s="24">
        <v>2.65784616E8</v>
      </c>
    </row>
    <row r="30">
      <c r="A30" s="23" t="s">
        <v>83</v>
      </c>
      <c r="B30" s="24">
        <v>3.0276824E8</v>
      </c>
    </row>
    <row r="31">
      <c r="A31" s="23" t="s">
        <v>151</v>
      </c>
      <c r="B31" s="24">
        <v>1.980568384E9</v>
      </c>
    </row>
    <row r="32">
      <c r="A32" s="23" t="s">
        <v>129</v>
      </c>
      <c r="B32" s="24">
        <v>2.68544014E8</v>
      </c>
    </row>
    <row r="33">
      <c r="A33" s="23" t="s">
        <v>164</v>
      </c>
      <c r="B33" s="24">
        <v>7.34632705E8</v>
      </c>
    </row>
    <row r="34">
      <c r="A34" s="23" t="s">
        <v>310</v>
      </c>
      <c r="B34" s="24">
        <v>2.90386402E8</v>
      </c>
    </row>
    <row r="35">
      <c r="A35" s="23" t="s">
        <v>131</v>
      </c>
      <c r="B35" s="24">
        <v>1.579130168E9</v>
      </c>
    </row>
    <row r="36">
      <c r="A36" s="23" t="s">
        <v>145</v>
      </c>
      <c r="B36" s="24">
        <v>2.55236961E8</v>
      </c>
    </row>
    <row r="37">
      <c r="A37" s="23" t="s">
        <v>57</v>
      </c>
      <c r="B37" s="24">
        <v>1.095587251E9</v>
      </c>
    </row>
    <row r="38">
      <c r="A38" s="23" t="s">
        <v>155</v>
      </c>
      <c r="B38" s="24">
        <v>9.1514307E7</v>
      </c>
    </row>
    <row r="39">
      <c r="A39" s="23" t="s">
        <v>157</v>
      </c>
      <c r="B39" s="24">
        <v>2.40822651E8</v>
      </c>
    </row>
    <row r="40">
      <c r="A40" s="23" t="s">
        <v>109</v>
      </c>
      <c r="B40" s="24">
        <v>1.118525506E9</v>
      </c>
    </row>
    <row r="41">
      <c r="A41" s="23" t="s">
        <v>99</v>
      </c>
      <c r="B41" s="24">
        <v>6.60411219E8</v>
      </c>
    </row>
    <row r="42">
      <c r="A42" s="23" t="s">
        <v>188</v>
      </c>
      <c r="B42" s="24">
        <v>1.98184909E8</v>
      </c>
    </row>
    <row r="43">
      <c r="A43" s="23" t="s">
        <v>166</v>
      </c>
      <c r="B43" s="24">
        <v>8.46244302E8</v>
      </c>
    </row>
    <row r="44">
      <c r="A44" s="23" t="s">
        <v>158</v>
      </c>
      <c r="B44" s="24">
        <v>4.96029967E8</v>
      </c>
    </row>
    <row r="45">
      <c r="A45" s="23" t="s">
        <v>176</v>
      </c>
      <c r="B45" s="24">
        <v>4.394332306E9</v>
      </c>
    </row>
    <row r="46">
      <c r="A46" s="23" t="s">
        <v>172</v>
      </c>
      <c r="B46" s="24">
        <v>4.09490388E8</v>
      </c>
    </row>
    <row r="47">
      <c r="A47" s="23" t="s">
        <v>311</v>
      </c>
      <c r="B47" s="24">
        <v>2.17622138E8</v>
      </c>
    </row>
    <row r="48">
      <c r="A48" s="23" t="s">
        <v>149</v>
      </c>
      <c r="B48" s="24">
        <v>8.1838843E7</v>
      </c>
    </row>
    <row r="49">
      <c r="A49" s="23" t="s">
        <v>93</v>
      </c>
      <c r="B49" s="24">
        <v>5.372783971E9</v>
      </c>
    </row>
    <row r="50">
      <c r="A50" s="23" t="s">
        <v>47</v>
      </c>
      <c r="B50" s="24">
        <v>4.801593832E9</v>
      </c>
    </row>
    <row r="51">
      <c r="A51" s="23" t="s">
        <v>103</v>
      </c>
      <c r="B51" s="24">
        <v>1.134986472E9</v>
      </c>
    </row>
    <row r="52">
      <c r="A52" s="23" t="s">
        <v>312</v>
      </c>
      <c r="B52" s="24">
        <v>7.06747385E8</v>
      </c>
    </row>
    <row r="53">
      <c r="A53" s="23" t="s">
        <v>184</v>
      </c>
      <c r="B53" s="24">
        <v>8.53202347E8</v>
      </c>
    </row>
    <row r="54">
      <c r="A54" s="23" t="s">
        <v>178</v>
      </c>
      <c r="B54" s="24">
        <v>9.5132977E8</v>
      </c>
    </row>
    <row r="55">
      <c r="A55" s="23" t="s">
        <v>89</v>
      </c>
      <c r="B55" s="24">
        <v>3.93173139E8</v>
      </c>
    </row>
    <row r="56">
      <c r="A56" s="23" t="s">
        <v>105</v>
      </c>
      <c r="B56" s="24">
        <v>2.867627068E9</v>
      </c>
    </row>
    <row r="57">
      <c r="A57" s="23" t="s">
        <v>117</v>
      </c>
      <c r="B57" s="24">
        <v>3.31799687E8</v>
      </c>
    </row>
    <row r="58">
      <c r="A58" s="23" t="s">
        <v>71</v>
      </c>
      <c r="B58" s="24">
        <v>2.61036182E8</v>
      </c>
    </row>
    <row r="59">
      <c r="A59" s="23" t="s">
        <v>65</v>
      </c>
      <c r="B59" s="24">
        <v>3.76187582E8</v>
      </c>
    </row>
    <row r="60">
      <c r="A60" s="23" t="s">
        <v>45</v>
      </c>
      <c r="B60" s="24">
        <v>2.68505432E8</v>
      </c>
    </row>
    <row r="61">
      <c r="A61" s="23" t="s">
        <v>73</v>
      </c>
      <c r="B61" s="24">
        <v>1.59430826E8</v>
      </c>
    </row>
    <row r="62">
      <c r="A62" s="23" t="s">
        <v>33</v>
      </c>
      <c r="B62" s="24">
        <v>2.379877655E9</v>
      </c>
    </row>
    <row r="63">
      <c r="A63" s="23" t="s">
        <v>41</v>
      </c>
      <c r="B63" s="24">
        <v>4.566445852E9</v>
      </c>
    </row>
    <row r="64">
      <c r="A64" s="23" t="s">
        <v>91</v>
      </c>
      <c r="B64" s="24">
        <v>2.75005663E8</v>
      </c>
    </row>
    <row r="65">
      <c r="A65" s="23" t="s">
        <v>39</v>
      </c>
      <c r="B65" s="24">
        <v>8.00010734E8</v>
      </c>
    </row>
    <row r="66">
      <c r="A66" s="23" t="s">
        <v>153</v>
      </c>
      <c r="B66" s="24">
        <v>3.09729428E8</v>
      </c>
    </row>
    <row r="67">
      <c r="A67" s="23" t="s">
        <v>97</v>
      </c>
      <c r="B67" s="24">
        <v>1.275798515E9</v>
      </c>
    </row>
    <row r="68">
      <c r="A68" s="23" t="s">
        <v>111</v>
      </c>
      <c r="B68" s="24">
        <v>1.193047233E9</v>
      </c>
    </row>
    <row r="69">
      <c r="A69" s="23" t="s">
        <v>49</v>
      </c>
      <c r="B69" s="24">
        <v>1.168230366E9</v>
      </c>
    </row>
    <row r="70">
      <c r="A70" s="23" t="s">
        <v>79</v>
      </c>
      <c r="B70" s="24">
        <v>1.218352541E9</v>
      </c>
    </row>
    <row r="71">
      <c r="A71" s="23" t="s">
        <v>123</v>
      </c>
      <c r="B71" s="24">
        <v>3.40001799E8</v>
      </c>
    </row>
    <row r="72">
      <c r="A72" s="23" t="s">
        <v>313</v>
      </c>
      <c r="B72" s="24">
        <v>3.42918449E8</v>
      </c>
    </row>
    <row r="73">
      <c r="A73" s="23" t="s">
        <v>174</v>
      </c>
      <c r="B73" s="24">
        <v>1.4237733E8</v>
      </c>
    </row>
    <row r="74">
      <c r="A74" s="23" t="s">
        <v>59</v>
      </c>
      <c r="B74" s="24">
        <v>6.00865451E8</v>
      </c>
    </row>
    <row r="75">
      <c r="A75" s="23" t="s">
        <v>135</v>
      </c>
      <c r="B75" s="24">
        <v>1.9575113E8</v>
      </c>
    </row>
    <row r="76">
      <c r="A76" s="23" t="s">
        <v>35</v>
      </c>
      <c r="B76" s="24">
        <v>6.83452836E8</v>
      </c>
    </row>
    <row r="77">
      <c r="A77" s="23" t="s">
        <v>314</v>
      </c>
      <c r="B77" s="24">
        <v>2.18568234E8</v>
      </c>
    </row>
    <row r="78">
      <c r="A78" s="23" t="s">
        <v>77</v>
      </c>
      <c r="B78" s="24">
        <v>4.23091712E8</v>
      </c>
    </row>
    <row r="79">
      <c r="A79" s="23" t="s">
        <v>85</v>
      </c>
      <c r="B79" s="24">
        <v>8.07896814E8</v>
      </c>
    </row>
    <row r="80">
      <c r="A80" s="23" t="s">
        <v>125</v>
      </c>
      <c r="B80" s="24">
        <v>5.14122351E8</v>
      </c>
    </row>
    <row r="81">
      <c r="A81" s="23" t="s">
        <v>143</v>
      </c>
      <c r="B81" s="24">
        <v>3.95801044E8</v>
      </c>
    </row>
    <row r="82">
      <c r="A82" s="23" t="s">
        <v>63</v>
      </c>
      <c r="B82" s="24">
        <v>1.086411192E9</v>
      </c>
    </row>
    <row r="83">
      <c r="A83" s="23" t="s">
        <v>29</v>
      </c>
      <c r="B83" s="24">
        <v>5.15117391E8</v>
      </c>
    </row>
    <row r="84">
      <c r="A84" s="23" t="s">
        <v>43</v>
      </c>
      <c r="B84" s="24">
        <v>4.196924316E9</v>
      </c>
    </row>
    <row r="85">
      <c r="A85" s="23" t="s">
        <v>115</v>
      </c>
      <c r="B85" s="24">
        <v>4.2138333E8</v>
      </c>
    </row>
    <row r="86">
      <c r="A86" s="23" t="s">
        <v>147</v>
      </c>
      <c r="B86" s="24">
        <v>1.114412532E9</v>
      </c>
    </row>
    <row r="87">
      <c r="A87" s="23" t="s">
        <v>133</v>
      </c>
      <c r="B87" s="24">
        <v>1.481593024E9</v>
      </c>
    </row>
    <row r="88">
      <c r="A88" s="23" t="s">
        <v>61</v>
      </c>
      <c r="B88" s="24">
        <v>2.89347914E8</v>
      </c>
    </row>
    <row r="89">
      <c r="A89" s="23" t="s">
        <v>315</v>
      </c>
      <c r="B89" s="24">
        <v>9.6372098181E10</v>
      </c>
    </row>
    <row r="90">
      <c r="A90" s="23" t="s">
        <v>316</v>
      </c>
      <c r="B90" s="25">
        <v>1.70478507866643E7</v>
      </c>
    </row>
    <row r="91">
      <c r="A91" s="26"/>
      <c r="B91" s="26"/>
    </row>
    <row r="92">
      <c r="A92" s="26"/>
      <c r="B92" s="26"/>
    </row>
    <row r="93">
      <c r="A93" s="26"/>
      <c r="B93" s="26"/>
    </row>
    <row r="94">
      <c r="A94" s="26"/>
      <c r="B94" s="26"/>
    </row>
    <row r="95">
      <c r="A95" s="26"/>
      <c r="B95" s="26"/>
    </row>
    <row r="96">
      <c r="A96" s="26"/>
      <c r="B96" s="26"/>
    </row>
    <row r="97">
      <c r="A97" s="26"/>
      <c r="B97" s="26"/>
    </row>
    <row r="98">
      <c r="A98" s="26"/>
      <c r="B98" s="26"/>
    </row>
    <row r="99">
      <c r="A99" s="26"/>
      <c r="B99" s="26"/>
    </row>
    <row r="100">
      <c r="A100" s="26"/>
      <c r="B100" s="26"/>
    </row>
    <row r="101">
      <c r="A101" s="26"/>
      <c r="B101" s="26"/>
    </row>
    <row r="102">
      <c r="A102" s="26"/>
      <c r="B102" s="26"/>
    </row>
    <row r="103">
      <c r="A103" s="26"/>
      <c r="B103" s="26"/>
    </row>
    <row r="104">
      <c r="A104" s="26"/>
      <c r="B104" s="26"/>
    </row>
    <row r="105">
      <c r="A105" s="26"/>
      <c r="B105" s="26"/>
    </row>
    <row r="106">
      <c r="A106" s="26"/>
      <c r="B106" s="26"/>
    </row>
    <row r="107">
      <c r="A107" s="26"/>
      <c r="B107" s="26"/>
    </row>
    <row r="108">
      <c r="A108" s="26"/>
      <c r="B108" s="26"/>
    </row>
    <row r="109">
      <c r="A109" s="26"/>
      <c r="B109" s="26"/>
    </row>
    <row r="110">
      <c r="A110" s="26"/>
      <c r="B110" s="26"/>
    </row>
    <row r="111">
      <c r="A111" s="26"/>
      <c r="B111" s="26"/>
    </row>
    <row r="112">
      <c r="A112" s="26"/>
      <c r="B112" s="26"/>
    </row>
    <row r="113">
      <c r="A113" s="26"/>
      <c r="B113" s="26"/>
    </row>
    <row r="114">
      <c r="A114" s="26"/>
      <c r="B114" s="26"/>
    </row>
    <row r="115">
      <c r="A115" s="26"/>
      <c r="B115" s="26"/>
    </row>
    <row r="116">
      <c r="A116" s="26"/>
      <c r="B116" s="26"/>
    </row>
    <row r="117">
      <c r="A117" s="26"/>
      <c r="B117" s="26"/>
    </row>
    <row r="118">
      <c r="A118" s="26"/>
      <c r="B118" s="26"/>
    </row>
    <row r="119">
      <c r="A119" s="26"/>
      <c r="B119" s="26"/>
    </row>
    <row r="120">
      <c r="A120" s="26"/>
      <c r="B120" s="26"/>
    </row>
    <row r="121">
      <c r="A121" s="26"/>
      <c r="B121" s="26"/>
    </row>
    <row r="122">
      <c r="A122" s="26"/>
      <c r="B122" s="26"/>
    </row>
    <row r="123">
      <c r="A123" s="26"/>
      <c r="B123" s="26"/>
    </row>
    <row r="124">
      <c r="A124" s="26"/>
      <c r="B124" s="26"/>
    </row>
    <row r="125">
      <c r="A125" s="26"/>
      <c r="B125" s="26"/>
    </row>
    <row r="126">
      <c r="A126" s="26"/>
      <c r="B126" s="26"/>
    </row>
    <row r="127">
      <c r="A127" s="26"/>
      <c r="B127" s="26"/>
    </row>
    <row r="128">
      <c r="A128" s="26"/>
      <c r="B128" s="26"/>
    </row>
    <row r="129">
      <c r="A129" s="26"/>
      <c r="B129" s="26"/>
    </row>
    <row r="130">
      <c r="A130" s="26"/>
      <c r="B130" s="26"/>
    </row>
    <row r="131">
      <c r="A131" s="26"/>
      <c r="B131" s="26"/>
    </row>
    <row r="132">
      <c r="A132" s="26"/>
      <c r="B132" s="26"/>
    </row>
    <row r="133">
      <c r="A133" s="26"/>
      <c r="B133" s="26"/>
    </row>
    <row r="134">
      <c r="A134" s="26"/>
      <c r="B134" s="26"/>
    </row>
    <row r="135">
      <c r="A135" s="26"/>
      <c r="B135" s="26"/>
    </row>
    <row r="136">
      <c r="A136" s="26"/>
      <c r="B136" s="26"/>
    </row>
    <row r="137">
      <c r="A137" s="26"/>
      <c r="B137" s="26"/>
    </row>
    <row r="138">
      <c r="A138" s="26"/>
      <c r="B138" s="26"/>
    </row>
    <row r="139">
      <c r="A139" s="26"/>
      <c r="B139" s="26"/>
    </row>
    <row r="140">
      <c r="A140" s="26"/>
      <c r="B140" s="26"/>
    </row>
    <row r="141">
      <c r="A141" s="26"/>
      <c r="B141" s="26"/>
    </row>
    <row r="142">
      <c r="A142" s="26"/>
      <c r="B142" s="26"/>
    </row>
    <row r="143">
      <c r="A143" s="26"/>
      <c r="B143" s="26"/>
    </row>
    <row r="144">
      <c r="A144" s="26"/>
      <c r="B144" s="26"/>
    </row>
    <row r="145">
      <c r="A145" s="26"/>
      <c r="B145" s="26"/>
    </row>
    <row r="146">
      <c r="A146" s="26"/>
      <c r="B146" s="26"/>
    </row>
    <row r="147">
      <c r="A147" s="26"/>
      <c r="B147" s="26"/>
    </row>
    <row r="148">
      <c r="A148" s="26"/>
      <c r="B148" s="26"/>
    </row>
    <row r="149">
      <c r="A149" s="26"/>
      <c r="B149" s="26"/>
    </row>
    <row r="150">
      <c r="A150" s="26"/>
      <c r="B150" s="26"/>
    </row>
    <row r="151">
      <c r="A151" s="26"/>
      <c r="B151" s="26"/>
    </row>
    <row r="152">
      <c r="A152" s="26"/>
      <c r="B152" s="26"/>
    </row>
    <row r="153">
      <c r="A153" s="26"/>
      <c r="B153" s="26"/>
    </row>
    <row r="154">
      <c r="A154" s="26"/>
      <c r="B154" s="26"/>
    </row>
    <row r="155">
      <c r="A155" s="26"/>
      <c r="B155" s="26"/>
    </row>
    <row r="156">
      <c r="A156" s="26"/>
      <c r="B156" s="26"/>
    </row>
    <row r="157">
      <c r="A157" s="26"/>
      <c r="B157" s="26"/>
    </row>
    <row r="158">
      <c r="A158" s="26"/>
      <c r="B158" s="26"/>
    </row>
    <row r="159">
      <c r="A159" s="26"/>
      <c r="B159" s="26"/>
    </row>
    <row r="160">
      <c r="A160" s="26"/>
      <c r="B160" s="26"/>
    </row>
    <row r="161">
      <c r="A161" s="26"/>
      <c r="B161" s="26"/>
    </row>
    <row r="162">
      <c r="A162" s="26"/>
      <c r="B162" s="26"/>
    </row>
    <row r="163">
      <c r="A163" s="26"/>
      <c r="B163" s="26"/>
    </row>
    <row r="164">
      <c r="A164" s="26"/>
      <c r="B164" s="26"/>
    </row>
    <row r="165">
      <c r="A165" s="26"/>
      <c r="B165" s="26"/>
    </row>
    <row r="166">
      <c r="A166" s="26"/>
      <c r="B166" s="26"/>
    </row>
    <row r="167">
      <c r="A167" s="26"/>
      <c r="B167" s="26"/>
    </row>
    <row r="168">
      <c r="A168" s="26"/>
      <c r="B168" s="26"/>
    </row>
    <row r="169">
      <c r="A169" s="26"/>
      <c r="B169" s="26"/>
    </row>
    <row r="170">
      <c r="A170" s="26"/>
      <c r="B170" s="26"/>
    </row>
    <row r="171">
      <c r="A171" s="26"/>
      <c r="B171" s="26"/>
    </row>
    <row r="172">
      <c r="A172" s="26"/>
      <c r="B172" s="26"/>
    </row>
    <row r="173">
      <c r="A173" s="26"/>
      <c r="B173" s="26"/>
    </row>
    <row r="174">
      <c r="A174" s="26"/>
      <c r="B174" s="26"/>
    </row>
    <row r="175">
      <c r="A175" s="26"/>
      <c r="B175" s="26"/>
    </row>
    <row r="176">
      <c r="A176" s="26"/>
      <c r="B176" s="26"/>
    </row>
    <row r="177">
      <c r="A177" s="26"/>
      <c r="B177" s="26"/>
    </row>
    <row r="178">
      <c r="A178" s="26"/>
      <c r="B178" s="26"/>
    </row>
    <row r="179">
      <c r="A179" s="26"/>
      <c r="B179" s="26"/>
    </row>
    <row r="180">
      <c r="A180" s="26"/>
      <c r="B180" s="26"/>
    </row>
    <row r="181">
      <c r="A181" s="26"/>
      <c r="B181" s="26"/>
    </row>
    <row r="182">
      <c r="A182" s="26"/>
      <c r="B182" s="26"/>
    </row>
    <row r="183">
      <c r="A183" s="26"/>
      <c r="B183" s="26"/>
    </row>
    <row r="184">
      <c r="A184" s="26"/>
      <c r="B184" s="26"/>
    </row>
    <row r="185">
      <c r="A185" s="26"/>
      <c r="B185" s="26"/>
    </row>
    <row r="186">
      <c r="A186" s="26"/>
      <c r="B186" s="26"/>
    </row>
    <row r="187">
      <c r="A187" s="26"/>
      <c r="B187" s="26"/>
    </row>
    <row r="188">
      <c r="A188" s="26"/>
      <c r="B188" s="26"/>
    </row>
    <row r="189">
      <c r="A189" s="26"/>
      <c r="B189" s="26"/>
    </row>
    <row r="190">
      <c r="A190" s="26"/>
      <c r="B190" s="26"/>
    </row>
    <row r="191">
      <c r="A191" s="26"/>
      <c r="B191" s="26"/>
    </row>
    <row r="192">
      <c r="A192" s="26"/>
      <c r="B192" s="26"/>
    </row>
    <row r="193">
      <c r="A193" s="26"/>
      <c r="B193" s="26"/>
    </row>
    <row r="194">
      <c r="A194" s="26"/>
      <c r="B194" s="26"/>
    </row>
    <row r="195">
      <c r="A195" s="26"/>
      <c r="B195" s="26"/>
    </row>
    <row r="196">
      <c r="A196" s="26"/>
      <c r="B196" s="26"/>
    </row>
    <row r="197">
      <c r="A197" s="26"/>
      <c r="B197" s="26"/>
    </row>
    <row r="198">
      <c r="A198" s="26"/>
      <c r="B198" s="26"/>
    </row>
    <row r="199">
      <c r="A199" s="26"/>
      <c r="B199" s="26"/>
    </row>
    <row r="200">
      <c r="A200" s="26"/>
      <c r="B200" s="26"/>
    </row>
    <row r="201">
      <c r="A201" s="26"/>
      <c r="B201" s="26"/>
    </row>
    <row r="202">
      <c r="A202" s="26"/>
      <c r="B202" s="26"/>
    </row>
    <row r="203">
      <c r="A203" s="26"/>
      <c r="B203" s="26"/>
    </row>
    <row r="204">
      <c r="A204" s="26"/>
      <c r="B204" s="26"/>
    </row>
    <row r="205">
      <c r="A205" s="26"/>
      <c r="B205" s="26"/>
    </row>
    <row r="206">
      <c r="A206" s="26"/>
      <c r="B206" s="26"/>
    </row>
    <row r="207">
      <c r="A207" s="26"/>
      <c r="B207" s="26"/>
    </row>
    <row r="208">
      <c r="A208" s="26"/>
      <c r="B208" s="26"/>
    </row>
    <row r="209">
      <c r="A209" s="26"/>
      <c r="B209" s="26"/>
    </row>
    <row r="210">
      <c r="A210" s="26"/>
      <c r="B210" s="26"/>
    </row>
    <row r="211">
      <c r="A211" s="26"/>
      <c r="B211" s="26"/>
    </row>
    <row r="212">
      <c r="A212" s="26"/>
      <c r="B212" s="26"/>
    </row>
    <row r="213">
      <c r="A213" s="26"/>
      <c r="B213" s="26"/>
    </row>
    <row r="214">
      <c r="A214" s="26"/>
      <c r="B214" s="26"/>
    </row>
    <row r="215">
      <c r="A215" s="26"/>
      <c r="B215" s="26"/>
    </row>
    <row r="216">
      <c r="A216" s="26"/>
      <c r="B216" s="26"/>
    </row>
    <row r="217">
      <c r="A217" s="26"/>
      <c r="B217" s="26"/>
    </row>
    <row r="218">
      <c r="A218" s="26"/>
      <c r="B218" s="26"/>
    </row>
    <row r="219">
      <c r="A219" s="26"/>
      <c r="B219" s="26"/>
    </row>
    <row r="220">
      <c r="A220" s="26"/>
      <c r="B220" s="26"/>
    </row>
    <row r="221">
      <c r="A221" s="26"/>
      <c r="B221" s="26"/>
    </row>
    <row r="222">
      <c r="A222" s="26"/>
      <c r="B222" s="26"/>
    </row>
    <row r="223">
      <c r="A223" s="26"/>
      <c r="B223" s="26"/>
    </row>
    <row r="224">
      <c r="A224" s="26"/>
      <c r="B224" s="26"/>
    </row>
    <row r="225">
      <c r="A225" s="26"/>
      <c r="B225" s="26"/>
    </row>
    <row r="226">
      <c r="A226" s="26"/>
      <c r="B226" s="26"/>
    </row>
    <row r="227">
      <c r="A227" s="26"/>
      <c r="B227" s="26"/>
    </row>
    <row r="228">
      <c r="A228" s="26"/>
      <c r="B228" s="26"/>
    </row>
    <row r="229">
      <c r="A229" s="26"/>
      <c r="B229" s="26"/>
    </row>
    <row r="230">
      <c r="A230" s="26"/>
      <c r="B230" s="26"/>
    </row>
    <row r="231">
      <c r="A231" s="26"/>
      <c r="B231" s="26"/>
    </row>
    <row r="232">
      <c r="A232" s="26"/>
      <c r="B232" s="26"/>
    </row>
    <row r="233">
      <c r="A233" s="26"/>
      <c r="B233" s="26"/>
    </row>
    <row r="234">
      <c r="A234" s="26"/>
      <c r="B234" s="26"/>
    </row>
    <row r="235">
      <c r="A235" s="26"/>
      <c r="B235" s="26"/>
    </row>
    <row r="236">
      <c r="A236" s="26"/>
      <c r="B236" s="26"/>
    </row>
    <row r="237">
      <c r="A237" s="26"/>
      <c r="B237" s="26"/>
    </row>
    <row r="238">
      <c r="A238" s="26"/>
      <c r="B238" s="26"/>
    </row>
    <row r="239">
      <c r="A239" s="26"/>
      <c r="B239" s="26"/>
    </row>
    <row r="240">
      <c r="A240" s="26"/>
      <c r="B240" s="26"/>
    </row>
    <row r="241">
      <c r="A241" s="26"/>
      <c r="B241" s="26"/>
    </row>
    <row r="242">
      <c r="A242" s="26"/>
      <c r="B242" s="26"/>
    </row>
    <row r="243">
      <c r="A243" s="26"/>
      <c r="B243" s="26"/>
    </row>
    <row r="244">
      <c r="A244" s="26"/>
      <c r="B244" s="26"/>
    </row>
    <row r="245">
      <c r="A245" s="26"/>
      <c r="B245" s="26"/>
    </row>
    <row r="246">
      <c r="A246" s="26"/>
      <c r="B246" s="26"/>
    </row>
    <row r="247">
      <c r="A247" s="26"/>
      <c r="B247" s="26"/>
    </row>
    <row r="248">
      <c r="A248" s="26"/>
      <c r="B248" s="26"/>
    </row>
    <row r="249">
      <c r="A249" s="26"/>
      <c r="B249" s="26"/>
    </row>
    <row r="250">
      <c r="A250" s="26"/>
      <c r="B250" s="26"/>
    </row>
    <row r="251">
      <c r="A251" s="26"/>
      <c r="B251" s="26"/>
    </row>
    <row r="252">
      <c r="A252" s="26"/>
      <c r="B252" s="26"/>
    </row>
    <row r="253">
      <c r="A253" s="26"/>
      <c r="B253" s="26"/>
    </row>
    <row r="254">
      <c r="A254" s="26"/>
      <c r="B254" s="26"/>
    </row>
    <row r="255">
      <c r="A255" s="26"/>
      <c r="B255" s="26"/>
    </row>
    <row r="256">
      <c r="A256" s="26"/>
      <c r="B256" s="26"/>
    </row>
    <row r="257">
      <c r="A257" s="26"/>
      <c r="B257" s="26"/>
    </row>
    <row r="258">
      <c r="A258" s="26"/>
      <c r="B258" s="26"/>
    </row>
    <row r="259">
      <c r="A259" s="26"/>
      <c r="B259" s="26"/>
    </row>
    <row r="260">
      <c r="A260" s="26"/>
      <c r="B260" s="26"/>
    </row>
    <row r="261">
      <c r="A261" s="26"/>
      <c r="B261" s="26"/>
    </row>
    <row r="262">
      <c r="A262" s="26"/>
      <c r="B262" s="26"/>
    </row>
    <row r="263">
      <c r="A263" s="26"/>
      <c r="B263" s="26"/>
    </row>
    <row r="264">
      <c r="A264" s="26"/>
      <c r="B264" s="26"/>
    </row>
    <row r="265">
      <c r="A265" s="26"/>
      <c r="B265" s="26"/>
    </row>
    <row r="266">
      <c r="A266" s="26"/>
      <c r="B266" s="26"/>
    </row>
    <row r="267">
      <c r="A267" s="26"/>
      <c r="B267" s="26"/>
    </row>
    <row r="268">
      <c r="A268" s="26"/>
      <c r="B268" s="26"/>
    </row>
    <row r="269">
      <c r="A269" s="26"/>
      <c r="B269" s="26"/>
    </row>
    <row r="270">
      <c r="A270" s="26"/>
      <c r="B270" s="26"/>
    </row>
    <row r="271">
      <c r="A271" s="26"/>
      <c r="B271" s="26"/>
    </row>
    <row r="272">
      <c r="A272" s="26"/>
      <c r="B272" s="26"/>
    </row>
    <row r="273">
      <c r="A273" s="26"/>
      <c r="B273" s="26"/>
    </row>
    <row r="274">
      <c r="A274" s="26"/>
      <c r="B274" s="26"/>
    </row>
    <row r="275">
      <c r="A275" s="26"/>
      <c r="B275" s="26"/>
    </row>
    <row r="276">
      <c r="A276" s="26"/>
      <c r="B276" s="26"/>
    </row>
    <row r="277">
      <c r="A277" s="26"/>
      <c r="B277" s="26"/>
    </row>
    <row r="278">
      <c r="A278" s="26"/>
      <c r="B278" s="26"/>
    </row>
    <row r="279">
      <c r="A279" s="26"/>
      <c r="B279" s="26"/>
    </row>
    <row r="280">
      <c r="A280" s="26"/>
      <c r="B280" s="26"/>
    </row>
    <row r="281">
      <c r="A281" s="26"/>
      <c r="B281" s="26"/>
    </row>
    <row r="282">
      <c r="A282" s="26"/>
      <c r="B282" s="26"/>
    </row>
    <row r="283">
      <c r="A283" s="26"/>
      <c r="B283" s="26"/>
    </row>
    <row r="284">
      <c r="A284" s="26"/>
      <c r="B284" s="26"/>
    </row>
    <row r="285">
      <c r="A285" s="26"/>
      <c r="B285" s="26"/>
    </row>
    <row r="286">
      <c r="A286" s="26"/>
      <c r="B286" s="26"/>
    </row>
    <row r="287">
      <c r="A287" s="26"/>
      <c r="B287" s="26"/>
    </row>
    <row r="288">
      <c r="A288" s="26"/>
      <c r="B288" s="26"/>
    </row>
    <row r="289">
      <c r="A289" s="26"/>
      <c r="B289" s="26"/>
    </row>
    <row r="290">
      <c r="A290" s="26"/>
      <c r="B290" s="26"/>
    </row>
    <row r="291">
      <c r="A291" s="26"/>
      <c r="B291" s="26"/>
    </row>
    <row r="292">
      <c r="A292" s="26"/>
      <c r="B292" s="26"/>
    </row>
    <row r="293">
      <c r="A293" s="26"/>
      <c r="B293" s="26"/>
    </row>
    <row r="294">
      <c r="A294" s="26"/>
      <c r="B294" s="26"/>
    </row>
    <row r="295">
      <c r="A295" s="26"/>
      <c r="B295" s="26"/>
    </row>
    <row r="296">
      <c r="A296" s="26"/>
      <c r="B296" s="26"/>
    </row>
    <row r="297">
      <c r="A297" s="26"/>
      <c r="B297" s="26"/>
    </row>
    <row r="298">
      <c r="A298" s="26"/>
      <c r="B298" s="26"/>
    </row>
    <row r="299">
      <c r="A299" s="26"/>
      <c r="B299" s="26"/>
    </row>
    <row r="300">
      <c r="A300" s="26"/>
      <c r="B300" s="26"/>
    </row>
    <row r="301">
      <c r="A301" s="26"/>
      <c r="B301" s="26"/>
    </row>
    <row r="302">
      <c r="A302" s="26"/>
      <c r="B302" s="26"/>
    </row>
    <row r="303">
      <c r="A303" s="26"/>
      <c r="B303" s="26"/>
    </row>
    <row r="304">
      <c r="A304" s="26"/>
      <c r="B304" s="26"/>
    </row>
    <row r="305">
      <c r="A305" s="26"/>
      <c r="B305" s="26"/>
    </row>
    <row r="306">
      <c r="A306" s="26"/>
      <c r="B306" s="26"/>
    </row>
    <row r="307">
      <c r="A307" s="26"/>
      <c r="B307" s="26"/>
    </row>
    <row r="308">
      <c r="A308" s="26"/>
      <c r="B308" s="26"/>
    </row>
    <row r="309">
      <c r="A309" s="26"/>
      <c r="B309" s="26"/>
    </row>
    <row r="310">
      <c r="A310" s="26"/>
      <c r="B310" s="26"/>
    </row>
    <row r="311">
      <c r="A311" s="26"/>
      <c r="B311" s="26"/>
    </row>
    <row r="312">
      <c r="A312" s="26"/>
      <c r="B312" s="26"/>
    </row>
    <row r="313">
      <c r="A313" s="26"/>
      <c r="B313" s="26"/>
    </row>
    <row r="314">
      <c r="A314" s="26"/>
      <c r="B314" s="26"/>
    </row>
    <row r="315">
      <c r="A315" s="26"/>
      <c r="B315" s="26"/>
    </row>
    <row r="316">
      <c r="A316" s="26"/>
      <c r="B316" s="26"/>
    </row>
    <row r="317">
      <c r="A317" s="26"/>
      <c r="B317" s="26"/>
    </row>
    <row r="318">
      <c r="A318" s="26"/>
      <c r="B318" s="26"/>
    </row>
    <row r="319">
      <c r="A319" s="26"/>
      <c r="B319" s="26"/>
    </row>
    <row r="320">
      <c r="A320" s="26"/>
      <c r="B320" s="26"/>
    </row>
    <row r="321">
      <c r="A321" s="26"/>
      <c r="B321" s="26"/>
    </row>
    <row r="322">
      <c r="A322" s="26"/>
      <c r="B322" s="26"/>
    </row>
    <row r="323">
      <c r="A323" s="26"/>
      <c r="B323" s="26"/>
    </row>
    <row r="324">
      <c r="A324" s="26"/>
      <c r="B324" s="26"/>
    </row>
    <row r="325">
      <c r="A325" s="26"/>
      <c r="B325" s="26"/>
    </row>
    <row r="326">
      <c r="A326" s="26"/>
      <c r="B326" s="26"/>
    </row>
    <row r="327">
      <c r="A327" s="26"/>
      <c r="B327" s="26"/>
    </row>
    <row r="328">
      <c r="A328" s="26"/>
      <c r="B328" s="26"/>
    </row>
    <row r="329">
      <c r="A329" s="26"/>
      <c r="B329" s="26"/>
    </row>
    <row r="330">
      <c r="A330" s="26"/>
      <c r="B330" s="26"/>
    </row>
    <row r="331">
      <c r="A331" s="26"/>
      <c r="B331" s="26"/>
    </row>
    <row r="332">
      <c r="A332" s="26"/>
      <c r="B332" s="26"/>
    </row>
    <row r="333">
      <c r="A333" s="26"/>
      <c r="B333" s="26"/>
    </row>
    <row r="334">
      <c r="A334" s="26"/>
      <c r="B334" s="26"/>
    </row>
    <row r="335">
      <c r="A335" s="26"/>
      <c r="B335" s="26"/>
    </row>
    <row r="336">
      <c r="A336" s="26"/>
      <c r="B336" s="26"/>
    </row>
    <row r="337">
      <c r="A337" s="26"/>
      <c r="B337" s="26"/>
    </row>
    <row r="338">
      <c r="A338" s="26"/>
      <c r="B338" s="26"/>
    </row>
    <row r="339">
      <c r="A339" s="26"/>
      <c r="B339" s="26"/>
    </row>
    <row r="340">
      <c r="A340" s="26"/>
      <c r="B340" s="26"/>
    </row>
    <row r="341">
      <c r="A341" s="26"/>
      <c r="B341" s="26"/>
    </row>
    <row r="342">
      <c r="A342" s="26"/>
      <c r="B342" s="26"/>
    </row>
    <row r="343">
      <c r="A343" s="26"/>
      <c r="B343" s="26"/>
    </row>
    <row r="344">
      <c r="A344" s="26"/>
      <c r="B344" s="26"/>
    </row>
    <row r="345">
      <c r="A345" s="26"/>
      <c r="B345" s="26"/>
    </row>
    <row r="346">
      <c r="A346" s="26"/>
      <c r="B346" s="26"/>
    </row>
    <row r="347">
      <c r="A347" s="26"/>
      <c r="B347" s="26"/>
    </row>
    <row r="348">
      <c r="A348" s="26"/>
      <c r="B348" s="26"/>
    </row>
    <row r="349">
      <c r="A349" s="26"/>
      <c r="B349" s="26"/>
    </row>
    <row r="350">
      <c r="A350" s="26"/>
      <c r="B350" s="26"/>
    </row>
    <row r="351">
      <c r="A351" s="26"/>
      <c r="B351" s="26"/>
    </row>
    <row r="352">
      <c r="A352" s="26"/>
      <c r="B352" s="26"/>
    </row>
    <row r="353">
      <c r="A353" s="26"/>
      <c r="B353" s="26"/>
    </row>
    <row r="354">
      <c r="A354" s="26"/>
      <c r="B354" s="26"/>
    </row>
    <row r="355">
      <c r="A355" s="26"/>
      <c r="B355" s="26"/>
    </row>
    <row r="356">
      <c r="A356" s="26"/>
      <c r="B356" s="26"/>
    </row>
    <row r="357">
      <c r="A357" s="26"/>
      <c r="B357" s="26"/>
    </row>
    <row r="358">
      <c r="A358" s="26"/>
      <c r="B358" s="26"/>
    </row>
    <row r="359">
      <c r="A359" s="26"/>
      <c r="B359" s="26"/>
    </row>
    <row r="360">
      <c r="A360" s="26"/>
      <c r="B360" s="26"/>
    </row>
    <row r="361">
      <c r="A361" s="26"/>
      <c r="B361" s="26"/>
    </row>
    <row r="362">
      <c r="A362" s="26"/>
      <c r="B362" s="26"/>
    </row>
    <row r="363">
      <c r="A363" s="26"/>
      <c r="B363" s="26"/>
    </row>
    <row r="364">
      <c r="A364" s="26"/>
      <c r="B364" s="26"/>
    </row>
    <row r="365">
      <c r="A365" s="26"/>
      <c r="B365" s="26"/>
    </row>
    <row r="366">
      <c r="A366" s="26"/>
      <c r="B366" s="26"/>
    </row>
    <row r="367">
      <c r="A367" s="26"/>
      <c r="B367" s="26"/>
    </row>
    <row r="368">
      <c r="A368" s="26"/>
      <c r="B368" s="26"/>
    </row>
    <row r="369">
      <c r="A369" s="26"/>
      <c r="B369" s="26"/>
    </row>
    <row r="370">
      <c r="A370" s="26"/>
      <c r="B370" s="26"/>
    </row>
    <row r="371">
      <c r="A371" s="26"/>
      <c r="B371" s="26"/>
    </row>
    <row r="372">
      <c r="A372" s="26"/>
      <c r="B372" s="26"/>
    </row>
    <row r="373">
      <c r="A373" s="26"/>
      <c r="B373" s="26"/>
    </row>
    <row r="374">
      <c r="A374" s="26"/>
      <c r="B374" s="26"/>
    </row>
    <row r="375">
      <c r="A375" s="26"/>
      <c r="B375" s="26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  <row r="992">
      <c r="A992" s="26"/>
      <c r="B992" s="26"/>
    </row>
    <row r="993">
      <c r="A993" s="26"/>
      <c r="B993" s="26"/>
    </row>
    <row r="994">
      <c r="A994" s="26"/>
      <c r="B994" s="26"/>
    </row>
    <row r="995">
      <c r="A995" s="26"/>
      <c r="B995" s="26"/>
    </row>
    <row r="996">
      <c r="A996" s="26"/>
      <c r="B996" s="26"/>
    </row>
    <row r="997">
      <c r="A997" s="26"/>
      <c r="B997" s="26"/>
    </row>
    <row r="998">
      <c r="A998" s="26"/>
      <c r="B998" s="26"/>
    </row>
    <row r="999">
      <c r="A999" s="26"/>
      <c r="B999" s="26"/>
    </row>
    <row r="1000">
      <c r="A1000" s="26"/>
      <c r="B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27" t="s">
        <v>317</v>
      </c>
      <c r="B1" s="27" t="s">
        <v>318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9" t="s">
        <v>105</v>
      </c>
      <c r="B2" s="29" t="s">
        <v>254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30" t="s">
        <v>176</v>
      </c>
      <c r="B3" s="30" t="s">
        <v>298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9" t="s">
        <v>41</v>
      </c>
      <c r="B4" s="29" t="s">
        <v>197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0" t="s">
        <v>170</v>
      </c>
      <c r="B5" s="30" t="s">
        <v>293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9" t="s">
        <v>29</v>
      </c>
      <c r="B6" s="29" t="s">
        <v>193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30" t="s">
        <v>186</v>
      </c>
      <c r="B7" s="30" t="s">
        <v>304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9" t="s">
        <v>81</v>
      </c>
      <c r="B8" s="29" t="s">
        <v>236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0" t="s">
        <v>43</v>
      </c>
      <c r="B9" s="30" t="s">
        <v>204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9" t="s">
        <v>188</v>
      </c>
      <c r="B10" s="29" t="s">
        <v>306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30" t="s">
        <v>69</v>
      </c>
      <c r="B11" s="30" t="s">
        <v>226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9" t="s">
        <v>53</v>
      </c>
      <c r="B12" s="29" t="s">
        <v>213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30" t="s">
        <v>141</v>
      </c>
      <c r="B13" s="30" t="s">
        <v>275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9" t="s">
        <v>93</v>
      </c>
      <c r="B14" s="29" t="s">
        <v>245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30" t="s">
        <v>47</v>
      </c>
      <c r="B15" s="30" t="s">
        <v>207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9" t="s">
        <v>153</v>
      </c>
      <c r="B16" s="29" t="s">
        <v>281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30" t="s">
        <v>65</v>
      </c>
      <c r="B17" s="30" t="s">
        <v>222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9" t="s">
        <v>166</v>
      </c>
      <c r="B18" s="29" t="s">
        <v>290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30" t="s">
        <v>178</v>
      </c>
      <c r="B19" s="30" t="s">
        <v>299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9" t="s">
        <v>57</v>
      </c>
      <c r="B20" s="29" t="s">
        <v>216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30" t="s">
        <v>184</v>
      </c>
      <c r="B21" s="30" t="s">
        <v>302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9" t="s">
        <v>319</v>
      </c>
      <c r="B22" s="29" t="s">
        <v>320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30" t="s">
        <v>321</v>
      </c>
      <c r="B23" s="30" t="s">
        <v>322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9" t="s">
        <v>33</v>
      </c>
      <c r="B24" s="29" t="s">
        <v>197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30" t="s">
        <v>89</v>
      </c>
      <c r="B25" s="30" t="s">
        <v>242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9" t="s">
        <v>113</v>
      </c>
      <c r="B26" s="29" t="s">
        <v>258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30" t="s">
        <v>323</v>
      </c>
      <c r="B27" s="30" t="s">
        <v>324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9" t="s">
        <v>158</v>
      </c>
      <c r="B28" s="29" t="s">
        <v>284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30" t="s">
        <v>95</v>
      </c>
      <c r="B29" s="30" t="s">
        <v>247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9" t="s">
        <v>325</v>
      </c>
      <c r="B30" s="29" t="s">
        <v>326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30" t="s">
        <v>79</v>
      </c>
      <c r="B31" s="30" t="s">
        <v>234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9" t="s">
        <v>39</v>
      </c>
      <c r="B32" s="29" t="s">
        <v>203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30" t="s">
        <v>327</v>
      </c>
      <c r="B33" s="30" t="s">
        <v>258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9" t="s">
        <v>75</v>
      </c>
      <c r="B34" s="29" t="s">
        <v>231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30" t="s">
        <v>119</v>
      </c>
      <c r="B35" s="30" t="s">
        <v>261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9" t="s">
        <v>328</v>
      </c>
      <c r="B36" s="29" t="s">
        <v>329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30" t="s">
        <v>330</v>
      </c>
      <c r="B37" s="30" t="s">
        <v>331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9" t="s">
        <v>332</v>
      </c>
      <c r="B38" s="29" t="s">
        <v>333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30" t="s">
        <v>59</v>
      </c>
      <c r="B39" s="30" t="s">
        <v>217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9" t="s">
        <v>71</v>
      </c>
      <c r="B40" s="29" t="s">
        <v>227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30" t="s">
        <v>168</v>
      </c>
      <c r="B41" s="30" t="s">
        <v>292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9" t="s">
        <v>127</v>
      </c>
      <c r="B42" s="29" t="s">
        <v>267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30" t="s">
        <v>334</v>
      </c>
      <c r="B43" s="30" t="s">
        <v>335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9" t="s">
        <v>111</v>
      </c>
      <c r="B44" s="29" t="s">
        <v>256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30" t="s">
        <v>73</v>
      </c>
      <c r="B45" s="30" t="s">
        <v>229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9" t="s">
        <v>115</v>
      </c>
      <c r="B46" s="29" t="s">
        <v>259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30" t="s">
        <v>109</v>
      </c>
      <c r="B47" s="30" t="s">
        <v>255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9" t="s">
        <v>336</v>
      </c>
      <c r="B48" s="29" t="s">
        <v>337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30" t="s">
        <v>31</v>
      </c>
      <c r="B49" s="30" t="s">
        <v>195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9" t="s">
        <v>338</v>
      </c>
      <c r="B50" s="29" t="s">
        <v>339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30" t="s">
        <v>340</v>
      </c>
      <c r="B51" s="30" t="s">
        <v>341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9" t="s">
        <v>162</v>
      </c>
      <c r="B52" s="29" t="s">
        <v>287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30" t="s">
        <v>342</v>
      </c>
      <c r="B53" s="30" t="s">
        <v>343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9" t="s">
        <v>344</v>
      </c>
      <c r="B54" s="29" t="s">
        <v>331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30" t="s">
        <v>117</v>
      </c>
      <c r="B55" s="30" t="s">
        <v>260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9" t="s">
        <v>345</v>
      </c>
      <c r="B56" s="29" t="s">
        <v>346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30" t="s">
        <v>97</v>
      </c>
      <c r="B57" s="30" t="s">
        <v>248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9" t="s">
        <v>133</v>
      </c>
      <c r="B58" s="29" t="s">
        <v>270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30" t="s">
        <v>63</v>
      </c>
      <c r="B59" s="30" t="s">
        <v>220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9" t="s">
        <v>45</v>
      </c>
      <c r="B60" s="29" t="s">
        <v>205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30" t="s">
        <v>99</v>
      </c>
      <c r="B61" s="30" t="s">
        <v>250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9" t="s">
        <v>85</v>
      </c>
      <c r="B62" s="29" t="s">
        <v>239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30" t="s">
        <v>347</v>
      </c>
      <c r="B63" s="30" t="s">
        <v>348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9" t="s">
        <v>180</v>
      </c>
      <c r="B64" s="29" t="s">
        <v>300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30" t="s">
        <v>67</v>
      </c>
      <c r="B65" s="30" t="s">
        <v>224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9" t="s">
        <v>349</v>
      </c>
      <c r="B66" s="29" t="s">
        <v>350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30" t="s">
        <v>172</v>
      </c>
      <c r="B67" s="30" t="s">
        <v>294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9" t="s">
        <v>351</v>
      </c>
      <c r="B68" s="29" t="s">
        <v>352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30" t="s">
        <v>107</v>
      </c>
      <c r="B69" s="30" t="s">
        <v>226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9" t="s">
        <v>61</v>
      </c>
      <c r="B70" s="29" t="s">
        <v>218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30" t="s">
        <v>353</v>
      </c>
      <c r="B71" s="30" t="s">
        <v>354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9" t="s">
        <v>182</v>
      </c>
      <c r="B72" s="29" t="s">
        <v>301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30" t="s">
        <v>35</v>
      </c>
      <c r="B73" s="30" t="s">
        <v>199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9" t="s">
        <v>355</v>
      </c>
      <c r="B74" s="29" t="s">
        <v>356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30" t="s">
        <v>87</v>
      </c>
      <c r="B75" s="30" t="s">
        <v>240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9" t="s">
        <v>357</v>
      </c>
      <c r="B76" s="29" t="s">
        <v>358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30" t="s">
        <v>121</v>
      </c>
      <c r="B77" s="30" t="s">
        <v>263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9" t="s">
        <v>359</v>
      </c>
      <c r="B78" s="29" t="s">
        <v>360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30" t="s">
        <v>361</v>
      </c>
      <c r="B79" s="30" t="s">
        <v>362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9" t="s">
        <v>363</v>
      </c>
      <c r="B80" s="31" t="s">
        <v>364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30" t="s">
        <v>365</v>
      </c>
      <c r="B81" s="30" t="s">
        <v>366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9" t="s">
        <v>83</v>
      </c>
      <c r="B82" s="29" t="s">
        <v>238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30" t="s">
        <v>55</v>
      </c>
      <c r="B83" s="30" t="s">
        <v>215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9" t="s">
        <v>164</v>
      </c>
      <c r="B84" s="29" t="s">
        <v>288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30" t="s">
        <v>151</v>
      </c>
      <c r="B85" s="30" t="s">
        <v>268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9" t="s">
        <v>49</v>
      </c>
      <c r="B86" s="29" t="s">
        <v>209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30" t="s">
        <v>174</v>
      </c>
      <c r="B87" s="30" t="s">
        <v>296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9" t="s">
        <v>367</v>
      </c>
      <c r="B88" s="29" t="s">
        <v>368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30" t="s">
        <v>369</v>
      </c>
      <c r="B89" s="30" t="s">
        <v>370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9" t="s">
        <v>147</v>
      </c>
      <c r="B90" s="29" t="s">
        <v>278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30" t="s">
        <v>371</v>
      </c>
      <c r="B91" s="30" t="s">
        <v>372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9" t="s">
        <v>131</v>
      </c>
      <c r="B92" s="29" t="s">
        <v>269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30" t="s">
        <v>91</v>
      </c>
      <c r="B93" s="30" t="s">
        <v>244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9" t="s">
        <v>373</v>
      </c>
      <c r="B94" s="29" t="s">
        <v>374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30" t="s">
        <v>139</v>
      </c>
      <c r="B95" s="30" t="s">
        <v>273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9" t="s">
        <v>101</v>
      </c>
      <c r="B96" s="29" t="s">
        <v>251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30" t="s">
        <v>51</v>
      </c>
      <c r="B97" s="30" t="s">
        <v>211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9" t="s">
        <v>375</v>
      </c>
      <c r="B98" s="29" t="s">
        <v>376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30" t="s">
        <v>157</v>
      </c>
      <c r="B99" s="30" t="s">
        <v>283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9" t="s">
        <v>377</v>
      </c>
      <c r="B100" s="29" t="s">
        <v>378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30" t="s">
        <v>379</v>
      </c>
      <c r="B101" s="30" t="s">
        <v>380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9" t="s">
        <v>37</v>
      </c>
      <c r="B102" s="29" t="s">
        <v>201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30" t="s">
        <v>381</v>
      </c>
      <c r="B103" s="30" t="s">
        <v>382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9" t="s">
        <v>383</v>
      </c>
      <c r="B104" s="29" t="s">
        <v>193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30" t="s">
        <v>149</v>
      </c>
      <c r="B105" s="30" t="s">
        <v>279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9" t="s">
        <v>384</v>
      </c>
      <c r="B106" s="29" t="s">
        <v>385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30" t="s">
        <v>386</v>
      </c>
      <c r="B107" s="30" t="s">
        <v>387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9" t="s">
        <v>103</v>
      </c>
      <c r="B108" s="29" t="s">
        <v>253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30" t="s">
        <v>123</v>
      </c>
      <c r="B109" s="30" t="s">
        <v>264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9" t="s">
        <v>388</v>
      </c>
      <c r="B110" s="29" t="s">
        <v>389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30" t="s">
        <v>160</v>
      </c>
      <c r="B111" s="30" t="s">
        <v>285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9" t="s">
        <v>135</v>
      </c>
      <c r="B112" s="29" t="s">
        <v>271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30" t="s">
        <v>390</v>
      </c>
      <c r="B113" s="30" t="s">
        <v>391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9" t="s">
        <v>392</v>
      </c>
      <c r="B114" s="29" t="s">
        <v>393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30" t="s">
        <v>137</v>
      </c>
      <c r="B115" s="30" t="s">
        <v>137</v>
      </c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9" t="s">
        <v>155</v>
      </c>
      <c r="B116" s="29" t="s">
        <v>282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30" t="s">
        <v>125</v>
      </c>
      <c r="B117" s="30" t="s">
        <v>266</v>
      </c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9" t="s">
        <v>394</v>
      </c>
      <c r="B118" s="29" t="s">
        <v>395</v>
      </c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30" t="s">
        <v>396</v>
      </c>
      <c r="B119" s="30" t="s">
        <v>397</v>
      </c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9" t="s">
        <v>398</v>
      </c>
      <c r="B120" s="29" t="s">
        <v>399</v>
      </c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30" t="s">
        <v>77</v>
      </c>
      <c r="B121" s="30" t="s">
        <v>232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9" t="s">
        <v>400</v>
      </c>
      <c r="B122" s="29" t="s">
        <v>401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30" t="s">
        <v>402</v>
      </c>
      <c r="B123" s="30" t="s">
        <v>403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9" t="s">
        <v>404</v>
      </c>
      <c r="B124" s="29" t="s">
        <v>405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30" t="s">
        <v>406</v>
      </c>
      <c r="B125" s="30" t="s">
        <v>407</v>
      </c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9" t="s">
        <v>408</v>
      </c>
      <c r="B126" s="29" t="s">
        <v>409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30" t="s">
        <v>410</v>
      </c>
      <c r="B127" s="30" t="s">
        <v>411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9" t="s">
        <v>412</v>
      </c>
      <c r="B128" s="29" t="s">
        <v>413</v>
      </c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30" t="s">
        <v>414</v>
      </c>
      <c r="B129" s="30" t="s">
        <v>415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9" t="s">
        <v>143</v>
      </c>
      <c r="B130" s="29" t="s">
        <v>276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30" t="s">
        <v>145</v>
      </c>
      <c r="B131" s="30" t="s">
        <v>277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9" t="s">
        <v>416</v>
      </c>
      <c r="B132" s="29" t="s">
        <v>417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30" t="s">
        <v>418</v>
      </c>
      <c r="B133" s="30" t="s">
        <v>419</v>
      </c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9" t="s">
        <v>420</v>
      </c>
      <c r="B134" s="29" t="s">
        <v>421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30" t="s">
        <v>422</v>
      </c>
      <c r="B135" s="30" t="s">
        <v>423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9" t="s">
        <v>424</v>
      </c>
      <c r="B136" s="29" t="s">
        <v>425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30" t="s">
        <v>426</v>
      </c>
      <c r="B137" s="30" t="s">
        <v>427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9" t="s">
        <v>428</v>
      </c>
      <c r="B138" s="29" t="s">
        <v>429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30" t="s">
        <v>430</v>
      </c>
      <c r="B139" s="30" t="s">
        <v>431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9" t="s">
        <v>432</v>
      </c>
      <c r="B140" s="29" t="s">
        <v>433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30" t="s">
        <v>434</v>
      </c>
      <c r="B141" s="30" t="s">
        <v>435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9" t="s">
        <v>436</v>
      </c>
      <c r="B142" s="29" t="s">
        <v>437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30" t="s">
        <v>438</v>
      </c>
      <c r="B143" s="30" t="s">
        <v>439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9" t="s">
        <v>440</v>
      </c>
      <c r="B144" s="29" t="s">
        <v>441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30" t="s">
        <v>442</v>
      </c>
      <c r="B145" s="30" t="s">
        <v>442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9" t="s">
        <v>443</v>
      </c>
      <c r="B146" s="29" t="s">
        <v>444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30" t="s">
        <v>445</v>
      </c>
      <c r="B147" s="30" t="s">
        <v>446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9" t="s">
        <v>447</v>
      </c>
      <c r="B148" s="29" t="s">
        <v>448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30" t="s">
        <v>449</v>
      </c>
      <c r="B149" s="30" t="s">
        <v>207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9" t="s">
        <v>450</v>
      </c>
      <c r="B150" s="29" t="s">
        <v>451</v>
      </c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30" t="s">
        <v>452</v>
      </c>
      <c r="B151" s="30" t="s">
        <v>453</v>
      </c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9" t="s">
        <v>454</v>
      </c>
      <c r="B152" s="29" t="s">
        <v>455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30" t="s">
        <v>456</v>
      </c>
      <c r="B153" s="30" t="s">
        <v>457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9" t="s">
        <v>458</v>
      </c>
      <c r="B154" s="29" t="s">
        <v>459</v>
      </c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30" t="s">
        <v>460</v>
      </c>
      <c r="B155" s="30" t="s">
        <v>461</v>
      </c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9" t="s">
        <v>462</v>
      </c>
      <c r="B156" s="29" t="s">
        <v>463</v>
      </c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30" t="s">
        <v>464</v>
      </c>
      <c r="B157" s="30" t="s">
        <v>465</v>
      </c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9" t="s">
        <v>466</v>
      </c>
      <c r="B158" s="29" t="s">
        <v>467</v>
      </c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30" t="s">
        <v>468</v>
      </c>
      <c r="B159" s="30" t="s">
        <v>469</v>
      </c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9" t="s">
        <v>470</v>
      </c>
      <c r="B160" s="29" t="s">
        <v>471</v>
      </c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30" t="s">
        <v>472</v>
      </c>
      <c r="B161" s="30" t="s">
        <v>473</v>
      </c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9" t="s">
        <v>474</v>
      </c>
      <c r="B162" s="29" t="s">
        <v>475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30" t="s">
        <v>476</v>
      </c>
      <c r="B163" s="30" t="s">
        <v>477</v>
      </c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9" t="s">
        <v>478</v>
      </c>
      <c r="B164" s="29" t="s">
        <v>479</v>
      </c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30" t="s">
        <v>480</v>
      </c>
      <c r="B165" s="30" t="s">
        <v>481</v>
      </c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9" t="s">
        <v>482</v>
      </c>
      <c r="B166" s="29" t="s">
        <v>483</v>
      </c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30" t="s">
        <v>484</v>
      </c>
      <c r="B167" s="30" t="s">
        <v>485</v>
      </c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9" t="s">
        <v>486</v>
      </c>
      <c r="B168" s="29" t="s">
        <v>487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30" t="s">
        <v>488</v>
      </c>
      <c r="B169" s="30" t="s">
        <v>489</v>
      </c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9" t="s">
        <v>490</v>
      </c>
      <c r="B170" s="29" t="s">
        <v>491</v>
      </c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30" t="s">
        <v>492</v>
      </c>
      <c r="B171" s="30" t="s">
        <v>493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9" t="s">
        <v>494</v>
      </c>
      <c r="B172" s="29" t="s">
        <v>267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30" t="s">
        <v>129</v>
      </c>
      <c r="B173" s="30" t="s">
        <v>268</v>
      </c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9" t="s">
        <v>495</v>
      </c>
      <c r="B174" s="29" t="s">
        <v>496</v>
      </c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30" t="s">
        <v>497</v>
      </c>
      <c r="B175" s="30" t="s">
        <v>498</v>
      </c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9" t="s">
        <v>499</v>
      </c>
      <c r="B176" s="29" t="s">
        <v>500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30" t="s">
        <v>501</v>
      </c>
      <c r="B177" s="30" t="s">
        <v>502</v>
      </c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9" t="s">
        <v>503</v>
      </c>
      <c r="B178" s="29" t="s">
        <v>504</v>
      </c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30" t="s">
        <v>505</v>
      </c>
      <c r="B179" s="30" t="s">
        <v>506</v>
      </c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9" t="s">
        <v>507</v>
      </c>
      <c r="B180" s="29" t="s">
        <v>389</v>
      </c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30" t="s">
        <v>508</v>
      </c>
      <c r="B181" s="30" t="s">
        <v>509</v>
      </c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9" t="s">
        <v>510</v>
      </c>
      <c r="B182" s="29" t="s">
        <v>511</v>
      </c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30" t="s">
        <v>512</v>
      </c>
      <c r="B183" s="30" t="s">
        <v>513</v>
      </c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9" t="s">
        <v>514</v>
      </c>
      <c r="B184" s="29" t="s">
        <v>515</v>
      </c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30" t="s">
        <v>516</v>
      </c>
      <c r="B185" s="30" t="s">
        <v>517</v>
      </c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9" t="s">
        <v>518</v>
      </c>
      <c r="B186" s="29" t="s">
        <v>519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30" t="s">
        <v>520</v>
      </c>
      <c r="B187" s="30" t="s">
        <v>521</v>
      </c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9" t="s">
        <v>522</v>
      </c>
      <c r="B188" s="29" t="s">
        <v>523</v>
      </c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30" t="s">
        <v>524</v>
      </c>
      <c r="B189" s="30" t="s">
        <v>525</v>
      </c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9" t="s">
        <v>526</v>
      </c>
      <c r="B190" s="29" t="s">
        <v>527</v>
      </c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30" t="s">
        <v>528</v>
      </c>
      <c r="B191" s="30" t="s">
        <v>407</v>
      </c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9" t="s">
        <v>529</v>
      </c>
      <c r="B192" s="29" t="s">
        <v>439</v>
      </c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30" t="s">
        <v>530</v>
      </c>
      <c r="B193" s="30" t="s">
        <v>531</v>
      </c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9" t="s">
        <v>532</v>
      </c>
      <c r="B194" s="29" t="s">
        <v>533</v>
      </c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30" t="s">
        <v>534</v>
      </c>
      <c r="B195" s="30" t="s">
        <v>535</v>
      </c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9" t="s">
        <v>536</v>
      </c>
      <c r="B196" s="29" t="s">
        <v>537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30" t="s">
        <v>538</v>
      </c>
      <c r="B197" s="30" t="s">
        <v>539</v>
      </c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9" t="s">
        <v>540</v>
      </c>
      <c r="B198" s="29" t="s">
        <v>541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30" t="s">
        <v>542</v>
      </c>
      <c r="B199" s="30" t="s">
        <v>543</v>
      </c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9" t="s">
        <v>544</v>
      </c>
      <c r="B200" s="29" t="s">
        <v>545</v>
      </c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30" t="s">
        <v>546</v>
      </c>
      <c r="B201" s="30" t="s">
        <v>547</v>
      </c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9" t="s">
        <v>548</v>
      </c>
      <c r="B202" s="29" t="s">
        <v>549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30" t="s">
        <v>550</v>
      </c>
      <c r="B203" s="30" t="s">
        <v>551</v>
      </c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9" t="s">
        <v>552</v>
      </c>
      <c r="B204" s="29" t="s">
        <v>553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30" t="s">
        <v>554</v>
      </c>
      <c r="B205" s="30" t="s">
        <v>555</v>
      </c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9" t="s">
        <v>556</v>
      </c>
      <c r="B206" s="29" t="s">
        <v>557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30" t="s">
        <v>558</v>
      </c>
      <c r="B207" s="30" t="s">
        <v>559</v>
      </c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9" t="s">
        <v>560</v>
      </c>
      <c r="B208" s="29" t="s">
        <v>320</v>
      </c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30" t="s">
        <v>561</v>
      </c>
      <c r="B209" s="30" t="s">
        <v>562</v>
      </c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9" t="s">
        <v>563</v>
      </c>
      <c r="B210" s="29" t="s">
        <v>564</v>
      </c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30" t="s">
        <v>565</v>
      </c>
      <c r="B211" s="30" t="s">
        <v>566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9" t="s">
        <v>567</v>
      </c>
      <c r="B212" s="29" t="s">
        <v>568</v>
      </c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30" t="s">
        <v>569</v>
      </c>
      <c r="B213" s="30" t="s">
        <v>570</v>
      </c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9" t="s">
        <v>571</v>
      </c>
      <c r="B214" s="29" t="s">
        <v>572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30" t="s">
        <v>573</v>
      </c>
      <c r="B215" s="30" t="s">
        <v>337</v>
      </c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9" t="s">
        <v>574</v>
      </c>
      <c r="B216" s="29" t="s">
        <v>575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30" t="s">
        <v>576</v>
      </c>
      <c r="B217" s="30" t="s">
        <v>577</v>
      </c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9" t="s">
        <v>578</v>
      </c>
      <c r="B218" s="29" t="s">
        <v>579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30" t="s">
        <v>580</v>
      </c>
      <c r="B219" s="30" t="s">
        <v>245</v>
      </c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9" t="s">
        <v>581</v>
      </c>
      <c r="B220" s="29" t="s">
        <v>582</v>
      </c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30" t="s">
        <v>583</v>
      </c>
      <c r="B221" s="30" t="s">
        <v>584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9" t="s">
        <v>583</v>
      </c>
      <c r="B222" s="29" t="s">
        <v>585</v>
      </c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30" t="s">
        <v>586</v>
      </c>
      <c r="B223" s="30" t="s">
        <v>587</v>
      </c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9" t="s">
        <v>588</v>
      </c>
      <c r="B224" s="29" t="s">
        <v>589</v>
      </c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30" t="s">
        <v>590</v>
      </c>
      <c r="B225" s="30" t="s">
        <v>591</v>
      </c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9" t="s">
        <v>592</v>
      </c>
      <c r="B226" s="29" t="s">
        <v>593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30" t="s">
        <v>594</v>
      </c>
      <c r="B227" s="30" t="s">
        <v>595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9" t="s">
        <v>596</v>
      </c>
      <c r="B228" s="29" t="s">
        <v>597</v>
      </c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30" t="s">
        <v>598</v>
      </c>
      <c r="B229" s="30" t="s">
        <v>599</v>
      </c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9" t="s">
        <v>600</v>
      </c>
      <c r="B230" s="29" t="s">
        <v>597</v>
      </c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30" t="s">
        <v>601</v>
      </c>
      <c r="B231" s="30" t="s">
        <v>602</v>
      </c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9" t="s">
        <v>603</v>
      </c>
      <c r="B232" s="29" t="s">
        <v>604</v>
      </c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30" t="s">
        <v>605</v>
      </c>
      <c r="B233" s="30" t="s">
        <v>606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9" t="s">
        <v>607</v>
      </c>
      <c r="B234" s="29" t="s">
        <v>608</v>
      </c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30" t="s">
        <v>609</v>
      </c>
      <c r="B235" s="30" t="s">
        <v>570</v>
      </c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9" t="s">
        <v>610</v>
      </c>
      <c r="B236" s="29" t="s">
        <v>611</v>
      </c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30" t="s">
        <v>612</v>
      </c>
      <c r="B237" s="30" t="s">
        <v>613</v>
      </c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9" t="s">
        <v>614</v>
      </c>
      <c r="B238" s="29" t="s">
        <v>255</v>
      </c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30" t="s">
        <v>615</v>
      </c>
      <c r="B239" s="30" t="s">
        <v>616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9" t="s">
        <v>617</v>
      </c>
      <c r="B240" s="29" t="s">
        <v>587</v>
      </c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30" t="s">
        <v>618</v>
      </c>
      <c r="B241" s="30" t="s">
        <v>619</v>
      </c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9" t="s">
        <v>620</v>
      </c>
      <c r="B242" s="29" t="s">
        <v>621</v>
      </c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30" t="s">
        <v>622</v>
      </c>
      <c r="B243" s="30" t="s">
        <v>623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9" t="s">
        <v>624</v>
      </c>
      <c r="B244" s="29" t="s">
        <v>250</v>
      </c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30" t="s">
        <v>625</v>
      </c>
      <c r="B245" s="30" t="s">
        <v>626</v>
      </c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9" t="s">
        <v>627</v>
      </c>
      <c r="B246" s="29" t="s">
        <v>541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30" t="s">
        <v>628</v>
      </c>
      <c r="B247" s="30" t="s">
        <v>629</v>
      </c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9" t="s">
        <v>630</v>
      </c>
      <c r="B248" s="29" t="s">
        <v>631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30" t="s">
        <v>632</v>
      </c>
      <c r="B249" s="30" t="s">
        <v>633</v>
      </c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9" t="s">
        <v>634</v>
      </c>
      <c r="B250" s="29" t="s">
        <v>635</v>
      </c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30" t="s">
        <v>636</v>
      </c>
      <c r="B251" s="30" t="s">
        <v>637</v>
      </c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9" t="s">
        <v>638</v>
      </c>
      <c r="B252" s="29" t="s">
        <v>393</v>
      </c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30" t="s">
        <v>639</v>
      </c>
      <c r="B253" s="30" t="s">
        <v>640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9" t="s">
        <v>641</v>
      </c>
      <c r="B254" s="29" t="s">
        <v>642</v>
      </c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30" t="s">
        <v>643</v>
      </c>
      <c r="B255" s="30" t="s">
        <v>644</v>
      </c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9" t="s">
        <v>645</v>
      </c>
      <c r="B256" s="29" t="s">
        <v>240</v>
      </c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30" t="s">
        <v>646</v>
      </c>
      <c r="B257" s="30" t="s">
        <v>211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9" t="s">
        <v>647</v>
      </c>
      <c r="B258" s="29" t="s">
        <v>648</v>
      </c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30" t="s">
        <v>649</v>
      </c>
      <c r="B259" s="30" t="s">
        <v>650</v>
      </c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9" t="s">
        <v>651</v>
      </c>
      <c r="B260" s="29" t="s">
        <v>642</v>
      </c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30" t="s">
        <v>652</v>
      </c>
      <c r="B261" s="30" t="s">
        <v>653</v>
      </c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9" t="s">
        <v>654</v>
      </c>
      <c r="B262" s="29" t="s">
        <v>655</v>
      </c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30" t="s">
        <v>656</v>
      </c>
      <c r="B263" s="30" t="s">
        <v>657</v>
      </c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9" t="s">
        <v>658</v>
      </c>
      <c r="B264" s="29" t="s">
        <v>659</v>
      </c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30" t="s">
        <v>660</v>
      </c>
      <c r="B265" s="30" t="s">
        <v>661</v>
      </c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9" t="s">
        <v>662</v>
      </c>
      <c r="B266" s="29" t="s">
        <v>663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30" t="s">
        <v>664</v>
      </c>
      <c r="B267" s="30" t="s">
        <v>665</v>
      </c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9" t="s">
        <v>666</v>
      </c>
      <c r="B268" s="29" t="s">
        <v>566</v>
      </c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30" t="s">
        <v>667</v>
      </c>
      <c r="B269" s="30" t="s">
        <v>668</v>
      </c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9" t="s">
        <v>669</v>
      </c>
      <c r="B270" s="29" t="s">
        <v>668</v>
      </c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30" t="s">
        <v>670</v>
      </c>
      <c r="B271" s="30" t="s">
        <v>671</v>
      </c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9" t="s">
        <v>672</v>
      </c>
      <c r="B272" s="29" t="s">
        <v>673</v>
      </c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30" t="s">
        <v>674</v>
      </c>
      <c r="B273" s="30" t="s">
        <v>675</v>
      </c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9" t="s">
        <v>676</v>
      </c>
      <c r="B274" s="29" t="s">
        <v>677</v>
      </c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30" t="s">
        <v>678</v>
      </c>
      <c r="B275" s="30" t="s">
        <v>679</v>
      </c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9" t="s">
        <v>680</v>
      </c>
      <c r="B276" s="29" t="s">
        <v>681</v>
      </c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30" t="s">
        <v>682</v>
      </c>
      <c r="B277" s="30" t="s">
        <v>683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9" t="s">
        <v>684</v>
      </c>
      <c r="B278" s="29" t="s">
        <v>685</v>
      </c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30" t="s">
        <v>686</v>
      </c>
      <c r="B279" s="30" t="s">
        <v>683</v>
      </c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9" t="s">
        <v>687</v>
      </c>
      <c r="B280" s="29" t="s">
        <v>547</v>
      </c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30" t="s">
        <v>688</v>
      </c>
      <c r="B281" s="30" t="s">
        <v>689</v>
      </c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9" t="s">
        <v>690</v>
      </c>
      <c r="B282" s="29" t="s">
        <v>683</v>
      </c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30" t="s">
        <v>691</v>
      </c>
      <c r="B283" s="30" t="s">
        <v>692</v>
      </c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9" t="s">
        <v>693</v>
      </c>
      <c r="B284" s="29" t="s">
        <v>425</v>
      </c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30" t="s">
        <v>694</v>
      </c>
      <c r="B285" s="30" t="s">
        <v>695</v>
      </c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9" t="s">
        <v>696</v>
      </c>
      <c r="B286" s="29" t="s">
        <v>657</v>
      </c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30" t="s">
        <v>697</v>
      </c>
      <c r="B287" s="30" t="s">
        <v>633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9" t="s">
        <v>698</v>
      </c>
      <c r="B288" s="29" t="s">
        <v>699</v>
      </c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30" t="s">
        <v>700</v>
      </c>
      <c r="B289" s="30" t="s">
        <v>701</v>
      </c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9" t="s">
        <v>702</v>
      </c>
      <c r="B290" s="29" t="s">
        <v>703</v>
      </c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30" t="s">
        <v>704</v>
      </c>
      <c r="B291" s="30" t="s">
        <v>705</v>
      </c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9" t="s">
        <v>706</v>
      </c>
      <c r="B292" s="29" t="s">
        <v>707</v>
      </c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30" t="s">
        <v>708</v>
      </c>
      <c r="B293" s="30" t="s">
        <v>709</v>
      </c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9" t="s">
        <v>710</v>
      </c>
      <c r="B294" s="29" t="s">
        <v>711</v>
      </c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30" t="s">
        <v>712</v>
      </c>
      <c r="B295" s="30" t="s">
        <v>713</v>
      </c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9" t="s">
        <v>714</v>
      </c>
      <c r="B296" s="29" t="s">
        <v>715</v>
      </c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30" t="s">
        <v>716</v>
      </c>
      <c r="B297" s="30" t="s">
        <v>717</v>
      </c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9" t="s">
        <v>718</v>
      </c>
      <c r="B298" s="29" t="s">
        <v>719</v>
      </c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30" t="s">
        <v>720</v>
      </c>
      <c r="B299" s="30" t="s">
        <v>721</v>
      </c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9" t="s">
        <v>722</v>
      </c>
      <c r="B300" s="29" t="s">
        <v>723</v>
      </c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30" t="s">
        <v>724</v>
      </c>
      <c r="B301" s="30" t="s">
        <v>725</v>
      </c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9" t="s">
        <v>726</v>
      </c>
      <c r="B302" s="29" t="s">
        <v>727</v>
      </c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30" t="s">
        <v>728</v>
      </c>
      <c r="B303" s="30" t="s">
        <v>276</v>
      </c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9" t="s">
        <v>729</v>
      </c>
      <c r="B304" s="29" t="s">
        <v>730</v>
      </c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30" t="s">
        <v>731</v>
      </c>
      <c r="B305" s="30" t="s">
        <v>732</v>
      </c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9" t="s">
        <v>733</v>
      </c>
      <c r="B306" s="29" t="s">
        <v>734</v>
      </c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30" t="s">
        <v>735</v>
      </c>
      <c r="B307" s="30" t="s">
        <v>736</v>
      </c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9" t="s">
        <v>737</v>
      </c>
      <c r="B308" s="29" t="s">
        <v>738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30" t="s">
        <v>739</v>
      </c>
      <c r="B309" s="30" t="s">
        <v>455</v>
      </c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9" t="s">
        <v>740</v>
      </c>
      <c r="B310" s="29" t="s">
        <v>741</v>
      </c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30" t="s">
        <v>742</v>
      </c>
      <c r="B311" s="30" t="s">
        <v>699</v>
      </c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9" t="s">
        <v>743</v>
      </c>
      <c r="B312" s="29" t="s">
        <v>744</v>
      </c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30" t="s">
        <v>745</v>
      </c>
      <c r="B313" s="30" t="s">
        <v>705</v>
      </c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9" t="s">
        <v>746</v>
      </c>
      <c r="B314" s="29" t="s">
        <v>648</v>
      </c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30" t="s">
        <v>747</v>
      </c>
      <c r="B315" s="30" t="s">
        <v>748</v>
      </c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9" t="s">
        <v>749</v>
      </c>
      <c r="B316" s="29" t="s">
        <v>750</v>
      </c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30" t="s">
        <v>751</v>
      </c>
      <c r="B317" s="30" t="s">
        <v>752</v>
      </c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9" t="s">
        <v>753</v>
      </c>
      <c r="B318" s="29" t="s">
        <v>754</v>
      </c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30" t="s">
        <v>755</v>
      </c>
      <c r="B319" s="30" t="s">
        <v>756</v>
      </c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9" t="s">
        <v>757</v>
      </c>
      <c r="B320" s="29" t="s">
        <v>758</v>
      </c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30" t="s">
        <v>759</v>
      </c>
      <c r="B321" s="30" t="s">
        <v>692</v>
      </c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9" t="s">
        <v>760</v>
      </c>
      <c r="B322" s="29" t="s">
        <v>761</v>
      </c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30" t="s">
        <v>762</v>
      </c>
      <c r="B323" s="30" t="s">
        <v>763</v>
      </c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9" t="s">
        <v>764</v>
      </c>
      <c r="B324" s="29" t="s">
        <v>765</v>
      </c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30" t="s">
        <v>766</v>
      </c>
      <c r="B325" s="30" t="s">
        <v>767</v>
      </c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9" t="s">
        <v>768</v>
      </c>
      <c r="B326" s="29" t="s">
        <v>713</v>
      </c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30" t="s">
        <v>769</v>
      </c>
      <c r="B327" s="30" t="s">
        <v>471</v>
      </c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9" t="s">
        <v>770</v>
      </c>
      <c r="B328" s="29" t="s">
        <v>771</v>
      </c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30" t="s">
        <v>772</v>
      </c>
      <c r="B329" s="30" t="s">
        <v>673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9" t="s">
        <v>773</v>
      </c>
      <c r="B330" s="29" t="s">
        <v>774</v>
      </c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30" t="s">
        <v>775</v>
      </c>
      <c r="B331" s="30" t="s">
        <v>776</v>
      </c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9" t="s">
        <v>777</v>
      </c>
      <c r="B332" s="29" t="s">
        <v>778</v>
      </c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30" t="s">
        <v>779</v>
      </c>
      <c r="B333" s="30" t="s">
        <v>780</v>
      </c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9" t="s">
        <v>781</v>
      </c>
      <c r="B334" s="29" t="s">
        <v>782</v>
      </c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30" t="s">
        <v>783</v>
      </c>
      <c r="B335" s="30" t="s">
        <v>675</v>
      </c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9" t="s">
        <v>784</v>
      </c>
      <c r="B336" s="29" t="s">
        <v>785</v>
      </c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30" t="s">
        <v>786</v>
      </c>
      <c r="B337" s="30" t="s">
        <v>701</v>
      </c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9" t="s">
        <v>787</v>
      </c>
      <c r="B338" s="29" t="s">
        <v>788</v>
      </c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30" t="s">
        <v>789</v>
      </c>
      <c r="B339" s="30" t="s">
        <v>790</v>
      </c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9" t="s">
        <v>791</v>
      </c>
      <c r="B340" s="29" t="s">
        <v>792</v>
      </c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30" t="s">
        <v>793</v>
      </c>
      <c r="B341" s="30" t="s">
        <v>761</v>
      </c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9" t="s">
        <v>794</v>
      </c>
      <c r="B342" s="29" t="s">
        <v>629</v>
      </c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30" t="s">
        <v>795</v>
      </c>
      <c r="B343" s="30" t="s">
        <v>732</v>
      </c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9" t="s">
        <v>796</v>
      </c>
      <c r="B344" s="29" t="s">
        <v>788</v>
      </c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30" t="s">
        <v>797</v>
      </c>
      <c r="B345" s="30" t="s">
        <v>798</v>
      </c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9" t="s">
        <v>799</v>
      </c>
      <c r="B346" s="29" t="s">
        <v>800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30" t="s">
        <v>801</v>
      </c>
      <c r="B347" s="30" t="s">
        <v>802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9" t="s">
        <v>803</v>
      </c>
      <c r="B348" s="29" t="s">
        <v>677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30" t="s">
        <v>804</v>
      </c>
      <c r="B349" s="30" t="s">
        <v>748</v>
      </c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9" t="s">
        <v>805</v>
      </c>
      <c r="B350" s="29" t="s">
        <v>782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30" t="s">
        <v>806</v>
      </c>
      <c r="B351" s="30" t="s">
        <v>807</v>
      </c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9" t="s">
        <v>808</v>
      </c>
      <c r="B352" s="29" t="s">
        <v>809</v>
      </c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30" t="s">
        <v>810</v>
      </c>
      <c r="B353" s="30" t="s">
        <v>258</v>
      </c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9" t="s">
        <v>811</v>
      </c>
      <c r="B354" s="29" t="s">
        <v>774</v>
      </c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30" t="s">
        <v>812</v>
      </c>
      <c r="B355" s="30" t="s">
        <v>606</v>
      </c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9" t="s">
        <v>813</v>
      </c>
      <c r="B356" s="29" t="s">
        <v>579</v>
      </c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30" t="s">
        <v>814</v>
      </c>
      <c r="B357" s="30" t="s">
        <v>285</v>
      </c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9" t="s">
        <v>815</v>
      </c>
      <c r="B358" s="29" t="s">
        <v>816</v>
      </c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30" t="s">
        <v>817</v>
      </c>
      <c r="B359" s="30" t="s">
        <v>818</v>
      </c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9" t="s">
        <v>819</v>
      </c>
      <c r="B360" s="29" t="s">
        <v>820</v>
      </c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30" t="s">
        <v>821</v>
      </c>
      <c r="B361" s="30" t="s">
        <v>822</v>
      </c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9" t="s">
        <v>823</v>
      </c>
      <c r="B362" s="29" t="s">
        <v>767</v>
      </c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30" t="s">
        <v>824</v>
      </c>
      <c r="B363" s="30" t="s">
        <v>734</v>
      </c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9" t="s">
        <v>825</v>
      </c>
      <c r="B364" s="29" t="s">
        <v>717</v>
      </c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30" t="s">
        <v>826</v>
      </c>
      <c r="B365" s="30" t="s">
        <v>827</v>
      </c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9" t="s">
        <v>828</v>
      </c>
      <c r="B366" s="29" t="s">
        <v>802</v>
      </c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30" t="s">
        <v>829</v>
      </c>
      <c r="B367" s="30" t="s">
        <v>830</v>
      </c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9" t="s">
        <v>831</v>
      </c>
      <c r="B368" s="29" t="s">
        <v>832</v>
      </c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30" t="s">
        <v>833</v>
      </c>
      <c r="B369" s="30" t="s">
        <v>834</v>
      </c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9" t="s">
        <v>835</v>
      </c>
      <c r="B370" s="29" t="s">
        <v>836</v>
      </c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30" t="s">
        <v>837</v>
      </c>
      <c r="B371" s="30" t="s">
        <v>830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9" t="s">
        <v>838</v>
      </c>
      <c r="B372" s="29" t="s">
        <v>839</v>
      </c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30" t="s">
        <v>840</v>
      </c>
      <c r="B373" s="30" t="s">
        <v>738</v>
      </c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9" t="s">
        <v>841</v>
      </c>
      <c r="B374" s="29" t="s">
        <v>842</v>
      </c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30" t="s">
        <v>843</v>
      </c>
      <c r="B375" s="30" t="s">
        <v>844</v>
      </c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9" t="s">
        <v>845</v>
      </c>
      <c r="B376" s="29" t="s">
        <v>846</v>
      </c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30" t="s">
        <v>847</v>
      </c>
      <c r="B377" s="30" t="s">
        <v>844</v>
      </c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9" t="s">
        <v>848</v>
      </c>
      <c r="B378" s="29" t="s">
        <v>849</v>
      </c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30" t="s">
        <v>850</v>
      </c>
      <c r="B379" s="30" t="s">
        <v>566</v>
      </c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9" t="s">
        <v>851</v>
      </c>
      <c r="B380" s="29" t="s">
        <v>741</v>
      </c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30" t="s">
        <v>852</v>
      </c>
      <c r="B381" s="30" t="s">
        <v>853</v>
      </c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9" t="s">
        <v>854</v>
      </c>
      <c r="B382" s="29" t="s">
        <v>855</v>
      </c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30" t="s">
        <v>856</v>
      </c>
      <c r="B383" s="30" t="s">
        <v>802</v>
      </c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9" t="s">
        <v>857</v>
      </c>
      <c r="B384" s="29" t="s">
        <v>585</v>
      </c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30" t="s">
        <v>857</v>
      </c>
      <c r="B385" s="30" t="s">
        <v>584</v>
      </c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9" t="s">
        <v>858</v>
      </c>
      <c r="B386" s="29" t="s">
        <v>859</v>
      </c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30" t="s">
        <v>860</v>
      </c>
      <c r="B387" s="30" t="s">
        <v>809</v>
      </c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9" t="s">
        <v>861</v>
      </c>
      <c r="B388" s="29" t="s">
        <v>717</v>
      </c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30" t="s">
        <v>862</v>
      </c>
      <c r="B389" s="30" t="s">
        <v>863</v>
      </c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9" t="s">
        <v>864</v>
      </c>
      <c r="B390" s="29" t="s">
        <v>865</v>
      </c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30" t="s">
        <v>866</v>
      </c>
      <c r="B391" s="30" t="s">
        <v>715</v>
      </c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9" t="s">
        <v>867</v>
      </c>
      <c r="B392" s="29" t="s">
        <v>836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30" t="s">
        <v>868</v>
      </c>
      <c r="B393" s="30" t="s">
        <v>715</v>
      </c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9" t="s">
        <v>869</v>
      </c>
      <c r="B394" s="29" t="s">
        <v>870</v>
      </c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30" t="s">
        <v>871</v>
      </c>
      <c r="B395" s="30" t="s">
        <v>798</v>
      </c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9" t="s">
        <v>872</v>
      </c>
      <c r="B396" s="29" t="s">
        <v>873</v>
      </c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30" t="s">
        <v>874</v>
      </c>
      <c r="B397" s="30" t="s">
        <v>875</v>
      </c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9" t="s">
        <v>876</v>
      </c>
      <c r="B398" s="29" t="s">
        <v>836</v>
      </c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30" t="s">
        <v>877</v>
      </c>
      <c r="B399" s="30" t="s">
        <v>865</v>
      </c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9" t="s">
        <v>878</v>
      </c>
      <c r="B400" s="29" t="s">
        <v>715</v>
      </c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30" t="s">
        <v>879</v>
      </c>
      <c r="B401" s="30" t="s">
        <v>846</v>
      </c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9" t="s">
        <v>880</v>
      </c>
      <c r="B402" s="29" t="s">
        <v>881</v>
      </c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30" t="s">
        <v>882</v>
      </c>
      <c r="B403" s="30" t="s">
        <v>771</v>
      </c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9" t="s">
        <v>883</v>
      </c>
      <c r="B404" s="29" t="s">
        <v>859</v>
      </c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30" t="s">
        <v>884</v>
      </c>
      <c r="B405" s="30" t="s">
        <v>885</v>
      </c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9" t="s">
        <v>886</v>
      </c>
      <c r="B406" s="29" t="s">
        <v>887</v>
      </c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30" t="s">
        <v>888</v>
      </c>
      <c r="B407" s="30" t="s">
        <v>268</v>
      </c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9" t="s">
        <v>889</v>
      </c>
      <c r="B408" s="29" t="s">
        <v>802</v>
      </c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30" t="s">
        <v>890</v>
      </c>
      <c r="B409" s="30" t="s">
        <v>885</v>
      </c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9" t="s">
        <v>891</v>
      </c>
      <c r="B410" s="29" t="s">
        <v>885</v>
      </c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30" t="s">
        <v>892</v>
      </c>
      <c r="B411" s="30" t="s">
        <v>211</v>
      </c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9" t="s">
        <v>893</v>
      </c>
      <c r="B412" s="29" t="s">
        <v>193</v>
      </c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30" t="s">
        <v>894</v>
      </c>
      <c r="B413" s="30" t="s">
        <v>895</v>
      </c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9" t="s">
        <v>896</v>
      </c>
      <c r="B414" s="29" t="s">
        <v>897</v>
      </c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30" t="s">
        <v>898</v>
      </c>
      <c r="B415" s="30" t="s">
        <v>765</v>
      </c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9" t="s">
        <v>899</v>
      </c>
      <c r="B416" s="29" t="s">
        <v>727</v>
      </c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30" t="s">
        <v>900</v>
      </c>
      <c r="B417" s="30" t="s">
        <v>778</v>
      </c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9" t="s">
        <v>901</v>
      </c>
      <c r="B418" s="29" t="s">
        <v>897</v>
      </c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30" t="s">
        <v>902</v>
      </c>
      <c r="B419" s="30" t="s">
        <v>903</v>
      </c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9" t="s">
        <v>904</v>
      </c>
      <c r="B420" s="29" t="s">
        <v>425</v>
      </c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30" t="s">
        <v>905</v>
      </c>
      <c r="B421" s="30" t="s">
        <v>887</v>
      </c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9" t="s">
        <v>906</v>
      </c>
      <c r="B422" s="29" t="s">
        <v>802</v>
      </c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30" t="s">
        <v>907</v>
      </c>
      <c r="B423" s="30" t="s">
        <v>908</v>
      </c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9" t="s">
        <v>909</v>
      </c>
      <c r="B424" s="29" t="s">
        <v>910</v>
      </c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30" t="s">
        <v>911</v>
      </c>
      <c r="B425" s="30" t="s">
        <v>910</v>
      </c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9" t="s">
        <v>912</v>
      </c>
      <c r="B426" s="29" t="s">
        <v>863</v>
      </c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30" t="s">
        <v>913</v>
      </c>
      <c r="B427" s="30" t="s">
        <v>701</v>
      </c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9" t="s">
        <v>914</v>
      </c>
      <c r="B428" s="29" t="s">
        <v>915</v>
      </c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30" t="s">
        <v>916</v>
      </c>
      <c r="B429" s="30" t="s">
        <v>917</v>
      </c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9" t="s">
        <v>918</v>
      </c>
      <c r="B430" s="29" t="s">
        <v>802</v>
      </c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30" t="s">
        <v>919</v>
      </c>
      <c r="B431" s="30" t="s">
        <v>920</v>
      </c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9" t="s">
        <v>921</v>
      </c>
      <c r="B432" s="29" t="s">
        <v>922</v>
      </c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30" t="s">
        <v>923</v>
      </c>
      <c r="B433" s="30" t="s">
        <v>802</v>
      </c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9" t="s">
        <v>924</v>
      </c>
      <c r="B434" s="29" t="s">
        <v>925</v>
      </c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30" t="s">
        <v>926</v>
      </c>
      <c r="B435" s="30" t="s">
        <v>927</v>
      </c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9" t="s">
        <v>928</v>
      </c>
      <c r="B436" s="29" t="s">
        <v>752</v>
      </c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30" t="s">
        <v>929</v>
      </c>
      <c r="B437" s="30" t="s">
        <v>930</v>
      </c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9" t="s">
        <v>931</v>
      </c>
      <c r="B438" s="29" t="s">
        <v>930</v>
      </c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30" t="s">
        <v>932</v>
      </c>
      <c r="B439" s="30" t="s">
        <v>863</v>
      </c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9" t="s">
        <v>933</v>
      </c>
      <c r="B440" s="29" t="s">
        <v>933</v>
      </c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30" t="s">
        <v>934</v>
      </c>
      <c r="B441" s="30" t="s">
        <v>875</v>
      </c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9" t="s">
        <v>935</v>
      </c>
      <c r="B442" s="29" t="s">
        <v>780</v>
      </c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30" t="s">
        <v>936</v>
      </c>
      <c r="B443" s="30" t="s">
        <v>937</v>
      </c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9" t="s">
        <v>938</v>
      </c>
      <c r="B444" s="29" t="s">
        <v>939</v>
      </c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30" t="s">
        <v>940</v>
      </c>
      <c r="B445" s="30" t="s">
        <v>709</v>
      </c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9" t="s">
        <v>941</v>
      </c>
      <c r="B446" s="29" t="s">
        <v>839</v>
      </c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30" t="s">
        <v>942</v>
      </c>
      <c r="B447" s="30" t="s">
        <v>943</v>
      </c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9" t="s">
        <v>944</v>
      </c>
      <c r="B448" s="29" t="s">
        <v>695</v>
      </c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30" t="s">
        <v>945</v>
      </c>
      <c r="B449" s="30" t="s">
        <v>946</v>
      </c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9" t="s">
        <v>947</v>
      </c>
      <c r="B450" s="29" t="s">
        <v>947</v>
      </c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30" t="s">
        <v>948</v>
      </c>
      <c r="B451" s="30" t="s">
        <v>949</v>
      </c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9" t="s">
        <v>950</v>
      </c>
      <c r="B452" s="29" t="s">
        <v>951</v>
      </c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30" t="s">
        <v>952</v>
      </c>
      <c r="B453" s="30" t="s">
        <v>953</v>
      </c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9" t="s">
        <v>954</v>
      </c>
      <c r="B454" s="29" t="s">
        <v>955</v>
      </c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30" t="s">
        <v>956</v>
      </c>
      <c r="B455" s="30" t="s">
        <v>957</v>
      </c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9" t="s">
        <v>958</v>
      </c>
      <c r="B456" s="29" t="s">
        <v>958</v>
      </c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30" t="s">
        <v>959</v>
      </c>
      <c r="B457" s="30" t="s">
        <v>959</v>
      </c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9" t="s">
        <v>960</v>
      </c>
      <c r="B458" s="29" t="s">
        <v>951</v>
      </c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30" t="s">
        <v>961</v>
      </c>
      <c r="B459" s="30" t="s">
        <v>962</v>
      </c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9" t="s">
        <v>963</v>
      </c>
      <c r="B460" s="29" t="s">
        <v>964</v>
      </c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30" t="s">
        <v>965</v>
      </c>
      <c r="B461" s="30" t="s">
        <v>966</v>
      </c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9" t="s">
        <v>967</v>
      </c>
      <c r="B462" s="29" t="s">
        <v>966</v>
      </c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30" t="s">
        <v>968</v>
      </c>
      <c r="B463" s="30" t="s">
        <v>969</v>
      </c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9" t="s">
        <v>970</v>
      </c>
      <c r="B464" s="29" t="s">
        <v>969</v>
      </c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30" t="s">
        <v>971</v>
      </c>
      <c r="B465" s="30" t="s">
        <v>972</v>
      </c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9" t="s">
        <v>973</v>
      </c>
      <c r="B466" s="29" t="s">
        <v>974</v>
      </c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30" t="s">
        <v>975</v>
      </c>
      <c r="B467" s="30" t="s">
        <v>974</v>
      </c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9" t="s">
        <v>976</v>
      </c>
      <c r="B468" s="29" t="s">
        <v>972</v>
      </c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30" t="s">
        <v>977</v>
      </c>
      <c r="B469" s="30" t="s">
        <v>977</v>
      </c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9" t="s">
        <v>978</v>
      </c>
      <c r="B470" s="29" t="s">
        <v>979</v>
      </c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30" t="s">
        <v>980</v>
      </c>
      <c r="B471" s="30" t="s">
        <v>981</v>
      </c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9" t="s">
        <v>982</v>
      </c>
      <c r="B472" s="29" t="s">
        <v>981</v>
      </c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30" t="s">
        <v>983</v>
      </c>
      <c r="B473" s="30" t="s">
        <v>943</v>
      </c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9" t="s">
        <v>984</v>
      </c>
      <c r="B474" s="29" t="s">
        <v>984</v>
      </c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30" t="s">
        <v>985</v>
      </c>
      <c r="B475" s="30" t="s">
        <v>523</v>
      </c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9" t="s">
        <v>986</v>
      </c>
      <c r="B476" s="29" t="s">
        <v>987</v>
      </c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30" t="s">
        <v>988</v>
      </c>
      <c r="B477" s="30" t="s">
        <v>988</v>
      </c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9" t="s">
        <v>989</v>
      </c>
      <c r="B478" s="29" t="s">
        <v>807</v>
      </c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30" t="s">
        <v>990</v>
      </c>
      <c r="B479" s="30" t="s">
        <v>818</v>
      </c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9" t="s">
        <v>991</v>
      </c>
      <c r="B480" s="29" t="s">
        <v>992</v>
      </c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30" t="s">
        <v>993</v>
      </c>
      <c r="B481" s="30" t="s">
        <v>994</v>
      </c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9" t="s">
        <v>995</v>
      </c>
      <c r="B482" s="29" t="s">
        <v>994</v>
      </c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30" t="s">
        <v>996</v>
      </c>
      <c r="B483" s="30" t="s">
        <v>997</v>
      </c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9" t="s">
        <v>998</v>
      </c>
      <c r="B484" s="29" t="s">
        <v>997</v>
      </c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30" t="s">
        <v>999</v>
      </c>
      <c r="B485" s="30" t="s">
        <v>999</v>
      </c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9" t="s">
        <v>1000</v>
      </c>
      <c r="B486" s="29" t="s">
        <v>897</v>
      </c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30" t="s">
        <v>1001</v>
      </c>
      <c r="B487" s="30" t="s">
        <v>1002</v>
      </c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9" t="s">
        <v>1003</v>
      </c>
      <c r="B488" s="29" t="s">
        <v>1002</v>
      </c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30" t="s">
        <v>1004</v>
      </c>
      <c r="B489" s="30" t="s">
        <v>1002</v>
      </c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9" t="s">
        <v>1005</v>
      </c>
      <c r="B490" s="29" t="s">
        <v>1006</v>
      </c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30" t="s">
        <v>1007</v>
      </c>
      <c r="B491" s="30" t="s">
        <v>1008</v>
      </c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9" t="s">
        <v>1009</v>
      </c>
      <c r="B492" s="29" t="s">
        <v>1010</v>
      </c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30" t="s">
        <v>1011</v>
      </c>
      <c r="B493" s="30" t="s">
        <v>1006</v>
      </c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9" t="s">
        <v>1012</v>
      </c>
      <c r="B494" s="29" t="s">
        <v>1013</v>
      </c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30" t="s">
        <v>1014</v>
      </c>
      <c r="B495" s="30" t="s">
        <v>1015</v>
      </c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9" t="s">
        <v>1016</v>
      </c>
      <c r="B496" s="29" t="s">
        <v>1015</v>
      </c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30" t="s">
        <v>1017</v>
      </c>
      <c r="B497" s="30" t="s">
        <v>1018</v>
      </c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9" t="s">
        <v>1019</v>
      </c>
      <c r="B498" s="29" t="s">
        <v>1019</v>
      </c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30" t="s">
        <v>1020</v>
      </c>
      <c r="B499" s="30" t="s">
        <v>1020</v>
      </c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9" t="s">
        <v>1021</v>
      </c>
      <c r="B500" s="29" t="s">
        <v>1021</v>
      </c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30" t="s">
        <v>1022</v>
      </c>
      <c r="B501" s="30" t="s">
        <v>1022</v>
      </c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9" t="s">
        <v>1023</v>
      </c>
      <c r="B502" s="29" t="s">
        <v>1023</v>
      </c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30" t="s">
        <v>1024</v>
      </c>
      <c r="B503" s="30" t="s">
        <v>1025</v>
      </c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9" t="s">
        <v>1026</v>
      </c>
      <c r="B504" s="29" t="s">
        <v>1026</v>
      </c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30" t="s">
        <v>1027</v>
      </c>
      <c r="B505" s="30" t="s">
        <v>1027</v>
      </c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9" t="s">
        <v>1028</v>
      </c>
      <c r="B506" s="29" t="s">
        <v>1028</v>
      </c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30" t="s">
        <v>1029</v>
      </c>
      <c r="B507" s="30" t="s">
        <v>521</v>
      </c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9" t="s">
        <v>1030</v>
      </c>
      <c r="B508" s="29" t="s">
        <v>626</v>
      </c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30" t="s">
        <v>1031</v>
      </c>
      <c r="B509" s="30" t="s">
        <v>1031</v>
      </c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9" t="s">
        <v>1032</v>
      </c>
      <c r="B510" s="29" t="s">
        <v>1033</v>
      </c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30" t="s">
        <v>1034</v>
      </c>
      <c r="B511" s="30" t="s">
        <v>1034</v>
      </c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9" t="s">
        <v>1035</v>
      </c>
      <c r="B512" s="29" t="s">
        <v>1035</v>
      </c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30" t="s">
        <v>1036</v>
      </c>
      <c r="B513" s="30" t="s">
        <v>1036</v>
      </c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9" t="s">
        <v>1037</v>
      </c>
      <c r="B514" s="29" t="s">
        <v>1038</v>
      </c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30" t="s">
        <v>1039</v>
      </c>
      <c r="B515" s="30" t="s">
        <v>1040</v>
      </c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9" t="s">
        <v>1041</v>
      </c>
      <c r="B516" s="29" t="s">
        <v>1042</v>
      </c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30" t="s">
        <v>1043</v>
      </c>
      <c r="B517" s="30" t="s">
        <v>1043</v>
      </c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9" t="s">
        <v>1044</v>
      </c>
      <c r="B518" s="29" t="s">
        <v>1045</v>
      </c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30" t="s">
        <v>1046</v>
      </c>
      <c r="B519" s="30" t="s">
        <v>1045</v>
      </c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9" t="s">
        <v>1047</v>
      </c>
      <c r="B520" s="29" t="s">
        <v>1048</v>
      </c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30" t="s">
        <v>1049</v>
      </c>
      <c r="B521" s="30" t="s">
        <v>972</v>
      </c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9" t="s">
        <v>1050</v>
      </c>
      <c r="B522" s="29" t="s">
        <v>881</v>
      </c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30" t="s">
        <v>1051</v>
      </c>
      <c r="B523" s="30" t="s">
        <v>642</v>
      </c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9" t="s">
        <v>1052</v>
      </c>
      <c r="B524" s="29" t="s">
        <v>957</v>
      </c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30" t="s">
        <v>1053</v>
      </c>
      <c r="B525" s="30" t="s">
        <v>750</v>
      </c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9" t="s">
        <v>1054</v>
      </c>
      <c r="B526" s="29" t="s">
        <v>1055</v>
      </c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30" t="s">
        <v>1056</v>
      </c>
      <c r="B527" s="30" t="s">
        <v>1057</v>
      </c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9" t="s">
        <v>1058</v>
      </c>
      <c r="B528" s="29" t="s">
        <v>1059</v>
      </c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30" t="s">
        <v>1060</v>
      </c>
      <c r="B529" s="30" t="s">
        <v>979</v>
      </c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9" t="s">
        <v>1061</v>
      </c>
      <c r="B530" s="29" t="s">
        <v>987</v>
      </c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30" t="s">
        <v>1062</v>
      </c>
      <c r="B531" s="30" t="s">
        <v>870</v>
      </c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9" t="s">
        <v>1063</v>
      </c>
      <c r="B532" s="29" t="s">
        <v>832</v>
      </c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30" t="s">
        <v>1064</v>
      </c>
      <c r="B533" s="30" t="s">
        <v>709</v>
      </c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9" t="s">
        <v>1065</v>
      </c>
      <c r="B534" s="29" t="s">
        <v>800</v>
      </c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30" t="s">
        <v>1066</v>
      </c>
      <c r="B535" s="30" t="s">
        <v>633</v>
      </c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9" t="s">
        <v>1067</v>
      </c>
      <c r="B536" s="29" t="s">
        <v>1068</v>
      </c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3"/>
      <c r="B537" s="23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3"/>
      <c r="B538" s="23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3"/>
      <c r="B539" s="23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3"/>
      <c r="B540" s="23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3"/>
      <c r="B541" s="23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3"/>
      <c r="B542" s="23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3"/>
      <c r="B543" s="23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3"/>
      <c r="B544" s="23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3"/>
      <c r="B545" s="23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3"/>
      <c r="B546" s="23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3"/>
      <c r="B547" s="23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3"/>
      <c r="B548" s="23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3"/>
      <c r="B549" s="23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3"/>
      <c r="B550" s="23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3"/>
      <c r="B551" s="23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3"/>
      <c r="B552" s="23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3"/>
      <c r="B553" s="23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3"/>
      <c r="B554" s="23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3"/>
      <c r="B555" s="23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3"/>
      <c r="B556" s="23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3"/>
      <c r="B557" s="23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3"/>
      <c r="B558" s="23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3"/>
      <c r="B559" s="23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3"/>
      <c r="B560" s="23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3"/>
      <c r="B561" s="23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3"/>
      <c r="B562" s="23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3"/>
      <c r="B563" s="23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3"/>
      <c r="B564" s="23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3"/>
      <c r="B565" s="23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3"/>
      <c r="B566" s="23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3"/>
      <c r="B567" s="23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3"/>
      <c r="B568" s="23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3"/>
      <c r="B569" s="23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3"/>
      <c r="B570" s="23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3"/>
      <c r="B571" s="23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3"/>
      <c r="B572" s="23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3"/>
      <c r="B573" s="23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3"/>
      <c r="B574" s="23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3"/>
      <c r="B575" s="23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3"/>
      <c r="B576" s="23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3"/>
      <c r="B577" s="23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3"/>
      <c r="B578" s="23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3"/>
      <c r="B579" s="23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3"/>
      <c r="B580" s="23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3"/>
      <c r="B581" s="23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3"/>
      <c r="B582" s="23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3"/>
      <c r="B583" s="23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3"/>
      <c r="B584" s="23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3"/>
      <c r="B585" s="23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3"/>
      <c r="B586" s="23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3"/>
      <c r="B587" s="23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3"/>
      <c r="B588" s="23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3"/>
      <c r="B589" s="23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3"/>
      <c r="B590" s="23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3"/>
      <c r="B591" s="23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3"/>
      <c r="B592" s="23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3"/>
      <c r="B593" s="23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3"/>
      <c r="B594" s="23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3"/>
      <c r="B595" s="23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3"/>
      <c r="B596" s="23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3"/>
      <c r="B597" s="23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3"/>
      <c r="B598" s="23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3"/>
      <c r="B599" s="23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3"/>
      <c r="B600" s="23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3"/>
      <c r="B601" s="23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3"/>
      <c r="B602" s="23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3"/>
      <c r="B603" s="23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3"/>
      <c r="B604" s="23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3"/>
      <c r="B605" s="23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3"/>
      <c r="B606" s="23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3"/>
      <c r="B607" s="23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3"/>
      <c r="B608" s="23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3"/>
      <c r="B609" s="23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3"/>
      <c r="B610" s="23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3"/>
      <c r="B611" s="23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3"/>
      <c r="B612" s="23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3"/>
      <c r="B613" s="23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3"/>
      <c r="B614" s="23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3"/>
      <c r="B615" s="23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3"/>
      <c r="B616" s="23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3"/>
      <c r="B617" s="23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3"/>
      <c r="B618" s="23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3"/>
      <c r="B619" s="23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3"/>
      <c r="B620" s="23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3"/>
      <c r="B621" s="23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3"/>
      <c r="B622" s="23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3"/>
      <c r="B623" s="23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3"/>
      <c r="B624" s="23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3"/>
      <c r="B625" s="23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3"/>
      <c r="B626" s="23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3"/>
      <c r="B627" s="23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3"/>
      <c r="B628" s="23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3"/>
      <c r="B629" s="23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3"/>
      <c r="B630" s="23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3"/>
      <c r="B631" s="23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3"/>
      <c r="B632" s="23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3"/>
      <c r="B633" s="23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3"/>
      <c r="B634" s="23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3"/>
      <c r="B635" s="23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3"/>
      <c r="B636" s="23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3"/>
      <c r="B637" s="23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3"/>
      <c r="B638" s="23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3"/>
      <c r="B639" s="23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3"/>
      <c r="B640" s="23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3"/>
      <c r="B641" s="23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3"/>
      <c r="B642" s="23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3"/>
      <c r="B643" s="23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3"/>
      <c r="B644" s="23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3"/>
      <c r="B645" s="23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3"/>
      <c r="B646" s="23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3"/>
      <c r="B647" s="23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3"/>
      <c r="B648" s="23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3"/>
      <c r="B649" s="23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3"/>
      <c r="B650" s="23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3"/>
      <c r="B651" s="23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3"/>
      <c r="B652" s="23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3"/>
      <c r="B653" s="23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3"/>
      <c r="B654" s="23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3"/>
      <c r="B655" s="23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3"/>
      <c r="B656" s="23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3"/>
      <c r="B657" s="23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3"/>
      <c r="B658" s="23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3"/>
      <c r="B659" s="23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3"/>
      <c r="B660" s="23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3"/>
      <c r="B661" s="23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3"/>
      <c r="B662" s="23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3"/>
      <c r="B663" s="23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3"/>
      <c r="B664" s="23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3"/>
      <c r="B665" s="23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3"/>
      <c r="B666" s="23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3"/>
      <c r="B667" s="23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3"/>
      <c r="B668" s="23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3"/>
      <c r="B669" s="23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3"/>
      <c r="B670" s="23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3"/>
      <c r="B671" s="23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3"/>
      <c r="B672" s="23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3"/>
      <c r="B673" s="23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3"/>
      <c r="B674" s="23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3"/>
      <c r="B675" s="23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3"/>
      <c r="B676" s="23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3"/>
      <c r="B677" s="23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3"/>
      <c r="B678" s="23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3"/>
      <c r="B679" s="23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3"/>
      <c r="B680" s="23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3"/>
      <c r="B681" s="23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3"/>
      <c r="B682" s="23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3"/>
      <c r="B683" s="23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3"/>
      <c r="B684" s="23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3"/>
      <c r="B685" s="23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3"/>
      <c r="B686" s="23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3"/>
      <c r="B687" s="23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3"/>
      <c r="B688" s="23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3"/>
      <c r="B689" s="23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3"/>
      <c r="B690" s="23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3"/>
      <c r="B691" s="23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3"/>
      <c r="B692" s="23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3"/>
      <c r="B693" s="23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3"/>
      <c r="B694" s="23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3"/>
      <c r="B695" s="23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3"/>
      <c r="B696" s="23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3"/>
      <c r="B697" s="23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3"/>
      <c r="B698" s="23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3"/>
      <c r="B699" s="23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3"/>
      <c r="B700" s="23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3"/>
      <c r="B701" s="23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3"/>
      <c r="B702" s="23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3"/>
      <c r="B703" s="23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3"/>
      <c r="B704" s="23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3"/>
      <c r="B705" s="23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3"/>
      <c r="B706" s="23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3"/>
      <c r="B707" s="23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3"/>
      <c r="B708" s="23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3"/>
      <c r="B709" s="23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3"/>
      <c r="B710" s="23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3"/>
      <c r="B711" s="23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3"/>
      <c r="B712" s="23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3"/>
      <c r="B713" s="23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3"/>
      <c r="B714" s="23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3"/>
      <c r="B715" s="23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3"/>
      <c r="B716" s="23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3"/>
      <c r="B717" s="23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3"/>
      <c r="B718" s="23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3"/>
      <c r="B719" s="23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3"/>
      <c r="B720" s="23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3"/>
      <c r="B721" s="23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3"/>
      <c r="B722" s="23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3"/>
      <c r="B723" s="23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3"/>
      <c r="B724" s="23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3"/>
      <c r="B725" s="23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3"/>
      <c r="B726" s="23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3"/>
      <c r="B727" s="23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3"/>
      <c r="B728" s="23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3"/>
      <c r="B729" s="23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3"/>
      <c r="B730" s="23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3"/>
      <c r="B731" s="23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3"/>
      <c r="B732" s="23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3"/>
      <c r="B733" s="23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3"/>
      <c r="B734" s="23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3"/>
      <c r="B735" s="23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3"/>
      <c r="B736" s="23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3"/>
      <c r="B737" s="23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3"/>
      <c r="B738" s="23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3"/>
      <c r="B739" s="23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3"/>
      <c r="B740" s="23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3"/>
      <c r="B741" s="23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3"/>
      <c r="B742" s="23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3"/>
      <c r="B743" s="23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3"/>
      <c r="B744" s="23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3"/>
      <c r="B745" s="23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3"/>
      <c r="B746" s="23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3"/>
      <c r="B747" s="23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3"/>
      <c r="B748" s="23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3"/>
      <c r="B749" s="23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3"/>
      <c r="B750" s="23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3"/>
      <c r="B751" s="23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3"/>
      <c r="B752" s="23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3"/>
      <c r="B753" s="23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3"/>
      <c r="B754" s="23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3"/>
      <c r="B755" s="23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3"/>
      <c r="B756" s="23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3"/>
      <c r="B757" s="23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3"/>
      <c r="B758" s="23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3"/>
      <c r="B759" s="23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3"/>
      <c r="B760" s="23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3"/>
      <c r="B761" s="23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3"/>
      <c r="B762" s="23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3"/>
      <c r="B763" s="23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3"/>
      <c r="B764" s="23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3"/>
      <c r="B765" s="23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3"/>
      <c r="B766" s="23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3"/>
      <c r="B767" s="23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3"/>
      <c r="B768" s="23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3"/>
      <c r="B769" s="23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3"/>
      <c r="B770" s="23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3"/>
      <c r="B771" s="23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3"/>
      <c r="B772" s="23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3"/>
      <c r="B773" s="23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3"/>
      <c r="B774" s="23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3"/>
      <c r="B775" s="23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3"/>
      <c r="B776" s="23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3"/>
      <c r="B777" s="23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3"/>
      <c r="B778" s="23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3"/>
      <c r="B779" s="23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3"/>
      <c r="B780" s="23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3"/>
      <c r="B781" s="23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3"/>
      <c r="B782" s="23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3"/>
      <c r="B783" s="23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3"/>
      <c r="B784" s="23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3"/>
      <c r="B785" s="23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3"/>
      <c r="B786" s="23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3"/>
      <c r="B787" s="23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3"/>
      <c r="B788" s="23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3"/>
      <c r="B789" s="23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3"/>
      <c r="B790" s="23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3"/>
      <c r="B791" s="23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3"/>
      <c r="B792" s="23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3"/>
      <c r="B793" s="23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3"/>
      <c r="B794" s="23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3"/>
      <c r="B795" s="23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3"/>
      <c r="B796" s="23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3"/>
      <c r="B797" s="23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3"/>
      <c r="B798" s="23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3"/>
      <c r="B799" s="23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3"/>
      <c r="B800" s="23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3"/>
      <c r="B801" s="23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3"/>
      <c r="B802" s="23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3"/>
      <c r="B803" s="23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3"/>
      <c r="B804" s="23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3"/>
      <c r="B805" s="23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3"/>
      <c r="B806" s="23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3"/>
      <c r="B807" s="23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3"/>
      <c r="B808" s="23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3"/>
      <c r="B809" s="23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3"/>
      <c r="B810" s="23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3"/>
      <c r="B811" s="23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3"/>
      <c r="B812" s="23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3"/>
      <c r="B813" s="23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3"/>
      <c r="B814" s="23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3"/>
      <c r="B815" s="23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3"/>
      <c r="B816" s="23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3"/>
      <c r="B817" s="23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3"/>
      <c r="B818" s="23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3"/>
      <c r="B819" s="23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3"/>
      <c r="B820" s="23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3"/>
      <c r="B821" s="23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3"/>
      <c r="B822" s="23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3"/>
      <c r="B823" s="23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3"/>
      <c r="B824" s="23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3"/>
      <c r="B825" s="23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3"/>
      <c r="B826" s="23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3"/>
      <c r="B827" s="23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3"/>
      <c r="B828" s="23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3"/>
      <c r="B829" s="23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3"/>
      <c r="B830" s="23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3"/>
      <c r="B831" s="23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3"/>
      <c r="B832" s="23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3"/>
      <c r="B833" s="23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3"/>
      <c r="B834" s="23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3"/>
      <c r="B835" s="23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3"/>
      <c r="B836" s="23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3"/>
      <c r="B837" s="23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3"/>
      <c r="B838" s="23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3"/>
      <c r="B839" s="23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3"/>
      <c r="B840" s="23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3"/>
      <c r="B841" s="23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3"/>
      <c r="B842" s="23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3"/>
      <c r="B843" s="23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3"/>
      <c r="B844" s="23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3"/>
      <c r="B845" s="23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3"/>
      <c r="B846" s="23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3"/>
      <c r="B847" s="23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3"/>
      <c r="B848" s="23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3"/>
      <c r="B849" s="23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3"/>
      <c r="B850" s="23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3"/>
      <c r="B851" s="23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3"/>
      <c r="B852" s="23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3"/>
      <c r="B853" s="23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3"/>
      <c r="B854" s="23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3"/>
      <c r="B855" s="23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3"/>
      <c r="B856" s="23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3"/>
      <c r="B857" s="23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3"/>
      <c r="B858" s="23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3"/>
      <c r="B859" s="23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3"/>
      <c r="B860" s="23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3"/>
      <c r="B861" s="23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3"/>
      <c r="B862" s="23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3"/>
      <c r="B863" s="23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3"/>
      <c r="B864" s="23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3"/>
      <c r="B865" s="23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3"/>
      <c r="B866" s="23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3"/>
      <c r="B867" s="23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3"/>
      <c r="B868" s="23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3"/>
      <c r="B869" s="23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3"/>
      <c r="B870" s="23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3"/>
      <c r="B871" s="23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3"/>
      <c r="B872" s="23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3"/>
      <c r="B873" s="23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3"/>
      <c r="B874" s="23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3"/>
      <c r="B875" s="23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3"/>
      <c r="B876" s="23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3"/>
      <c r="B877" s="23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3"/>
      <c r="B878" s="23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3"/>
      <c r="B879" s="23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3"/>
      <c r="B880" s="23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3"/>
      <c r="B881" s="23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3"/>
      <c r="B882" s="23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3"/>
      <c r="B883" s="23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3"/>
      <c r="B884" s="23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3"/>
      <c r="B885" s="23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3"/>
      <c r="B886" s="23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3"/>
      <c r="B887" s="23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3"/>
      <c r="B888" s="23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3"/>
      <c r="B889" s="23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3"/>
      <c r="B890" s="23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3"/>
      <c r="B891" s="23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3"/>
      <c r="B892" s="23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3"/>
      <c r="B893" s="23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3"/>
      <c r="B894" s="23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3"/>
      <c r="B895" s="23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3"/>
      <c r="B896" s="23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3"/>
      <c r="B897" s="23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3"/>
      <c r="B898" s="23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3"/>
      <c r="B899" s="23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3"/>
      <c r="B900" s="23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3"/>
      <c r="B901" s="23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3"/>
      <c r="B902" s="23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3"/>
      <c r="B903" s="23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3"/>
      <c r="B904" s="23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3"/>
      <c r="B905" s="23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3"/>
      <c r="B906" s="23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3"/>
      <c r="B907" s="23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3"/>
      <c r="B908" s="23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3"/>
      <c r="B909" s="23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3"/>
      <c r="B910" s="23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3"/>
      <c r="B911" s="23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3"/>
      <c r="B912" s="23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3"/>
      <c r="B913" s="23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3"/>
      <c r="B914" s="23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3"/>
      <c r="B915" s="23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3"/>
      <c r="B916" s="23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3"/>
      <c r="B917" s="23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3"/>
      <c r="B918" s="23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3"/>
      <c r="B919" s="23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3"/>
      <c r="B920" s="23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3"/>
      <c r="B921" s="23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3"/>
      <c r="B922" s="23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3"/>
      <c r="B923" s="23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3"/>
      <c r="B924" s="23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3"/>
      <c r="B925" s="23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3"/>
      <c r="B926" s="23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3"/>
      <c r="B927" s="23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3"/>
      <c r="B928" s="23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3"/>
      <c r="B929" s="23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3"/>
      <c r="B930" s="23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3"/>
      <c r="B931" s="23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3"/>
      <c r="B932" s="23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3"/>
      <c r="B933" s="23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3"/>
      <c r="B934" s="23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3"/>
      <c r="B935" s="23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3"/>
      <c r="B936" s="23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3"/>
      <c r="B937" s="23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3"/>
      <c r="B938" s="23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3"/>
      <c r="B939" s="23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3"/>
      <c r="B940" s="23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3"/>
      <c r="B941" s="23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3"/>
      <c r="B942" s="23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3"/>
      <c r="B943" s="23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3"/>
      <c r="B944" s="23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3"/>
      <c r="B945" s="23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3"/>
      <c r="B946" s="23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3"/>
      <c r="B947" s="23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3"/>
      <c r="B948" s="23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3"/>
      <c r="B949" s="23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3"/>
      <c r="B950" s="23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3"/>
      <c r="B951" s="23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3"/>
      <c r="B952" s="23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3"/>
      <c r="B953" s="23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3"/>
      <c r="B954" s="23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3"/>
      <c r="B955" s="23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3"/>
      <c r="B956" s="23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3"/>
      <c r="B957" s="23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3"/>
      <c r="B958" s="23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3"/>
      <c r="B959" s="23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3"/>
      <c r="B960" s="23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3"/>
      <c r="B961" s="23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3"/>
      <c r="B962" s="23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3"/>
      <c r="B963" s="23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3"/>
      <c r="B964" s="23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3"/>
      <c r="B965" s="23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3"/>
      <c r="B966" s="23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3"/>
      <c r="B967" s="23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3"/>
      <c r="B968" s="23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3"/>
      <c r="B969" s="23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3"/>
      <c r="B970" s="23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3"/>
      <c r="B971" s="23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3"/>
      <c r="B972" s="23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3"/>
      <c r="B973" s="23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3"/>
      <c r="B974" s="23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3"/>
      <c r="B975" s="23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3"/>
      <c r="B976" s="23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3"/>
      <c r="B977" s="23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3"/>
      <c r="B978" s="23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3"/>
      <c r="B979" s="23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3"/>
      <c r="B980" s="23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3"/>
      <c r="B981" s="23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3"/>
      <c r="B982" s="23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3"/>
      <c r="B983" s="23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3"/>
      <c r="B984" s="23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3"/>
      <c r="B985" s="23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3"/>
      <c r="B986" s="23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3"/>
      <c r="B987" s="23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3"/>
      <c r="B988" s="23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3"/>
      <c r="B989" s="23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3"/>
      <c r="B990" s="23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3"/>
      <c r="B991" s="23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3"/>
      <c r="B992" s="23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3"/>
      <c r="B993" s="23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3"/>
      <c r="B994" s="23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3"/>
      <c r="B995" s="23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3"/>
      <c r="B996" s="23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3"/>
      <c r="B997" s="23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3"/>
      <c r="B998" s="23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3"/>
      <c r="B999" s="23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3"/>
      <c r="B1000" s="23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rawing r:id="rId1"/>
</worksheet>
</file>