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caf\Documents\GitHub\SolarSwitch\lib\Sunrise\"/>
    </mc:Choice>
  </mc:AlternateContent>
  <xr:revisionPtr revIDLastSave="0" documentId="13_ncr:1_{45D29C8A-DD6D-45C3-A351-19306DA61B9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lculation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D2" i="1"/>
  <c r="D3" i="1" s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Q2" i="1" l="1"/>
  <c r="R2" i="1" s="1"/>
  <c r="I2" i="1"/>
  <c r="J2" i="1"/>
  <c r="L2" i="1" s="1"/>
  <c r="K2" i="1"/>
  <c r="D4" i="1"/>
  <c r="F3" i="1"/>
  <c r="G3" i="1" s="1"/>
  <c r="M2" i="1" l="1"/>
  <c r="P2" i="1" s="1"/>
  <c r="T2" i="1" s="1"/>
  <c r="W2" i="1" s="1"/>
  <c r="AA2" i="1" s="1"/>
  <c r="I3" i="1"/>
  <c r="J3" i="1"/>
  <c r="K3" i="1"/>
  <c r="Q3" i="1"/>
  <c r="R3" i="1" s="1"/>
  <c r="F4" i="1"/>
  <c r="G4" i="1" s="1"/>
  <c r="D5" i="1"/>
  <c r="U2" i="1"/>
  <c r="V2" i="1" s="1"/>
  <c r="AB2" i="1" l="1"/>
  <c r="AC2" i="1" s="1"/>
  <c r="AD2" i="1" s="1"/>
  <c r="AE2" i="1" s="1"/>
  <c r="AF2" i="1" s="1"/>
  <c r="AG2" i="1" s="1"/>
  <c r="X2" i="1"/>
  <c r="F5" i="1"/>
  <c r="G5" i="1" s="1"/>
  <c r="D6" i="1"/>
  <c r="I4" i="1"/>
  <c r="J4" i="1"/>
  <c r="Q4" i="1"/>
  <c r="R4" i="1" s="1"/>
  <c r="K4" i="1"/>
  <c r="L3" i="1"/>
  <c r="N3" i="1" s="1"/>
  <c r="O3" i="1" s="1"/>
  <c r="U3" i="1"/>
  <c r="V3" i="1" s="1"/>
  <c r="AH2" i="1" l="1"/>
  <c r="M3" i="1"/>
  <c r="P3" i="1" s="1"/>
  <c r="S3" i="1" s="1"/>
  <c r="L4" i="1"/>
  <c r="N4" i="1" s="1"/>
  <c r="O4" i="1" s="1"/>
  <c r="F6" i="1"/>
  <c r="G6" i="1" s="1"/>
  <c r="D7" i="1"/>
  <c r="U4" i="1"/>
  <c r="V4" i="1" s="1"/>
  <c r="Q5" i="1"/>
  <c r="R5" i="1" s="1"/>
  <c r="I5" i="1"/>
  <c r="J5" i="1"/>
  <c r="K5" i="1"/>
  <c r="Z2" i="1"/>
  <c r="Y2" i="1"/>
  <c r="AB3" i="1"/>
  <c r="AC3" i="1" s="1"/>
  <c r="X3" i="1"/>
  <c r="T3" i="1" l="1"/>
  <c r="AD3" i="1" s="1"/>
  <c r="AE3" i="1" s="1"/>
  <c r="F7" i="1"/>
  <c r="G7" i="1" s="1"/>
  <c r="D8" i="1"/>
  <c r="M4" i="1"/>
  <c r="P4" i="1" s="1"/>
  <c r="AB4" i="1"/>
  <c r="AC4" i="1" s="1"/>
  <c r="X4" i="1"/>
  <c r="I6" i="1"/>
  <c r="J6" i="1"/>
  <c r="Q6" i="1"/>
  <c r="R6" i="1" s="1"/>
  <c r="K6" i="1"/>
  <c r="L5" i="1"/>
  <c r="N5" i="1" s="1"/>
  <c r="O5" i="1" s="1"/>
  <c r="U5" i="1"/>
  <c r="V5" i="1" s="1"/>
  <c r="W3" i="1" l="1"/>
  <c r="AA3" i="1" s="1"/>
  <c r="Y3" i="1"/>
  <c r="AF3" i="1"/>
  <c r="AG3" i="1" s="1"/>
  <c r="U6" i="1"/>
  <c r="V6" i="1" s="1"/>
  <c r="AB5" i="1"/>
  <c r="AC5" i="1" s="1"/>
  <c r="X5" i="1"/>
  <c r="F8" i="1"/>
  <c r="G8" i="1" s="1"/>
  <c r="D9" i="1"/>
  <c r="I7" i="1"/>
  <c r="J7" i="1"/>
  <c r="Q7" i="1"/>
  <c r="R7" i="1" s="1"/>
  <c r="K7" i="1"/>
  <c r="L6" i="1"/>
  <c r="N6" i="1" s="1"/>
  <c r="O6" i="1" s="1"/>
  <c r="M5" i="1"/>
  <c r="P5" i="1" s="1"/>
  <c r="S4" i="1"/>
  <c r="T4" i="1"/>
  <c r="AH3" i="1"/>
  <c r="Z3" i="1" l="1"/>
  <c r="U7" i="1"/>
  <c r="V7" i="1" s="1"/>
  <c r="M6" i="1"/>
  <c r="P6" i="1" s="1"/>
  <c r="W4" i="1"/>
  <c r="AD4" i="1"/>
  <c r="K8" i="1"/>
  <c r="I8" i="1"/>
  <c r="J8" i="1"/>
  <c r="Q8" i="1"/>
  <c r="R8" i="1" s="1"/>
  <c r="L7" i="1"/>
  <c r="N7" i="1" s="1"/>
  <c r="O7" i="1" s="1"/>
  <c r="S5" i="1"/>
  <c r="T5" i="1"/>
  <c r="F9" i="1"/>
  <c r="G9" i="1" s="1"/>
  <c r="D10" i="1"/>
  <c r="AB6" i="1"/>
  <c r="AC6" i="1" s="1"/>
  <c r="X6" i="1"/>
  <c r="M7" i="1" l="1"/>
  <c r="P7" i="1" s="1"/>
  <c r="S7" i="1" s="1"/>
  <c r="AE4" i="1"/>
  <c r="AH4" i="1"/>
  <c r="AA4" i="1"/>
  <c r="Z4" i="1"/>
  <c r="Y4" i="1"/>
  <c r="F10" i="1"/>
  <c r="G10" i="1" s="1"/>
  <c r="D11" i="1"/>
  <c r="S6" i="1"/>
  <c r="T6" i="1"/>
  <c r="X7" i="1"/>
  <c r="AB7" i="1"/>
  <c r="AC7" i="1" s="1"/>
  <c r="K9" i="1"/>
  <c r="Q9" i="1"/>
  <c r="R9" i="1" s="1"/>
  <c r="I9" i="1"/>
  <c r="J9" i="1"/>
  <c r="U8" i="1"/>
  <c r="V8" i="1" s="1"/>
  <c r="W5" i="1"/>
  <c r="AD5" i="1"/>
  <c r="L8" i="1"/>
  <c r="M8" i="1" s="1"/>
  <c r="P8" i="1" s="1"/>
  <c r="T7" i="1" l="1"/>
  <c r="W7" i="1" s="1"/>
  <c r="AA7" i="1" s="1"/>
  <c r="N8" i="1"/>
  <c r="O8" i="1" s="1"/>
  <c r="S8" i="1"/>
  <c r="T8" i="1"/>
  <c r="AE5" i="1"/>
  <c r="AH5" i="1"/>
  <c r="X8" i="1"/>
  <c r="AB8" i="1"/>
  <c r="AC8" i="1" s="1"/>
  <c r="AF4" i="1"/>
  <c r="AG4" i="1" s="1"/>
  <c r="L9" i="1"/>
  <c r="N9" i="1" s="1"/>
  <c r="O9" i="1" s="1"/>
  <c r="I10" i="1"/>
  <c r="Q10" i="1"/>
  <c r="R10" i="1" s="1"/>
  <c r="K10" i="1"/>
  <c r="J10" i="1"/>
  <c r="AA5" i="1"/>
  <c r="Y5" i="1"/>
  <c r="Z5" i="1"/>
  <c r="D12" i="1"/>
  <c r="F11" i="1"/>
  <c r="G11" i="1" s="1"/>
  <c r="U9" i="1"/>
  <c r="V9" i="1" s="1"/>
  <c r="W6" i="1"/>
  <c r="AD6" i="1"/>
  <c r="AD7" i="1" l="1"/>
  <c r="AE7" i="1" s="1"/>
  <c r="U10" i="1"/>
  <c r="V10" i="1" s="1"/>
  <c r="F12" i="1"/>
  <c r="G12" i="1" s="1"/>
  <c r="D13" i="1"/>
  <c r="M9" i="1"/>
  <c r="P9" i="1" s="1"/>
  <c r="Y7" i="1"/>
  <c r="AF7" i="1"/>
  <c r="AG7" i="1" s="1"/>
  <c r="Z7" i="1"/>
  <c r="I11" i="1"/>
  <c r="J11" i="1"/>
  <c r="Q11" i="1"/>
  <c r="R11" i="1" s="1"/>
  <c r="K11" i="1"/>
  <c r="AE6" i="1"/>
  <c r="AH6" i="1"/>
  <c r="AH7" i="1"/>
  <c r="AF5" i="1"/>
  <c r="AG5" i="1" s="1"/>
  <c r="L10" i="1"/>
  <c r="M10" i="1" s="1"/>
  <c r="P10" i="1" s="1"/>
  <c r="W8" i="1"/>
  <c r="AA8" i="1" s="1"/>
  <c r="AD8" i="1"/>
  <c r="AE8" i="1" s="1"/>
  <c r="AA6" i="1"/>
  <c r="Z6" i="1"/>
  <c r="Y6" i="1"/>
  <c r="X9" i="1"/>
  <c r="AB9" i="1"/>
  <c r="AC9" i="1" s="1"/>
  <c r="AH8" i="1" l="1"/>
  <c r="N10" i="1"/>
  <c r="O10" i="1" s="1"/>
  <c r="S10" i="1"/>
  <c r="T10" i="1"/>
  <c r="L11" i="1"/>
  <c r="M11" i="1" s="1"/>
  <c r="P11" i="1" s="1"/>
  <c r="I12" i="1"/>
  <c r="K12" i="1"/>
  <c r="J12" i="1"/>
  <c r="Q12" i="1"/>
  <c r="R12" i="1" s="1"/>
  <c r="Y8" i="1"/>
  <c r="U11" i="1"/>
  <c r="V11" i="1" s="1"/>
  <c r="Z8" i="1"/>
  <c r="X10" i="1"/>
  <c r="AB10" i="1"/>
  <c r="AC10" i="1" s="1"/>
  <c r="S9" i="1"/>
  <c r="T9" i="1"/>
  <c r="F13" i="1"/>
  <c r="G13" i="1" s="1"/>
  <c r="D14" i="1"/>
  <c r="AF8" i="1"/>
  <c r="AG8" i="1" s="1"/>
  <c r="AF6" i="1"/>
  <c r="AG6" i="1" s="1"/>
  <c r="S11" i="1" l="1"/>
  <c r="T11" i="1"/>
  <c r="AB11" i="1"/>
  <c r="AC11" i="1" s="1"/>
  <c r="X11" i="1"/>
  <c r="Q13" i="1"/>
  <c r="R13" i="1" s="1"/>
  <c r="I13" i="1"/>
  <c r="K13" i="1"/>
  <c r="J13" i="1"/>
  <c r="L12" i="1"/>
  <c r="N12" i="1" s="1"/>
  <c r="O12" i="1" s="1"/>
  <c r="N11" i="1"/>
  <c r="O11" i="1" s="1"/>
  <c r="F14" i="1"/>
  <c r="G14" i="1" s="1"/>
  <c r="D15" i="1"/>
  <c r="W10" i="1"/>
  <c r="AA10" i="1" s="1"/>
  <c r="AD10" i="1"/>
  <c r="AE10" i="1" s="1"/>
  <c r="W9" i="1"/>
  <c r="AD9" i="1"/>
  <c r="U12" i="1"/>
  <c r="V12" i="1" s="1"/>
  <c r="M12" i="1"/>
  <c r="P12" i="1" s="1"/>
  <c r="S12" i="1" s="1"/>
  <c r="AH10" i="1" l="1"/>
  <c r="Z10" i="1"/>
  <c r="Y10" i="1"/>
  <c r="L13" i="1"/>
  <c r="N13" i="1" s="1"/>
  <c r="O13" i="1" s="1"/>
  <c r="U13" i="1"/>
  <c r="V13" i="1" s="1"/>
  <c r="T12" i="1"/>
  <c r="M13" i="1"/>
  <c r="P13" i="1" s="1"/>
  <c r="S13" i="1" s="1"/>
  <c r="F15" i="1"/>
  <c r="G15" i="1" s="1"/>
  <c r="D16" i="1"/>
  <c r="I14" i="1"/>
  <c r="J14" i="1"/>
  <c r="Q14" i="1"/>
  <c r="R14" i="1" s="1"/>
  <c r="K14" i="1"/>
  <c r="AA9" i="1"/>
  <c r="Z9" i="1"/>
  <c r="Y9" i="1"/>
  <c r="W11" i="1"/>
  <c r="AA11" i="1" s="1"/>
  <c r="AD11" i="1"/>
  <c r="AE11" i="1" s="1"/>
  <c r="X12" i="1"/>
  <c r="AB12" i="1"/>
  <c r="AC12" i="1" s="1"/>
  <c r="AE9" i="1"/>
  <c r="AH9" i="1"/>
  <c r="AF10" i="1"/>
  <c r="AG10" i="1" s="1"/>
  <c r="T13" i="1" l="1"/>
  <c r="U14" i="1"/>
  <c r="V14" i="1" s="1"/>
  <c r="I15" i="1"/>
  <c r="J15" i="1"/>
  <c r="Q15" i="1"/>
  <c r="R15" i="1" s="1"/>
  <c r="K15" i="1"/>
  <c r="AF9" i="1"/>
  <c r="AG9" i="1" s="1"/>
  <c r="W12" i="1"/>
  <c r="AA12" i="1" s="1"/>
  <c r="AD12" i="1"/>
  <c r="AE12" i="1" s="1"/>
  <c r="AF11" i="1"/>
  <c r="AG11" i="1" s="1"/>
  <c r="W13" i="1"/>
  <c r="AA13" i="1" s="1"/>
  <c r="AH11" i="1"/>
  <c r="AB13" i="1"/>
  <c r="AC13" i="1" s="1"/>
  <c r="X13" i="1"/>
  <c r="Z11" i="1"/>
  <c r="L14" i="1"/>
  <c r="N14" i="1" s="1"/>
  <c r="O14" i="1" s="1"/>
  <c r="Y11" i="1"/>
  <c r="F16" i="1"/>
  <c r="G16" i="1" s="1"/>
  <c r="D17" i="1"/>
  <c r="K16" i="1" l="1"/>
  <c r="I16" i="1"/>
  <c r="J16" i="1"/>
  <c r="Q16" i="1"/>
  <c r="R16" i="1" s="1"/>
  <c r="M14" i="1"/>
  <c r="P14" i="1" s="1"/>
  <c r="Y13" i="1"/>
  <c r="Z13" i="1"/>
  <c r="Z12" i="1"/>
  <c r="U15" i="1"/>
  <c r="V15" i="1" s="1"/>
  <c r="Y12" i="1"/>
  <c r="L15" i="1"/>
  <c r="N15" i="1" s="1"/>
  <c r="O15" i="1" s="1"/>
  <c r="AF12" i="1"/>
  <c r="AG12" i="1" s="1"/>
  <c r="AD13" i="1"/>
  <c r="AE13" i="1" s="1"/>
  <c r="X14" i="1"/>
  <c r="AB14" i="1"/>
  <c r="AC14" i="1" s="1"/>
  <c r="D18" i="1"/>
  <c r="F17" i="1"/>
  <c r="G17" i="1" s="1"/>
  <c r="AH12" i="1"/>
  <c r="S14" i="1" l="1"/>
  <c r="T14" i="1"/>
  <c r="U16" i="1"/>
  <c r="V16" i="1" s="1"/>
  <c r="X15" i="1"/>
  <c r="AB15" i="1"/>
  <c r="AC15" i="1" s="1"/>
  <c r="K17" i="1"/>
  <c r="Q17" i="1"/>
  <c r="R17" i="1" s="1"/>
  <c r="I17" i="1"/>
  <c r="J17" i="1"/>
  <c r="AH13" i="1"/>
  <c r="L16" i="1"/>
  <c r="M16" i="1" s="1"/>
  <c r="P16" i="1" s="1"/>
  <c r="M15" i="1"/>
  <c r="P15" i="1" s="1"/>
  <c r="F18" i="1"/>
  <c r="G18" i="1" s="1"/>
  <c r="D19" i="1"/>
  <c r="AF13" i="1"/>
  <c r="AG13" i="1" s="1"/>
  <c r="S16" i="1" l="1"/>
  <c r="T16" i="1"/>
  <c r="N16" i="1"/>
  <c r="O16" i="1" s="1"/>
  <c r="D20" i="1"/>
  <c r="F19" i="1"/>
  <c r="G19" i="1" s="1"/>
  <c r="U17" i="1"/>
  <c r="V17" i="1" s="1"/>
  <c r="I18" i="1"/>
  <c r="Q18" i="1"/>
  <c r="R18" i="1" s="1"/>
  <c r="K18" i="1"/>
  <c r="J18" i="1"/>
  <c r="L17" i="1"/>
  <c r="N17" i="1" s="1"/>
  <c r="O17" i="1" s="1"/>
  <c r="W14" i="1"/>
  <c r="AD14" i="1"/>
  <c r="AB16" i="1"/>
  <c r="AC16" i="1" s="1"/>
  <c r="X16" i="1"/>
  <c r="S15" i="1"/>
  <c r="T15" i="1"/>
  <c r="M17" i="1" l="1"/>
  <c r="P17" i="1" s="1"/>
  <c r="W15" i="1"/>
  <c r="AD15" i="1"/>
  <c r="L18" i="1"/>
  <c r="M18" i="1" s="1"/>
  <c r="P18" i="1" s="1"/>
  <c r="F20" i="1"/>
  <c r="G20" i="1" s="1"/>
  <c r="D21" i="1"/>
  <c r="I19" i="1"/>
  <c r="J19" i="1"/>
  <c r="Q19" i="1"/>
  <c r="R19" i="1" s="1"/>
  <c r="K19" i="1"/>
  <c r="U18" i="1"/>
  <c r="V18" i="1" s="1"/>
  <c r="X17" i="1"/>
  <c r="AB17" i="1"/>
  <c r="AC17" i="1" s="1"/>
  <c r="W16" i="1"/>
  <c r="AA16" i="1" s="1"/>
  <c r="AD16" i="1"/>
  <c r="AE16" i="1" s="1"/>
  <c r="AE14" i="1"/>
  <c r="AH14" i="1"/>
  <c r="AA14" i="1"/>
  <c r="Z14" i="1"/>
  <c r="Y14" i="1"/>
  <c r="Z16" i="1" l="1"/>
  <c r="S18" i="1"/>
  <c r="T18" i="1"/>
  <c r="I20" i="1"/>
  <c r="K20" i="1"/>
  <c r="J20" i="1"/>
  <c r="Q20" i="1"/>
  <c r="R20" i="1" s="1"/>
  <c r="AF14" i="1"/>
  <c r="AG14" i="1" s="1"/>
  <c r="Y16" i="1"/>
  <c r="AF16" i="1"/>
  <c r="AG16" i="1" s="1"/>
  <c r="N18" i="1"/>
  <c r="O18" i="1" s="1"/>
  <c r="U19" i="1"/>
  <c r="V19" i="1" s="1"/>
  <c r="L19" i="1"/>
  <c r="M19" i="1" s="1"/>
  <c r="P19" i="1" s="1"/>
  <c r="AA15" i="1"/>
  <c r="Z15" i="1"/>
  <c r="Y15" i="1"/>
  <c r="AH16" i="1"/>
  <c r="S17" i="1"/>
  <c r="T17" i="1"/>
  <c r="AE15" i="1"/>
  <c r="AH15" i="1"/>
  <c r="AB18" i="1"/>
  <c r="AC18" i="1" s="1"/>
  <c r="X18" i="1"/>
  <c r="F21" i="1"/>
  <c r="G21" i="1" s="1"/>
  <c r="D22" i="1"/>
  <c r="S19" i="1" l="1"/>
  <c r="T19" i="1"/>
  <c r="Q21" i="1"/>
  <c r="R21" i="1" s="1"/>
  <c r="I21" i="1"/>
  <c r="J21" i="1"/>
  <c r="K21" i="1"/>
  <c r="L20" i="1"/>
  <c r="N20" i="1" s="1"/>
  <c r="O20" i="1" s="1"/>
  <c r="X19" i="1"/>
  <c r="AB19" i="1"/>
  <c r="AC19" i="1" s="1"/>
  <c r="U20" i="1"/>
  <c r="V20" i="1" s="1"/>
  <c r="AF15" i="1"/>
  <c r="AG15" i="1" s="1"/>
  <c r="W17" i="1"/>
  <c r="AD17" i="1"/>
  <c r="N19" i="1"/>
  <c r="O19" i="1" s="1"/>
  <c r="W18" i="1"/>
  <c r="AA18" i="1" s="1"/>
  <c r="AD18" i="1"/>
  <c r="AE18" i="1" s="1"/>
  <c r="F22" i="1"/>
  <c r="G22" i="1" s="1"/>
  <c r="D23" i="1"/>
  <c r="X20" i="1" l="1"/>
  <c r="AB20" i="1"/>
  <c r="AC20" i="1" s="1"/>
  <c r="AA17" i="1"/>
  <c r="Y17" i="1"/>
  <c r="Z17" i="1"/>
  <c r="Y18" i="1"/>
  <c r="L21" i="1"/>
  <c r="N21" i="1" s="1"/>
  <c r="O21" i="1" s="1"/>
  <c r="U21" i="1"/>
  <c r="V21" i="1" s="1"/>
  <c r="F23" i="1"/>
  <c r="G23" i="1" s="1"/>
  <c r="D24" i="1"/>
  <c r="W19" i="1"/>
  <c r="AA19" i="1" s="1"/>
  <c r="AD19" i="1"/>
  <c r="AE19" i="1" s="1"/>
  <c r="AF18" i="1"/>
  <c r="AG18" i="1" s="1"/>
  <c r="AH18" i="1"/>
  <c r="M20" i="1"/>
  <c r="P20" i="1" s="1"/>
  <c r="Z18" i="1"/>
  <c r="AE17" i="1"/>
  <c r="AH17" i="1"/>
  <c r="I22" i="1"/>
  <c r="K22" i="1"/>
  <c r="J22" i="1"/>
  <c r="Q22" i="1"/>
  <c r="R22" i="1" s="1"/>
  <c r="Y19" i="1" l="1"/>
  <c r="S20" i="1"/>
  <c r="T20" i="1"/>
  <c r="F24" i="1"/>
  <c r="G24" i="1" s="1"/>
  <c r="D25" i="1"/>
  <c r="X21" i="1"/>
  <c r="AB21" i="1"/>
  <c r="AC21" i="1" s="1"/>
  <c r="U22" i="1"/>
  <c r="V22" i="1" s="1"/>
  <c r="I23" i="1"/>
  <c r="J23" i="1"/>
  <c r="Q23" i="1"/>
  <c r="R23" i="1" s="1"/>
  <c r="K23" i="1"/>
  <c r="L22" i="1"/>
  <c r="N22" i="1" s="1"/>
  <c r="O22" i="1" s="1"/>
  <c r="AF19" i="1"/>
  <c r="AG19" i="1" s="1"/>
  <c r="AH19" i="1"/>
  <c r="M21" i="1"/>
  <c r="P21" i="1" s="1"/>
  <c r="AF17" i="1"/>
  <c r="AG17" i="1" s="1"/>
  <c r="Z19" i="1"/>
  <c r="X22" i="1" l="1"/>
  <c r="AB22" i="1"/>
  <c r="AC22" i="1" s="1"/>
  <c r="K24" i="1"/>
  <c r="I24" i="1"/>
  <c r="J24" i="1"/>
  <c r="Q24" i="1"/>
  <c r="R24" i="1" s="1"/>
  <c r="M22" i="1"/>
  <c r="P22" i="1" s="1"/>
  <c r="S21" i="1"/>
  <c r="T21" i="1"/>
  <c r="U23" i="1"/>
  <c r="V23" i="1" s="1"/>
  <c r="F25" i="1"/>
  <c r="G25" i="1" s="1"/>
  <c r="D26" i="1"/>
  <c r="L23" i="1"/>
  <c r="N23" i="1" s="1"/>
  <c r="O23" i="1" s="1"/>
  <c r="W20" i="1"/>
  <c r="AD20" i="1"/>
  <c r="M23" i="1" l="1"/>
  <c r="P23" i="1" s="1"/>
  <c r="S23" i="1" s="1"/>
  <c r="AA20" i="1"/>
  <c r="Z20" i="1"/>
  <c r="Y20" i="1"/>
  <c r="K25" i="1"/>
  <c r="Q25" i="1"/>
  <c r="R25" i="1" s="1"/>
  <c r="I25" i="1"/>
  <c r="J25" i="1"/>
  <c r="L24" i="1"/>
  <c r="N24" i="1" s="1"/>
  <c r="O24" i="1" s="1"/>
  <c r="X23" i="1"/>
  <c r="AB23" i="1"/>
  <c r="AC23" i="1" s="1"/>
  <c r="W21" i="1"/>
  <c r="AD21" i="1"/>
  <c r="AE20" i="1"/>
  <c r="AH20" i="1"/>
  <c r="U24" i="1"/>
  <c r="V24" i="1" s="1"/>
  <c r="F26" i="1"/>
  <c r="G26" i="1" s="1"/>
  <c r="D27" i="1"/>
  <c r="S22" i="1"/>
  <c r="T22" i="1"/>
  <c r="T23" i="1" l="1"/>
  <c r="W23" i="1" s="1"/>
  <c r="AA23" i="1" s="1"/>
  <c r="M24" i="1"/>
  <c r="P24" i="1" s="1"/>
  <c r="S24" i="1" s="1"/>
  <c r="AA21" i="1"/>
  <c r="Y21" i="1"/>
  <c r="Z21" i="1"/>
  <c r="AF20" i="1"/>
  <c r="AG20" i="1" s="1"/>
  <c r="I26" i="1"/>
  <c r="Q26" i="1"/>
  <c r="R26" i="1" s="1"/>
  <c r="J26" i="1"/>
  <c r="K26" i="1"/>
  <c r="AE21" i="1"/>
  <c r="AH21" i="1"/>
  <c r="U25" i="1"/>
  <c r="V25" i="1" s="1"/>
  <c r="L25" i="1"/>
  <c r="M25" i="1" s="1"/>
  <c r="P25" i="1" s="1"/>
  <c r="D28" i="1"/>
  <c r="F27" i="1"/>
  <c r="G27" i="1" s="1"/>
  <c r="X24" i="1"/>
  <c r="AB24" i="1"/>
  <c r="AC24" i="1" s="1"/>
  <c r="W22" i="1"/>
  <c r="AD22" i="1"/>
  <c r="AD23" i="1" l="1"/>
  <c r="AE23" i="1" s="1"/>
  <c r="AF23" i="1" s="1"/>
  <c r="AG23" i="1" s="1"/>
  <c r="T24" i="1"/>
  <c r="W24" i="1" s="1"/>
  <c r="AA24" i="1" s="1"/>
  <c r="Y23" i="1"/>
  <c r="S25" i="1"/>
  <c r="T25" i="1"/>
  <c r="Z23" i="1"/>
  <c r="AA22" i="1"/>
  <c r="Z22" i="1"/>
  <c r="Y22" i="1"/>
  <c r="U26" i="1"/>
  <c r="V26" i="1" s="1"/>
  <c r="AF21" i="1"/>
  <c r="AG21" i="1" s="1"/>
  <c r="X25" i="1"/>
  <c r="AB25" i="1"/>
  <c r="AC25" i="1" s="1"/>
  <c r="N25" i="1"/>
  <c r="O25" i="1" s="1"/>
  <c r="AE22" i="1"/>
  <c r="AH22" i="1"/>
  <c r="F28" i="1"/>
  <c r="G28" i="1" s="1"/>
  <c r="D29" i="1"/>
  <c r="L26" i="1"/>
  <c r="M26" i="1" s="1"/>
  <c r="P26" i="1" s="1"/>
  <c r="I27" i="1"/>
  <c r="J27" i="1"/>
  <c r="Q27" i="1"/>
  <c r="R27" i="1" s="1"/>
  <c r="K27" i="1"/>
  <c r="AD24" i="1" l="1"/>
  <c r="AE24" i="1" s="1"/>
  <c r="AF24" i="1" s="1"/>
  <c r="AG24" i="1" s="1"/>
  <c r="AH23" i="1"/>
  <c r="N26" i="1"/>
  <c r="O26" i="1" s="1"/>
  <c r="S26" i="1"/>
  <c r="T26" i="1"/>
  <c r="L27" i="1"/>
  <c r="M27" i="1" s="1"/>
  <c r="P27" i="1" s="1"/>
  <c r="F29" i="1"/>
  <c r="G29" i="1" s="1"/>
  <c r="D30" i="1"/>
  <c r="I28" i="1"/>
  <c r="J28" i="1"/>
  <c r="Q28" i="1"/>
  <c r="R28" i="1" s="1"/>
  <c r="K28" i="1"/>
  <c r="U27" i="1"/>
  <c r="V27" i="1" s="1"/>
  <c r="Y24" i="1"/>
  <c r="X26" i="1"/>
  <c r="AB26" i="1"/>
  <c r="AC26" i="1" s="1"/>
  <c r="W25" i="1"/>
  <c r="AA25" i="1" s="1"/>
  <c r="AD25" i="1"/>
  <c r="AE25" i="1" s="1"/>
  <c r="Z24" i="1"/>
  <c r="AF22" i="1"/>
  <c r="AG22" i="1" s="1"/>
  <c r="AH24" i="1" l="1"/>
  <c r="S27" i="1"/>
  <c r="T27" i="1"/>
  <c r="AF25" i="1"/>
  <c r="AG25" i="1" s="1"/>
  <c r="F30" i="1"/>
  <c r="G30" i="1" s="1"/>
  <c r="D31" i="1"/>
  <c r="J29" i="1"/>
  <c r="I29" i="1"/>
  <c r="Q29" i="1"/>
  <c r="R29" i="1" s="1"/>
  <c r="K29" i="1"/>
  <c r="U28" i="1"/>
  <c r="V28" i="1" s="1"/>
  <c r="N27" i="1"/>
  <c r="O27" i="1" s="1"/>
  <c r="X27" i="1"/>
  <c r="AB27" i="1"/>
  <c r="AC27" i="1" s="1"/>
  <c r="Z25" i="1"/>
  <c r="AH25" i="1"/>
  <c r="L28" i="1"/>
  <c r="N28" i="1" s="1"/>
  <c r="O28" i="1" s="1"/>
  <c r="AD26" i="1"/>
  <c r="AE26" i="1" s="1"/>
  <c r="W26" i="1"/>
  <c r="AA26" i="1" s="1"/>
  <c r="Y25" i="1"/>
  <c r="AH26" i="1" l="1"/>
  <c r="Y26" i="1"/>
  <c r="M28" i="1"/>
  <c r="P28" i="1" s="1"/>
  <c r="S28" i="1" s="1"/>
  <c r="L29" i="1"/>
  <c r="M29" i="1" s="1"/>
  <c r="P29" i="1" s="1"/>
  <c r="F31" i="1"/>
  <c r="G31" i="1" s="1"/>
  <c r="D32" i="1"/>
  <c r="Z26" i="1"/>
  <c r="Q30" i="1"/>
  <c r="R30" i="1" s="1"/>
  <c r="I30" i="1"/>
  <c r="J30" i="1"/>
  <c r="K30" i="1"/>
  <c r="X28" i="1"/>
  <c r="AB28" i="1"/>
  <c r="AC28" i="1" s="1"/>
  <c r="W27" i="1"/>
  <c r="AA27" i="1" s="1"/>
  <c r="AD27" i="1"/>
  <c r="AE27" i="1" s="1"/>
  <c r="AF26" i="1"/>
  <c r="AG26" i="1" s="1"/>
  <c r="U29" i="1"/>
  <c r="V29" i="1" s="1"/>
  <c r="Z27" i="1" l="1"/>
  <c r="T28" i="1"/>
  <c r="AD28" i="1" s="1"/>
  <c r="N29" i="1"/>
  <c r="O29" i="1" s="1"/>
  <c r="S29" i="1"/>
  <c r="T29" i="1"/>
  <c r="F32" i="1"/>
  <c r="G32" i="1" s="1"/>
  <c r="D33" i="1"/>
  <c r="I31" i="1"/>
  <c r="J31" i="1"/>
  <c r="Q31" i="1"/>
  <c r="R31" i="1" s="1"/>
  <c r="K31" i="1"/>
  <c r="AF27" i="1"/>
  <c r="AG27" i="1" s="1"/>
  <c r="Y27" i="1"/>
  <c r="L30" i="1"/>
  <c r="N30" i="1" s="1"/>
  <c r="O30" i="1" s="1"/>
  <c r="AH27" i="1"/>
  <c r="X29" i="1"/>
  <c r="AB29" i="1"/>
  <c r="AC29" i="1" s="1"/>
  <c r="U30" i="1"/>
  <c r="V30" i="1" s="1"/>
  <c r="W28" i="1"/>
  <c r="AA28" i="1" s="1"/>
  <c r="AE28" i="1" l="1"/>
  <c r="AH28" i="1"/>
  <c r="X30" i="1"/>
  <c r="AB30" i="1"/>
  <c r="AC30" i="1" s="1"/>
  <c r="U31" i="1"/>
  <c r="V31" i="1" s="1"/>
  <c r="I32" i="1"/>
  <c r="J32" i="1"/>
  <c r="Q32" i="1"/>
  <c r="R32" i="1" s="1"/>
  <c r="K32" i="1"/>
  <c r="M30" i="1"/>
  <c r="P30" i="1" s="1"/>
  <c r="Y28" i="1"/>
  <c r="W29" i="1"/>
  <c r="AA29" i="1" s="1"/>
  <c r="AD29" i="1"/>
  <c r="AE29" i="1" s="1"/>
  <c r="L31" i="1"/>
  <c r="M31" i="1" s="1"/>
  <c r="P31" i="1" s="1"/>
  <c r="D34" i="1"/>
  <c r="F33" i="1"/>
  <c r="G33" i="1" s="1"/>
  <c r="AF28" i="1"/>
  <c r="AG28" i="1" s="1"/>
  <c r="Z28" i="1"/>
  <c r="N31" i="1" l="1"/>
  <c r="O31" i="1" s="1"/>
  <c r="S31" i="1"/>
  <c r="T31" i="1"/>
  <c r="L32" i="1"/>
  <c r="N32" i="1" s="1"/>
  <c r="O32" i="1" s="1"/>
  <c r="K33" i="1"/>
  <c r="I33" i="1"/>
  <c r="J33" i="1"/>
  <c r="Q33" i="1"/>
  <c r="R33" i="1" s="1"/>
  <c r="X31" i="1"/>
  <c r="AB31" i="1"/>
  <c r="AC31" i="1" s="1"/>
  <c r="Z29" i="1"/>
  <c r="S30" i="1"/>
  <c r="T30" i="1"/>
  <c r="AH29" i="1"/>
  <c r="F34" i="1"/>
  <c r="G34" i="1" s="1"/>
  <c r="D35" i="1"/>
  <c r="Y29" i="1"/>
  <c r="AF29" i="1"/>
  <c r="AG29" i="1" s="1"/>
  <c r="U32" i="1"/>
  <c r="V32" i="1" s="1"/>
  <c r="M32" i="1" l="1"/>
  <c r="P32" i="1" s="1"/>
  <c r="L33" i="1"/>
  <c r="N33" i="1" s="1"/>
  <c r="O33" i="1" s="1"/>
  <c r="AB32" i="1"/>
  <c r="AC32" i="1" s="1"/>
  <c r="X32" i="1"/>
  <c r="W30" i="1"/>
  <c r="AD30" i="1"/>
  <c r="Q34" i="1"/>
  <c r="R34" i="1" s="1"/>
  <c r="I34" i="1"/>
  <c r="J34" i="1"/>
  <c r="K34" i="1"/>
  <c r="W31" i="1"/>
  <c r="AA31" i="1" s="1"/>
  <c r="AD31" i="1"/>
  <c r="AE31" i="1" s="1"/>
  <c r="D36" i="1"/>
  <c r="F35" i="1"/>
  <c r="G35" i="1" s="1"/>
  <c r="U33" i="1"/>
  <c r="V33" i="1" s="1"/>
  <c r="Z31" i="1" l="1"/>
  <c r="Y31" i="1"/>
  <c r="AH31" i="1"/>
  <c r="M33" i="1"/>
  <c r="P33" i="1" s="1"/>
  <c r="AE30" i="1"/>
  <c r="AH30" i="1"/>
  <c r="U34" i="1"/>
  <c r="V34" i="1" s="1"/>
  <c r="I35" i="1"/>
  <c r="J35" i="1"/>
  <c r="Q35" i="1"/>
  <c r="R35" i="1" s="1"/>
  <c r="K35" i="1"/>
  <c r="F36" i="1"/>
  <c r="G36" i="1" s="1"/>
  <c r="D37" i="1"/>
  <c r="AF31" i="1"/>
  <c r="AG31" i="1" s="1"/>
  <c r="L34" i="1"/>
  <c r="M34" i="1" s="1"/>
  <c r="P34" i="1" s="1"/>
  <c r="X33" i="1"/>
  <c r="AB33" i="1"/>
  <c r="AC33" i="1" s="1"/>
  <c r="AA30" i="1"/>
  <c r="Z30" i="1"/>
  <c r="Y30" i="1"/>
  <c r="S32" i="1"/>
  <c r="T32" i="1"/>
  <c r="N34" i="1" l="1"/>
  <c r="O34" i="1" s="1"/>
  <c r="S34" i="1"/>
  <c r="T34" i="1"/>
  <c r="W34" i="1" s="1"/>
  <c r="AA34" i="1" s="1"/>
  <c r="S33" i="1"/>
  <c r="T33" i="1"/>
  <c r="W33" i="1" s="1"/>
  <c r="AA33" i="1" s="1"/>
  <c r="I36" i="1"/>
  <c r="J36" i="1"/>
  <c r="Q36" i="1"/>
  <c r="R36" i="1" s="1"/>
  <c r="K36" i="1"/>
  <c r="U35" i="1"/>
  <c r="V35" i="1" s="1"/>
  <c r="W32" i="1"/>
  <c r="AD32" i="1"/>
  <c r="L35" i="1"/>
  <c r="M35" i="1" s="1"/>
  <c r="P35" i="1" s="1"/>
  <c r="AF30" i="1"/>
  <c r="AG30" i="1" s="1"/>
  <c r="X34" i="1"/>
  <c r="AB34" i="1"/>
  <c r="AC34" i="1" s="1"/>
  <c r="AD33" i="1"/>
  <c r="AE33" i="1" s="1"/>
  <c r="F37" i="1"/>
  <c r="G37" i="1" s="1"/>
  <c r="D38" i="1"/>
  <c r="Y33" i="1" l="1"/>
  <c r="Z33" i="1"/>
  <c r="N35" i="1"/>
  <c r="O35" i="1" s="1"/>
  <c r="AD34" i="1"/>
  <c r="AE34" i="1" s="1"/>
  <c r="AF34" i="1" s="1"/>
  <c r="AG34" i="1" s="1"/>
  <c r="S35" i="1"/>
  <c r="T35" i="1"/>
  <c r="AH33" i="1"/>
  <c r="F38" i="1"/>
  <c r="G38" i="1" s="1"/>
  <c r="D39" i="1"/>
  <c r="AF33" i="1"/>
  <c r="AG33" i="1" s="1"/>
  <c r="AE32" i="1"/>
  <c r="AH32" i="1"/>
  <c r="AA32" i="1"/>
  <c r="Y32" i="1"/>
  <c r="Z32" i="1"/>
  <c r="U36" i="1"/>
  <c r="V36" i="1" s="1"/>
  <c r="X35" i="1"/>
  <c r="AB35" i="1"/>
  <c r="AC35" i="1" s="1"/>
  <c r="L36" i="1"/>
  <c r="M36" i="1" s="1"/>
  <c r="P36" i="1" s="1"/>
  <c r="J37" i="1"/>
  <c r="Q37" i="1"/>
  <c r="R37" i="1" s="1"/>
  <c r="I37" i="1"/>
  <c r="K37" i="1"/>
  <c r="AH34" i="1"/>
  <c r="Z34" i="1"/>
  <c r="Y34" i="1"/>
  <c r="S36" i="1" l="1"/>
  <c r="T36" i="1"/>
  <c r="W36" i="1" s="1"/>
  <c r="AA36" i="1" s="1"/>
  <c r="N36" i="1"/>
  <c r="O36" i="1" s="1"/>
  <c r="U37" i="1"/>
  <c r="V37" i="1" s="1"/>
  <c r="L37" i="1"/>
  <c r="M37" i="1" s="1"/>
  <c r="P37" i="1" s="1"/>
  <c r="F39" i="1"/>
  <c r="G39" i="1" s="1"/>
  <c r="D40" i="1"/>
  <c r="Q38" i="1"/>
  <c r="R38" i="1" s="1"/>
  <c r="I38" i="1"/>
  <c r="J38" i="1"/>
  <c r="K38" i="1"/>
  <c r="AF32" i="1"/>
  <c r="AG32" i="1" s="1"/>
  <c r="W35" i="1"/>
  <c r="AA35" i="1" s="1"/>
  <c r="AD35" i="1"/>
  <c r="AE35" i="1" s="1"/>
  <c r="X36" i="1"/>
  <c r="AB36" i="1"/>
  <c r="AC36" i="1" s="1"/>
  <c r="S37" i="1" l="1"/>
  <c r="T37" i="1"/>
  <c r="I39" i="1"/>
  <c r="Q39" i="1"/>
  <c r="R39" i="1" s="1"/>
  <c r="J39" i="1"/>
  <c r="K39" i="1"/>
  <c r="X37" i="1"/>
  <c r="AB37" i="1"/>
  <c r="AC37" i="1" s="1"/>
  <c r="AF35" i="1"/>
  <c r="AG35" i="1" s="1"/>
  <c r="N37" i="1"/>
  <c r="O37" i="1" s="1"/>
  <c r="AH35" i="1"/>
  <c r="U38" i="1"/>
  <c r="V38" i="1" s="1"/>
  <c r="Z36" i="1"/>
  <c r="Y36" i="1"/>
  <c r="L38" i="1"/>
  <c r="N38" i="1" s="1"/>
  <c r="O38" i="1" s="1"/>
  <c r="AD36" i="1"/>
  <c r="AE36" i="1" s="1"/>
  <c r="Y35" i="1"/>
  <c r="Z35" i="1"/>
  <c r="F40" i="1"/>
  <c r="G40" i="1" s="1"/>
  <c r="D41" i="1"/>
  <c r="M38" i="1" l="1"/>
  <c r="P38" i="1" s="1"/>
  <c r="L39" i="1"/>
  <c r="N39" i="1" s="1"/>
  <c r="O39" i="1" s="1"/>
  <c r="AF36" i="1"/>
  <c r="AG36" i="1" s="1"/>
  <c r="U39" i="1"/>
  <c r="V39" i="1" s="1"/>
  <c r="X38" i="1"/>
  <c r="AB38" i="1"/>
  <c r="AC38" i="1" s="1"/>
  <c r="F41" i="1"/>
  <c r="G41" i="1" s="1"/>
  <c r="D42" i="1"/>
  <c r="W37" i="1"/>
  <c r="AA37" i="1" s="1"/>
  <c r="AD37" i="1"/>
  <c r="AE37" i="1" s="1"/>
  <c r="I40" i="1"/>
  <c r="J40" i="1"/>
  <c r="Q40" i="1"/>
  <c r="R40" i="1" s="1"/>
  <c r="K40" i="1"/>
  <c r="AH36" i="1"/>
  <c r="M39" i="1" l="1"/>
  <c r="P39" i="1" s="1"/>
  <c r="S39" i="1" s="1"/>
  <c r="AH37" i="1"/>
  <c r="F42" i="1"/>
  <c r="G42" i="1" s="1"/>
  <c r="D43" i="1"/>
  <c r="Z37" i="1"/>
  <c r="L40" i="1"/>
  <c r="N40" i="1" s="1"/>
  <c r="O40" i="1" s="1"/>
  <c r="AB39" i="1"/>
  <c r="AC39" i="1" s="1"/>
  <c r="X39" i="1"/>
  <c r="K41" i="1"/>
  <c r="J41" i="1"/>
  <c r="Q41" i="1"/>
  <c r="R41" i="1" s="1"/>
  <c r="I41" i="1"/>
  <c r="Y37" i="1"/>
  <c r="U40" i="1"/>
  <c r="V40" i="1" s="1"/>
  <c r="AF37" i="1"/>
  <c r="AG37" i="1" s="1"/>
  <c r="S38" i="1"/>
  <c r="T38" i="1"/>
  <c r="T39" i="1" l="1"/>
  <c r="W39" i="1" s="1"/>
  <c r="AA39" i="1" s="1"/>
  <c r="W38" i="1"/>
  <c r="AD38" i="1"/>
  <c r="U41" i="1"/>
  <c r="V41" i="1" s="1"/>
  <c r="L41" i="1"/>
  <c r="N41" i="1" s="1"/>
  <c r="O41" i="1" s="1"/>
  <c r="M40" i="1"/>
  <c r="P40" i="1" s="1"/>
  <c r="D44" i="1"/>
  <c r="F43" i="1"/>
  <c r="G43" i="1" s="1"/>
  <c r="X40" i="1"/>
  <c r="AB40" i="1"/>
  <c r="AC40" i="1" s="1"/>
  <c r="Q42" i="1"/>
  <c r="R42" i="1" s="1"/>
  <c r="I42" i="1"/>
  <c r="J42" i="1"/>
  <c r="K42" i="1"/>
  <c r="AD39" i="1" l="1"/>
  <c r="AE39" i="1" s="1"/>
  <c r="AF39" i="1" s="1"/>
  <c r="AG39" i="1" s="1"/>
  <c r="I43" i="1"/>
  <c r="J43" i="1"/>
  <c r="Q43" i="1"/>
  <c r="R43" i="1" s="1"/>
  <c r="K43" i="1"/>
  <c r="F44" i="1"/>
  <c r="G44" i="1" s="1"/>
  <c r="D45" i="1"/>
  <c r="Y39" i="1"/>
  <c r="U42" i="1"/>
  <c r="V42" i="1" s="1"/>
  <c r="S40" i="1"/>
  <c r="T40" i="1"/>
  <c r="M41" i="1"/>
  <c r="P41" i="1" s="1"/>
  <c r="AB41" i="1"/>
  <c r="AC41" i="1" s="1"/>
  <c r="X41" i="1"/>
  <c r="AE38" i="1"/>
  <c r="AH38" i="1"/>
  <c r="L42" i="1"/>
  <c r="M42" i="1" s="1"/>
  <c r="P42" i="1" s="1"/>
  <c r="Z39" i="1"/>
  <c r="AA38" i="1"/>
  <c r="Z38" i="1"/>
  <c r="Y38" i="1"/>
  <c r="AH39" i="1" l="1"/>
  <c r="S42" i="1"/>
  <c r="T42" i="1"/>
  <c r="X42" i="1"/>
  <c r="AB42" i="1"/>
  <c r="AC42" i="1" s="1"/>
  <c r="AF38" i="1"/>
  <c r="AG38" i="1" s="1"/>
  <c r="F45" i="1"/>
  <c r="G45" i="1" s="1"/>
  <c r="D46" i="1"/>
  <c r="S41" i="1"/>
  <c r="T41" i="1"/>
  <c r="W40" i="1"/>
  <c r="AD40" i="1"/>
  <c r="I44" i="1"/>
  <c r="J44" i="1"/>
  <c r="Q44" i="1"/>
  <c r="R44" i="1" s="1"/>
  <c r="K44" i="1"/>
  <c r="U43" i="1"/>
  <c r="V43" i="1" s="1"/>
  <c r="L43" i="1"/>
  <c r="N43" i="1" s="1"/>
  <c r="O43" i="1" s="1"/>
  <c r="N42" i="1"/>
  <c r="O42" i="1" s="1"/>
  <c r="M43" i="1" l="1"/>
  <c r="P43" i="1" s="1"/>
  <c r="AE40" i="1"/>
  <c r="AH40" i="1"/>
  <c r="AA40" i="1"/>
  <c r="Y40" i="1"/>
  <c r="Z40" i="1"/>
  <c r="J45" i="1"/>
  <c r="K45" i="1"/>
  <c r="I45" i="1"/>
  <c r="Q45" i="1"/>
  <c r="R45" i="1" s="1"/>
  <c r="AD41" i="1"/>
  <c r="W41" i="1"/>
  <c r="X43" i="1"/>
  <c r="AB43" i="1"/>
  <c r="AC43" i="1" s="1"/>
  <c r="W42" i="1"/>
  <c r="AA42" i="1" s="1"/>
  <c r="AD42" i="1"/>
  <c r="AE42" i="1" s="1"/>
  <c r="L44" i="1"/>
  <c r="M44" i="1" s="1"/>
  <c r="P44" i="1" s="1"/>
  <c r="U44" i="1"/>
  <c r="V44" i="1" s="1"/>
  <c r="F46" i="1"/>
  <c r="G46" i="1" s="1"/>
  <c r="D47" i="1"/>
  <c r="Y42" i="1" l="1"/>
  <c r="Z42" i="1"/>
  <c r="S44" i="1"/>
  <c r="T44" i="1"/>
  <c r="N44" i="1"/>
  <c r="O44" i="1" s="1"/>
  <c r="AF42" i="1"/>
  <c r="AG42" i="1" s="1"/>
  <c r="F47" i="1"/>
  <c r="G47" i="1" s="1"/>
  <c r="D48" i="1"/>
  <c r="U45" i="1"/>
  <c r="V45" i="1" s="1"/>
  <c r="AF40" i="1"/>
  <c r="AG40" i="1" s="1"/>
  <c r="Q46" i="1"/>
  <c r="R46" i="1" s="1"/>
  <c r="I46" i="1"/>
  <c r="J46" i="1"/>
  <c r="K46" i="1"/>
  <c r="S43" i="1"/>
  <c r="T43" i="1"/>
  <c r="L45" i="1"/>
  <c r="N45" i="1" s="1"/>
  <c r="O45" i="1" s="1"/>
  <c r="AA41" i="1"/>
  <c r="Y41" i="1"/>
  <c r="Z41" i="1"/>
  <c r="AE41" i="1"/>
  <c r="AH41" i="1"/>
  <c r="AH42" i="1"/>
  <c r="AB44" i="1"/>
  <c r="AC44" i="1" s="1"/>
  <c r="X44" i="1"/>
  <c r="M45" i="1" l="1"/>
  <c r="P45" i="1" s="1"/>
  <c r="S45" i="1" s="1"/>
  <c r="I47" i="1"/>
  <c r="J47" i="1"/>
  <c r="Q47" i="1"/>
  <c r="R47" i="1" s="1"/>
  <c r="K47" i="1"/>
  <c r="L46" i="1"/>
  <c r="M46" i="1" s="1"/>
  <c r="P46" i="1" s="1"/>
  <c r="AF41" i="1"/>
  <c r="AG41" i="1" s="1"/>
  <c r="U46" i="1"/>
  <c r="V46" i="1" s="1"/>
  <c r="F48" i="1"/>
  <c r="G48" i="1" s="1"/>
  <c r="D49" i="1"/>
  <c r="W43" i="1"/>
  <c r="AD43" i="1"/>
  <c r="W44" i="1"/>
  <c r="AA44" i="1" s="1"/>
  <c r="AD44" i="1"/>
  <c r="AE44" i="1" s="1"/>
  <c r="AB45" i="1"/>
  <c r="AC45" i="1" s="1"/>
  <c r="X45" i="1"/>
  <c r="T45" i="1" l="1"/>
  <c r="AD45" i="1" s="1"/>
  <c r="AE45" i="1" s="1"/>
  <c r="Y44" i="1"/>
  <c r="N46" i="1"/>
  <c r="O46" i="1" s="1"/>
  <c r="S46" i="1"/>
  <c r="T46" i="1"/>
  <c r="AF44" i="1"/>
  <c r="AG44" i="1" s="1"/>
  <c r="X46" i="1"/>
  <c r="AB46" i="1"/>
  <c r="AC46" i="1" s="1"/>
  <c r="AH44" i="1"/>
  <c r="U47" i="1"/>
  <c r="V47" i="1" s="1"/>
  <c r="I48" i="1"/>
  <c r="J48" i="1"/>
  <c r="Q48" i="1"/>
  <c r="R48" i="1" s="1"/>
  <c r="K48" i="1"/>
  <c r="AE43" i="1"/>
  <c r="AH43" i="1"/>
  <c r="AA43" i="1"/>
  <c r="Y43" i="1"/>
  <c r="Z43" i="1"/>
  <c r="L47" i="1"/>
  <c r="N47" i="1" s="1"/>
  <c r="O47" i="1" s="1"/>
  <c r="F49" i="1"/>
  <c r="G49" i="1" s="1"/>
  <c r="D50" i="1"/>
  <c r="Z44" i="1"/>
  <c r="W45" i="1" l="1"/>
  <c r="AA45" i="1" s="1"/>
  <c r="AF43" i="1"/>
  <c r="AG43" i="1" s="1"/>
  <c r="M47" i="1"/>
  <c r="P47" i="1" s="1"/>
  <c r="U48" i="1"/>
  <c r="V48" i="1" s="1"/>
  <c r="AH45" i="1"/>
  <c r="F50" i="1"/>
  <c r="G50" i="1" s="1"/>
  <c r="D51" i="1"/>
  <c r="L48" i="1"/>
  <c r="N48" i="1" s="1"/>
  <c r="O48" i="1" s="1"/>
  <c r="K49" i="1"/>
  <c r="I49" i="1"/>
  <c r="J49" i="1"/>
  <c r="Q49" i="1"/>
  <c r="R49" i="1" s="1"/>
  <c r="X47" i="1"/>
  <c r="AB47" i="1"/>
  <c r="AC47" i="1" s="1"/>
  <c r="W46" i="1"/>
  <c r="AA46" i="1" s="1"/>
  <c r="AD46" i="1"/>
  <c r="AE46" i="1" s="1"/>
  <c r="AF45" i="1"/>
  <c r="AG45" i="1" s="1"/>
  <c r="Y45" i="1" l="1"/>
  <c r="Z45" i="1"/>
  <c r="AH46" i="1"/>
  <c r="U49" i="1"/>
  <c r="V49" i="1" s="1"/>
  <c r="L49" i="1"/>
  <c r="N49" i="1" s="1"/>
  <c r="O49" i="1" s="1"/>
  <c r="M48" i="1"/>
  <c r="P48" i="1" s="1"/>
  <c r="D52" i="1"/>
  <c r="F51" i="1"/>
  <c r="G51" i="1" s="1"/>
  <c r="Q50" i="1"/>
  <c r="R50" i="1" s="1"/>
  <c r="I50" i="1"/>
  <c r="J50" i="1"/>
  <c r="K50" i="1"/>
  <c r="Y46" i="1"/>
  <c r="AB48" i="1"/>
  <c r="AC48" i="1" s="1"/>
  <c r="X48" i="1"/>
  <c r="M49" i="1"/>
  <c r="P49" i="1" s="1"/>
  <c r="S49" i="1" s="1"/>
  <c r="S47" i="1"/>
  <c r="T47" i="1"/>
  <c r="Z46" i="1"/>
  <c r="AF46" i="1"/>
  <c r="AG46" i="1" s="1"/>
  <c r="F52" i="1" l="1"/>
  <c r="G52" i="1" s="1"/>
  <c r="D53" i="1"/>
  <c r="I51" i="1"/>
  <c r="J51" i="1"/>
  <c r="Q51" i="1"/>
  <c r="R51" i="1" s="1"/>
  <c r="K51" i="1"/>
  <c r="S48" i="1"/>
  <c r="T48" i="1"/>
  <c r="W47" i="1"/>
  <c r="AD47" i="1"/>
  <c r="L50" i="1"/>
  <c r="M50" i="1" s="1"/>
  <c r="P50" i="1" s="1"/>
  <c r="T49" i="1"/>
  <c r="U50" i="1"/>
  <c r="V50" i="1" s="1"/>
  <c r="AB49" i="1"/>
  <c r="AC49" i="1" s="1"/>
  <c r="X49" i="1"/>
  <c r="N50" i="1" l="1"/>
  <c r="O50" i="1" s="1"/>
  <c r="S50" i="1"/>
  <c r="T50" i="1"/>
  <c r="U51" i="1"/>
  <c r="V51" i="1" s="1"/>
  <c r="AE47" i="1"/>
  <c r="AH47" i="1"/>
  <c r="L51" i="1"/>
  <c r="N51" i="1" s="1"/>
  <c r="O51" i="1" s="1"/>
  <c r="F53" i="1"/>
  <c r="G53" i="1" s="1"/>
  <c r="D54" i="1"/>
  <c r="X50" i="1"/>
  <c r="AB50" i="1"/>
  <c r="AC50" i="1" s="1"/>
  <c r="I52" i="1"/>
  <c r="J52" i="1"/>
  <c r="Q52" i="1"/>
  <c r="R52" i="1" s="1"/>
  <c r="K52" i="1"/>
  <c r="AA47" i="1"/>
  <c r="Z47" i="1"/>
  <c r="Y47" i="1"/>
  <c r="W49" i="1"/>
  <c r="AA49" i="1" s="1"/>
  <c r="AD49" i="1"/>
  <c r="AE49" i="1" s="1"/>
  <c r="AD48" i="1"/>
  <c r="W48" i="1"/>
  <c r="Z49" i="1" l="1"/>
  <c r="AA48" i="1"/>
  <c r="Z48" i="1"/>
  <c r="Y48" i="1"/>
  <c r="Y49" i="1"/>
  <c r="J53" i="1"/>
  <c r="Q53" i="1"/>
  <c r="R53" i="1" s="1"/>
  <c r="I53" i="1"/>
  <c r="K53" i="1"/>
  <c r="AB51" i="1"/>
  <c r="AC51" i="1" s="1"/>
  <c r="X51" i="1"/>
  <c r="AE48" i="1"/>
  <c r="AH48" i="1"/>
  <c r="M51" i="1"/>
  <c r="P51" i="1" s="1"/>
  <c r="AF47" i="1"/>
  <c r="AG47" i="1" s="1"/>
  <c r="F54" i="1"/>
  <c r="G54" i="1" s="1"/>
  <c r="D55" i="1"/>
  <c r="U52" i="1"/>
  <c r="V52" i="1" s="1"/>
  <c r="AH49" i="1"/>
  <c r="W50" i="1"/>
  <c r="AA50" i="1" s="1"/>
  <c r="AD50" i="1"/>
  <c r="AE50" i="1" s="1"/>
  <c r="AF49" i="1"/>
  <c r="AG49" i="1" s="1"/>
  <c r="L52" i="1"/>
  <c r="M52" i="1" s="1"/>
  <c r="P52" i="1" s="1"/>
  <c r="S52" i="1" l="1"/>
  <c r="T52" i="1"/>
  <c r="U53" i="1"/>
  <c r="V53" i="1" s="1"/>
  <c r="AB52" i="1"/>
  <c r="AC52" i="1" s="1"/>
  <c r="X52" i="1"/>
  <c r="AF48" i="1"/>
  <c r="AG48" i="1" s="1"/>
  <c r="Q54" i="1"/>
  <c r="R54" i="1" s="1"/>
  <c r="I54" i="1"/>
  <c r="J54" i="1"/>
  <c r="K54" i="1"/>
  <c r="N52" i="1"/>
  <c r="O52" i="1" s="1"/>
  <c r="F55" i="1"/>
  <c r="G55" i="1" s="1"/>
  <c r="D56" i="1"/>
  <c r="Y50" i="1"/>
  <c r="S51" i="1"/>
  <c r="T51" i="1"/>
  <c r="L53" i="1"/>
  <c r="M53" i="1" s="1"/>
  <c r="P53" i="1" s="1"/>
  <c r="S53" i="1" s="1"/>
  <c r="Z50" i="1"/>
  <c r="AF50" i="1"/>
  <c r="AG50" i="1" s="1"/>
  <c r="AH50" i="1"/>
  <c r="N53" i="1" l="1"/>
  <c r="O53" i="1" s="1"/>
  <c r="W51" i="1"/>
  <c r="AD51" i="1"/>
  <c r="X53" i="1"/>
  <c r="AB53" i="1"/>
  <c r="AC53" i="1" s="1"/>
  <c r="I55" i="1"/>
  <c r="Q55" i="1"/>
  <c r="R55" i="1" s="1"/>
  <c r="J55" i="1"/>
  <c r="K55" i="1"/>
  <c r="T53" i="1"/>
  <c r="L54" i="1"/>
  <c r="N54" i="1" s="1"/>
  <c r="O54" i="1" s="1"/>
  <c r="W52" i="1"/>
  <c r="AA52" i="1" s="1"/>
  <c r="AD52" i="1"/>
  <c r="AE52" i="1" s="1"/>
  <c r="F56" i="1"/>
  <c r="G56" i="1" s="1"/>
  <c r="D57" i="1"/>
  <c r="U54" i="1"/>
  <c r="V54" i="1" s="1"/>
  <c r="M54" i="1" l="1"/>
  <c r="P54" i="1" s="1"/>
  <c r="S54" i="1" s="1"/>
  <c r="X54" i="1"/>
  <c r="AB54" i="1"/>
  <c r="AC54" i="1" s="1"/>
  <c r="U55" i="1"/>
  <c r="V55" i="1" s="1"/>
  <c r="W53" i="1"/>
  <c r="AA53" i="1" s="1"/>
  <c r="AD53" i="1"/>
  <c r="AE53" i="1" s="1"/>
  <c r="L55" i="1"/>
  <c r="N55" i="1" s="1"/>
  <c r="O55" i="1" s="1"/>
  <c r="AF52" i="1"/>
  <c r="AG52" i="1" s="1"/>
  <c r="Y52" i="1"/>
  <c r="AE51" i="1"/>
  <c r="AH51" i="1"/>
  <c r="D58" i="1"/>
  <c r="F57" i="1"/>
  <c r="G57" i="1" s="1"/>
  <c r="I56" i="1"/>
  <c r="J56" i="1"/>
  <c r="Q56" i="1"/>
  <c r="R56" i="1" s="1"/>
  <c r="K56" i="1"/>
  <c r="AH52" i="1"/>
  <c r="Z52" i="1"/>
  <c r="AA51" i="1"/>
  <c r="Y51" i="1"/>
  <c r="Z51" i="1"/>
  <c r="M55" i="1" l="1"/>
  <c r="P55" i="1" s="1"/>
  <c r="S55" i="1" s="1"/>
  <c r="T54" i="1"/>
  <c r="L56" i="1"/>
  <c r="N56" i="1" s="1"/>
  <c r="O56" i="1" s="1"/>
  <c r="AF53" i="1"/>
  <c r="AG53" i="1" s="1"/>
  <c r="K57" i="1"/>
  <c r="J57" i="1"/>
  <c r="Q57" i="1"/>
  <c r="R57" i="1" s="1"/>
  <c r="I57" i="1"/>
  <c r="W54" i="1"/>
  <c r="AA54" i="1" s="1"/>
  <c r="AD54" i="1"/>
  <c r="AE54" i="1" s="1"/>
  <c r="U56" i="1"/>
  <c r="V56" i="1" s="1"/>
  <c r="F58" i="1"/>
  <c r="G58" i="1" s="1"/>
  <c r="D59" i="1"/>
  <c r="Y53" i="1"/>
  <c r="T55" i="1"/>
  <c r="Z53" i="1"/>
  <c r="X55" i="1"/>
  <c r="AB55" i="1"/>
  <c r="AC55" i="1" s="1"/>
  <c r="AF51" i="1"/>
  <c r="AG51" i="1" s="1"/>
  <c r="AH53" i="1"/>
  <c r="Z54" i="1" l="1"/>
  <c r="Y54" i="1"/>
  <c r="M56" i="1"/>
  <c r="P56" i="1" s="1"/>
  <c r="S56" i="1" s="1"/>
  <c r="T56" i="1"/>
  <c r="U57" i="1"/>
  <c r="V57" i="1" s="1"/>
  <c r="D60" i="1"/>
  <c r="F59" i="1"/>
  <c r="G59" i="1" s="1"/>
  <c r="L57" i="1"/>
  <c r="N57" i="1" s="1"/>
  <c r="O57" i="1" s="1"/>
  <c r="X56" i="1"/>
  <c r="AB56" i="1"/>
  <c r="AC56" i="1" s="1"/>
  <c r="Q58" i="1"/>
  <c r="R58" i="1" s="1"/>
  <c r="I58" i="1"/>
  <c r="J58" i="1"/>
  <c r="K58" i="1"/>
  <c r="AF54" i="1"/>
  <c r="AG54" i="1" s="1"/>
  <c r="W56" i="1"/>
  <c r="AA56" i="1" s="1"/>
  <c r="AH54" i="1"/>
  <c r="W55" i="1"/>
  <c r="AA55" i="1" s="1"/>
  <c r="AD55" i="1"/>
  <c r="AE55" i="1" s="1"/>
  <c r="AD56" i="1" l="1"/>
  <c r="AE56" i="1" s="1"/>
  <c r="AF56" i="1" s="1"/>
  <c r="AG56" i="1" s="1"/>
  <c r="M57" i="1"/>
  <c r="P57" i="1" s="1"/>
  <c r="S57" i="1" s="1"/>
  <c r="AF55" i="1"/>
  <c r="AG55" i="1" s="1"/>
  <c r="Y55" i="1"/>
  <c r="Z56" i="1"/>
  <c r="Y56" i="1"/>
  <c r="Z55" i="1"/>
  <c r="I59" i="1"/>
  <c r="J59" i="1"/>
  <c r="Q59" i="1"/>
  <c r="R59" i="1" s="1"/>
  <c r="K59" i="1"/>
  <c r="L58" i="1"/>
  <c r="M58" i="1" s="1"/>
  <c r="P58" i="1" s="1"/>
  <c r="F60" i="1"/>
  <c r="G60" i="1" s="1"/>
  <c r="D61" i="1"/>
  <c r="AH55" i="1"/>
  <c r="AH56" i="1"/>
  <c r="U58" i="1"/>
  <c r="V58" i="1" s="1"/>
  <c r="X57" i="1"/>
  <c r="AB57" i="1"/>
  <c r="AC57" i="1" s="1"/>
  <c r="T57" i="1" l="1"/>
  <c r="W57" i="1" s="1"/>
  <c r="AA57" i="1" s="1"/>
  <c r="N58" i="1"/>
  <c r="O58" i="1" s="1"/>
  <c r="S58" i="1"/>
  <c r="T58" i="1"/>
  <c r="I60" i="1"/>
  <c r="J60" i="1"/>
  <c r="Q60" i="1"/>
  <c r="R60" i="1" s="1"/>
  <c r="K60" i="1"/>
  <c r="U59" i="1"/>
  <c r="V59" i="1" s="1"/>
  <c r="L59" i="1"/>
  <c r="N59" i="1" s="1"/>
  <c r="O59" i="1" s="1"/>
  <c r="AB58" i="1"/>
  <c r="AC58" i="1" s="1"/>
  <c r="X58" i="1"/>
  <c r="F61" i="1"/>
  <c r="G61" i="1" s="1"/>
  <c r="D62" i="1"/>
  <c r="M59" i="1" l="1"/>
  <c r="P59" i="1" s="1"/>
  <c r="S59" i="1" s="1"/>
  <c r="AD57" i="1"/>
  <c r="Z57" i="1"/>
  <c r="Y57" i="1"/>
  <c r="U60" i="1"/>
  <c r="V60" i="1" s="1"/>
  <c r="L60" i="1"/>
  <c r="N60" i="1" s="1"/>
  <c r="O60" i="1" s="1"/>
  <c r="F62" i="1"/>
  <c r="G62" i="1" s="1"/>
  <c r="D63" i="1"/>
  <c r="J61" i="1"/>
  <c r="I61" i="1"/>
  <c r="Q61" i="1"/>
  <c r="R61" i="1" s="1"/>
  <c r="K61" i="1"/>
  <c r="X59" i="1"/>
  <c r="AB59" i="1"/>
  <c r="AC59" i="1" s="1"/>
  <c r="W58" i="1"/>
  <c r="AA58" i="1" s="1"/>
  <c r="AD58" i="1"/>
  <c r="AE58" i="1" s="1"/>
  <c r="T59" i="1"/>
  <c r="AE57" i="1" l="1"/>
  <c r="AF57" i="1" s="1"/>
  <c r="AG57" i="1" s="1"/>
  <c r="AH57" i="1"/>
  <c r="M60" i="1"/>
  <c r="P60" i="1" s="1"/>
  <c r="S60" i="1" s="1"/>
  <c r="U61" i="1"/>
  <c r="V61" i="1" s="1"/>
  <c r="W59" i="1"/>
  <c r="AA59" i="1" s="1"/>
  <c r="AD59" i="1"/>
  <c r="AE59" i="1" s="1"/>
  <c r="L61" i="1"/>
  <c r="M61" i="1" s="1"/>
  <c r="P61" i="1" s="1"/>
  <c r="AH58" i="1"/>
  <c r="AF58" i="1"/>
  <c r="AG58" i="1" s="1"/>
  <c r="F63" i="1"/>
  <c r="G63" i="1" s="1"/>
  <c r="D64" i="1"/>
  <c r="AB60" i="1"/>
  <c r="AC60" i="1" s="1"/>
  <c r="X60" i="1"/>
  <c r="Y58" i="1"/>
  <c r="Q62" i="1"/>
  <c r="R62" i="1" s="1"/>
  <c r="I62" i="1"/>
  <c r="J62" i="1"/>
  <c r="K62" i="1"/>
  <c r="Z58" i="1"/>
  <c r="Z59" i="1" l="1"/>
  <c r="Y59" i="1"/>
  <c r="AH59" i="1"/>
  <c r="N61" i="1"/>
  <c r="O61" i="1" s="1"/>
  <c r="T60" i="1"/>
  <c r="W60" i="1" s="1"/>
  <c r="AA60" i="1" s="1"/>
  <c r="S61" i="1"/>
  <c r="T61" i="1"/>
  <c r="AF59" i="1"/>
  <c r="AG59" i="1" s="1"/>
  <c r="L62" i="1"/>
  <c r="N62" i="1" s="1"/>
  <c r="O62" i="1" s="1"/>
  <c r="I63" i="1"/>
  <c r="J63" i="1"/>
  <c r="Q63" i="1"/>
  <c r="R63" i="1" s="1"/>
  <c r="K63" i="1"/>
  <c r="F64" i="1"/>
  <c r="G64" i="1" s="1"/>
  <c r="D65" i="1"/>
  <c r="U62" i="1"/>
  <c r="V62" i="1" s="1"/>
  <c r="X61" i="1"/>
  <c r="AB61" i="1"/>
  <c r="AC61" i="1" s="1"/>
  <c r="AD60" i="1" l="1"/>
  <c r="AE60" i="1" s="1"/>
  <c r="AF60" i="1" s="1"/>
  <c r="AG60" i="1" s="1"/>
  <c r="M62" i="1"/>
  <c r="P62" i="1" s="1"/>
  <c r="U63" i="1"/>
  <c r="V63" i="1" s="1"/>
  <c r="X62" i="1"/>
  <c r="AB62" i="1"/>
  <c r="AC62" i="1" s="1"/>
  <c r="L63" i="1"/>
  <c r="M63" i="1" s="1"/>
  <c r="P63" i="1" s="1"/>
  <c r="Z60" i="1"/>
  <c r="D66" i="1"/>
  <c r="F65" i="1"/>
  <c r="G65" i="1" s="1"/>
  <c r="AH60" i="1"/>
  <c r="I64" i="1"/>
  <c r="J64" i="1"/>
  <c r="Q64" i="1"/>
  <c r="R64" i="1" s="1"/>
  <c r="K64" i="1"/>
  <c r="W61" i="1"/>
  <c r="AA61" i="1" s="1"/>
  <c r="AD61" i="1"/>
  <c r="AE61" i="1" s="1"/>
  <c r="Y60" i="1"/>
  <c r="S62" i="1" l="1"/>
  <c r="T62" i="1"/>
  <c r="S63" i="1"/>
  <c r="T63" i="1"/>
  <c r="U64" i="1"/>
  <c r="V64" i="1" s="1"/>
  <c r="N63" i="1"/>
  <c r="O63" i="1" s="1"/>
  <c r="AH61" i="1"/>
  <c r="L64" i="1"/>
  <c r="N64" i="1" s="1"/>
  <c r="O64" i="1" s="1"/>
  <c r="K65" i="1"/>
  <c r="I65" i="1"/>
  <c r="J65" i="1"/>
  <c r="Q65" i="1"/>
  <c r="R65" i="1" s="1"/>
  <c r="Y61" i="1"/>
  <c r="X63" i="1"/>
  <c r="AB63" i="1"/>
  <c r="AC63" i="1" s="1"/>
  <c r="Z61" i="1"/>
  <c r="AF61" i="1"/>
  <c r="AG61" i="1" s="1"/>
  <c r="F66" i="1"/>
  <c r="G66" i="1" s="1"/>
  <c r="D67" i="1"/>
  <c r="W62" i="1" l="1"/>
  <c r="AD62" i="1"/>
  <c r="X64" i="1"/>
  <c r="AB64" i="1"/>
  <c r="AC64" i="1" s="1"/>
  <c r="M64" i="1"/>
  <c r="P64" i="1" s="1"/>
  <c r="D68" i="1"/>
  <c r="F67" i="1"/>
  <c r="G67" i="1" s="1"/>
  <c r="U65" i="1"/>
  <c r="V65" i="1" s="1"/>
  <c r="Q66" i="1"/>
  <c r="R66" i="1" s="1"/>
  <c r="I66" i="1"/>
  <c r="J66" i="1"/>
  <c r="K66" i="1"/>
  <c r="L65" i="1"/>
  <c r="N65" i="1" s="1"/>
  <c r="O65" i="1" s="1"/>
  <c r="W63" i="1"/>
  <c r="AA63" i="1" s="1"/>
  <c r="AD63" i="1"/>
  <c r="AE63" i="1" s="1"/>
  <c r="AE62" i="1" l="1"/>
  <c r="AF62" i="1" s="1"/>
  <c r="AG62" i="1" s="1"/>
  <c r="AH62" i="1"/>
  <c r="AA62" i="1"/>
  <c r="Y62" i="1"/>
  <c r="Z62" i="1"/>
  <c r="F68" i="1"/>
  <c r="G68" i="1" s="1"/>
  <c r="D69" i="1"/>
  <c r="L66" i="1"/>
  <c r="M66" i="1" s="1"/>
  <c r="P66" i="1" s="1"/>
  <c r="Y63" i="1"/>
  <c r="U66" i="1"/>
  <c r="V66" i="1" s="1"/>
  <c r="S64" i="1"/>
  <c r="T64" i="1"/>
  <c r="Z63" i="1"/>
  <c r="M65" i="1"/>
  <c r="P65" i="1" s="1"/>
  <c r="AF63" i="1"/>
  <c r="AG63" i="1" s="1"/>
  <c r="X65" i="1"/>
  <c r="AB65" i="1"/>
  <c r="AC65" i="1" s="1"/>
  <c r="I67" i="1"/>
  <c r="J67" i="1"/>
  <c r="Q67" i="1"/>
  <c r="R67" i="1" s="1"/>
  <c r="K67" i="1"/>
  <c r="AH63" i="1"/>
  <c r="S66" i="1" l="1"/>
  <c r="T66" i="1"/>
  <c r="X66" i="1"/>
  <c r="AB66" i="1"/>
  <c r="AC66" i="1" s="1"/>
  <c r="S65" i="1"/>
  <c r="T65" i="1"/>
  <c r="W64" i="1"/>
  <c r="AD64" i="1"/>
  <c r="F69" i="1"/>
  <c r="G69" i="1" s="1"/>
  <c r="D70" i="1"/>
  <c r="U67" i="1"/>
  <c r="V67" i="1" s="1"/>
  <c r="L67" i="1"/>
  <c r="N67" i="1" s="1"/>
  <c r="O67" i="1" s="1"/>
  <c r="N66" i="1"/>
  <c r="O66" i="1" s="1"/>
  <c r="I68" i="1"/>
  <c r="J68" i="1"/>
  <c r="Q68" i="1"/>
  <c r="R68" i="1" s="1"/>
  <c r="K68" i="1"/>
  <c r="M67" i="1" l="1"/>
  <c r="P67" i="1" s="1"/>
  <c r="S67" i="1" s="1"/>
  <c r="W65" i="1"/>
  <c r="AD65" i="1"/>
  <c r="U68" i="1"/>
  <c r="V68" i="1" s="1"/>
  <c r="J69" i="1"/>
  <c r="Q69" i="1"/>
  <c r="R69" i="1" s="1"/>
  <c r="I69" i="1"/>
  <c r="K69" i="1"/>
  <c r="AA64" i="1"/>
  <c r="Y64" i="1"/>
  <c r="Z64" i="1"/>
  <c r="W66" i="1"/>
  <c r="AA66" i="1" s="1"/>
  <c r="AD66" i="1"/>
  <c r="AE66" i="1" s="1"/>
  <c r="X67" i="1"/>
  <c r="AB67" i="1"/>
  <c r="AC67" i="1" s="1"/>
  <c r="L68" i="1"/>
  <c r="N68" i="1" s="1"/>
  <c r="O68" i="1" s="1"/>
  <c r="F70" i="1"/>
  <c r="G70" i="1" s="1"/>
  <c r="D71" i="1"/>
  <c r="AE64" i="1"/>
  <c r="AH64" i="1"/>
  <c r="T67" i="1" l="1"/>
  <c r="M68" i="1"/>
  <c r="P68" i="1" s="1"/>
  <c r="S68" i="1" s="1"/>
  <c r="AH66" i="1"/>
  <c r="AB68" i="1"/>
  <c r="AC68" i="1" s="1"/>
  <c r="X68" i="1"/>
  <c r="Q70" i="1"/>
  <c r="R70" i="1" s="1"/>
  <c r="I70" i="1"/>
  <c r="J70" i="1"/>
  <c r="K70" i="1"/>
  <c r="W67" i="1"/>
  <c r="AA67" i="1" s="1"/>
  <c r="AD67" i="1"/>
  <c r="AE67" i="1" s="1"/>
  <c r="Z66" i="1"/>
  <c r="T68" i="1"/>
  <c r="U69" i="1"/>
  <c r="V69" i="1" s="1"/>
  <c r="L69" i="1"/>
  <c r="N69" i="1" s="1"/>
  <c r="O69" i="1" s="1"/>
  <c r="Y66" i="1"/>
  <c r="AE65" i="1"/>
  <c r="AH65" i="1"/>
  <c r="AA65" i="1"/>
  <c r="Z65" i="1"/>
  <c r="Y65" i="1"/>
  <c r="AF64" i="1"/>
  <c r="AG64" i="1" s="1"/>
  <c r="F71" i="1"/>
  <c r="G71" i="1" s="1"/>
  <c r="D72" i="1"/>
  <c r="AF66" i="1"/>
  <c r="AG66" i="1" s="1"/>
  <c r="M69" i="1" l="1"/>
  <c r="P69" i="1" s="1"/>
  <c r="S69" i="1" s="1"/>
  <c r="AH67" i="1"/>
  <c r="L70" i="1"/>
  <c r="N70" i="1" s="1"/>
  <c r="O70" i="1" s="1"/>
  <c r="U70" i="1"/>
  <c r="V70" i="1" s="1"/>
  <c r="AF67" i="1"/>
  <c r="AG67" i="1" s="1"/>
  <c r="F72" i="1"/>
  <c r="G72" i="1" s="1"/>
  <c r="D73" i="1"/>
  <c r="Y67" i="1"/>
  <c r="I71" i="1"/>
  <c r="Q71" i="1"/>
  <c r="R71" i="1" s="1"/>
  <c r="J71" i="1"/>
  <c r="K71" i="1"/>
  <c r="W68" i="1"/>
  <c r="AA68" i="1" s="1"/>
  <c r="AD68" i="1"/>
  <c r="AE68" i="1" s="1"/>
  <c r="X69" i="1"/>
  <c r="AB69" i="1"/>
  <c r="AC69" i="1" s="1"/>
  <c r="Z67" i="1"/>
  <c r="AF65" i="1"/>
  <c r="AG65" i="1" s="1"/>
  <c r="M70" i="1" l="1"/>
  <c r="P70" i="1" s="1"/>
  <c r="S70" i="1" s="1"/>
  <c r="T69" i="1"/>
  <c r="W69" i="1" s="1"/>
  <c r="AA69" i="1" s="1"/>
  <c r="AH68" i="1"/>
  <c r="Y68" i="1"/>
  <c r="Z68" i="1"/>
  <c r="U71" i="1"/>
  <c r="V71" i="1" s="1"/>
  <c r="T70" i="1"/>
  <c r="L71" i="1"/>
  <c r="M71" i="1" s="1"/>
  <c r="P71" i="1" s="1"/>
  <c r="AF68" i="1"/>
  <c r="AG68" i="1" s="1"/>
  <c r="F73" i="1"/>
  <c r="G73" i="1" s="1"/>
  <c r="D74" i="1"/>
  <c r="AB70" i="1"/>
  <c r="AC70" i="1" s="1"/>
  <c r="X70" i="1"/>
  <c r="I72" i="1"/>
  <c r="J72" i="1"/>
  <c r="Q72" i="1"/>
  <c r="R72" i="1" s="1"/>
  <c r="K72" i="1"/>
  <c r="AD69" i="1" l="1"/>
  <c r="AE69" i="1" s="1"/>
  <c r="AF69" i="1" s="1"/>
  <c r="AG69" i="1" s="1"/>
  <c r="S71" i="1"/>
  <c r="T71" i="1"/>
  <c r="F74" i="1"/>
  <c r="G74" i="1" s="1"/>
  <c r="D75" i="1"/>
  <c r="AB71" i="1"/>
  <c r="AC71" i="1" s="1"/>
  <c r="X71" i="1"/>
  <c r="N71" i="1"/>
  <c r="O71" i="1" s="1"/>
  <c r="U72" i="1"/>
  <c r="V72" i="1" s="1"/>
  <c r="K73" i="1"/>
  <c r="J73" i="1"/>
  <c r="Q73" i="1"/>
  <c r="R73" i="1" s="1"/>
  <c r="I73" i="1"/>
  <c r="L72" i="1"/>
  <c r="N72" i="1" s="1"/>
  <c r="O72" i="1" s="1"/>
  <c r="W70" i="1"/>
  <c r="AA70" i="1" s="1"/>
  <c r="AD70" i="1"/>
  <c r="AE70" i="1" s="1"/>
  <c r="Z69" i="1"/>
  <c r="Y69" i="1"/>
  <c r="AH69" i="1" l="1"/>
  <c r="Y70" i="1"/>
  <c r="M72" i="1"/>
  <c r="P72" i="1" s="1"/>
  <c r="S72" i="1" s="1"/>
  <c r="L73" i="1"/>
  <c r="N73" i="1" s="1"/>
  <c r="O73" i="1" s="1"/>
  <c r="AF70" i="1"/>
  <c r="AG70" i="1" s="1"/>
  <c r="AH70" i="1"/>
  <c r="W71" i="1"/>
  <c r="AA71" i="1" s="1"/>
  <c r="AD71" i="1"/>
  <c r="AE71" i="1" s="1"/>
  <c r="AB72" i="1"/>
  <c r="AC72" i="1" s="1"/>
  <c r="X72" i="1"/>
  <c r="D76" i="1"/>
  <c r="F75" i="1"/>
  <c r="G75" i="1" s="1"/>
  <c r="Q74" i="1"/>
  <c r="R74" i="1" s="1"/>
  <c r="I74" i="1"/>
  <c r="J74" i="1"/>
  <c r="K74" i="1"/>
  <c r="Z70" i="1"/>
  <c r="U73" i="1"/>
  <c r="V73" i="1" s="1"/>
  <c r="M73" i="1" l="1"/>
  <c r="P73" i="1" s="1"/>
  <c r="S73" i="1" s="1"/>
  <c r="T72" i="1"/>
  <c r="Z71" i="1"/>
  <c r="Y71" i="1"/>
  <c r="I75" i="1"/>
  <c r="J75" i="1"/>
  <c r="Q75" i="1"/>
  <c r="R75" i="1" s="1"/>
  <c r="K75" i="1"/>
  <c r="AB73" i="1"/>
  <c r="AC73" i="1" s="1"/>
  <c r="X73" i="1"/>
  <c r="F76" i="1"/>
  <c r="G76" i="1" s="1"/>
  <c r="D77" i="1"/>
  <c r="T73" i="1"/>
  <c r="U74" i="1"/>
  <c r="V74" i="1" s="1"/>
  <c r="AF71" i="1"/>
  <c r="AG71" i="1" s="1"/>
  <c r="AH71" i="1"/>
  <c r="L74" i="1"/>
  <c r="M74" i="1" s="1"/>
  <c r="P74" i="1" s="1"/>
  <c r="S74" i="1" s="1"/>
  <c r="W72" i="1"/>
  <c r="AA72" i="1" s="1"/>
  <c r="AD72" i="1"/>
  <c r="AE72" i="1" s="1"/>
  <c r="N74" i="1" l="1"/>
  <c r="O74" i="1" s="1"/>
  <c r="AF72" i="1"/>
  <c r="AG72" i="1" s="1"/>
  <c r="I76" i="1"/>
  <c r="J76" i="1"/>
  <c r="Q76" i="1"/>
  <c r="R76" i="1" s="1"/>
  <c r="K76" i="1"/>
  <c r="X74" i="1"/>
  <c r="AB74" i="1"/>
  <c r="AC74" i="1" s="1"/>
  <c r="U75" i="1"/>
  <c r="V75" i="1" s="1"/>
  <c r="Z72" i="1"/>
  <c r="L75" i="1"/>
  <c r="M75" i="1" s="1"/>
  <c r="P75" i="1" s="1"/>
  <c r="F77" i="1"/>
  <c r="G77" i="1" s="1"/>
  <c r="D78" i="1"/>
  <c r="T74" i="1"/>
  <c r="Y72" i="1"/>
  <c r="AH72" i="1"/>
  <c r="W73" i="1"/>
  <c r="AA73" i="1" s="1"/>
  <c r="AD73" i="1"/>
  <c r="AE73" i="1" s="1"/>
  <c r="S75" i="1" l="1"/>
  <c r="T75" i="1"/>
  <c r="AF73" i="1"/>
  <c r="AG73" i="1" s="1"/>
  <c r="N75" i="1"/>
  <c r="O75" i="1" s="1"/>
  <c r="AB75" i="1"/>
  <c r="AC75" i="1" s="1"/>
  <c r="X75" i="1"/>
  <c r="L76" i="1"/>
  <c r="M76" i="1" s="1"/>
  <c r="P76" i="1" s="1"/>
  <c r="W74" i="1"/>
  <c r="AA74" i="1" s="1"/>
  <c r="AD74" i="1"/>
  <c r="AE74" i="1" s="1"/>
  <c r="Z73" i="1"/>
  <c r="F78" i="1"/>
  <c r="G78" i="1" s="1"/>
  <c r="D79" i="1"/>
  <c r="Y73" i="1"/>
  <c r="U76" i="1"/>
  <c r="V76" i="1" s="1"/>
  <c r="J77" i="1"/>
  <c r="K77" i="1"/>
  <c r="I77" i="1"/>
  <c r="Q77" i="1"/>
  <c r="R77" i="1" s="1"/>
  <c r="AH73" i="1"/>
  <c r="Y74" i="1" l="1"/>
  <c r="N76" i="1"/>
  <c r="O76" i="1" s="1"/>
  <c r="S76" i="1"/>
  <c r="T76" i="1"/>
  <c r="X76" i="1"/>
  <c r="AB76" i="1"/>
  <c r="AC76" i="1" s="1"/>
  <c r="AH74" i="1"/>
  <c r="M77" i="1"/>
  <c r="P77" i="1" s="1"/>
  <c r="S77" i="1" s="1"/>
  <c r="Z74" i="1"/>
  <c r="L77" i="1"/>
  <c r="N77" i="1" s="1"/>
  <c r="O77" i="1" s="1"/>
  <c r="AF74" i="1"/>
  <c r="AG74" i="1" s="1"/>
  <c r="U77" i="1"/>
  <c r="V77" i="1" s="1"/>
  <c r="F79" i="1"/>
  <c r="G79" i="1" s="1"/>
  <c r="D80" i="1"/>
  <c r="W75" i="1"/>
  <c r="AA75" i="1" s="1"/>
  <c r="AD75" i="1"/>
  <c r="AE75" i="1" s="1"/>
  <c r="Q78" i="1"/>
  <c r="R78" i="1" s="1"/>
  <c r="I78" i="1"/>
  <c r="J78" i="1"/>
  <c r="K78" i="1"/>
  <c r="L78" i="1" l="1"/>
  <c r="N78" i="1" s="1"/>
  <c r="O78" i="1" s="1"/>
  <c r="AB77" i="1"/>
  <c r="AC77" i="1" s="1"/>
  <c r="X77" i="1"/>
  <c r="I79" i="1"/>
  <c r="J79" i="1"/>
  <c r="Q79" i="1"/>
  <c r="R79" i="1" s="1"/>
  <c r="K79" i="1"/>
  <c r="M78" i="1"/>
  <c r="P78" i="1" s="1"/>
  <c r="S78" i="1" s="1"/>
  <c r="T77" i="1"/>
  <c r="Z75" i="1"/>
  <c r="W76" i="1"/>
  <c r="AA76" i="1" s="1"/>
  <c r="AD76" i="1"/>
  <c r="AE76" i="1" s="1"/>
  <c r="F80" i="1"/>
  <c r="G80" i="1" s="1"/>
  <c r="D81" i="1"/>
  <c r="U78" i="1"/>
  <c r="V78" i="1" s="1"/>
  <c r="AF75" i="1"/>
  <c r="AG75" i="1" s="1"/>
  <c r="AH75" i="1"/>
  <c r="Y75" i="1"/>
  <c r="T78" i="1" l="1"/>
  <c r="Z76" i="1"/>
  <c r="AH76" i="1"/>
  <c r="Y76" i="1"/>
  <c r="L79" i="1"/>
  <c r="M79" i="1" s="1"/>
  <c r="P79" i="1" s="1"/>
  <c r="X78" i="1"/>
  <c r="AB78" i="1"/>
  <c r="AC78" i="1" s="1"/>
  <c r="Z77" i="1"/>
  <c r="W77" i="1"/>
  <c r="AA77" i="1" s="1"/>
  <c r="AD77" i="1"/>
  <c r="AE77" i="1" s="1"/>
  <c r="I80" i="1"/>
  <c r="J80" i="1"/>
  <c r="Q80" i="1"/>
  <c r="R80" i="1" s="1"/>
  <c r="K80" i="1"/>
  <c r="W78" i="1"/>
  <c r="AA78" i="1" s="1"/>
  <c r="D82" i="1"/>
  <c r="F81" i="1"/>
  <c r="G81" i="1" s="1"/>
  <c r="AF76" i="1"/>
  <c r="AG76" i="1" s="1"/>
  <c r="U79" i="1"/>
  <c r="V79" i="1" s="1"/>
  <c r="N79" i="1" l="1"/>
  <c r="O79" i="1" s="1"/>
  <c r="AH77" i="1"/>
  <c r="Y77" i="1"/>
  <c r="S79" i="1"/>
  <c r="T79" i="1"/>
  <c r="AB79" i="1"/>
  <c r="AC79" i="1" s="1"/>
  <c r="X79" i="1"/>
  <c r="AD78" i="1"/>
  <c r="AE78" i="1" s="1"/>
  <c r="Y78" i="1"/>
  <c r="Z78" i="1"/>
  <c r="K81" i="1"/>
  <c r="I81" i="1"/>
  <c r="J81" i="1"/>
  <c r="Q81" i="1"/>
  <c r="R81" i="1" s="1"/>
  <c r="L80" i="1"/>
  <c r="M80" i="1" s="1"/>
  <c r="P80" i="1" s="1"/>
  <c r="F82" i="1"/>
  <c r="G82" i="1" s="1"/>
  <c r="D83" i="1"/>
  <c r="U80" i="1"/>
  <c r="V80" i="1" s="1"/>
  <c r="AF77" i="1"/>
  <c r="AG77" i="1" s="1"/>
  <c r="N80" i="1" l="1"/>
  <c r="O80" i="1" s="1"/>
  <c r="S80" i="1"/>
  <c r="T80" i="1"/>
  <c r="Q82" i="1"/>
  <c r="R82" i="1" s="1"/>
  <c r="I82" i="1"/>
  <c r="J82" i="1"/>
  <c r="K82" i="1"/>
  <c r="D84" i="1"/>
  <c r="F83" i="1"/>
  <c r="G83" i="1" s="1"/>
  <c r="X80" i="1"/>
  <c r="AB80" i="1"/>
  <c r="AC80" i="1" s="1"/>
  <c r="L81" i="1"/>
  <c r="N81" i="1" s="1"/>
  <c r="O81" i="1" s="1"/>
  <c r="W79" i="1"/>
  <c r="AA79" i="1" s="1"/>
  <c r="AD79" i="1"/>
  <c r="AE79" i="1" s="1"/>
  <c r="AF78" i="1"/>
  <c r="AG78" i="1" s="1"/>
  <c r="AH78" i="1"/>
  <c r="U81" i="1"/>
  <c r="V81" i="1" s="1"/>
  <c r="AH79" i="1" l="1"/>
  <c r="M81" i="1"/>
  <c r="P81" i="1" s="1"/>
  <c r="S81" i="1" s="1"/>
  <c r="AB81" i="1"/>
  <c r="AC81" i="1" s="1"/>
  <c r="X81" i="1"/>
  <c r="F84" i="1"/>
  <c r="G84" i="1" s="1"/>
  <c r="D85" i="1"/>
  <c r="T81" i="1"/>
  <c r="L82" i="1"/>
  <c r="M82" i="1" s="1"/>
  <c r="P82" i="1" s="1"/>
  <c r="U82" i="1"/>
  <c r="V82" i="1" s="1"/>
  <c r="Z79" i="1"/>
  <c r="AD80" i="1"/>
  <c r="AE80" i="1" s="1"/>
  <c r="W80" i="1"/>
  <c r="AA80" i="1" s="1"/>
  <c r="I83" i="1"/>
  <c r="J83" i="1"/>
  <c r="Q83" i="1"/>
  <c r="R83" i="1" s="1"/>
  <c r="K83" i="1"/>
  <c r="Y79" i="1"/>
  <c r="AF79" i="1"/>
  <c r="AG79" i="1" s="1"/>
  <c r="S82" i="1" l="1"/>
  <c r="T82" i="1"/>
  <c r="Y80" i="1"/>
  <c r="N82" i="1"/>
  <c r="O82" i="1" s="1"/>
  <c r="Z80" i="1"/>
  <c r="AH80" i="1"/>
  <c r="F85" i="1"/>
  <c r="G85" i="1" s="1"/>
  <c r="D86" i="1"/>
  <c r="AF80" i="1"/>
  <c r="AG80" i="1" s="1"/>
  <c r="W81" i="1"/>
  <c r="AA81" i="1" s="1"/>
  <c r="AD81" i="1"/>
  <c r="AE81" i="1" s="1"/>
  <c r="I84" i="1"/>
  <c r="J84" i="1"/>
  <c r="Q84" i="1"/>
  <c r="R84" i="1" s="1"/>
  <c r="K84" i="1"/>
  <c r="X82" i="1"/>
  <c r="AB82" i="1"/>
  <c r="AC82" i="1" s="1"/>
  <c r="U83" i="1"/>
  <c r="V83" i="1" s="1"/>
  <c r="L83" i="1"/>
  <c r="M83" i="1" s="1"/>
  <c r="P83" i="1" s="1"/>
  <c r="Z81" i="1" l="1"/>
  <c r="Y81" i="1"/>
  <c r="S83" i="1"/>
  <c r="T83" i="1"/>
  <c r="L84" i="1"/>
  <c r="M84" i="1" s="1"/>
  <c r="P84" i="1" s="1"/>
  <c r="AF81" i="1"/>
  <c r="AG81" i="1" s="1"/>
  <c r="AH81" i="1"/>
  <c r="J85" i="1"/>
  <c r="Q85" i="1"/>
  <c r="R85" i="1" s="1"/>
  <c r="I85" i="1"/>
  <c r="K85" i="1"/>
  <c r="N83" i="1"/>
  <c r="O83" i="1" s="1"/>
  <c r="W82" i="1"/>
  <c r="AA82" i="1" s="1"/>
  <c r="AD82" i="1"/>
  <c r="AE82" i="1" s="1"/>
  <c r="X83" i="1"/>
  <c r="AB83" i="1"/>
  <c r="AC83" i="1" s="1"/>
  <c r="F86" i="1"/>
  <c r="G86" i="1" s="1"/>
  <c r="D87" i="1"/>
  <c r="U84" i="1"/>
  <c r="V84" i="1" s="1"/>
  <c r="N84" i="1" l="1"/>
  <c r="O84" i="1" s="1"/>
  <c r="S84" i="1"/>
  <c r="T84" i="1"/>
  <c r="AH82" i="1"/>
  <c r="F87" i="1"/>
  <c r="G87" i="1" s="1"/>
  <c r="D88" i="1"/>
  <c r="Q86" i="1"/>
  <c r="R86" i="1" s="1"/>
  <c r="I86" i="1"/>
  <c r="J86" i="1"/>
  <c r="K86" i="1"/>
  <c r="AF82" i="1"/>
  <c r="AG82" i="1" s="1"/>
  <c r="Z82" i="1"/>
  <c r="U85" i="1"/>
  <c r="V85" i="1" s="1"/>
  <c r="L85" i="1"/>
  <c r="M85" i="1" s="1"/>
  <c r="P85" i="1" s="1"/>
  <c r="Y82" i="1"/>
  <c r="W83" i="1"/>
  <c r="AA83" i="1" s="1"/>
  <c r="AD83" i="1"/>
  <c r="AE83" i="1" s="1"/>
  <c r="X84" i="1"/>
  <c r="AB84" i="1"/>
  <c r="AC84" i="1" s="1"/>
  <c r="S85" i="1" l="1"/>
  <c r="T85" i="1"/>
  <c r="AF83" i="1"/>
  <c r="AG83" i="1" s="1"/>
  <c r="I87" i="1"/>
  <c r="Q87" i="1"/>
  <c r="R87" i="1" s="1"/>
  <c r="K87" i="1"/>
  <c r="J87" i="1"/>
  <c r="N85" i="1"/>
  <c r="O85" i="1" s="1"/>
  <c r="Z83" i="1"/>
  <c r="AB85" i="1"/>
  <c r="AC85" i="1" s="1"/>
  <c r="X85" i="1"/>
  <c r="L86" i="1"/>
  <c r="N86" i="1" s="1"/>
  <c r="O86" i="1" s="1"/>
  <c r="W84" i="1"/>
  <c r="AA84" i="1" s="1"/>
  <c r="AD84" i="1"/>
  <c r="AE84" i="1" s="1"/>
  <c r="U86" i="1"/>
  <c r="V86" i="1" s="1"/>
  <c r="F88" i="1"/>
  <c r="G88" i="1" s="1"/>
  <c r="D89" i="1"/>
  <c r="Y83" i="1"/>
  <c r="AH83" i="1"/>
  <c r="M86" i="1" l="1"/>
  <c r="P86" i="1" s="1"/>
  <c r="S86" i="1" s="1"/>
  <c r="Y84" i="1"/>
  <c r="Z84" i="1"/>
  <c r="L87" i="1"/>
  <c r="M87" i="1" s="1"/>
  <c r="P87" i="1" s="1"/>
  <c r="U87" i="1"/>
  <c r="V87" i="1" s="1"/>
  <c r="I88" i="1"/>
  <c r="J88" i="1"/>
  <c r="Q88" i="1"/>
  <c r="R88" i="1" s="1"/>
  <c r="K88" i="1"/>
  <c r="AH84" i="1"/>
  <c r="F89" i="1"/>
  <c r="G89" i="1" s="1"/>
  <c r="D90" i="1"/>
  <c r="AB86" i="1"/>
  <c r="AC86" i="1" s="1"/>
  <c r="X86" i="1"/>
  <c r="T86" i="1"/>
  <c r="W85" i="1"/>
  <c r="AA85" i="1" s="1"/>
  <c r="AD85" i="1"/>
  <c r="AE85" i="1" s="1"/>
  <c r="AF84" i="1"/>
  <c r="AG84" i="1" s="1"/>
  <c r="S87" i="1" l="1"/>
  <c r="T87" i="1"/>
  <c r="X87" i="1"/>
  <c r="AB87" i="1"/>
  <c r="AC87" i="1" s="1"/>
  <c r="W86" i="1"/>
  <c r="AA86" i="1" s="1"/>
  <c r="AD86" i="1"/>
  <c r="AE86" i="1" s="1"/>
  <c r="N87" i="1"/>
  <c r="O87" i="1" s="1"/>
  <c r="AF85" i="1"/>
  <c r="AG85" i="1" s="1"/>
  <c r="U88" i="1"/>
  <c r="V88" i="1" s="1"/>
  <c r="L88" i="1"/>
  <c r="N88" i="1" s="1"/>
  <c r="O88" i="1" s="1"/>
  <c r="Y85" i="1"/>
  <c r="F90" i="1"/>
  <c r="G90" i="1" s="1"/>
  <c r="D91" i="1"/>
  <c r="K89" i="1"/>
  <c r="J89" i="1"/>
  <c r="Q89" i="1"/>
  <c r="R89" i="1" s="1"/>
  <c r="I89" i="1"/>
  <c r="Z85" i="1"/>
  <c r="AH85" i="1"/>
  <c r="U89" i="1" l="1"/>
  <c r="V89" i="1" s="1"/>
  <c r="D92" i="1"/>
  <c r="F91" i="1"/>
  <c r="G91" i="1" s="1"/>
  <c r="Q90" i="1"/>
  <c r="R90" i="1" s="1"/>
  <c r="I90" i="1"/>
  <c r="J90" i="1"/>
  <c r="K90" i="1"/>
  <c r="Y86" i="1"/>
  <c r="AF86" i="1"/>
  <c r="AG86" i="1" s="1"/>
  <c r="M88" i="1"/>
  <c r="P88" i="1" s="1"/>
  <c r="Z86" i="1"/>
  <c r="W87" i="1"/>
  <c r="AA87" i="1" s="1"/>
  <c r="AD87" i="1"/>
  <c r="AE87" i="1" s="1"/>
  <c r="X88" i="1"/>
  <c r="AB88" i="1"/>
  <c r="AC88" i="1" s="1"/>
  <c r="L89" i="1"/>
  <c r="M89" i="1" s="1"/>
  <c r="P89" i="1" s="1"/>
  <c r="AH86" i="1"/>
  <c r="N89" i="1" l="1"/>
  <c r="O89" i="1" s="1"/>
  <c r="Z87" i="1"/>
  <c r="Y87" i="1"/>
  <c r="S89" i="1"/>
  <c r="T89" i="1"/>
  <c r="S88" i="1"/>
  <c r="T88" i="1"/>
  <c r="I91" i="1"/>
  <c r="J91" i="1"/>
  <c r="Q91" i="1"/>
  <c r="R91" i="1" s="1"/>
  <c r="K91" i="1"/>
  <c r="AF87" i="1"/>
  <c r="AG87" i="1" s="1"/>
  <c r="U90" i="1"/>
  <c r="V90" i="1" s="1"/>
  <c r="F92" i="1"/>
  <c r="G92" i="1" s="1"/>
  <c r="D93" i="1"/>
  <c r="AB89" i="1"/>
  <c r="AC89" i="1" s="1"/>
  <c r="X89" i="1"/>
  <c r="AH87" i="1"/>
  <c r="L90" i="1"/>
  <c r="M90" i="1" s="1"/>
  <c r="P90" i="1" s="1"/>
  <c r="S90" i="1" l="1"/>
  <c r="T90" i="1"/>
  <c r="X90" i="1"/>
  <c r="AB90" i="1"/>
  <c r="AC90" i="1" s="1"/>
  <c r="U91" i="1"/>
  <c r="V91" i="1" s="1"/>
  <c r="N90" i="1"/>
  <c r="O90" i="1" s="1"/>
  <c r="W88" i="1"/>
  <c r="AD88" i="1"/>
  <c r="F93" i="1"/>
  <c r="G93" i="1" s="1"/>
  <c r="D94" i="1"/>
  <c r="I92" i="1"/>
  <c r="J92" i="1"/>
  <c r="Q92" i="1"/>
  <c r="R92" i="1" s="1"/>
  <c r="K92" i="1"/>
  <c r="W89" i="1"/>
  <c r="AA89" i="1" s="1"/>
  <c r="AD89" i="1"/>
  <c r="AE89" i="1" s="1"/>
  <c r="L91" i="1"/>
  <c r="N91" i="1" s="1"/>
  <c r="O91" i="1" s="1"/>
  <c r="M91" i="1" l="1"/>
  <c r="P91" i="1" s="1"/>
  <c r="S91" i="1" s="1"/>
  <c r="Y89" i="1"/>
  <c r="L92" i="1"/>
  <c r="N92" i="1" s="1"/>
  <c r="O92" i="1" s="1"/>
  <c r="X91" i="1"/>
  <c r="AB91" i="1"/>
  <c r="AC91" i="1" s="1"/>
  <c r="J93" i="1"/>
  <c r="Q93" i="1"/>
  <c r="R93" i="1" s="1"/>
  <c r="K93" i="1"/>
  <c r="I93" i="1"/>
  <c r="T91" i="1"/>
  <c r="AE88" i="1"/>
  <c r="AH88" i="1"/>
  <c r="AH89" i="1"/>
  <c r="W90" i="1"/>
  <c r="AA90" i="1" s="1"/>
  <c r="AD90" i="1"/>
  <c r="AE90" i="1" s="1"/>
  <c r="F94" i="1"/>
  <c r="G94" i="1" s="1"/>
  <c r="D95" i="1"/>
  <c r="AF89" i="1"/>
  <c r="AG89" i="1" s="1"/>
  <c r="AA88" i="1"/>
  <c r="Z88" i="1"/>
  <c r="Y88" i="1"/>
  <c r="U92" i="1"/>
  <c r="V92" i="1" s="1"/>
  <c r="Z89" i="1"/>
  <c r="AH90" i="1" l="1"/>
  <c r="U93" i="1"/>
  <c r="V93" i="1" s="1"/>
  <c r="L93" i="1"/>
  <c r="M93" i="1" s="1"/>
  <c r="P93" i="1" s="1"/>
  <c r="F95" i="1"/>
  <c r="G95" i="1" s="1"/>
  <c r="D96" i="1"/>
  <c r="Y90" i="1"/>
  <c r="Z90" i="1"/>
  <c r="X92" i="1"/>
  <c r="AB92" i="1"/>
  <c r="AC92" i="1" s="1"/>
  <c r="Q94" i="1"/>
  <c r="R94" i="1" s="1"/>
  <c r="I94" i="1"/>
  <c r="J94" i="1"/>
  <c r="K94" i="1"/>
  <c r="M92" i="1"/>
  <c r="P92" i="1" s="1"/>
  <c r="AF88" i="1"/>
  <c r="AG88" i="1" s="1"/>
  <c r="AF90" i="1"/>
  <c r="AG90" i="1" s="1"/>
  <c r="W91" i="1"/>
  <c r="AA91" i="1" s="1"/>
  <c r="AD91" i="1"/>
  <c r="AE91" i="1" s="1"/>
  <c r="Z91" i="1" l="1"/>
  <c r="N93" i="1"/>
  <c r="O93" i="1" s="1"/>
  <c r="S93" i="1"/>
  <c r="T93" i="1"/>
  <c r="U94" i="1"/>
  <c r="V94" i="1" s="1"/>
  <c r="F96" i="1"/>
  <c r="G96" i="1" s="1"/>
  <c r="D97" i="1"/>
  <c r="S92" i="1"/>
  <c r="T92" i="1"/>
  <c r="AF91" i="1"/>
  <c r="AG91" i="1" s="1"/>
  <c r="L94" i="1"/>
  <c r="N94" i="1" s="1"/>
  <c r="O94" i="1" s="1"/>
  <c r="Y91" i="1"/>
  <c r="AB93" i="1"/>
  <c r="AC93" i="1" s="1"/>
  <c r="X93" i="1"/>
  <c r="I95" i="1"/>
  <c r="J95" i="1"/>
  <c r="K95" i="1"/>
  <c r="Q95" i="1"/>
  <c r="R95" i="1" s="1"/>
  <c r="AH91" i="1"/>
  <c r="X94" i="1" l="1"/>
  <c r="AB94" i="1"/>
  <c r="AC94" i="1" s="1"/>
  <c r="L95" i="1"/>
  <c r="N95" i="1" s="1"/>
  <c r="O95" i="1" s="1"/>
  <c r="W92" i="1"/>
  <c r="AD92" i="1"/>
  <c r="M94" i="1"/>
  <c r="P94" i="1" s="1"/>
  <c r="D98" i="1"/>
  <c r="F97" i="1"/>
  <c r="G97" i="1" s="1"/>
  <c r="W93" i="1"/>
  <c r="AA93" i="1" s="1"/>
  <c r="AD93" i="1"/>
  <c r="AE93" i="1" s="1"/>
  <c r="U95" i="1"/>
  <c r="V95" i="1" s="1"/>
  <c r="I96" i="1"/>
  <c r="J96" i="1"/>
  <c r="Q96" i="1"/>
  <c r="R96" i="1" s="1"/>
  <c r="K96" i="1"/>
  <c r="AA92" i="1" l="1"/>
  <c r="Y92" i="1"/>
  <c r="Z92" i="1"/>
  <c r="K97" i="1"/>
  <c r="I97" i="1"/>
  <c r="J97" i="1"/>
  <c r="Q97" i="1"/>
  <c r="R97" i="1" s="1"/>
  <c r="M95" i="1"/>
  <c r="P95" i="1" s="1"/>
  <c r="U96" i="1"/>
  <c r="V96" i="1" s="1"/>
  <c r="F98" i="1"/>
  <c r="G98" i="1" s="1"/>
  <c r="D99" i="1"/>
  <c r="AE92" i="1"/>
  <c r="AH92" i="1"/>
  <c r="L96" i="1"/>
  <c r="N96" i="1" s="1"/>
  <c r="O96" i="1" s="1"/>
  <c r="AB95" i="1"/>
  <c r="AC95" i="1" s="1"/>
  <c r="X95" i="1"/>
  <c r="Y93" i="1"/>
  <c r="AF93" i="1"/>
  <c r="AG93" i="1" s="1"/>
  <c r="AH93" i="1"/>
  <c r="S94" i="1"/>
  <c r="T94" i="1"/>
  <c r="Z93" i="1"/>
  <c r="Q98" i="1" l="1"/>
  <c r="R98" i="1" s="1"/>
  <c r="I98" i="1"/>
  <c r="J98" i="1"/>
  <c r="K98" i="1"/>
  <c r="AF92" i="1"/>
  <c r="AG92" i="1" s="1"/>
  <c r="W94" i="1"/>
  <c r="AD94" i="1"/>
  <c r="D100" i="1"/>
  <c r="F99" i="1"/>
  <c r="G99" i="1" s="1"/>
  <c r="M96" i="1"/>
  <c r="P96" i="1" s="1"/>
  <c r="X96" i="1"/>
  <c r="AB96" i="1"/>
  <c r="AC96" i="1" s="1"/>
  <c r="U97" i="1"/>
  <c r="V97" i="1" s="1"/>
  <c r="L97" i="1"/>
  <c r="M97" i="1" s="1"/>
  <c r="P97" i="1" s="1"/>
  <c r="S95" i="1"/>
  <c r="T95" i="1"/>
  <c r="S97" i="1" l="1"/>
  <c r="T97" i="1"/>
  <c r="AB97" i="1"/>
  <c r="AC97" i="1" s="1"/>
  <c r="X97" i="1"/>
  <c r="I99" i="1"/>
  <c r="J99" i="1"/>
  <c r="Q99" i="1"/>
  <c r="R99" i="1" s="1"/>
  <c r="K99" i="1"/>
  <c r="L98" i="1"/>
  <c r="N98" i="1" s="1"/>
  <c r="O98" i="1" s="1"/>
  <c r="N97" i="1"/>
  <c r="O97" i="1" s="1"/>
  <c r="F100" i="1"/>
  <c r="G100" i="1" s="1"/>
  <c r="D101" i="1"/>
  <c r="AA94" i="1"/>
  <c r="Z94" i="1"/>
  <c r="Y94" i="1"/>
  <c r="S96" i="1"/>
  <c r="T96" i="1"/>
  <c r="U98" i="1"/>
  <c r="V98" i="1" s="1"/>
  <c r="W95" i="1"/>
  <c r="AD95" i="1"/>
  <c r="AE94" i="1"/>
  <c r="AH94" i="1"/>
  <c r="M98" i="1" l="1"/>
  <c r="P98" i="1" s="1"/>
  <c r="S98" i="1" s="1"/>
  <c r="AA95" i="1"/>
  <c r="Z95" i="1"/>
  <c r="Y95" i="1"/>
  <c r="AF94" i="1"/>
  <c r="AG94" i="1" s="1"/>
  <c r="U99" i="1"/>
  <c r="V99" i="1" s="1"/>
  <c r="L99" i="1"/>
  <c r="M99" i="1" s="1"/>
  <c r="P99" i="1" s="1"/>
  <c r="F101" i="1"/>
  <c r="G101" i="1" s="1"/>
  <c r="D102" i="1"/>
  <c r="I100" i="1"/>
  <c r="J100" i="1"/>
  <c r="Q100" i="1"/>
  <c r="R100" i="1" s="1"/>
  <c r="K100" i="1"/>
  <c r="W96" i="1"/>
  <c r="AD96" i="1"/>
  <c r="W97" i="1"/>
  <c r="AA97" i="1" s="1"/>
  <c r="AD97" i="1"/>
  <c r="AE97" i="1" s="1"/>
  <c r="AE95" i="1"/>
  <c r="AH95" i="1"/>
  <c r="AB98" i="1"/>
  <c r="AC98" i="1" s="1"/>
  <c r="X98" i="1"/>
  <c r="T98" i="1"/>
  <c r="S99" i="1" l="1"/>
  <c r="T99" i="1"/>
  <c r="L100" i="1"/>
  <c r="M100" i="1" s="1"/>
  <c r="P100" i="1" s="1"/>
  <c r="J101" i="1"/>
  <c r="Q101" i="1"/>
  <c r="R101" i="1" s="1"/>
  <c r="I101" i="1"/>
  <c r="K101" i="1"/>
  <c r="F102" i="1"/>
  <c r="G102" i="1" s="1"/>
  <c r="D103" i="1"/>
  <c r="AH97" i="1"/>
  <c r="AF95" i="1"/>
  <c r="AG95" i="1" s="1"/>
  <c r="Z97" i="1"/>
  <c r="AE96" i="1"/>
  <c r="AH96" i="1"/>
  <c r="N99" i="1"/>
  <c r="O99" i="1" s="1"/>
  <c r="AA96" i="1"/>
  <c r="Z96" i="1"/>
  <c r="Y96" i="1"/>
  <c r="AB99" i="1"/>
  <c r="AC99" i="1" s="1"/>
  <c r="X99" i="1"/>
  <c r="AF97" i="1"/>
  <c r="AG97" i="1" s="1"/>
  <c r="Y97" i="1"/>
  <c r="W98" i="1"/>
  <c r="AA98" i="1" s="1"/>
  <c r="AD98" i="1"/>
  <c r="AE98" i="1" s="1"/>
  <c r="U100" i="1"/>
  <c r="V100" i="1" s="1"/>
  <c r="AH98" i="1" l="1"/>
  <c r="S100" i="1"/>
  <c r="T100" i="1"/>
  <c r="U101" i="1"/>
  <c r="V101" i="1" s="1"/>
  <c r="AF96" i="1"/>
  <c r="AG96" i="1" s="1"/>
  <c r="AF98" i="1"/>
  <c r="AG98" i="1" s="1"/>
  <c r="Z98" i="1"/>
  <c r="Y98" i="1"/>
  <c r="L101" i="1"/>
  <c r="M101" i="1" s="1"/>
  <c r="P101" i="1" s="1"/>
  <c r="N100" i="1"/>
  <c r="O100" i="1" s="1"/>
  <c r="F103" i="1"/>
  <c r="G103" i="1" s="1"/>
  <c r="D104" i="1"/>
  <c r="Q102" i="1"/>
  <c r="R102" i="1" s="1"/>
  <c r="I102" i="1"/>
  <c r="J102" i="1"/>
  <c r="K102" i="1"/>
  <c r="W99" i="1"/>
  <c r="AA99" i="1" s="1"/>
  <c r="AD99" i="1"/>
  <c r="AE99" i="1" s="1"/>
  <c r="X100" i="1"/>
  <c r="AB100" i="1"/>
  <c r="AC100" i="1" s="1"/>
  <c r="AH99" i="1"/>
  <c r="N101" i="1" l="1"/>
  <c r="O101" i="1" s="1"/>
  <c r="S101" i="1"/>
  <c r="T101" i="1"/>
  <c r="L102" i="1"/>
  <c r="M102" i="1" s="1"/>
  <c r="P102" i="1" s="1"/>
  <c r="I103" i="1"/>
  <c r="Q103" i="1"/>
  <c r="R103" i="1" s="1"/>
  <c r="K103" i="1"/>
  <c r="J103" i="1"/>
  <c r="X101" i="1"/>
  <c r="AB101" i="1"/>
  <c r="AC101" i="1" s="1"/>
  <c r="Y99" i="1"/>
  <c r="Z99" i="1"/>
  <c r="W100" i="1"/>
  <c r="AA100" i="1" s="1"/>
  <c r="AD100" i="1"/>
  <c r="AE100" i="1" s="1"/>
  <c r="U102" i="1"/>
  <c r="V102" i="1" s="1"/>
  <c r="AF99" i="1"/>
  <c r="AG99" i="1" s="1"/>
  <c r="F104" i="1"/>
  <c r="G104" i="1" s="1"/>
  <c r="D105" i="1"/>
  <c r="Y100" i="1" l="1"/>
  <c r="Z100" i="1"/>
  <c r="S102" i="1"/>
  <c r="T102" i="1"/>
  <c r="I104" i="1"/>
  <c r="J104" i="1"/>
  <c r="Q104" i="1"/>
  <c r="R104" i="1" s="1"/>
  <c r="K104" i="1"/>
  <c r="AH100" i="1"/>
  <c r="N102" i="1"/>
  <c r="O102" i="1" s="1"/>
  <c r="U103" i="1"/>
  <c r="V103" i="1" s="1"/>
  <c r="AF100" i="1"/>
  <c r="AG100" i="1" s="1"/>
  <c r="AB102" i="1"/>
  <c r="AC102" i="1" s="1"/>
  <c r="X102" i="1"/>
  <c r="Y101" i="1"/>
  <c r="Z101" i="1"/>
  <c r="W101" i="1"/>
  <c r="AA101" i="1" s="1"/>
  <c r="AD101" i="1"/>
  <c r="AE101" i="1" s="1"/>
  <c r="F105" i="1"/>
  <c r="G105" i="1" s="1"/>
  <c r="D106" i="1"/>
  <c r="L103" i="1"/>
  <c r="N103" i="1" s="1"/>
  <c r="O103" i="1" s="1"/>
  <c r="U104" i="1" l="1"/>
  <c r="V104" i="1" s="1"/>
  <c r="K105" i="1"/>
  <c r="J105" i="1"/>
  <c r="Q105" i="1"/>
  <c r="R105" i="1" s="1"/>
  <c r="I105" i="1"/>
  <c r="AH101" i="1"/>
  <c r="F106" i="1"/>
  <c r="G106" i="1" s="1"/>
  <c r="D107" i="1"/>
  <c r="X103" i="1"/>
  <c r="AB103" i="1"/>
  <c r="AC103" i="1" s="1"/>
  <c r="AF101" i="1"/>
  <c r="AG101" i="1" s="1"/>
  <c r="W102" i="1"/>
  <c r="AA102" i="1" s="1"/>
  <c r="AD102" i="1"/>
  <c r="AE102" i="1" s="1"/>
  <c r="M103" i="1"/>
  <c r="P103" i="1" s="1"/>
  <c r="L104" i="1"/>
  <c r="M104" i="1" s="1"/>
  <c r="P104" i="1" s="1"/>
  <c r="N104" i="1" l="1"/>
  <c r="O104" i="1" s="1"/>
  <c r="S104" i="1"/>
  <c r="T104" i="1"/>
  <c r="U105" i="1"/>
  <c r="V105" i="1" s="1"/>
  <c r="L105" i="1"/>
  <c r="M105" i="1" s="1"/>
  <c r="P105" i="1" s="1"/>
  <c r="S103" i="1"/>
  <c r="T103" i="1"/>
  <c r="X104" i="1"/>
  <c r="AB104" i="1"/>
  <c r="AC104" i="1" s="1"/>
  <c r="Z102" i="1"/>
  <c r="D108" i="1"/>
  <c r="F107" i="1"/>
  <c r="G107" i="1" s="1"/>
  <c r="Y102" i="1"/>
  <c r="AF102" i="1"/>
  <c r="AG102" i="1" s="1"/>
  <c r="Q106" i="1"/>
  <c r="R106" i="1" s="1"/>
  <c r="I106" i="1"/>
  <c r="J106" i="1"/>
  <c r="K106" i="1"/>
  <c r="AH102" i="1"/>
  <c r="N105" i="1" l="1"/>
  <c r="O105" i="1" s="1"/>
  <c r="S105" i="1"/>
  <c r="T105" i="1"/>
  <c r="I107" i="1"/>
  <c r="J107" i="1"/>
  <c r="Q107" i="1"/>
  <c r="R107" i="1" s="1"/>
  <c r="K107" i="1"/>
  <c r="X105" i="1"/>
  <c r="AB105" i="1"/>
  <c r="AC105" i="1" s="1"/>
  <c r="L106" i="1"/>
  <c r="N106" i="1" s="1"/>
  <c r="O106" i="1" s="1"/>
  <c r="U106" i="1"/>
  <c r="V106" i="1" s="1"/>
  <c r="F108" i="1"/>
  <c r="G108" i="1" s="1"/>
  <c r="D109" i="1"/>
  <c r="AD104" i="1"/>
  <c r="AE104" i="1" s="1"/>
  <c r="W104" i="1"/>
  <c r="AA104" i="1" s="1"/>
  <c r="W103" i="1"/>
  <c r="AD103" i="1"/>
  <c r="Y104" i="1" l="1"/>
  <c r="AH104" i="1"/>
  <c r="M106" i="1"/>
  <c r="P106" i="1" s="1"/>
  <c r="AB106" i="1"/>
  <c r="AC106" i="1" s="1"/>
  <c r="X106" i="1"/>
  <c r="F109" i="1"/>
  <c r="G109" i="1" s="1"/>
  <c r="D110" i="1"/>
  <c r="L107" i="1"/>
  <c r="N107" i="1" s="1"/>
  <c r="O107" i="1" s="1"/>
  <c r="AA103" i="1"/>
  <c r="Y103" i="1"/>
  <c r="Z103" i="1"/>
  <c r="U107" i="1"/>
  <c r="V107" i="1" s="1"/>
  <c r="AF104" i="1"/>
  <c r="AG104" i="1" s="1"/>
  <c r="W105" i="1"/>
  <c r="AA105" i="1" s="1"/>
  <c r="AD105" i="1"/>
  <c r="AE105" i="1" s="1"/>
  <c r="AE103" i="1"/>
  <c r="AH103" i="1"/>
  <c r="I108" i="1"/>
  <c r="J108" i="1"/>
  <c r="Q108" i="1"/>
  <c r="R108" i="1" s="1"/>
  <c r="K108" i="1"/>
  <c r="Z104" i="1"/>
  <c r="Y105" i="1" l="1"/>
  <c r="Z105" i="1"/>
  <c r="S106" i="1"/>
  <c r="T106" i="1"/>
  <c r="I109" i="1"/>
  <c r="J109" i="1"/>
  <c r="Q109" i="1"/>
  <c r="R109" i="1" s="1"/>
  <c r="K109" i="1"/>
  <c r="L108" i="1"/>
  <c r="M108" i="1" s="1"/>
  <c r="P108" i="1" s="1"/>
  <c r="AF103" i="1"/>
  <c r="AG103" i="1" s="1"/>
  <c r="F110" i="1"/>
  <c r="G110" i="1" s="1"/>
  <c r="D111" i="1"/>
  <c r="AH105" i="1"/>
  <c r="AB107" i="1"/>
  <c r="AC107" i="1" s="1"/>
  <c r="X107" i="1"/>
  <c r="AF105" i="1"/>
  <c r="AG105" i="1" s="1"/>
  <c r="M107" i="1"/>
  <c r="P107" i="1" s="1"/>
  <c r="U108" i="1"/>
  <c r="V108" i="1" s="1"/>
  <c r="AD106" i="1" l="1"/>
  <c r="W106" i="1"/>
  <c r="S108" i="1"/>
  <c r="T108" i="1"/>
  <c r="AB108" i="1"/>
  <c r="AC108" i="1" s="1"/>
  <c r="X108" i="1"/>
  <c r="U109" i="1"/>
  <c r="V109" i="1" s="1"/>
  <c r="F111" i="1"/>
  <c r="G111" i="1" s="1"/>
  <c r="D112" i="1"/>
  <c r="L109" i="1"/>
  <c r="N109" i="1" s="1"/>
  <c r="O109" i="1" s="1"/>
  <c r="Q110" i="1"/>
  <c r="R110" i="1" s="1"/>
  <c r="I110" i="1"/>
  <c r="J110" i="1"/>
  <c r="K110" i="1"/>
  <c r="S107" i="1"/>
  <c r="T107" i="1"/>
  <c r="N108" i="1"/>
  <c r="O108" i="1" s="1"/>
  <c r="AA106" i="1" l="1"/>
  <c r="Z106" i="1"/>
  <c r="Y106" i="1"/>
  <c r="AE106" i="1"/>
  <c r="AH106" i="1"/>
  <c r="L110" i="1"/>
  <c r="N110" i="1" s="1"/>
  <c r="O110" i="1" s="1"/>
  <c r="U110" i="1"/>
  <c r="V110" i="1" s="1"/>
  <c r="M109" i="1"/>
  <c r="P109" i="1" s="1"/>
  <c r="W107" i="1"/>
  <c r="AD107" i="1"/>
  <c r="F112" i="1"/>
  <c r="G112" i="1" s="1"/>
  <c r="D113" i="1"/>
  <c r="I111" i="1"/>
  <c r="J111" i="1"/>
  <c r="K111" i="1"/>
  <c r="Q111" i="1"/>
  <c r="R111" i="1" s="1"/>
  <c r="W108" i="1"/>
  <c r="AA108" i="1" s="1"/>
  <c r="AD108" i="1"/>
  <c r="AE108" i="1" s="1"/>
  <c r="X109" i="1"/>
  <c r="AB109" i="1"/>
  <c r="AC109" i="1" s="1"/>
  <c r="AH108" i="1" l="1"/>
  <c r="AF106" i="1"/>
  <c r="AG106" i="1" s="1"/>
  <c r="AA107" i="1"/>
  <c r="Y107" i="1"/>
  <c r="Z107" i="1"/>
  <c r="X110" i="1"/>
  <c r="AB110" i="1"/>
  <c r="AC110" i="1" s="1"/>
  <c r="L111" i="1"/>
  <c r="N111" i="1" s="1"/>
  <c r="O111" i="1" s="1"/>
  <c r="S109" i="1"/>
  <c r="T109" i="1"/>
  <c r="F113" i="1"/>
  <c r="G113" i="1" s="1"/>
  <c r="D114" i="1"/>
  <c r="I112" i="1"/>
  <c r="J112" i="1"/>
  <c r="Q112" i="1"/>
  <c r="R112" i="1" s="1"/>
  <c r="K112" i="1"/>
  <c r="M110" i="1"/>
  <c r="P110" i="1" s="1"/>
  <c r="AF108" i="1"/>
  <c r="AG108" i="1" s="1"/>
  <c r="Z108" i="1"/>
  <c r="AE107" i="1"/>
  <c r="AH107" i="1"/>
  <c r="U111" i="1"/>
  <c r="V111" i="1" s="1"/>
  <c r="Y108" i="1"/>
  <c r="M111" i="1" l="1"/>
  <c r="P111" i="1" s="1"/>
  <c r="S111" i="1" s="1"/>
  <c r="U112" i="1"/>
  <c r="V112" i="1" s="1"/>
  <c r="L112" i="1"/>
  <c r="N112" i="1" s="1"/>
  <c r="O112" i="1" s="1"/>
  <c r="AF107" i="1"/>
  <c r="AG107" i="1" s="1"/>
  <c r="F114" i="1"/>
  <c r="G114" i="1" s="1"/>
  <c r="D115" i="1"/>
  <c r="X111" i="1"/>
  <c r="AB111" i="1"/>
  <c r="AC111" i="1" s="1"/>
  <c r="K113" i="1"/>
  <c r="I113" i="1"/>
  <c r="J113" i="1"/>
  <c r="Q113" i="1"/>
  <c r="R113" i="1" s="1"/>
  <c r="W109" i="1"/>
  <c r="AD109" i="1"/>
  <c r="T111" i="1"/>
  <c r="S110" i="1"/>
  <c r="T110" i="1"/>
  <c r="M112" i="1" l="1"/>
  <c r="P112" i="1" s="1"/>
  <c r="S112" i="1" s="1"/>
  <c r="U113" i="1"/>
  <c r="V113" i="1" s="1"/>
  <c r="Q114" i="1"/>
  <c r="R114" i="1" s="1"/>
  <c r="I114" i="1"/>
  <c r="J114" i="1"/>
  <c r="K114" i="1"/>
  <c r="L113" i="1"/>
  <c r="N113" i="1" s="1"/>
  <c r="O113" i="1" s="1"/>
  <c r="W111" i="1"/>
  <c r="AA111" i="1" s="1"/>
  <c r="AD111" i="1"/>
  <c r="AE111" i="1" s="1"/>
  <c r="AB112" i="1"/>
  <c r="AC112" i="1" s="1"/>
  <c r="X112" i="1"/>
  <c r="W110" i="1"/>
  <c r="AD110" i="1"/>
  <c r="AE109" i="1"/>
  <c r="AH109" i="1"/>
  <c r="AA109" i="1"/>
  <c r="Z109" i="1"/>
  <c r="Y109" i="1"/>
  <c r="D116" i="1"/>
  <c r="F115" i="1"/>
  <c r="G115" i="1" s="1"/>
  <c r="T112" i="1"/>
  <c r="Y111" i="1" l="1"/>
  <c r="Z111" i="1"/>
  <c r="AF109" i="1"/>
  <c r="AG109" i="1" s="1"/>
  <c r="M113" i="1"/>
  <c r="P113" i="1" s="1"/>
  <c r="U114" i="1"/>
  <c r="V114" i="1" s="1"/>
  <c r="L114" i="1"/>
  <c r="M114" i="1" s="1"/>
  <c r="P114" i="1" s="1"/>
  <c r="W112" i="1"/>
  <c r="AA112" i="1" s="1"/>
  <c r="AD112" i="1"/>
  <c r="AE112" i="1" s="1"/>
  <c r="AE110" i="1"/>
  <c r="AH110" i="1"/>
  <c r="AF111" i="1"/>
  <c r="AG111" i="1" s="1"/>
  <c r="AH111" i="1"/>
  <c r="I115" i="1"/>
  <c r="J115" i="1"/>
  <c r="Q115" i="1"/>
  <c r="R115" i="1" s="1"/>
  <c r="K115" i="1"/>
  <c r="X113" i="1"/>
  <c r="AB113" i="1"/>
  <c r="AC113" i="1" s="1"/>
  <c r="AA110" i="1"/>
  <c r="Z110" i="1"/>
  <c r="Y110" i="1"/>
  <c r="F116" i="1"/>
  <c r="G116" i="1" s="1"/>
  <c r="D117" i="1"/>
  <c r="AH112" i="1" l="1"/>
  <c r="N114" i="1"/>
  <c r="O114" i="1" s="1"/>
  <c r="S114" i="1"/>
  <c r="T114" i="1"/>
  <c r="AB114" i="1"/>
  <c r="AC114" i="1" s="1"/>
  <c r="X114" i="1"/>
  <c r="F117" i="1"/>
  <c r="G117" i="1" s="1"/>
  <c r="D118" i="1"/>
  <c r="S113" i="1"/>
  <c r="T113" i="1"/>
  <c r="Z112" i="1"/>
  <c r="I116" i="1"/>
  <c r="J116" i="1"/>
  <c r="Q116" i="1"/>
  <c r="R116" i="1" s="1"/>
  <c r="K116" i="1"/>
  <c r="U115" i="1"/>
  <c r="V115" i="1" s="1"/>
  <c r="AF110" i="1"/>
  <c r="AG110" i="1" s="1"/>
  <c r="Y112" i="1"/>
  <c r="L115" i="1"/>
  <c r="M115" i="1" s="1"/>
  <c r="P115" i="1" s="1"/>
  <c r="AF112" i="1"/>
  <c r="AG112" i="1" s="1"/>
  <c r="N115" i="1" l="1"/>
  <c r="O115" i="1" s="1"/>
  <c r="S115" i="1"/>
  <c r="T115" i="1"/>
  <c r="J117" i="1"/>
  <c r="Q117" i="1"/>
  <c r="R117" i="1" s="1"/>
  <c r="I117" i="1"/>
  <c r="K117" i="1"/>
  <c r="Z114" i="1"/>
  <c r="W113" i="1"/>
  <c r="AD113" i="1"/>
  <c r="U116" i="1"/>
  <c r="V116" i="1" s="1"/>
  <c r="L116" i="1"/>
  <c r="M116" i="1" s="1"/>
  <c r="P116" i="1" s="1"/>
  <c r="F118" i="1"/>
  <c r="G118" i="1" s="1"/>
  <c r="D119" i="1"/>
  <c r="X115" i="1"/>
  <c r="AB115" i="1"/>
  <c r="AC115" i="1" s="1"/>
  <c r="W114" i="1"/>
  <c r="AA114" i="1" s="1"/>
  <c r="AD114" i="1"/>
  <c r="AE114" i="1" s="1"/>
  <c r="N116" i="1" l="1"/>
  <c r="O116" i="1" s="1"/>
  <c r="S116" i="1"/>
  <c r="T116" i="1"/>
  <c r="Y114" i="1"/>
  <c r="AE113" i="1"/>
  <c r="AH113" i="1"/>
  <c r="AA113" i="1"/>
  <c r="Y113" i="1"/>
  <c r="Z113" i="1"/>
  <c r="L117" i="1"/>
  <c r="M117" i="1" s="1"/>
  <c r="P117" i="1" s="1"/>
  <c r="AF114" i="1"/>
  <c r="AG114" i="1" s="1"/>
  <c r="X116" i="1"/>
  <c r="AB116" i="1"/>
  <c r="AC116" i="1" s="1"/>
  <c r="U117" i="1"/>
  <c r="V117" i="1" s="1"/>
  <c r="F119" i="1"/>
  <c r="G119" i="1" s="1"/>
  <c r="D120" i="1"/>
  <c r="Q118" i="1"/>
  <c r="R118" i="1" s="1"/>
  <c r="I118" i="1"/>
  <c r="J118" i="1"/>
  <c r="K118" i="1"/>
  <c r="W115" i="1"/>
  <c r="AA115" i="1" s="1"/>
  <c r="AD115" i="1"/>
  <c r="AE115" i="1" s="1"/>
  <c r="AH114" i="1"/>
  <c r="S117" i="1" l="1"/>
  <c r="T117" i="1"/>
  <c r="F120" i="1"/>
  <c r="G120" i="1" s="1"/>
  <c r="D121" i="1"/>
  <c r="I119" i="1"/>
  <c r="Q119" i="1"/>
  <c r="R119" i="1" s="1"/>
  <c r="K119" i="1"/>
  <c r="J119" i="1"/>
  <c r="X117" i="1"/>
  <c r="AB117" i="1"/>
  <c r="AC117" i="1" s="1"/>
  <c r="AF113" i="1"/>
  <c r="AG113" i="1" s="1"/>
  <c r="AH115" i="1"/>
  <c r="Z115" i="1"/>
  <c r="N117" i="1"/>
  <c r="O117" i="1" s="1"/>
  <c r="U118" i="1"/>
  <c r="V118" i="1" s="1"/>
  <c r="AF115" i="1"/>
  <c r="AG115" i="1" s="1"/>
  <c r="L118" i="1"/>
  <c r="N118" i="1" s="1"/>
  <c r="O118" i="1" s="1"/>
  <c r="Y115" i="1"/>
  <c r="W116" i="1"/>
  <c r="AA116" i="1" s="1"/>
  <c r="AD116" i="1"/>
  <c r="AE116" i="1" s="1"/>
  <c r="Z116" i="1" l="1"/>
  <c r="Y116" i="1"/>
  <c r="U119" i="1"/>
  <c r="V119" i="1" s="1"/>
  <c r="M118" i="1"/>
  <c r="P118" i="1" s="1"/>
  <c r="D122" i="1"/>
  <c r="F121" i="1"/>
  <c r="G121" i="1" s="1"/>
  <c r="I120" i="1"/>
  <c r="J120" i="1"/>
  <c r="Q120" i="1"/>
  <c r="R120" i="1" s="1"/>
  <c r="K120" i="1"/>
  <c r="AH116" i="1"/>
  <c r="AF116" i="1"/>
  <c r="AG116" i="1" s="1"/>
  <c r="X118" i="1"/>
  <c r="AB118" i="1"/>
  <c r="AC118" i="1" s="1"/>
  <c r="W117" i="1"/>
  <c r="AA117" i="1" s="1"/>
  <c r="AD117" i="1"/>
  <c r="AE117" i="1" s="1"/>
  <c r="L119" i="1"/>
  <c r="N119" i="1" s="1"/>
  <c r="O119" i="1" s="1"/>
  <c r="Y117" i="1" l="1"/>
  <c r="AH117" i="1"/>
  <c r="M119" i="1"/>
  <c r="P119" i="1" s="1"/>
  <c r="K121" i="1"/>
  <c r="J121" i="1"/>
  <c r="Q121" i="1"/>
  <c r="R121" i="1" s="1"/>
  <c r="I121" i="1"/>
  <c r="F122" i="1"/>
  <c r="G122" i="1" s="1"/>
  <c r="D123" i="1"/>
  <c r="AF117" i="1"/>
  <c r="AG117" i="1" s="1"/>
  <c r="S118" i="1"/>
  <c r="T118" i="1"/>
  <c r="Z117" i="1"/>
  <c r="X119" i="1"/>
  <c r="AB119" i="1"/>
  <c r="AC119" i="1" s="1"/>
  <c r="U120" i="1"/>
  <c r="V120" i="1" s="1"/>
  <c r="L120" i="1"/>
  <c r="M120" i="1" s="1"/>
  <c r="P120" i="1" s="1"/>
  <c r="S120" i="1" l="1"/>
  <c r="T120" i="1"/>
  <c r="N120" i="1"/>
  <c r="O120" i="1" s="1"/>
  <c r="U121" i="1"/>
  <c r="V121" i="1" s="1"/>
  <c r="L121" i="1"/>
  <c r="M121" i="1" s="1"/>
  <c r="P121" i="1" s="1"/>
  <c r="S119" i="1"/>
  <c r="T119" i="1"/>
  <c r="AB120" i="1"/>
  <c r="AC120" i="1" s="1"/>
  <c r="X120" i="1"/>
  <c r="W118" i="1"/>
  <c r="AD118" i="1"/>
  <c r="D124" i="1"/>
  <c r="F123" i="1"/>
  <c r="G123" i="1" s="1"/>
  <c r="Q122" i="1"/>
  <c r="R122" i="1" s="1"/>
  <c r="I122" i="1"/>
  <c r="J122" i="1"/>
  <c r="K122" i="1"/>
  <c r="N121" i="1" l="1"/>
  <c r="O121" i="1" s="1"/>
  <c r="S121" i="1"/>
  <c r="T121" i="1"/>
  <c r="X121" i="1"/>
  <c r="AB121" i="1"/>
  <c r="AC121" i="1" s="1"/>
  <c r="M122" i="1"/>
  <c r="P122" i="1" s="1"/>
  <c r="S122" i="1" s="1"/>
  <c r="AE118" i="1"/>
  <c r="AH118" i="1"/>
  <c r="U122" i="1"/>
  <c r="V122" i="1" s="1"/>
  <c r="L122" i="1"/>
  <c r="N122" i="1" s="1"/>
  <c r="O122" i="1" s="1"/>
  <c r="AA118" i="1"/>
  <c r="Z118" i="1"/>
  <c r="Y118" i="1"/>
  <c r="I123" i="1"/>
  <c r="Q123" i="1"/>
  <c r="R123" i="1" s="1"/>
  <c r="J123" i="1"/>
  <c r="K123" i="1"/>
  <c r="W119" i="1"/>
  <c r="AD119" i="1"/>
  <c r="W120" i="1"/>
  <c r="AA120" i="1" s="1"/>
  <c r="AD120" i="1"/>
  <c r="AE120" i="1" s="1"/>
  <c r="F124" i="1"/>
  <c r="G124" i="1" s="1"/>
  <c r="D125" i="1"/>
  <c r="Y120" i="1" l="1"/>
  <c r="AA119" i="1"/>
  <c r="Y119" i="1"/>
  <c r="Z119" i="1"/>
  <c r="Z120" i="1"/>
  <c r="X122" i="1"/>
  <c r="AB122" i="1"/>
  <c r="AC122" i="1" s="1"/>
  <c r="AE119" i="1"/>
  <c r="AH119" i="1"/>
  <c r="I124" i="1"/>
  <c r="J124" i="1"/>
  <c r="Q124" i="1"/>
  <c r="R124" i="1" s="1"/>
  <c r="K124" i="1"/>
  <c r="U123" i="1"/>
  <c r="V123" i="1" s="1"/>
  <c r="AF120" i="1"/>
  <c r="AG120" i="1" s="1"/>
  <c r="AF118" i="1"/>
  <c r="AG118" i="1" s="1"/>
  <c r="W121" i="1"/>
  <c r="AA121" i="1" s="1"/>
  <c r="AD121" i="1"/>
  <c r="AE121" i="1" s="1"/>
  <c r="L123" i="1"/>
  <c r="M123" i="1" s="1"/>
  <c r="P123" i="1" s="1"/>
  <c r="F125" i="1"/>
  <c r="G125" i="1" s="1"/>
  <c r="D126" i="1"/>
  <c r="T122" i="1"/>
  <c r="AH120" i="1"/>
  <c r="S123" i="1" l="1"/>
  <c r="T123" i="1"/>
  <c r="AB123" i="1"/>
  <c r="AC123" i="1" s="1"/>
  <c r="X123" i="1"/>
  <c r="AH121" i="1"/>
  <c r="U124" i="1"/>
  <c r="V124" i="1" s="1"/>
  <c r="W122" i="1"/>
  <c r="AA122" i="1" s="1"/>
  <c r="AD122" i="1"/>
  <c r="AE122" i="1" s="1"/>
  <c r="Z121" i="1"/>
  <c r="L124" i="1"/>
  <c r="M124" i="1" s="1"/>
  <c r="P124" i="1" s="1"/>
  <c r="F126" i="1"/>
  <c r="G126" i="1" s="1"/>
  <c r="D127" i="1"/>
  <c r="AF121" i="1"/>
  <c r="AG121" i="1" s="1"/>
  <c r="I125" i="1"/>
  <c r="J125" i="1"/>
  <c r="Q125" i="1"/>
  <c r="R125" i="1" s="1"/>
  <c r="K125" i="1"/>
  <c r="Y121" i="1"/>
  <c r="N123" i="1"/>
  <c r="O123" i="1" s="1"/>
  <c r="AF119" i="1"/>
  <c r="AG119" i="1" s="1"/>
  <c r="Z122" i="1" l="1"/>
  <c r="S124" i="1"/>
  <c r="T124" i="1"/>
  <c r="U125" i="1"/>
  <c r="V125" i="1" s="1"/>
  <c r="N124" i="1"/>
  <c r="O124" i="1" s="1"/>
  <c r="L125" i="1"/>
  <c r="M125" i="1" s="1"/>
  <c r="P125" i="1" s="1"/>
  <c r="AH122" i="1"/>
  <c r="Y122" i="1"/>
  <c r="AF122" i="1"/>
  <c r="AG122" i="1" s="1"/>
  <c r="F127" i="1"/>
  <c r="G127" i="1" s="1"/>
  <c r="D128" i="1"/>
  <c r="W123" i="1"/>
  <c r="AA123" i="1" s="1"/>
  <c r="AD123" i="1"/>
  <c r="AE123" i="1" s="1"/>
  <c r="Q126" i="1"/>
  <c r="R126" i="1" s="1"/>
  <c r="I126" i="1"/>
  <c r="J126" i="1"/>
  <c r="K126" i="1"/>
  <c r="X124" i="1"/>
  <c r="AB124" i="1"/>
  <c r="AC124" i="1" s="1"/>
  <c r="Z123" i="1" l="1"/>
  <c r="S125" i="1"/>
  <c r="T125" i="1"/>
  <c r="U126" i="1"/>
  <c r="V126" i="1" s="1"/>
  <c r="I127" i="1"/>
  <c r="J127" i="1"/>
  <c r="Q127" i="1"/>
  <c r="R127" i="1" s="1"/>
  <c r="K127" i="1"/>
  <c r="N125" i="1"/>
  <c r="O125" i="1" s="1"/>
  <c r="X125" i="1"/>
  <c r="AB125" i="1"/>
  <c r="AC125" i="1" s="1"/>
  <c r="AF123" i="1"/>
  <c r="AG123" i="1" s="1"/>
  <c r="L126" i="1"/>
  <c r="M126" i="1" s="1"/>
  <c r="P126" i="1" s="1"/>
  <c r="AH123" i="1"/>
  <c r="W124" i="1"/>
  <c r="AA124" i="1" s="1"/>
  <c r="AD124" i="1"/>
  <c r="AE124" i="1" s="1"/>
  <c r="F128" i="1"/>
  <c r="G128" i="1" s="1"/>
  <c r="D129" i="1"/>
  <c r="Y123" i="1"/>
  <c r="N126" i="1" l="1"/>
  <c r="O126" i="1" s="1"/>
  <c r="Z124" i="1"/>
  <c r="S126" i="1"/>
  <c r="T126" i="1"/>
  <c r="I128" i="1"/>
  <c r="J128" i="1"/>
  <c r="Q128" i="1"/>
  <c r="R128" i="1" s="1"/>
  <c r="K128" i="1"/>
  <c r="L127" i="1"/>
  <c r="N127" i="1" s="1"/>
  <c r="O127" i="1" s="1"/>
  <c r="Y124" i="1"/>
  <c r="AB126" i="1"/>
  <c r="AC126" i="1" s="1"/>
  <c r="X126" i="1"/>
  <c r="AF124" i="1"/>
  <c r="AG124" i="1" s="1"/>
  <c r="U127" i="1"/>
  <c r="V127" i="1" s="1"/>
  <c r="W125" i="1"/>
  <c r="AA125" i="1" s="1"/>
  <c r="AD125" i="1"/>
  <c r="AE125" i="1" s="1"/>
  <c r="D130" i="1"/>
  <c r="F129" i="1"/>
  <c r="G129" i="1" s="1"/>
  <c r="AH124" i="1"/>
  <c r="Y125" i="1" l="1"/>
  <c r="Z125" i="1"/>
  <c r="AH125" i="1"/>
  <c r="M127" i="1"/>
  <c r="P127" i="1" s="1"/>
  <c r="S127" i="1" s="1"/>
  <c r="F130" i="1"/>
  <c r="G130" i="1" s="1"/>
  <c r="D131" i="1"/>
  <c r="U128" i="1"/>
  <c r="V128" i="1" s="1"/>
  <c r="X127" i="1"/>
  <c r="AB127" i="1"/>
  <c r="AC127" i="1" s="1"/>
  <c r="AF125" i="1"/>
  <c r="AG125" i="1" s="1"/>
  <c r="L128" i="1"/>
  <c r="N128" i="1" s="1"/>
  <c r="O128" i="1" s="1"/>
  <c r="W126" i="1"/>
  <c r="AA126" i="1" s="1"/>
  <c r="AD126" i="1"/>
  <c r="AE126" i="1" s="1"/>
  <c r="I129" i="1"/>
  <c r="J129" i="1"/>
  <c r="K129" i="1"/>
  <c r="Q129" i="1"/>
  <c r="R129" i="1" s="1"/>
  <c r="M128" i="1" l="1"/>
  <c r="P128" i="1" s="1"/>
  <c r="S128" i="1" s="1"/>
  <c r="T127" i="1"/>
  <c r="X128" i="1"/>
  <c r="AB128" i="1"/>
  <c r="AC128" i="1" s="1"/>
  <c r="AF126" i="1"/>
  <c r="AG126" i="1" s="1"/>
  <c r="U129" i="1"/>
  <c r="V129" i="1" s="1"/>
  <c r="Z126" i="1"/>
  <c r="AH126" i="1"/>
  <c r="Y126" i="1"/>
  <c r="D132" i="1"/>
  <c r="F131" i="1"/>
  <c r="G131" i="1" s="1"/>
  <c r="T128" i="1"/>
  <c r="W127" i="1"/>
  <c r="AA127" i="1" s="1"/>
  <c r="AD127" i="1"/>
  <c r="AE127" i="1" s="1"/>
  <c r="L129" i="1"/>
  <c r="M129" i="1" s="1"/>
  <c r="P129" i="1" s="1"/>
  <c r="Q130" i="1"/>
  <c r="R130" i="1" s="1"/>
  <c r="I130" i="1"/>
  <c r="J130" i="1"/>
  <c r="K130" i="1"/>
  <c r="Y127" i="1" l="1"/>
  <c r="Z127" i="1"/>
  <c r="S129" i="1"/>
  <c r="T129" i="1"/>
  <c r="X129" i="1"/>
  <c r="AB129" i="1"/>
  <c r="AC129" i="1" s="1"/>
  <c r="U130" i="1"/>
  <c r="V130" i="1" s="1"/>
  <c r="I131" i="1"/>
  <c r="Q131" i="1"/>
  <c r="R131" i="1" s="1"/>
  <c r="J131" i="1"/>
  <c r="K131" i="1"/>
  <c r="F132" i="1"/>
  <c r="G132" i="1" s="1"/>
  <c r="D133" i="1"/>
  <c r="AF127" i="1"/>
  <c r="AG127" i="1" s="1"/>
  <c r="N129" i="1"/>
  <c r="O129" i="1" s="1"/>
  <c r="L130" i="1"/>
  <c r="M130" i="1" s="1"/>
  <c r="P130" i="1" s="1"/>
  <c r="W128" i="1"/>
  <c r="AA128" i="1" s="1"/>
  <c r="AD128" i="1"/>
  <c r="AE128" i="1" s="1"/>
  <c r="AH127" i="1"/>
  <c r="N130" i="1" l="1"/>
  <c r="O130" i="1" s="1"/>
  <c r="S130" i="1"/>
  <c r="T130" i="1"/>
  <c r="AB130" i="1"/>
  <c r="AC130" i="1" s="1"/>
  <c r="X130" i="1"/>
  <c r="F133" i="1"/>
  <c r="G133" i="1" s="1"/>
  <c r="D134" i="1"/>
  <c r="I132" i="1"/>
  <c r="J132" i="1"/>
  <c r="Q132" i="1"/>
  <c r="R132" i="1" s="1"/>
  <c r="K132" i="1"/>
  <c r="U131" i="1"/>
  <c r="V131" i="1" s="1"/>
  <c r="AH128" i="1"/>
  <c r="AD129" i="1"/>
  <c r="AE129" i="1" s="1"/>
  <c r="W129" i="1"/>
  <c r="AA129" i="1" s="1"/>
  <c r="AF128" i="1"/>
  <c r="AG128" i="1" s="1"/>
  <c r="Y128" i="1"/>
  <c r="Z128" i="1"/>
  <c r="L131" i="1"/>
  <c r="N131" i="1" s="1"/>
  <c r="O131" i="1" s="1"/>
  <c r="Y129" i="1" l="1"/>
  <c r="Z129" i="1"/>
  <c r="I133" i="1"/>
  <c r="Q133" i="1"/>
  <c r="R133" i="1" s="1"/>
  <c r="J133" i="1"/>
  <c r="K133" i="1"/>
  <c r="F134" i="1"/>
  <c r="G134" i="1" s="1"/>
  <c r="D135" i="1"/>
  <c r="AH129" i="1"/>
  <c r="AF129" i="1"/>
  <c r="AG129" i="1" s="1"/>
  <c r="U132" i="1"/>
  <c r="V132" i="1" s="1"/>
  <c r="M131" i="1"/>
  <c r="P131" i="1" s="1"/>
  <c r="X131" i="1"/>
  <c r="AB131" i="1"/>
  <c r="AC131" i="1" s="1"/>
  <c r="L132" i="1"/>
  <c r="M132" i="1" s="1"/>
  <c r="P132" i="1" s="1"/>
  <c r="S132" i="1" s="1"/>
  <c r="AD130" i="1"/>
  <c r="AE130" i="1" s="1"/>
  <c r="W130" i="1"/>
  <c r="AA130" i="1" s="1"/>
  <c r="N132" i="1" l="1"/>
  <c r="O132" i="1" s="1"/>
  <c r="AB132" i="1"/>
  <c r="AC132" i="1" s="1"/>
  <c r="X132" i="1"/>
  <c r="F135" i="1"/>
  <c r="G135" i="1" s="1"/>
  <c r="D136" i="1"/>
  <c r="Q134" i="1"/>
  <c r="R134" i="1" s="1"/>
  <c r="I134" i="1"/>
  <c r="J134" i="1"/>
  <c r="K134" i="1"/>
  <c r="AH130" i="1"/>
  <c r="S131" i="1"/>
  <c r="T131" i="1"/>
  <c r="Y130" i="1"/>
  <c r="T132" i="1"/>
  <c r="L133" i="1"/>
  <c r="N133" i="1" s="1"/>
  <c r="O133" i="1" s="1"/>
  <c r="AF130" i="1"/>
  <c r="AG130" i="1" s="1"/>
  <c r="U133" i="1"/>
  <c r="V133" i="1" s="1"/>
  <c r="Z130" i="1"/>
  <c r="L134" i="1" l="1"/>
  <c r="N134" i="1" s="1"/>
  <c r="O134" i="1" s="1"/>
  <c r="M133" i="1"/>
  <c r="P133" i="1" s="1"/>
  <c r="U134" i="1"/>
  <c r="V134" i="1" s="1"/>
  <c r="W132" i="1"/>
  <c r="AA132" i="1" s="1"/>
  <c r="AD132" i="1"/>
  <c r="AE132" i="1" s="1"/>
  <c r="W131" i="1"/>
  <c r="AD131" i="1"/>
  <c r="F136" i="1"/>
  <c r="G136" i="1" s="1"/>
  <c r="D137" i="1"/>
  <c r="I135" i="1"/>
  <c r="Q135" i="1"/>
  <c r="R135" i="1" s="1"/>
  <c r="J135" i="1"/>
  <c r="K135" i="1"/>
  <c r="X133" i="1"/>
  <c r="AB133" i="1"/>
  <c r="AC133" i="1" s="1"/>
  <c r="X134" i="1" l="1"/>
  <c r="AB134" i="1"/>
  <c r="AC134" i="1" s="1"/>
  <c r="Z132" i="1"/>
  <c r="L135" i="1"/>
  <c r="M135" i="1" s="1"/>
  <c r="P135" i="1" s="1"/>
  <c r="AH132" i="1"/>
  <c r="Y132" i="1"/>
  <c r="F137" i="1"/>
  <c r="G137" i="1" s="1"/>
  <c r="D138" i="1"/>
  <c r="S133" i="1"/>
  <c r="T133" i="1"/>
  <c r="AF132" i="1"/>
  <c r="AG132" i="1" s="1"/>
  <c r="I136" i="1"/>
  <c r="J136" i="1"/>
  <c r="Q136" i="1"/>
  <c r="R136" i="1" s="1"/>
  <c r="K136" i="1"/>
  <c r="M134" i="1"/>
  <c r="P134" i="1" s="1"/>
  <c r="U135" i="1"/>
  <c r="V135" i="1" s="1"/>
  <c r="AE131" i="1"/>
  <c r="AH131" i="1"/>
  <c r="AA131" i="1"/>
  <c r="Z131" i="1"/>
  <c r="Y131" i="1"/>
  <c r="S135" i="1" l="1"/>
  <c r="T135" i="1"/>
  <c r="X135" i="1"/>
  <c r="AB135" i="1"/>
  <c r="AC135" i="1" s="1"/>
  <c r="S134" i="1"/>
  <c r="T134" i="1"/>
  <c r="W133" i="1"/>
  <c r="AD133" i="1"/>
  <c r="U136" i="1"/>
  <c r="V136" i="1" s="1"/>
  <c r="F138" i="1"/>
  <c r="G138" i="1" s="1"/>
  <c r="D139" i="1"/>
  <c r="N135" i="1"/>
  <c r="O135" i="1" s="1"/>
  <c r="AF131" i="1"/>
  <c r="AG131" i="1" s="1"/>
  <c r="L136" i="1"/>
  <c r="M136" i="1" s="1"/>
  <c r="P136" i="1" s="1"/>
  <c r="J137" i="1"/>
  <c r="Q137" i="1"/>
  <c r="R137" i="1" s="1"/>
  <c r="K137" i="1"/>
  <c r="I137" i="1"/>
  <c r="N136" i="1" l="1"/>
  <c r="O136" i="1" s="1"/>
  <c r="S136" i="1"/>
  <c r="T136" i="1"/>
  <c r="W134" i="1"/>
  <c r="AD134" i="1"/>
  <c r="X136" i="1"/>
  <c r="AB136" i="1"/>
  <c r="AC136" i="1" s="1"/>
  <c r="Q138" i="1"/>
  <c r="R138" i="1" s="1"/>
  <c r="I138" i="1"/>
  <c r="J138" i="1"/>
  <c r="K138" i="1"/>
  <c r="AA133" i="1"/>
  <c r="Z133" i="1"/>
  <c r="Y133" i="1"/>
  <c r="D140" i="1"/>
  <c r="F139" i="1"/>
  <c r="G139" i="1" s="1"/>
  <c r="U137" i="1"/>
  <c r="V137" i="1" s="1"/>
  <c r="L137" i="1"/>
  <c r="M137" i="1" s="1"/>
  <c r="P137" i="1" s="1"/>
  <c r="W135" i="1"/>
  <c r="AA135" i="1" s="1"/>
  <c r="AD135" i="1"/>
  <c r="AE135" i="1" s="1"/>
  <c r="AE133" i="1"/>
  <c r="AH133" i="1"/>
  <c r="N137" i="1" l="1"/>
  <c r="O137" i="1" s="1"/>
  <c r="S137" i="1"/>
  <c r="T137" i="1"/>
  <c r="U138" i="1"/>
  <c r="V138" i="1" s="1"/>
  <c r="AF135" i="1"/>
  <c r="AG135" i="1" s="1"/>
  <c r="AF133" i="1"/>
  <c r="AG133" i="1" s="1"/>
  <c r="Y135" i="1"/>
  <c r="Z135" i="1"/>
  <c r="AE134" i="1"/>
  <c r="AH134" i="1"/>
  <c r="X137" i="1"/>
  <c r="AB137" i="1"/>
  <c r="AC137" i="1" s="1"/>
  <c r="AH135" i="1"/>
  <c r="AA134" i="1"/>
  <c r="Y134" i="1"/>
  <c r="Z134" i="1"/>
  <c r="I139" i="1"/>
  <c r="Q139" i="1"/>
  <c r="R139" i="1" s="1"/>
  <c r="J139" i="1"/>
  <c r="K139" i="1"/>
  <c r="W136" i="1"/>
  <c r="AA136" i="1" s="1"/>
  <c r="AD136" i="1"/>
  <c r="AE136" i="1" s="1"/>
  <c r="F140" i="1"/>
  <c r="G140" i="1" s="1"/>
  <c r="D141" i="1"/>
  <c r="L138" i="1"/>
  <c r="N138" i="1" s="1"/>
  <c r="O138" i="1" s="1"/>
  <c r="AH136" i="1" l="1"/>
  <c r="AF134" i="1"/>
  <c r="AG134" i="1" s="1"/>
  <c r="I140" i="1"/>
  <c r="J140" i="1"/>
  <c r="Q140" i="1"/>
  <c r="R140" i="1" s="1"/>
  <c r="K140" i="1"/>
  <c r="AF136" i="1"/>
  <c r="AG136" i="1" s="1"/>
  <c r="Y136" i="1"/>
  <c r="X138" i="1"/>
  <c r="AB138" i="1"/>
  <c r="AC138" i="1" s="1"/>
  <c r="Z136" i="1"/>
  <c r="M138" i="1"/>
  <c r="P138" i="1" s="1"/>
  <c r="AD137" i="1"/>
  <c r="AE137" i="1" s="1"/>
  <c r="W137" i="1"/>
  <c r="AA137" i="1" s="1"/>
  <c r="U139" i="1"/>
  <c r="V139" i="1" s="1"/>
  <c r="F141" i="1"/>
  <c r="G141" i="1" s="1"/>
  <c r="D142" i="1"/>
  <c r="L139" i="1"/>
  <c r="M139" i="1" s="1"/>
  <c r="P139" i="1" s="1"/>
  <c r="Y137" i="1" l="1"/>
  <c r="Z137" i="1"/>
  <c r="S139" i="1"/>
  <c r="T139" i="1"/>
  <c r="N139" i="1"/>
  <c r="O139" i="1" s="1"/>
  <c r="S138" i="1"/>
  <c r="T138" i="1"/>
  <c r="U140" i="1"/>
  <c r="V140" i="1" s="1"/>
  <c r="AH137" i="1"/>
  <c r="F142" i="1"/>
  <c r="G142" i="1" s="1"/>
  <c r="D143" i="1"/>
  <c r="L140" i="1"/>
  <c r="M140" i="1" s="1"/>
  <c r="P140" i="1" s="1"/>
  <c r="X139" i="1"/>
  <c r="AB139" i="1"/>
  <c r="AC139" i="1" s="1"/>
  <c r="I141" i="1"/>
  <c r="J141" i="1"/>
  <c r="Q141" i="1"/>
  <c r="R141" i="1" s="1"/>
  <c r="K141" i="1"/>
  <c r="AF137" i="1"/>
  <c r="AG137" i="1" s="1"/>
  <c r="S140" i="1" l="1"/>
  <c r="T140" i="1"/>
  <c r="AB140" i="1"/>
  <c r="AC140" i="1" s="1"/>
  <c r="X140" i="1"/>
  <c r="U141" i="1"/>
  <c r="V141" i="1" s="1"/>
  <c r="L141" i="1"/>
  <c r="M141" i="1" s="1"/>
  <c r="P141" i="1" s="1"/>
  <c r="N140" i="1"/>
  <c r="O140" i="1" s="1"/>
  <c r="W138" i="1"/>
  <c r="AD138" i="1"/>
  <c r="F143" i="1"/>
  <c r="G143" i="1" s="1"/>
  <c r="D144" i="1"/>
  <c r="Q142" i="1"/>
  <c r="R142" i="1" s="1"/>
  <c r="I142" i="1"/>
  <c r="J142" i="1"/>
  <c r="K142" i="1"/>
  <c r="W139" i="1"/>
  <c r="AA139" i="1" s="1"/>
  <c r="AD139" i="1"/>
  <c r="AE139" i="1" s="1"/>
  <c r="AH139" i="1" l="1"/>
  <c r="S141" i="1"/>
  <c r="T141" i="1"/>
  <c r="AB141" i="1"/>
  <c r="AC141" i="1" s="1"/>
  <c r="X141" i="1"/>
  <c r="F144" i="1"/>
  <c r="G144" i="1" s="1"/>
  <c r="D145" i="1"/>
  <c r="AF139" i="1"/>
  <c r="AG139" i="1" s="1"/>
  <c r="Z139" i="1"/>
  <c r="U142" i="1"/>
  <c r="V142" i="1" s="1"/>
  <c r="Y139" i="1"/>
  <c r="N141" i="1"/>
  <c r="O141" i="1" s="1"/>
  <c r="I143" i="1"/>
  <c r="J143" i="1"/>
  <c r="K143" i="1"/>
  <c r="Q143" i="1"/>
  <c r="R143" i="1" s="1"/>
  <c r="L142" i="1"/>
  <c r="N142" i="1"/>
  <c r="O142" i="1" s="1"/>
  <c r="AA138" i="1"/>
  <c r="Y138" i="1"/>
  <c r="Z138" i="1"/>
  <c r="W140" i="1"/>
  <c r="AA140" i="1" s="1"/>
  <c r="AD140" i="1"/>
  <c r="AE140" i="1" s="1"/>
  <c r="AE138" i="1"/>
  <c r="AH138" i="1"/>
  <c r="M142" i="1"/>
  <c r="P142" i="1" s="1"/>
  <c r="S142" i="1" s="1"/>
  <c r="Z140" i="1" l="1"/>
  <c r="D146" i="1"/>
  <c r="F145" i="1"/>
  <c r="G145" i="1" s="1"/>
  <c r="U143" i="1"/>
  <c r="V143" i="1" s="1"/>
  <c r="L143" i="1"/>
  <c r="N143" i="1" s="1"/>
  <c r="O143" i="1" s="1"/>
  <c r="AF138" i="1"/>
  <c r="AG138" i="1" s="1"/>
  <c r="Y140" i="1"/>
  <c r="I144" i="1"/>
  <c r="J144" i="1"/>
  <c r="Q144" i="1"/>
  <c r="R144" i="1" s="1"/>
  <c r="K144" i="1"/>
  <c r="AF140" i="1"/>
  <c r="AG140" i="1" s="1"/>
  <c r="AH140" i="1"/>
  <c r="X142" i="1"/>
  <c r="AB142" i="1"/>
  <c r="AC142" i="1" s="1"/>
  <c r="T142" i="1"/>
  <c r="W141" i="1"/>
  <c r="AA141" i="1" s="1"/>
  <c r="AD141" i="1"/>
  <c r="AE141" i="1" s="1"/>
  <c r="M143" i="1" l="1"/>
  <c r="P143" i="1" s="1"/>
  <c r="S143" i="1" s="1"/>
  <c r="U144" i="1"/>
  <c r="V144" i="1" s="1"/>
  <c r="X143" i="1"/>
  <c r="AB143" i="1"/>
  <c r="AC143" i="1" s="1"/>
  <c r="AF141" i="1"/>
  <c r="AG141" i="1" s="1"/>
  <c r="I145" i="1"/>
  <c r="Q145" i="1"/>
  <c r="R145" i="1" s="1"/>
  <c r="K145" i="1"/>
  <c r="J145" i="1"/>
  <c r="F146" i="1"/>
  <c r="G146" i="1" s="1"/>
  <c r="D147" i="1"/>
  <c r="AH141" i="1"/>
  <c r="Z141" i="1"/>
  <c r="L144" i="1"/>
  <c r="M144" i="1" s="1"/>
  <c r="P144" i="1" s="1"/>
  <c r="Y141" i="1"/>
  <c r="W142" i="1"/>
  <c r="AA142" i="1" s="1"/>
  <c r="AD142" i="1"/>
  <c r="AE142" i="1" s="1"/>
  <c r="T143" i="1" l="1"/>
  <c r="S144" i="1"/>
  <c r="T144" i="1"/>
  <c r="W143" i="1"/>
  <c r="AA143" i="1" s="1"/>
  <c r="AD143" i="1"/>
  <c r="AE143" i="1" s="1"/>
  <c r="D148" i="1"/>
  <c r="F147" i="1"/>
  <c r="G147" i="1" s="1"/>
  <c r="N144" i="1"/>
  <c r="O144" i="1" s="1"/>
  <c r="U145" i="1"/>
  <c r="V145" i="1" s="1"/>
  <c r="X144" i="1"/>
  <c r="AB144" i="1"/>
  <c r="AC144" i="1" s="1"/>
  <c r="Z142" i="1"/>
  <c r="Q146" i="1"/>
  <c r="R146" i="1" s="1"/>
  <c r="I146" i="1"/>
  <c r="J146" i="1"/>
  <c r="K146" i="1"/>
  <c r="L145" i="1"/>
  <c r="M145" i="1" s="1"/>
  <c r="P145" i="1" s="1"/>
  <c r="AF142" i="1"/>
  <c r="AG142" i="1" s="1"/>
  <c r="Y142" i="1"/>
  <c r="AH142" i="1"/>
  <c r="AH143" i="1" l="1"/>
  <c r="Y143" i="1"/>
  <c r="S145" i="1"/>
  <c r="T145" i="1"/>
  <c r="I147" i="1"/>
  <c r="J147" i="1"/>
  <c r="Q147" i="1"/>
  <c r="R147" i="1" s="1"/>
  <c r="K147" i="1"/>
  <c r="N145" i="1"/>
  <c r="O145" i="1" s="1"/>
  <c r="F148" i="1"/>
  <c r="G148" i="1" s="1"/>
  <c r="D149" i="1"/>
  <c r="AB145" i="1"/>
  <c r="AC145" i="1" s="1"/>
  <c r="X145" i="1"/>
  <c r="Z143" i="1"/>
  <c r="L146" i="1"/>
  <c r="M146" i="1" s="1"/>
  <c r="P146" i="1" s="1"/>
  <c r="AF143" i="1"/>
  <c r="AG143" i="1" s="1"/>
  <c r="U146" i="1"/>
  <c r="V146" i="1" s="1"/>
  <c r="W144" i="1"/>
  <c r="AA144" i="1" s="1"/>
  <c r="AD144" i="1"/>
  <c r="AE144" i="1" s="1"/>
  <c r="N146" i="1" l="1"/>
  <c r="O146" i="1" s="1"/>
  <c r="Y144" i="1"/>
  <c r="Z144" i="1"/>
  <c r="S146" i="1"/>
  <c r="T146" i="1"/>
  <c r="I148" i="1"/>
  <c r="J148" i="1"/>
  <c r="Q148" i="1"/>
  <c r="R148" i="1" s="1"/>
  <c r="K148" i="1"/>
  <c r="AH144" i="1"/>
  <c r="W145" i="1"/>
  <c r="AA145" i="1" s="1"/>
  <c r="AD145" i="1"/>
  <c r="AE145" i="1" s="1"/>
  <c r="AF144" i="1"/>
  <c r="AG144" i="1" s="1"/>
  <c r="U147" i="1"/>
  <c r="V147" i="1" s="1"/>
  <c r="Z145" i="1"/>
  <c r="Y145" i="1"/>
  <c r="L147" i="1"/>
  <c r="N147" i="1" s="1"/>
  <c r="O147" i="1" s="1"/>
  <c r="F149" i="1"/>
  <c r="G149" i="1" s="1"/>
  <c r="D150" i="1"/>
  <c r="AB146" i="1"/>
  <c r="AC146" i="1" s="1"/>
  <c r="X146" i="1"/>
  <c r="AH145" i="1" l="1"/>
  <c r="M147" i="1"/>
  <c r="P147" i="1" s="1"/>
  <c r="S147" i="1" s="1"/>
  <c r="AB147" i="1"/>
  <c r="AC147" i="1" s="1"/>
  <c r="X147" i="1"/>
  <c r="T147" i="1"/>
  <c r="U148" i="1"/>
  <c r="V148" i="1" s="1"/>
  <c r="F150" i="1"/>
  <c r="G150" i="1" s="1"/>
  <c r="D151" i="1"/>
  <c r="Q149" i="1"/>
  <c r="R149" i="1" s="1"/>
  <c r="I149" i="1"/>
  <c r="J149" i="1"/>
  <c r="K149" i="1"/>
  <c r="AF145" i="1"/>
  <c r="AG145" i="1" s="1"/>
  <c r="W146" i="1"/>
  <c r="AA146" i="1" s="1"/>
  <c r="AD146" i="1"/>
  <c r="AE146" i="1" s="1"/>
  <c r="L148" i="1"/>
  <c r="M148" i="1" s="1"/>
  <c r="P148" i="1" s="1"/>
  <c r="S148" i="1" l="1"/>
  <c r="T148" i="1"/>
  <c r="L149" i="1"/>
  <c r="N149" i="1" s="1"/>
  <c r="O149" i="1" s="1"/>
  <c r="W147" i="1"/>
  <c r="AA147" i="1" s="1"/>
  <c r="AD147" i="1"/>
  <c r="AE147" i="1" s="1"/>
  <c r="N148" i="1"/>
  <c r="O148" i="1" s="1"/>
  <c r="M149" i="1"/>
  <c r="P149" i="1" s="1"/>
  <c r="S149" i="1" s="1"/>
  <c r="AH146" i="1"/>
  <c r="U149" i="1"/>
  <c r="V149" i="1" s="1"/>
  <c r="Z146" i="1"/>
  <c r="Q150" i="1"/>
  <c r="R150" i="1" s="1"/>
  <c r="I150" i="1"/>
  <c r="J150" i="1"/>
  <c r="K150" i="1"/>
  <c r="AF146" i="1"/>
  <c r="AG146" i="1" s="1"/>
  <c r="F151" i="1"/>
  <c r="G151" i="1" s="1"/>
  <c r="D152" i="1"/>
  <c r="Y146" i="1"/>
  <c r="AB148" i="1"/>
  <c r="AC148" i="1" s="1"/>
  <c r="X148" i="1"/>
  <c r="Z147" i="1" l="1"/>
  <c r="AF147" i="1"/>
  <c r="AG147" i="1" s="1"/>
  <c r="I151" i="1"/>
  <c r="J151" i="1"/>
  <c r="Q151" i="1"/>
  <c r="R151" i="1" s="1"/>
  <c r="K151" i="1"/>
  <c r="L150" i="1"/>
  <c r="N150" i="1" s="1"/>
  <c r="O150" i="1" s="1"/>
  <c r="U150" i="1"/>
  <c r="V150" i="1" s="1"/>
  <c r="AH147" i="1"/>
  <c r="Y147" i="1"/>
  <c r="T149" i="1"/>
  <c r="X149" i="1"/>
  <c r="AB149" i="1"/>
  <c r="AC149" i="1" s="1"/>
  <c r="W148" i="1"/>
  <c r="AA148" i="1" s="1"/>
  <c r="AD148" i="1"/>
  <c r="AE148" i="1" s="1"/>
  <c r="F152" i="1"/>
  <c r="G152" i="1" s="1"/>
  <c r="D153" i="1"/>
  <c r="Z148" i="1" l="1"/>
  <c r="AH148" i="1"/>
  <c r="Y148" i="1"/>
  <c r="W149" i="1"/>
  <c r="AA149" i="1" s="1"/>
  <c r="AD149" i="1"/>
  <c r="AE149" i="1" s="1"/>
  <c r="I152" i="1"/>
  <c r="J152" i="1"/>
  <c r="K152" i="1"/>
  <c r="Q152" i="1"/>
  <c r="R152" i="1" s="1"/>
  <c r="L151" i="1"/>
  <c r="N151" i="1" s="1"/>
  <c r="O151" i="1" s="1"/>
  <c r="U151" i="1"/>
  <c r="V151" i="1" s="1"/>
  <c r="M151" i="1"/>
  <c r="P151" i="1" s="1"/>
  <c r="S151" i="1" s="1"/>
  <c r="F153" i="1"/>
  <c r="G153" i="1" s="1"/>
  <c r="D154" i="1"/>
  <c r="AB150" i="1"/>
  <c r="AC150" i="1" s="1"/>
  <c r="X150" i="1"/>
  <c r="M150" i="1"/>
  <c r="P150" i="1" s="1"/>
  <c r="AF148" i="1"/>
  <c r="AG148" i="1" s="1"/>
  <c r="Z149" i="1" l="1"/>
  <c r="Y149" i="1"/>
  <c r="AH149" i="1"/>
  <c r="U152" i="1"/>
  <c r="V152" i="1" s="1"/>
  <c r="F154" i="1"/>
  <c r="G154" i="1" s="1"/>
  <c r="D155" i="1"/>
  <c r="L152" i="1"/>
  <c r="N152" i="1" s="1"/>
  <c r="O152" i="1" s="1"/>
  <c r="AF149" i="1"/>
  <c r="AG149" i="1" s="1"/>
  <c r="J153" i="1"/>
  <c r="Q153" i="1"/>
  <c r="R153" i="1" s="1"/>
  <c r="K153" i="1"/>
  <c r="I153" i="1"/>
  <c r="T151" i="1"/>
  <c r="S150" i="1"/>
  <c r="T150" i="1"/>
  <c r="AB151" i="1"/>
  <c r="AC151" i="1" s="1"/>
  <c r="X151" i="1"/>
  <c r="W151" i="1" l="1"/>
  <c r="AA151" i="1" s="1"/>
  <c r="AD151" i="1"/>
  <c r="AE151" i="1" s="1"/>
  <c r="U153" i="1"/>
  <c r="V153" i="1" s="1"/>
  <c r="M152" i="1"/>
  <c r="P152" i="1" s="1"/>
  <c r="Y151" i="1"/>
  <c r="Z151" i="1"/>
  <c r="L153" i="1"/>
  <c r="M153" i="1" s="1"/>
  <c r="P153" i="1" s="1"/>
  <c r="D156" i="1"/>
  <c r="F155" i="1"/>
  <c r="G155" i="1" s="1"/>
  <c r="Q154" i="1"/>
  <c r="R154" i="1" s="1"/>
  <c r="I154" i="1"/>
  <c r="J154" i="1"/>
  <c r="K154" i="1"/>
  <c r="X152" i="1"/>
  <c r="AB152" i="1"/>
  <c r="AC152" i="1" s="1"/>
  <c r="W150" i="1"/>
  <c r="AD150" i="1"/>
  <c r="AH151" i="1" l="1"/>
  <c r="S153" i="1"/>
  <c r="T153" i="1"/>
  <c r="AB153" i="1"/>
  <c r="AC153" i="1" s="1"/>
  <c r="X153" i="1"/>
  <c r="S152" i="1"/>
  <c r="T152" i="1"/>
  <c r="I155" i="1"/>
  <c r="J155" i="1"/>
  <c r="Q155" i="1"/>
  <c r="R155" i="1" s="1"/>
  <c r="K155" i="1"/>
  <c r="U154" i="1"/>
  <c r="V154" i="1" s="1"/>
  <c r="AA150" i="1"/>
  <c r="Y150" i="1"/>
  <c r="Z150" i="1"/>
  <c r="F156" i="1"/>
  <c r="G156" i="1" s="1"/>
  <c r="D157" i="1"/>
  <c r="N153" i="1"/>
  <c r="O153" i="1" s="1"/>
  <c r="AE150" i="1"/>
  <c r="AH150" i="1"/>
  <c r="AF151" i="1"/>
  <c r="AG151" i="1" s="1"/>
  <c r="L154" i="1"/>
  <c r="M154" i="1" s="1"/>
  <c r="P154" i="1" s="1"/>
  <c r="S154" i="1" s="1"/>
  <c r="N154" i="1" l="1"/>
  <c r="O154" i="1" s="1"/>
  <c r="T154" i="1"/>
  <c r="L155" i="1"/>
  <c r="M155" i="1" s="1"/>
  <c r="P155" i="1" s="1"/>
  <c r="W152" i="1"/>
  <c r="AD152" i="1"/>
  <c r="Y153" i="1"/>
  <c r="F157" i="1"/>
  <c r="G157" i="1" s="1"/>
  <c r="D158" i="1"/>
  <c r="W153" i="1"/>
  <c r="AA153" i="1" s="1"/>
  <c r="AD153" i="1"/>
  <c r="AE153" i="1" s="1"/>
  <c r="AF150" i="1"/>
  <c r="AG150" i="1" s="1"/>
  <c r="X154" i="1"/>
  <c r="AB154" i="1"/>
  <c r="AC154" i="1" s="1"/>
  <c r="I156" i="1"/>
  <c r="J156" i="1"/>
  <c r="Q156" i="1"/>
  <c r="R156" i="1" s="1"/>
  <c r="K156" i="1"/>
  <c r="U155" i="1"/>
  <c r="V155" i="1" s="1"/>
  <c r="Z153" i="1" l="1"/>
  <c r="N155" i="1"/>
  <c r="O155" i="1" s="1"/>
  <c r="S155" i="1"/>
  <c r="T155" i="1"/>
  <c r="AE152" i="1"/>
  <c r="AH152" i="1"/>
  <c r="AA152" i="1"/>
  <c r="Z152" i="1"/>
  <c r="Y152" i="1"/>
  <c r="F158" i="1"/>
  <c r="G158" i="1" s="1"/>
  <c r="D159" i="1"/>
  <c r="U156" i="1"/>
  <c r="V156" i="1" s="1"/>
  <c r="I157" i="1"/>
  <c r="J157" i="1"/>
  <c r="Q157" i="1"/>
  <c r="R157" i="1" s="1"/>
  <c r="K157" i="1"/>
  <c r="AD154" i="1"/>
  <c r="AE154" i="1" s="1"/>
  <c r="W154" i="1"/>
  <c r="AA154" i="1" s="1"/>
  <c r="X155" i="1"/>
  <c r="AB155" i="1"/>
  <c r="AC155" i="1" s="1"/>
  <c r="AF153" i="1"/>
  <c r="AG153" i="1" s="1"/>
  <c r="L156" i="1"/>
  <c r="N156" i="1" s="1"/>
  <c r="O156" i="1" s="1"/>
  <c r="Z154" i="1"/>
  <c r="Y154" i="1"/>
  <c r="AH153" i="1"/>
  <c r="AH154" i="1" l="1"/>
  <c r="U157" i="1"/>
  <c r="V157" i="1" s="1"/>
  <c r="M156" i="1"/>
  <c r="P156" i="1" s="1"/>
  <c r="L157" i="1"/>
  <c r="M157" i="1" s="1"/>
  <c r="P157" i="1" s="1"/>
  <c r="X156" i="1"/>
  <c r="AB156" i="1"/>
  <c r="AC156" i="1" s="1"/>
  <c r="AF152" i="1"/>
  <c r="AG152" i="1" s="1"/>
  <c r="F159" i="1"/>
  <c r="G159" i="1" s="1"/>
  <c r="D160" i="1"/>
  <c r="W155" i="1"/>
  <c r="AA155" i="1" s="1"/>
  <c r="AD155" i="1"/>
  <c r="AE155" i="1" s="1"/>
  <c r="AF154" i="1"/>
  <c r="AG154" i="1" s="1"/>
  <c r="Q158" i="1"/>
  <c r="R158" i="1" s="1"/>
  <c r="I158" i="1"/>
  <c r="J158" i="1"/>
  <c r="K158" i="1"/>
  <c r="S157" i="1" l="1"/>
  <c r="T157" i="1"/>
  <c r="AB157" i="1"/>
  <c r="AC157" i="1" s="1"/>
  <c r="X157" i="1"/>
  <c r="L158" i="1"/>
  <c r="M158" i="1" s="1"/>
  <c r="P158" i="1" s="1"/>
  <c r="S158" i="1" s="1"/>
  <c r="I159" i="1"/>
  <c r="J159" i="1"/>
  <c r="Q159" i="1"/>
  <c r="R159" i="1" s="1"/>
  <c r="K159" i="1"/>
  <c r="U158" i="1"/>
  <c r="V158" i="1" s="1"/>
  <c r="Z155" i="1"/>
  <c r="Y155" i="1"/>
  <c r="N157" i="1"/>
  <c r="O157" i="1" s="1"/>
  <c r="F160" i="1"/>
  <c r="G160" i="1" s="1"/>
  <c r="D161" i="1"/>
  <c r="S156" i="1"/>
  <c r="T156" i="1"/>
  <c r="AF155" i="1"/>
  <c r="AG155" i="1" s="1"/>
  <c r="AH155" i="1"/>
  <c r="N158" i="1" l="1"/>
  <c r="O158" i="1" s="1"/>
  <c r="X158" i="1"/>
  <c r="AB158" i="1"/>
  <c r="AC158" i="1" s="1"/>
  <c r="W156" i="1"/>
  <c r="AD156" i="1"/>
  <c r="I160" i="1"/>
  <c r="J160" i="1"/>
  <c r="Q160" i="1"/>
  <c r="R160" i="1" s="1"/>
  <c r="K160" i="1"/>
  <c r="U159" i="1"/>
  <c r="V159" i="1" s="1"/>
  <c r="W157" i="1"/>
  <c r="AA157" i="1" s="1"/>
  <c r="AD157" i="1"/>
  <c r="AE157" i="1" s="1"/>
  <c r="D162" i="1"/>
  <c r="F161" i="1"/>
  <c r="G161" i="1" s="1"/>
  <c r="T158" i="1"/>
  <c r="L159" i="1"/>
  <c r="M159" i="1" s="1"/>
  <c r="P159" i="1" s="1"/>
  <c r="S159" i="1" l="1"/>
  <c r="T159" i="1"/>
  <c r="L160" i="1"/>
  <c r="N160" i="1" s="1"/>
  <c r="O160" i="1" s="1"/>
  <c r="X159" i="1"/>
  <c r="AB159" i="1"/>
  <c r="AC159" i="1" s="1"/>
  <c r="M160" i="1"/>
  <c r="P160" i="1" s="1"/>
  <c r="S160" i="1" s="1"/>
  <c r="Z157" i="1"/>
  <c r="AA156" i="1"/>
  <c r="Y156" i="1"/>
  <c r="Z156" i="1"/>
  <c r="AF157" i="1"/>
  <c r="AG157" i="1" s="1"/>
  <c r="N159" i="1"/>
  <c r="O159" i="1" s="1"/>
  <c r="W158" i="1"/>
  <c r="AA158" i="1" s="1"/>
  <c r="AD158" i="1"/>
  <c r="AE158" i="1" s="1"/>
  <c r="F162" i="1"/>
  <c r="G162" i="1" s="1"/>
  <c r="D163" i="1"/>
  <c r="U160" i="1"/>
  <c r="V160" i="1" s="1"/>
  <c r="AE156" i="1"/>
  <c r="AH156" i="1"/>
  <c r="Y157" i="1"/>
  <c r="I161" i="1"/>
  <c r="J161" i="1"/>
  <c r="K161" i="1"/>
  <c r="Q161" i="1"/>
  <c r="R161" i="1" s="1"/>
  <c r="AH157" i="1"/>
  <c r="Y158" i="1" l="1"/>
  <c r="Z158" i="1"/>
  <c r="AF156" i="1"/>
  <c r="AG156" i="1" s="1"/>
  <c r="U161" i="1"/>
  <c r="V161" i="1" s="1"/>
  <c r="Q162" i="1"/>
  <c r="R162" i="1" s="1"/>
  <c r="I162" i="1"/>
  <c r="J162" i="1"/>
  <c r="K162" i="1"/>
  <c r="D164" i="1"/>
  <c r="F163" i="1"/>
  <c r="G163" i="1" s="1"/>
  <c r="L161" i="1"/>
  <c r="N161" i="1" s="1"/>
  <c r="O161" i="1" s="1"/>
  <c r="AH158" i="1"/>
  <c r="W159" i="1"/>
  <c r="AA159" i="1" s="1"/>
  <c r="AD159" i="1"/>
  <c r="AE159" i="1" s="1"/>
  <c r="AB160" i="1"/>
  <c r="AC160" i="1" s="1"/>
  <c r="X160" i="1"/>
  <c r="T160" i="1"/>
  <c r="AF158" i="1"/>
  <c r="AG158" i="1" s="1"/>
  <c r="I163" i="1" l="1"/>
  <c r="Q163" i="1"/>
  <c r="R163" i="1" s="1"/>
  <c r="J163" i="1"/>
  <c r="K163" i="1"/>
  <c r="F164" i="1"/>
  <c r="G164" i="1" s="1"/>
  <c r="D165" i="1"/>
  <c r="M162" i="1"/>
  <c r="P162" i="1" s="1"/>
  <c r="S162" i="1" s="1"/>
  <c r="Y159" i="1"/>
  <c r="AF159" i="1"/>
  <c r="AG159" i="1" s="1"/>
  <c r="L162" i="1"/>
  <c r="N162" i="1" s="1"/>
  <c r="O162" i="1" s="1"/>
  <c r="M161" i="1"/>
  <c r="P161" i="1" s="1"/>
  <c r="U162" i="1"/>
  <c r="V162" i="1" s="1"/>
  <c r="Z159" i="1"/>
  <c r="W160" i="1"/>
  <c r="AA160" i="1" s="1"/>
  <c r="AD160" i="1"/>
  <c r="AE160" i="1" s="1"/>
  <c r="AB161" i="1"/>
  <c r="AC161" i="1" s="1"/>
  <c r="X161" i="1"/>
  <c r="AH159" i="1"/>
  <c r="T162" i="1" l="1"/>
  <c r="F165" i="1"/>
  <c r="G165" i="1" s="1"/>
  <c r="D166" i="1"/>
  <c r="I164" i="1"/>
  <c r="J164" i="1"/>
  <c r="Q164" i="1"/>
  <c r="R164" i="1" s="1"/>
  <c r="K164" i="1"/>
  <c r="W162" i="1"/>
  <c r="AA162" i="1" s="1"/>
  <c r="S161" i="1"/>
  <c r="T161" i="1"/>
  <c r="L163" i="1"/>
  <c r="M163" i="1" s="1"/>
  <c r="P163" i="1" s="1"/>
  <c r="S163" i="1" s="1"/>
  <c r="Y160" i="1"/>
  <c r="U163" i="1"/>
  <c r="V163" i="1" s="1"/>
  <c r="AF160" i="1"/>
  <c r="AG160" i="1" s="1"/>
  <c r="Z160" i="1"/>
  <c r="X162" i="1"/>
  <c r="AB162" i="1"/>
  <c r="AC162" i="1" s="1"/>
  <c r="AD162" i="1" s="1"/>
  <c r="AE162" i="1" s="1"/>
  <c r="AH160" i="1"/>
  <c r="N163" i="1" l="1"/>
  <c r="O163" i="1" s="1"/>
  <c r="AF162" i="1"/>
  <c r="AG162" i="1" s="1"/>
  <c r="Z162" i="1"/>
  <c r="Y162" i="1"/>
  <c r="U164" i="1"/>
  <c r="V164" i="1" s="1"/>
  <c r="T163" i="1"/>
  <c r="L164" i="1"/>
  <c r="N164" i="1" s="1"/>
  <c r="O164" i="1" s="1"/>
  <c r="W161" i="1"/>
  <c r="AD161" i="1"/>
  <c r="F166" i="1"/>
  <c r="G166" i="1" s="1"/>
  <c r="D167" i="1"/>
  <c r="I165" i="1"/>
  <c r="Q165" i="1"/>
  <c r="R165" i="1" s="1"/>
  <c r="J165" i="1"/>
  <c r="K165" i="1"/>
  <c r="AH162" i="1"/>
  <c r="X163" i="1"/>
  <c r="AB163" i="1"/>
  <c r="AC163" i="1" s="1"/>
  <c r="AB164" i="1" l="1"/>
  <c r="AC164" i="1" s="1"/>
  <c r="X164" i="1"/>
  <c r="W163" i="1"/>
  <c r="AA163" i="1" s="1"/>
  <c r="AD163" i="1"/>
  <c r="AE163" i="1" s="1"/>
  <c r="Q166" i="1"/>
  <c r="R166" i="1" s="1"/>
  <c r="I166" i="1"/>
  <c r="J166" i="1"/>
  <c r="K166" i="1"/>
  <c r="AE161" i="1"/>
  <c r="AH161" i="1"/>
  <c r="M164" i="1"/>
  <c r="P164" i="1" s="1"/>
  <c r="AA161" i="1"/>
  <c r="Y161" i="1"/>
  <c r="Z161" i="1"/>
  <c r="L165" i="1"/>
  <c r="M165" i="1" s="1"/>
  <c r="P165" i="1" s="1"/>
  <c r="F167" i="1"/>
  <c r="G167" i="1" s="1"/>
  <c r="D168" i="1"/>
  <c r="U165" i="1"/>
  <c r="V165" i="1" s="1"/>
  <c r="Z163" i="1" l="1"/>
  <c r="Y163" i="1"/>
  <c r="N165" i="1"/>
  <c r="O165" i="1" s="1"/>
  <c r="S165" i="1"/>
  <c r="T165" i="1"/>
  <c r="F168" i="1"/>
  <c r="G168" i="1" s="1"/>
  <c r="D169" i="1"/>
  <c r="S164" i="1"/>
  <c r="T164" i="1"/>
  <c r="U166" i="1"/>
  <c r="V166" i="1" s="1"/>
  <c r="I167" i="1"/>
  <c r="J167" i="1"/>
  <c r="K167" i="1"/>
  <c r="Q167" i="1"/>
  <c r="R167" i="1" s="1"/>
  <c r="AH163" i="1"/>
  <c r="AF163" i="1"/>
  <c r="AG163" i="1" s="1"/>
  <c r="AF161" i="1"/>
  <c r="AG161" i="1" s="1"/>
  <c r="L166" i="1"/>
  <c r="M166" i="1" s="1"/>
  <c r="P166" i="1" s="1"/>
  <c r="X165" i="1"/>
  <c r="AB165" i="1"/>
  <c r="AC165" i="1" s="1"/>
  <c r="S166" i="1" l="1"/>
  <c r="T166" i="1"/>
  <c r="AB166" i="1"/>
  <c r="AC166" i="1" s="1"/>
  <c r="X166" i="1"/>
  <c r="N166" i="1"/>
  <c r="O166" i="1" s="1"/>
  <c r="W164" i="1"/>
  <c r="AD164" i="1"/>
  <c r="L167" i="1"/>
  <c r="M167" i="1" s="1"/>
  <c r="P167" i="1" s="1"/>
  <c r="U167" i="1"/>
  <c r="V167" i="1" s="1"/>
  <c r="F169" i="1"/>
  <c r="G169" i="1" s="1"/>
  <c r="D170" i="1"/>
  <c r="Q168" i="1"/>
  <c r="R168" i="1" s="1"/>
  <c r="I168" i="1"/>
  <c r="J168" i="1"/>
  <c r="K168" i="1"/>
  <c r="W165" i="1"/>
  <c r="AA165" i="1" s="1"/>
  <c r="AD165" i="1"/>
  <c r="AE165" i="1" s="1"/>
  <c r="S167" i="1" l="1"/>
  <c r="T167" i="1"/>
  <c r="L168" i="1"/>
  <c r="M168" i="1" s="1"/>
  <c r="P168" i="1" s="1"/>
  <c r="N167" i="1"/>
  <c r="O167" i="1" s="1"/>
  <c r="Z165" i="1"/>
  <c r="X167" i="1"/>
  <c r="AB167" i="1"/>
  <c r="AC167" i="1" s="1"/>
  <c r="Y165" i="1"/>
  <c r="U168" i="1"/>
  <c r="V168" i="1" s="1"/>
  <c r="AH165" i="1"/>
  <c r="AF165" i="1"/>
  <c r="AG165" i="1" s="1"/>
  <c r="AE164" i="1"/>
  <c r="AH164" i="1"/>
  <c r="W166" i="1"/>
  <c r="AA166" i="1" s="1"/>
  <c r="AD166" i="1"/>
  <c r="AE166" i="1" s="1"/>
  <c r="I169" i="1"/>
  <c r="J169" i="1"/>
  <c r="K169" i="1"/>
  <c r="Q169" i="1"/>
  <c r="R169" i="1" s="1"/>
  <c r="F170" i="1"/>
  <c r="G170" i="1" s="1"/>
  <c r="D171" i="1"/>
  <c r="AA164" i="1"/>
  <c r="Y164" i="1"/>
  <c r="Z164" i="1"/>
  <c r="N168" i="1" l="1"/>
  <c r="O168" i="1" s="1"/>
  <c r="S168" i="1"/>
  <c r="T168" i="1"/>
  <c r="I170" i="1"/>
  <c r="J170" i="1"/>
  <c r="Q170" i="1"/>
  <c r="R170" i="1" s="1"/>
  <c r="K170" i="1"/>
  <c r="AF164" i="1"/>
  <c r="AG164" i="1" s="1"/>
  <c r="Z166" i="1"/>
  <c r="AF166" i="1"/>
  <c r="AG166" i="1" s="1"/>
  <c r="D172" i="1"/>
  <c r="F171" i="1"/>
  <c r="G171" i="1" s="1"/>
  <c r="Y166" i="1"/>
  <c r="X168" i="1"/>
  <c r="AB168" i="1"/>
  <c r="AC168" i="1" s="1"/>
  <c r="U169" i="1"/>
  <c r="V169" i="1" s="1"/>
  <c r="AH166" i="1"/>
  <c r="W167" i="1"/>
  <c r="AA167" i="1" s="1"/>
  <c r="AD167" i="1"/>
  <c r="AE167" i="1" s="1"/>
  <c r="L169" i="1"/>
  <c r="M169" i="1" s="1"/>
  <c r="P169" i="1" s="1"/>
  <c r="S169" i="1" s="1"/>
  <c r="Z167" i="1" l="1"/>
  <c r="AH167" i="1"/>
  <c r="Y167" i="1"/>
  <c r="N169" i="1"/>
  <c r="O169" i="1" s="1"/>
  <c r="I171" i="1"/>
  <c r="J171" i="1"/>
  <c r="Q171" i="1"/>
  <c r="R171" i="1" s="1"/>
  <c r="K171" i="1"/>
  <c r="U170" i="1"/>
  <c r="V170" i="1" s="1"/>
  <c r="AB169" i="1"/>
  <c r="AC169" i="1" s="1"/>
  <c r="X169" i="1"/>
  <c r="L170" i="1"/>
  <c r="N170" i="1" s="1"/>
  <c r="O170" i="1" s="1"/>
  <c r="AF167" i="1"/>
  <c r="AG167" i="1" s="1"/>
  <c r="T169" i="1"/>
  <c r="AD168" i="1"/>
  <c r="AE168" i="1" s="1"/>
  <c r="W168" i="1"/>
  <c r="AA168" i="1" s="1"/>
  <c r="F172" i="1"/>
  <c r="G172" i="1" s="1"/>
  <c r="D173" i="1"/>
  <c r="M170" i="1" l="1"/>
  <c r="P170" i="1" s="1"/>
  <c r="S170" i="1" s="1"/>
  <c r="Z168" i="1"/>
  <c r="X170" i="1"/>
  <c r="AB170" i="1"/>
  <c r="AC170" i="1" s="1"/>
  <c r="AH168" i="1"/>
  <c r="F173" i="1"/>
  <c r="G173" i="1" s="1"/>
  <c r="D174" i="1"/>
  <c r="U171" i="1"/>
  <c r="V171" i="1" s="1"/>
  <c r="L171" i="1"/>
  <c r="N171" i="1" s="1"/>
  <c r="O171" i="1" s="1"/>
  <c r="Q172" i="1"/>
  <c r="R172" i="1" s="1"/>
  <c r="I172" i="1"/>
  <c r="J172" i="1"/>
  <c r="K172" i="1"/>
  <c r="AF168" i="1"/>
  <c r="AG168" i="1" s="1"/>
  <c r="M171" i="1"/>
  <c r="P171" i="1" s="1"/>
  <c r="S171" i="1" s="1"/>
  <c r="W169" i="1"/>
  <c r="AA169" i="1" s="1"/>
  <c r="AD169" i="1"/>
  <c r="AE169" i="1" s="1"/>
  <c r="Y168" i="1"/>
  <c r="T170" i="1" l="1"/>
  <c r="T171" i="1"/>
  <c r="AF169" i="1"/>
  <c r="AG169" i="1" s="1"/>
  <c r="L172" i="1"/>
  <c r="N172" i="1" s="1"/>
  <c r="O172" i="1" s="1"/>
  <c r="F174" i="1"/>
  <c r="G174" i="1" s="1"/>
  <c r="D175" i="1"/>
  <c r="Q173" i="1"/>
  <c r="R173" i="1" s="1"/>
  <c r="I173" i="1"/>
  <c r="J173" i="1"/>
  <c r="K173" i="1"/>
  <c r="U172" i="1"/>
  <c r="V172" i="1" s="1"/>
  <c r="AH169" i="1"/>
  <c r="Z169" i="1"/>
  <c r="W170" i="1"/>
  <c r="AA170" i="1" s="1"/>
  <c r="AD170" i="1"/>
  <c r="AE170" i="1" s="1"/>
  <c r="Y169" i="1"/>
  <c r="W171" i="1"/>
  <c r="AA171" i="1" s="1"/>
  <c r="X171" i="1"/>
  <c r="AB171" i="1"/>
  <c r="AC171" i="1" s="1"/>
  <c r="M172" i="1" l="1"/>
  <c r="P172" i="1" s="1"/>
  <c r="S172" i="1" s="1"/>
  <c r="Y170" i="1"/>
  <c r="AH170" i="1"/>
  <c r="I174" i="1"/>
  <c r="J174" i="1"/>
  <c r="Q174" i="1"/>
  <c r="R174" i="1" s="1"/>
  <c r="K174" i="1"/>
  <c r="F175" i="1"/>
  <c r="G175" i="1" s="1"/>
  <c r="D176" i="1"/>
  <c r="X172" i="1"/>
  <c r="AB172" i="1"/>
  <c r="AC172" i="1" s="1"/>
  <c r="AD171" i="1"/>
  <c r="AE171" i="1" s="1"/>
  <c r="Z170" i="1"/>
  <c r="AF170" i="1"/>
  <c r="AG170" i="1" s="1"/>
  <c r="L173" i="1"/>
  <c r="N173" i="1" s="1"/>
  <c r="O173" i="1" s="1"/>
  <c r="U173" i="1"/>
  <c r="V173" i="1" s="1"/>
  <c r="Y171" i="1"/>
  <c r="Z171" i="1"/>
  <c r="T172" i="1" l="1"/>
  <c r="W172" i="1"/>
  <c r="AA172" i="1" s="1"/>
  <c r="AD172" i="1"/>
  <c r="AE172" i="1" s="1"/>
  <c r="AF171" i="1"/>
  <c r="AG171" i="1" s="1"/>
  <c r="I175" i="1"/>
  <c r="J175" i="1"/>
  <c r="K175" i="1"/>
  <c r="Q175" i="1"/>
  <c r="R175" i="1" s="1"/>
  <c r="U174" i="1"/>
  <c r="V174" i="1" s="1"/>
  <c r="M173" i="1"/>
  <c r="P173" i="1" s="1"/>
  <c r="F176" i="1"/>
  <c r="G176" i="1" s="1"/>
  <c r="D177" i="1"/>
  <c r="AH172" i="1"/>
  <c r="Z172" i="1"/>
  <c r="Y172" i="1"/>
  <c r="L174" i="1"/>
  <c r="N174" i="1" s="1"/>
  <c r="O174" i="1" s="1"/>
  <c r="AB173" i="1"/>
  <c r="AC173" i="1" s="1"/>
  <c r="X173" i="1"/>
  <c r="AH171" i="1"/>
  <c r="M174" i="1" l="1"/>
  <c r="P174" i="1" s="1"/>
  <c r="L175" i="1"/>
  <c r="N175" i="1" s="1"/>
  <c r="O175" i="1" s="1"/>
  <c r="Q176" i="1"/>
  <c r="R176" i="1" s="1"/>
  <c r="K176" i="1"/>
  <c r="I176" i="1"/>
  <c r="J176" i="1"/>
  <c r="S173" i="1"/>
  <c r="T173" i="1"/>
  <c r="X174" i="1"/>
  <c r="AB174" i="1"/>
  <c r="AC174" i="1" s="1"/>
  <c r="F177" i="1"/>
  <c r="G177" i="1" s="1"/>
  <c r="D178" i="1"/>
  <c r="AF172" i="1"/>
  <c r="AG172" i="1" s="1"/>
  <c r="M175" i="1"/>
  <c r="P175" i="1" s="1"/>
  <c r="S175" i="1" s="1"/>
  <c r="U175" i="1"/>
  <c r="V175" i="1" s="1"/>
  <c r="T175" i="1" l="1"/>
  <c r="AB175" i="1"/>
  <c r="AC175" i="1" s="1"/>
  <c r="X175" i="1"/>
  <c r="W175" i="1"/>
  <c r="AA175" i="1" s="1"/>
  <c r="AD175" i="1"/>
  <c r="AE175" i="1" s="1"/>
  <c r="L176" i="1"/>
  <c r="M176" i="1" s="1"/>
  <c r="P176" i="1" s="1"/>
  <c r="S176" i="1" s="1"/>
  <c r="I177" i="1"/>
  <c r="J177" i="1"/>
  <c r="Q177" i="1"/>
  <c r="R177" i="1" s="1"/>
  <c r="K177" i="1"/>
  <c r="U176" i="1"/>
  <c r="V176" i="1" s="1"/>
  <c r="W173" i="1"/>
  <c r="AD173" i="1"/>
  <c r="S174" i="1"/>
  <c r="T174" i="1"/>
  <c r="F178" i="1"/>
  <c r="G178" i="1" s="1"/>
  <c r="D179" i="1"/>
  <c r="N176" i="1" l="1"/>
  <c r="O176" i="1" s="1"/>
  <c r="AF175" i="1"/>
  <c r="AG175" i="1" s="1"/>
  <c r="I178" i="1"/>
  <c r="J178" i="1"/>
  <c r="Q178" i="1"/>
  <c r="R178" i="1" s="1"/>
  <c r="K178" i="1"/>
  <c r="T176" i="1"/>
  <c r="X176" i="1"/>
  <c r="AB176" i="1"/>
  <c r="AC176" i="1" s="1"/>
  <c r="W174" i="1"/>
  <c r="AD174" i="1"/>
  <c r="Z175" i="1"/>
  <c r="Y175" i="1"/>
  <c r="AE173" i="1"/>
  <c r="AH173" i="1"/>
  <c r="U177" i="1"/>
  <c r="V177" i="1" s="1"/>
  <c r="AH175" i="1"/>
  <c r="D180" i="1"/>
  <c r="F179" i="1"/>
  <c r="G179" i="1" s="1"/>
  <c r="AA173" i="1"/>
  <c r="Z173" i="1"/>
  <c r="Y173" i="1"/>
  <c r="L177" i="1"/>
  <c r="N177" i="1" s="1"/>
  <c r="O177" i="1" s="1"/>
  <c r="M177" i="1" l="1"/>
  <c r="P177" i="1" s="1"/>
  <c r="S177" i="1" s="1"/>
  <c r="W176" i="1"/>
  <c r="AA176" i="1" s="1"/>
  <c r="AD176" i="1"/>
  <c r="AE176" i="1" s="1"/>
  <c r="Q179" i="1"/>
  <c r="R179" i="1" s="1"/>
  <c r="I179" i="1"/>
  <c r="J179" i="1"/>
  <c r="K179" i="1"/>
  <c r="F180" i="1"/>
  <c r="G180" i="1" s="1"/>
  <c r="D181" i="1"/>
  <c r="U178" i="1"/>
  <c r="V178" i="1" s="1"/>
  <c r="X177" i="1"/>
  <c r="AB177" i="1"/>
  <c r="AC177" i="1" s="1"/>
  <c r="AF173" i="1"/>
  <c r="AG173" i="1" s="1"/>
  <c r="Y176" i="1"/>
  <c r="L178" i="1"/>
  <c r="M178" i="1" s="1"/>
  <c r="P178" i="1" s="1"/>
  <c r="AE174" i="1"/>
  <c r="AH174" i="1"/>
  <c r="AA174" i="1"/>
  <c r="Z174" i="1"/>
  <c r="Y174" i="1"/>
  <c r="N178" i="1" l="1"/>
  <c r="O178" i="1" s="1"/>
  <c r="T177" i="1"/>
  <c r="S178" i="1"/>
  <c r="T178" i="1"/>
  <c r="Q180" i="1"/>
  <c r="R180" i="1" s="1"/>
  <c r="I180" i="1"/>
  <c r="J180" i="1"/>
  <c r="K180" i="1"/>
  <c r="L179" i="1"/>
  <c r="M179" i="1" s="1"/>
  <c r="P179" i="1" s="1"/>
  <c r="W177" i="1"/>
  <c r="AA177" i="1" s="1"/>
  <c r="AD177" i="1"/>
  <c r="AE177" i="1" s="1"/>
  <c r="AF174" i="1"/>
  <c r="AG174" i="1" s="1"/>
  <c r="AF176" i="1"/>
  <c r="AG176" i="1" s="1"/>
  <c r="Y177" i="1"/>
  <c r="U179" i="1"/>
  <c r="V179" i="1" s="1"/>
  <c r="AH176" i="1"/>
  <c r="AB178" i="1"/>
  <c r="AC178" i="1" s="1"/>
  <c r="X178" i="1"/>
  <c r="Z176" i="1"/>
  <c r="F181" i="1"/>
  <c r="G181" i="1" s="1"/>
  <c r="D182" i="1"/>
  <c r="AH177" i="1" l="1"/>
  <c r="N179" i="1"/>
  <c r="O179" i="1" s="1"/>
  <c r="S179" i="1"/>
  <c r="T179" i="1"/>
  <c r="X179" i="1"/>
  <c r="AB179" i="1"/>
  <c r="AC179" i="1" s="1"/>
  <c r="L180" i="1"/>
  <c r="N180" i="1" s="1"/>
  <c r="O180" i="1" s="1"/>
  <c r="U180" i="1"/>
  <c r="V180" i="1" s="1"/>
  <c r="F182" i="1"/>
  <c r="G182" i="1" s="1"/>
  <c r="D183" i="1"/>
  <c r="I181" i="1"/>
  <c r="J181" i="1"/>
  <c r="Q181" i="1"/>
  <c r="R181" i="1" s="1"/>
  <c r="K181" i="1"/>
  <c r="Z177" i="1"/>
  <c r="AF177" i="1"/>
  <c r="AG177" i="1" s="1"/>
  <c r="W178" i="1"/>
  <c r="AA178" i="1" s="1"/>
  <c r="AD178" i="1"/>
  <c r="AE178" i="1" s="1"/>
  <c r="M180" i="1" l="1"/>
  <c r="P180" i="1" s="1"/>
  <c r="S180" i="1" s="1"/>
  <c r="AF178" i="1"/>
  <c r="AG178" i="1" s="1"/>
  <c r="AH178" i="1"/>
  <c r="F183" i="1"/>
  <c r="G183" i="1" s="1"/>
  <c r="D184" i="1"/>
  <c r="Z178" i="1"/>
  <c r="Y178" i="1"/>
  <c r="U181" i="1"/>
  <c r="V181" i="1" s="1"/>
  <c r="T180" i="1"/>
  <c r="W179" i="1"/>
  <c r="AA179" i="1" s="1"/>
  <c r="AD179" i="1"/>
  <c r="AE179" i="1" s="1"/>
  <c r="I182" i="1"/>
  <c r="J182" i="1"/>
  <c r="Q182" i="1"/>
  <c r="R182" i="1" s="1"/>
  <c r="K182" i="1"/>
  <c r="L181" i="1"/>
  <c r="M181" i="1" s="1"/>
  <c r="P181" i="1" s="1"/>
  <c r="AB180" i="1"/>
  <c r="AC180" i="1" s="1"/>
  <c r="X180" i="1"/>
  <c r="S181" i="1" l="1"/>
  <c r="T181" i="1"/>
  <c r="AH179" i="1"/>
  <c r="F184" i="1"/>
  <c r="G184" i="1" s="1"/>
  <c r="D185" i="1"/>
  <c r="W180" i="1"/>
  <c r="AA180" i="1" s="1"/>
  <c r="AD180" i="1"/>
  <c r="AE180" i="1" s="1"/>
  <c r="Q183" i="1"/>
  <c r="R183" i="1" s="1"/>
  <c r="I183" i="1"/>
  <c r="J183" i="1"/>
  <c r="K183" i="1"/>
  <c r="AF179" i="1"/>
  <c r="AG179" i="1" s="1"/>
  <c r="Y179" i="1"/>
  <c r="N181" i="1"/>
  <c r="O181" i="1" s="1"/>
  <c r="Z179" i="1"/>
  <c r="U182" i="1"/>
  <c r="V182" i="1" s="1"/>
  <c r="AB181" i="1"/>
  <c r="AC181" i="1" s="1"/>
  <c r="X181" i="1"/>
  <c r="L182" i="1"/>
  <c r="N182" i="1" s="1"/>
  <c r="O182" i="1" s="1"/>
  <c r="AH180" i="1" l="1"/>
  <c r="Q184" i="1"/>
  <c r="R184" i="1" s="1"/>
  <c r="I184" i="1"/>
  <c r="J184" i="1"/>
  <c r="K184" i="1"/>
  <c r="M182" i="1"/>
  <c r="P182" i="1" s="1"/>
  <c r="L183" i="1"/>
  <c r="N183" i="1" s="1"/>
  <c r="O183" i="1" s="1"/>
  <c r="AB182" i="1"/>
  <c r="AC182" i="1" s="1"/>
  <c r="X182" i="1"/>
  <c r="U183" i="1"/>
  <c r="V183" i="1" s="1"/>
  <c r="W181" i="1"/>
  <c r="AA181" i="1" s="1"/>
  <c r="AD181" i="1"/>
  <c r="AE181" i="1" s="1"/>
  <c r="D186" i="1"/>
  <c r="F185" i="1"/>
  <c r="G185" i="1" s="1"/>
  <c r="Z180" i="1"/>
  <c r="Y180" i="1"/>
  <c r="AF180" i="1"/>
  <c r="AG180" i="1" s="1"/>
  <c r="X183" i="1" l="1"/>
  <c r="AB183" i="1"/>
  <c r="AC183" i="1" s="1"/>
  <c r="S182" i="1"/>
  <c r="T182" i="1"/>
  <c r="I185" i="1"/>
  <c r="J185" i="1"/>
  <c r="Q185" i="1"/>
  <c r="R185" i="1" s="1"/>
  <c r="K185" i="1"/>
  <c r="M183" i="1"/>
  <c r="P183" i="1" s="1"/>
  <c r="F186" i="1"/>
  <c r="G186" i="1" s="1"/>
  <c r="D187" i="1"/>
  <c r="L184" i="1"/>
  <c r="M184" i="1" s="1"/>
  <c r="P184" i="1" s="1"/>
  <c r="AF181" i="1"/>
  <c r="AG181" i="1" s="1"/>
  <c r="AH181" i="1"/>
  <c r="Y181" i="1"/>
  <c r="Z181" i="1"/>
  <c r="U184" i="1"/>
  <c r="V184" i="1" s="1"/>
  <c r="N184" i="1" l="1"/>
  <c r="O184" i="1" s="1"/>
  <c r="S184" i="1"/>
  <c r="T184" i="1"/>
  <c r="W182" i="1"/>
  <c r="AD182" i="1"/>
  <c r="U185" i="1"/>
  <c r="V185" i="1" s="1"/>
  <c r="L185" i="1"/>
  <c r="N185" i="1" s="1"/>
  <c r="O185" i="1" s="1"/>
  <c r="D188" i="1"/>
  <c r="F187" i="1"/>
  <c r="G187" i="1" s="1"/>
  <c r="I186" i="1"/>
  <c r="J186" i="1"/>
  <c r="Q186" i="1"/>
  <c r="R186" i="1" s="1"/>
  <c r="K186" i="1"/>
  <c r="X184" i="1"/>
  <c r="AB184" i="1"/>
  <c r="AC184" i="1" s="1"/>
  <c r="S183" i="1"/>
  <c r="T183" i="1"/>
  <c r="AB185" i="1" l="1"/>
  <c r="AC185" i="1" s="1"/>
  <c r="X185" i="1"/>
  <c r="L186" i="1"/>
  <c r="N186" i="1" s="1"/>
  <c r="O186" i="1" s="1"/>
  <c r="W183" i="1"/>
  <c r="AD183" i="1"/>
  <c r="M186" i="1"/>
  <c r="P186" i="1" s="1"/>
  <c r="S186" i="1" s="1"/>
  <c r="J187" i="1"/>
  <c r="Q187" i="1"/>
  <c r="R187" i="1" s="1"/>
  <c r="I187" i="1"/>
  <c r="K187" i="1"/>
  <c r="F188" i="1"/>
  <c r="G188" i="1" s="1"/>
  <c r="D189" i="1"/>
  <c r="M185" i="1"/>
  <c r="P185" i="1" s="1"/>
  <c r="W184" i="1"/>
  <c r="AA184" i="1" s="1"/>
  <c r="AD184" i="1"/>
  <c r="AE184" i="1" s="1"/>
  <c r="U186" i="1"/>
  <c r="V186" i="1" s="1"/>
  <c r="AE182" i="1"/>
  <c r="AH182" i="1"/>
  <c r="AA182" i="1"/>
  <c r="Y182" i="1"/>
  <c r="Z182" i="1"/>
  <c r="Z184" i="1" l="1"/>
  <c r="Y184" i="1"/>
  <c r="AH184" i="1"/>
  <c r="AE183" i="1"/>
  <c r="AH183" i="1"/>
  <c r="T186" i="1"/>
  <c r="Q188" i="1"/>
  <c r="R188" i="1" s="1"/>
  <c r="I188" i="1"/>
  <c r="J188" i="1"/>
  <c r="K188" i="1"/>
  <c r="AA183" i="1"/>
  <c r="Y183" i="1"/>
  <c r="Z183" i="1"/>
  <c r="L187" i="1"/>
  <c r="M187" i="1" s="1"/>
  <c r="P187" i="1" s="1"/>
  <c r="S187" i="1" s="1"/>
  <c r="AF182" i="1"/>
  <c r="AG182" i="1" s="1"/>
  <c r="AB186" i="1"/>
  <c r="AC186" i="1" s="1"/>
  <c r="X186" i="1"/>
  <c r="F189" i="1"/>
  <c r="G189" i="1" s="1"/>
  <c r="D190" i="1"/>
  <c r="AF184" i="1"/>
  <c r="AG184" i="1" s="1"/>
  <c r="S185" i="1"/>
  <c r="T185" i="1"/>
  <c r="U187" i="1"/>
  <c r="V187" i="1" s="1"/>
  <c r="N187" i="1" l="1"/>
  <c r="O187" i="1" s="1"/>
  <c r="L188" i="1"/>
  <c r="N188" i="1" s="1"/>
  <c r="O188" i="1" s="1"/>
  <c r="AB187" i="1"/>
  <c r="AC187" i="1" s="1"/>
  <c r="X187" i="1"/>
  <c r="T187" i="1"/>
  <c r="W186" i="1"/>
  <c r="AA186" i="1" s="1"/>
  <c r="AD186" i="1"/>
  <c r="AE186" i="1" s="1"/>
  <c r="F190" i="1"/>
  <c r="G190" i="1" s="1"/>
  <c r="D191" i="1"/>
  <c r="U188" i="1"/>
  <c r="V188" i="1" s="1"/>
  <c r="W185" i="1"/>
  <c r="AD185" i="1"/>
  <c r="Q189" i="1"/>
  <c r="R189" i="1" s="1"/>
  <c r="I189" i="1"/>
  <c r="J189" i="1"/>
  <c r="K189" i="1"/>
  <c r="AF183" i="1"/>
  <c r="AG183" i="1" s="1"/>
  <c r="Z186" i="1" l="1"/>
  <c r="AB188" i="1"/>
  <c r="AC188" i="1" s="1"/>
  <c r="X188" i="1"/>
  <c r="AH186" i="1"/>
  <c r="M188" i="1"/>
  <c r="P188" i="1" s="1"/>
  <c r="L189" i="1"/>
  <c r="M189" i="1" s="1"/>
  <c r="P189" i="1" s="1"/>
  <c r="F191" i="1"/>
  <c r="G191" i="1" s="1"/>
  <c r="D192" i="1"/>
  <c r="U189" i="1"/>
  <c r="V189" i="1" s="1"/>
  <c r="AE185" i="1"/>
  <c r="AH185" i="1"/>
  <c r="Y186" i="1"/>
  <c r="I190" i="1"/>
  <c r="J190" i="1"/>
  <c r="Q190" i="1"/>
  <c r="R190" i="1" s="1"/>
  <c r="K190" i="1"/>
  <c r="AF186" i="1"/>
  <c r="AG186" i="1" s="1"/>
  <c r="AA185" i="1"/>
  <c r="Z185" i="1"/>
  <c r="Y185" i="1"/>
  <c r="W187" i="1"/>
  <c r="AA187" i="1" s="1"/>
  <c r="AD187" i="1"/>
  <c r="AE187" i="1" s="1"/>
  <c r="N189" i="1" l="1"/>
  <c r="O189" i="1" s="1"/>
  <c r="S189" i="1"/>
  <c r="T189" i="1"/>
  <c r="AF185" i="1"/>
  <c r="AG185" i="1" s="1"/>
  <c r="S188" i="1"/>
  <c r="T188" i="1"/>
  <c r="AF187" i="1"/>
  <c r="AG187" i="1" s="1"/>
  <c r="U190" i="1"/>
  <c r="V190" i="1" s="1"/>
  <c r="AH187" i="1"/>
  <c r="L190" i="1"/>
  <c r="N190" i="1" s="1"/>
  <c r="O190" i="1" s="1"/>
  <c r="F192" i="1"/>
  <c r="G192" i="1" s="1"/>
  <c r="D193" i="1"/>
  <c r="X189" i="1"/>
  <c r="AB189" i="1"/>
  <c r="AC189" i="1" s="1"/>
  <c r="M190" i="1"/>
  <c r="P190" i="1" s="1"/>
  <c r="S190" i="1" s="1"/>
  <c r="Y187" i="1"/>
  <c r="Z187" i="1"/>
  <c r="J191" i="1"/>
  <c r="Q191" i="1"/>
  <c r="R191" i="1" s="1"/>
  <c r="I191" i="1"/>
  <c r="K191" i="1"/>
  <c r="W188" i="1" l="1"/>
  <c r="AD188" i="1"/>
  <c r="L191" i="1"/>
  <c r="M191" i="1" s="1"/>
  <c r="P191" i="1" s="1"/>
  <c r="D194" i="1"/>
  <c r="F193" i="1"/>
  <c r="G193" i="1" s="1"/>
  <c r="X190" i="1"/>
  <c r="AB190" i="1"/>
  <c r="AC190" i="1" s="1"/>
  <c r="Q192" i="1"/>
  <c r="R192" i="1" s="1"/>
  <c r="J192" i="1"/>
  <c r="K192" i="1"/>
  <c r="I192" i="1"/>
  <c r="T190" i="1"/>
  <c r="W189" i="1"/>
  <c r="AA189" i="1" s="1"/>
  <c r="AD189" i="1"/>
  <c r="AE189" i="1" s="1"/>
  <c r="U191" i="1"/>
  <c r="V191" i="1" s="1"/>
  <c r="X191" i="1" s="1"/>
  <c r="Z189" i="1" l="1"/>
  <c r="N191" i="1"/>
  <c r="O191" i="1" s="1"/>
  <c r="S191" i="1"/>
  <c r="T191" i="1"/>
  <c r="Y189" i="1"/>
  <c r="Q193" i="1"/>
  <c r="R193" i="1" s="1"/>
  <c r="I193" i="1"/>
  <c r="J193" i="1"/>
  <c r="K193" i="1"/>
  <c r="AB191" i="1"/>
  <c r="AC191" i="1" s="1"/>
  <c r="AH189" i="1"/>
  <c r="F194" i="1"/>
  <c r="G194" i="1" s="1"/>
  <c r="D195" i="1"/>
  <c r="W190" i="1"/>
  <c r="AA190" i="1" s="1"/>
  <c r="AD190" i="1"/>
  <c r="AE190" i="1" s="1"/>
  <c r="L192" i="1"/>
  <c r="M192" i="1" s="1"/>
  <c r="P192" i="1" s="1"/>
  <c r="S192" i="1" s="1"/>
  <c r="AE188" i="1"/>
  <c r="AH188" i="1"/>
  <c r="AF189" i="1"/>
  <c r="AG189" i="1" s="1"/>
  <c r="U192" i="1"/>
  <c r="V192" i="1" s="1"/>
  <c r="AA188" i="1"/>
  <c r="Z188" i="1"/>
  <c r="Y188" i="1"/>
  <c r="Y190" i="1" l="1"/>
  <c r="Z190" i="1"/>
  <c r="N192" i="1"/>
  <c r="O192" i="1" s="1"/>
  <c r="D196" i="1"/>
  <c r="F195" i="1"/>
  <c r="G195" i="1" s="1"/>
  <c r="I194" i="1"/>
  <c r="J194" i="1"/>
  <c r="Q194" i="1"/>
  <c r="R194" i="1" s="1"/>
  <c r="K194" i="1"/>
  <c r="U193" i="1"/>
  <c r="V193" i="1" s="1"/>
  <c r="AF188" i="1"/>
  <c r="AG188" i="1" s="1"/>
  <c r="AH190" i="1"/>
  <c r="AF190" i="1"/>
  <c r="AG190" i="1" s="1"/>
  <c r="W191" i="1"/>
  <c r="AA191" i="1" s="1"/>
  <c r="AD191" i="1"/>
  <c r="AE191" i="1" s="1"/>
  <c r="X192" i="1"/>
  <c r="AB192" i="1"/>
  <c r="AC192" i="1" s="1"/>
  <c r="T192" i="1"/>
  <c r="L193" i="1"/>
  <c r="M193" i="1" s="1"/>
  <c r="P193" i="1" s="1"/>
  <c r="S193" i="1" l="1"/>
  <c r="T193" i="1"/>
  <c r="W193" i="1" s="1"/>
  <c r="U194" i="1"/>
  <c r="V194" i="1" s="1"/>
  <c r="Y191" i="1"/>
  <c r="L194" i="1"/>
  <c r="N194" i="1" s="1"/>
  <c r="O194" i="1" s="1"/>
  <c r="W192" i="1"/>
  <c r="AA192" i="1" s="1"/>
  <c r="AD192" i="1"/>
  <c r="AE192" i="1" s="1"/>
  <c r="AH191" i="1"/>
  <c r="J195" i="1"/>
  <c r="Q195" i="1"/>
  <c r="R195" i="1" s="1"/>
  <c r="I195" i="1"/>
  <c r="K195" i="1"/>
  <c r="AF191" i="1"/>
  <c r="AG191" i="1" s="1"/>
  <c r="Z191" i="1"/>
  <c r="F196" i="1"/>
  <c r="G196" i="1" s="1"/>
  <c r="D197" i="1"/>
  <c r="AB193" i="1"/>
  <c r="AC193" i="1" s="1"/>
  <c r="X193" i="1"/>
  <c r="N193" i="1"/>
  <c r="O193" i="1" s="1"/>
  <c r="Y192" i="1" l="1"/>
  <c r="F197" i="1"/>
  <c r="G197" i="1" s="1"/>
  <c r="D198" i="1"/>
  <c r="L195" i="1"/>
  <c r="M195" i="1" s="1"/>
  <c r="P195" i="1" s="1"/>
  <c r="S195" i="1" s="1"/>
  <c r="Q196" i="1"/>
  <c r="R196" i="1" s="1"/>
  <c r="I196" i="1"/>
  <c r="J196" i="1"/>
  <c r="K196" i="1"/>
  <c r="Z192" i="1"/>
  <c r="M194" i="1"/>
  <c r="P194" i="1" s="1"/>
  <c r="AH192" i="1"/>
  <c r="AB194" i="1"/>
  <c r="AC194" i="1" s="1"/>
  <c r="X194" i="1"/>
  <c r="U195" i="1"/>
  <c r="V195" i="1" s="1"/>
  <c r="AA193" i="1"/>
  <c r="AD193" i="1"/>
  <c r="AE193" i="1" s="1"/>
  <c r="AF192" i="1"/>
  <c r="AG192" i="1" s="1"/>
  <c r="N195" i="1" l="1"/>
  <c r="O195" i="1" s="1"/>
  <c r="Z193" i="1"/>
  <c r="Y193" i="1"/>
  <c r="AB195" i="1"/>
  <c r="AC195" i="1" s="1"/>
  <c r="X195" i="1"/>
  <c r="U196" i="1"/>
  <c r="V196" i="1" s="1"/>
  <c r="L196" i="1"/>
  <c r="N196" i="1" s="1"/>
  <c r="O196" i="1" s="1"/>
  <c r="T195" i="1"/>
  <c r="AF193" i="1"/>
  <c r="AG193" i="1" s="1"/>
  <c r="S194" i="1"/>
  <c r="T194" i="1"/>
  <c r="F198" i="1"/>
  <c r="G198" i="1" s="1"/>
  <c r="D199" i="1"/>
  <c r="Q197" i="1"/>
  <c r="R197" i="1" s="1"/>
  <c r="I197" i="1"/>
  <c r="J197" i="1"/>
  <c r="K197" i="1"/>
  <c r="AH193" i="1"/>
  <c r="X196" i="1" l="1"/>
  <c r="AB196" i="1"/>
  <c r="AC196" i="1" s="1"/>
  <c r="M196" i="1"/>
  <c r="P196" i="1" s="1"/>
  <c r="W195" i="1"/>
  <c r="AA195" i="1" s="1"/>
  <c r="AD195" i="1"/>
  <c r="AE195" i="1" s="1"/>
  <c r="F199" i="1"/>
  <c r="G199" i="1" s="1"/>
  <c r="D200" i="1"/>
  <c r="I198" i="1"/>
  <c r="J198" i="1"/>
  <c r="Q198" i="1"/>
  <c r="R198" i="1" s="1"/>
  <c r="K198" i="1"/>
  <c r="W194" i="1"/>
  <c r="AD194" i="1"/>
  <c r="U197" i="1"/>
  <c r="V197" i="1" s="1"/>
  <c r="L197" i="1"/>
  <c r="M197" i="1" s="1"/>
  <c r="P197" i="1" s="1"/>
  <c r="Y195" i="1" l="1"/>
  <c r="N197" i="1"/>
  <c r="O197" i="1" s="1"/>
  <c r="S197" i="1"/>
  <c r="T197" i="1"/>
  <c r="F200" i="1"/>
  <c r="G200" i="1" s="1"/>
  <c r="D201" i="1"/>
  <c r="J199" i="1"/>
  <c r="Q199" i="1"/>
  <c r="R199" i="1" s="1"/>
  <c r="I199" i="1"/>
  <c r="K199" i="1"/>
  <c r="AH195" i="1"/>
  <c r="AA194" i="1"/>
  <c r="Y194" i="1"/>
  <c r="Z194" i="1"/>
  <c r="AF195" i="1"/>
  <c r="AG195" i="1" s="1"/>
  <c r="U198" i="1"/>
  <c r="V198" i="1" s="1"/>
  <c r="S196" i="1"/>
  <c r="T196" i="1"/>
  <c r="X197" i="1"/>
  <c r="AB197" i="1"/>
  <c r="AC197" i="1" s="1"/>
  <c r="L198" i="1"/>
  <c r="M198" i="1" s="1"/>
  <c r="P198" i="1" s="1"/>
  <c r="AE194" i="1"/>
  <c r="AH194" i="1"/>
  <c r="Z195" i="1"/>
  <c r="S198" i="1" l="1"/>
  <c r="T198" i="1"/>
  <c r="N198" i="1"/>
  <c r="O198" i="1" s="1"/>
  <c r="F201" i="1"/>
  <c r="G201" i="1" s="1"/>
  <c r="D202" i="1"/>
  <c r="U199" i="1"/>
  <c r="V199" i="1" s="1"/>
  <c r="W196" i="1"/>
  <c r="AD196" i="1"/>
  <c r="Q200" i="1"/>
  <c r="R200" i="1" s="1"/>
  <c r="I200" i="1"/>
  <c r="J200" i="1"/>
  <c r="K200" i="1"/>
  <c r="L199" i="1"/>
  <c r="N199" i="1" s="1"/>
  <c r="O199" i="1" s="1"/>
  <c r="W197" i="1"/>
  <c r="AA197" i="1" s="1"/>
  <c r="AD197" i="1"/>
  <c r="AE197" i="1" s="1"/>
  <c r="AF194" i="1"/>
  <c r="AG194" i="1" s="1"/>
  <c r="AB198" i="1"/>
  <c r="AC198" i="1" s="1"/>
  <c r="X198" i="1"/>
  <c r="Y197" i="1" l="1"/>
  <c r="L200" i="1"/>
  <c r="N200" i="1" s="1"/>
  <c r="O200" i="1" s="1"/>
  <c r="F202" i="1"/>
  <c r="G202" i="1" s="1"/>
  <c r="D203" i="1"/>
  <c r="M199" i="1"/>
  <c r="P199" i="1" s="1"/>
  <c r="Q201" i="1"/>
  <c r="R201" i="1" s="1"/>
  <c r="I201" i="1"/>
  <c r="J201" i="1"/>
  <c r="K201" i="1"/>
  <c r="AE196" i="1"/>
  <c r="AH196" i="1"/>
  <c r="AA196" i="1"/>
  <c r="Z196" i="1"/>
  <c r="Y196" i="1"/>
  <c r="U200" i="1"/>
  <c r="V200" i="1" s="1"/>
  <c r="AF197" i="1"/>
  <c r="AG197" i="1" s="1"/>
  <c r="AH197" i="1"/>
  <c r="Z197" i="1"/>
  <c r="W198" i="1"/>
  <c r="AA198" i="1" s="1"/>
  <c r="AD198" i="1"/>
  <c r="AE198" i="1" s="1"/>
  <c r="X199" i="1"/>
  <c r="AB199" i="1"/>
  <c r="AC199" i="1" s="1"/>
  <c r="AF196" i="1" l="1"/>
  <c r="AG196" i="1" s="1"/>
  <c r="M200" i="1"/>
  <c r="P200" i="1" s="1"/>
  <c r="I202" i="1"/>
  <c r="J202" i="1"/>
  <c r="Q202" i="1"/>
  <c r="R202" i="1" s="1"/>
  <c r="K202" i="1"/>
  <c r="L201" i="1"/>
  <c r="M201" i="1" s="1"/>
  <c r="P201" i="1" s="1"/>
  <c r="U201" i="1"/>
  <c r="V201" i="1" s="1"/>
  <c r="AH198" i="1"/>
  <c r="AB200" i="1"/>
  <c r="AC200" i="1" s="1"/>
  <c r="X200" i="1"/>
  <c r="AF198" i="1"/>
  <c r="AG198" i="1" s="1"/>
  <c r="S199" i="1"/>
  <c r="T199" i="1"/>
  <c r="Z198" i="1"/>
  <c r="D204" i="1"/>
  <c r="F203" i="1"/>
  <c r="G203" i="1" s="1"/>
  <c r="Y198" i="1"/>
  <c r="N201" i="1" l="1"/>
  <c r="O201" i="1" s="1"/>
  <c r="S201" i="1"/>
  <c r="T201" i="1"/>
  <c r="F204" i="1"/>
  <c r="G204" i="1" s="1"/>
  <c r="D205" i="1"/>
  <c r="U202" i="1"/>
  <c r="V202" i="1" s="1"/>
  <c r="W201" i="1"/>
  <c r="AA201" i="1" s="1"/>
  <c r="L202" i="1"/>
  <c r="N202" i="1" s="1"/>
  <c r="O202" i="1" s="1"/>
  <c r="J203" i="1"/>
  <c r="Q203" i="1"/>
  <c r="R203" i="1" s="1"/>
  <c r="I203" i="1"/>
  <c r="K203" i="1"/>
  <c r="X201" i="1"/>
  <c r="AB201" i="1"/>
  <c r="AC201" i="1" s="1"/>
  <c r="W199" i="1"/>
  <c r="AD199" i="1"/>
  <c r="S200" i="1"/>
  <c r="T200" i="1"/>
  <c r="M202" i="1" l="1"/>
  <c r="P202" i="1" s="1"/>
  <c r="W200" i="1"/>
  <c r="AD200" i="1"/>
  <c r="U203" i="1"/>
  <c r="V203" i="1" s="1"/>
  <c r="X202" i="1"/>
  <c r="AB202" i="1"/>
  <c r="AC202" i="1" s="1"/>
  <c r="L203" i="1"/>
  <c r="N203" i="1" s="1"/>
  <c r="O203" i="1" s="1"/>
  <c r="F205" i="1"/>
  <c r="G205" i="1" s="1"/>
  <c r="D206" i="1"/>
  <c r="AE199" i="1"/>
  <c r="AH199" i="1"/>
  <c r="Q204" i="1"/>
  <c r="R204" i="1" s="1"/>
  <c r="I204" i="1"/>
  <c r="J204" i="1"/>
  <c r="K204" i="1"/>
  <c r="AD201" i="1"/>
  <c r="AE201" i="1" s="1"/>
  <c r="Z201" i="1"/>
  <c r="Y201" i="1"/>
  <c r="AA199" i="1"/>
  <c r="Z199" i="1"/>
  <c r="Y199" i="1"/>
  <c r="S202" i="1" l="1"/>
  <c r="T202" i="1"/>
  <c r="W202" i="1" s="1"/>
  <c r="AA202" i="1" s="1"/>
  <c r="AF199" i="1"/>
  <c r="AG199" i="1" s="1"/>
  <c r="AD202" i="1"/>
  <c r="AE202" i="1" s="1"/>
  <c r="M203" i="1"/>
  <c r="P203" i="1" s="1"/>
  <c r="AB203" i="1"/>
  <c r="AC203" i="1" s="1"/>
  <c r="X203" i="1"/>
  <c r="AH201" i="1"/>
  <c r="U204" i="1"/>
  <c r="V204" i="1" s="1"/>
  <c r="AF201" i="1"/>
  <c r="AG201" i="1" s="1"/>
  <c r="L204" i="1"/>
  <c r="M204" i="1" s="1"/>
  <c r="P204" i="1" s="1"/>
  <c r="F206" i="1"/>
  <c r="G206" i="1" s="1"/>
  <c r="D207" i="1"/>
  <c r="AE200" i="1"/>
  <c r="AH200" i="1"/>
  <c r="Q205" i="1"/>
  <c r="R205" i="1" s="1"/>
  <c r="I205" i="1"/>
  <c r="J205" i="1"/>
  <c r="K205" i="1"/>
  <c r="AA200" i="1"/>
  <c r="Y200" i="1"/>
  <c r="Z200" i="1"/>
  <c r="Z202" i="1" l="1"/>
  <c r="Y202" i="1"/>
  <c r="N204" i="1"/>
  <c r="O204" i="1" s="1"/>
  <c r="S204" i="1"/>
  <c r="T204" i="1"/>
  <c r="AF202" i="1"/>
  <c r="AG202" i="1" s="1"/>
  <c r="S203" i="1"/>
  <c r="T203" i="1"/>
  <c r="AB204" i="1"/>
  <c r="AC204" i="1" s="1"/>
  <c r="X204" i="1"/>
  <c r="F207" i="1"/>
  <c r="G207" i="1" s="1"/>
  <c r="D208" i="1"/>
  <c r="AH202" i="1"/>
  <c r="L205" i="1"/>
  <c r="N205" i="1" s="1"/>
  <c r="O205" i="1" s="1"/>
  <c r="U205" i="1"/>
  <c r="V205" i="1" s="1"/>
  <c r="AF200" i="1"/>
  <c r="AG200" i="1" s="1"/>
  <c r="I206" i="1"/>
  <c r="J206" i="1"/>
  <c r="Q206" i="1"/>
  <c r="R206" i="1" s="1"/>
  <c r="K206" i="1"/>
  <c r="W203" i="1" l="1"/>
  <c r="AD203" i="1"/>
  <c r="M205" i="1"/>
  <c r="P205" i="1" s="1"/>
  <c r="X205" i="1"/>
  <c r="AB205" i="1"/>
  <c r="AC205" i="1" s="1"/>
  <c r="L206" i="1"/>
  <c r="N206" i="1" s="1"/>
  <c r="O206" i="1" s="1"/>
  <c r="F208" i="1"/>
  <c r="G208" i="1" s="1"/>
  <c r="D209" i="1"/>
  <c r="J207" i="1"/>
  <c r="Q207" i="1"/>
  <c r="R207" i="1" s="1"/>
  <c r="I207" i="1"/>
  <c r="K207" i="1"/>
  <c r="W204" i="1"/>
  <c r="AA204" i="1" s="1"/>
  <c r="AD204" i="1"/>
  <c r="AE204" i="1" s="1"/>
  <c r="U206" i="1"/>
  <c r="V206" i="1" s="1"/>
  <c r="Y204" i="1" l="1"/>
  <c r="AH204" i="1"/>
  <c r="AB206" i="1"/>
  <c r="AC206" i="1" s="1"/>
  <c r="X206" i="1"/>
  <c r="L207" i="1"/>
  <c r="M207" i="1" s="1"/>
  <c r="P207" i="1" s="1"/>
  <c r="M206" i="1"/>
  <c r="P206" i="1" s="1"/>
  <c r="U207" i="1"/>
  <c r="V207" i="1" s="1"/>
  <c r="AF204" i="1"/>
  <c r="AG204" i="1" s="1"/>
  <c r="D210" i="1"/>
  <c r="F209" i="1"/>
  <c r="G209" i="1" s="1"/>
  <c r="S205" i="1"/>
  <c r="T205" i="1"/>
  <c r="Q208" i="1"/>
  <c r="R208" i="1" s="1"/>
  <c r="I208" i="1"/>
  <c r="J208" i="1"/>
  <c r="K208" i="1"/>
  <c r="AE203" i="1"/>
  <c r="AH203" i="1"/>
  <c r="Z204" i="1"/>
  <c r="AA203" i="1"/>
  <c r="Z203" i="1"/>
  <c r="Y203" i="1"/>
  <c r="N207" i="1" l="1"/>
  <c r="O207" i="1" s="1"/>
  <c r="S207" i="1"/>
  <c r="T207" i="1"/>
  <c r="Q209" i="1"/>
  <c r="R209" i="1" s="1"/>
  <c r="I209" i="1"/>
  <c r="J209" i="1"/>
  <c r="K209" i="1"/>
  <c r="F210" i="1"/>
  <c r="G210" i="1" s="1"/>
  <c r="D211" i="1"/>
  <c r="AF203" i="1"/>
  <c r="AG203" i="1" s="1"/>
  <c r="S206" i="1"/>
  <c r="T206" i="1"/>
  <c r="L208" i="1"/>
  <c r="N208" i="1" s="1"/>
  <c r="O208" i="1" s="1"/>
  <c r="X207" i="1"/>
  <c r="AB207" i="1"/>
  <c r="AC207" i="1" s="1"/>
  <c r="U208" i="1"/>
  <c r="V208" i="1" s="1"/>
  <c r="W205" i="1"/>
  <c r="AD205" i="1"/>
  <c r="AE205" i="1" l="1"/>
  <c r="AH205" i="1"/>
  <c r="W206" i="1"/>
  <c r="AD206" i="1"/>
  <c r="L209" i="1"/>
  <c r="M209" i="1" s="1"/>
  <c r="P209" i="1" s="1"/>
  <c r="AA205" i="1"/>
  <c r="Y205" i="1"/>
  <c r="Z205" i="1"/>
  <c r="U209" i="1"/>
  <c r="V209" i="1" s="1"/>
  <c r="M208" i="1"/>
  <c r="P208" i="1" s="1"/>
  <c r="I210" i="1"/>
  <c r="J210" i="1"/>
  <c r="Q210" i="1"/>
  <c r="R210" i="1" s="1"/>
  <c r="K210" i="1"/>
  <c r="W207" i="1"/>
  <c r="AA207" i="1" s="1"/>
  <c r="AD207" i="1"/>
  <c r="AE207" i="1" s="1"/>
  <c r="AB208" i="1"/>
  <c r="AC208" i="1" s="1"/>
  <c r="X208" i="1"/>
  <c r="D212" i="1"/>
  <c r="F211" i="1"/>
  <c r="G211" i="1" s="1"/>
  <c r="Z207" i="1" l="1"/>
  <c r="AH207" i="1"/>
  <c r="S209" i="1"/>
  <c r="T209" i="1"/>
  <c r="L210" i="1"/>
  <c r="N210" i="1" s="1"/>
  <c r="O210" i="1" s="1"/>
  <c r="AB209" i="1"/>
  <c r="AC209" i="1" s="1"/>
  <c r="X209" i="1"/>
  <c r="AE206" i="1"/>
  <c r="AH206" i="1"/>
  <c r="N209" i="1"/>
  <c r="O209" i="1" s="1"/>
  <c r="AF207" i="1"/>
  <c r="AG207" i="1" s="1"/>
  <c r="AA206" i="1"/>
  <c r="Z206" i="1"/>
  <c r="Y206" i="1"/>
  <c r="U210" i="1"/>
  <c r="V210" i="1" s="1"/>
  <c r="S208" i="1"/>
  <c r="T208" i="1"/>
  <c r="J211" i="1"/>
  <c r="Q211" i="1"/>
  <c r="R211" i="1" s="1"/>
  <c r="I211" i="1"/>
  <c r="K211" i="1"/>
  <c r="F212" i="1"/>
  <c r="G212" i="1" s="1"/>
  <c r="D213" i="1"/>
  <c r="Y207" i="1"/>
  <c r="AF205" i="1"/>
  <c r="AG205" i="1" s="1"/>
  <c r="W209" i="1" l="1"/>
  <c r="AA209" i="1" s="1"/>
  <c r="AD209" i="1"/>
  <c r="AE209" i="1" s="1"/>
  <c r="U211" i="1"/>
  <c r="V211" i="1" s="1"/>
  <c r="AF206" i="1"/>
  <c r="AG206" i="1" s="1"/>
  <c r="L211" i="1"/>
  <c r="M211" i="1" s="1"/>
  <c r="P211" i="1" s="1"/>
  <c r="Y209" i="1"/>
  <c r="Z209" i="1"/>
  <c r="W208" i="1"/>
  <c r="AD208" i="1"/>
  <c r="F213" i="1"/>
  <c r="G213" i="1" s="1"/>
  <c r="D214" i="1"/>
  <c r="M210" i="1"/>
  <c r="P210" i="1" s="1"/>
  <c r="Q212" i="1"/>
  <c r="R212" i="1" s="1"/>
  <c r="I212" i="1"/>
  <c r="J212" i="1"/>
  <c r="K212" i="1"/>
  <c r="X210" i="1"/>
  <c r="AB210" i="1"/>
  <c r="AC210" i="1" s="1"/>
  <c r="AH209" i="1" l="1"/>
  <c r="S211" i="1"/>
  <c r="T211" i="1"/>
  <c r="AE208" i="1"/>
  <c r="AH208" i="1"/>
  <c r="AA208" i="1"/>
  <c r="Z208" i="1"/>
  <c r="Y208" i="1"/>
  <c r="X211" i="1"/>
  <c r="AB211" i="1"/>
  <c r="AC211" i="1" s="1"/>
  <c r="Q213" i="1"/>
  <c r="R213" i="1" s="1"/>
  <c r="I213" i="1"/>
  <c r="J213" i="1"/>
  <c r="K213" i="1"/>
  <c r="N211" i="1"/>
  <c r="O211" i="1" s="1"/>
  <c r="L212" i="1"/>
  <c r="M212" i="1" s="1"/>
  <c r="P212" i="1" s="1"/>
  <c r="U212" i="1"/>
  <c r="V212" i="1" s="1"/>
  <c r="S210" i="1"/>
  <c r="T210" i="1"/>
  <c r="AF209" i="1"/>
  <c r="AG209" i="1" s="1"/>
  <c r="F214" i="1"/>
  <c r="G214" i="1" s="1"/>
  <c r="D215" i="1"/>
  <c r="N212" i="1" l="1"/>
  <c r="O212" i="1" s="1"/>
  <c r="S212" i="1"/>
  <c r="T212" i="1"/>
  <c r="L213" i="1"/>
  <c r="N213" i="1" s="1"/>
  <c r="O213" i="1" s="1"/>
  <c r="F215" i="1"/>
  <c r="G215" i="1" s="1"/>
  <c r="D216" i="1"/>
  <c r="M213" i="1"/>
  <c r="P213" i="1" s="1"/>
  <c r="S213" i="1" s="1"/>
  <c r="AF208" i="1"/>
  <c r="AG208" i="1" s="1"/>
  <c r="X212" i="1"/>
  <c r="AB212" i="1"/>
  <c r="AC212" i="1" s="1"/>
  <c r="U213" i="1"/>
  <c r="V213" i="1" s="1"/>
  <c r="W211" i="1"/>
  <c r="AA211" i="1" s="1"/>
  <c r="AD211" i="1"/>
  <c r="AE211" i="1" s="1"/>
  <c r="I214" i="1"/>
  <c r="J214" i="1"/>
  <c r="Q214" i="1"/>
  <c r="R214" i="1" s="1"/>
  <c r="K214" i="1"/>
  <c r="AD210" i="1"/>
  <c r="W210" i="1"/>
  <c r="AE210" i="1" l="1"/>
  <c r="AH210" i="1"/>
  <c r="T213" i="1"/>
  <c r="F216" i="1"/>
  <c r="G216" i="1" s="1"/>
  <c r="D217" i="1"/>
  <c r="Y211" i="1"/>
  <c r="J215" i="1"/>
  <c r="Q215" i="1"/>
  <c r="R215" i="1" s="1"/>
  <c r="I215" i="1"/>
  <c r="K215" i="1"/>
  <c r="AA210" i="1"/>
  <c r="Z210" i="1"/>
  <c r="Y210" i="1"/>
  <c r="AB213" i="1"/>
  <c r="AC213" i="1" s="1"/>
  <c r="X213" i="1"/>
  <c r="AH211" i="1"/>
  <c r="Z211" i="1"/>
  <c r="L214" i="1"/>
  <c r="M214" i="1" s="1"/>
  <c r="P214" i="1" s="1"/>
  <c r="U214" i="1"/>
  <c r="V214" i="1" s="1"/>
  <c r="W212" i="1"/>
  <c r="AA212" i="1" s="1"/>
  <c r="AD212" i="1"/>
  <c r="AE212" i="1" s="1"/>
  <c r="AF211" i="1"/>
  <c r="AG211" i="1" s="1"/>
  <c r="Y212" i="1" l="1"/>
  <c r="Z212" i="1"/>
  <c r="S214" i="1"/>
  <c r="T214" i="1"/>
  <c r="L215" i="1"/>
  <c r="N215" i="1" s="1"/>
  <c r="O215" i="1" s="1"/>
  <c r="U215" i="1"/>
  <c r="V215" i="1" s="1"/>
  <c r="N214" i="1"/>
  <c r="O214" i="1" s="1"/>
  <c r="F217" i="1"/>
  <c r="G217" i="1" s="1"/>
  <c r="D218" i="1"/>
  <c r="Q216" i="1"/>
  <c r="R216" i="1" s="1"/>
  <c r="I216" i="1"/>
  <c r="J216" i="1"/>
  <c r="K216" i="1"/>
  <c r="AF212" i="1"/>
  <c r="AG212" i="1" s="1"/>
  <c r="W213" i="1"/>
  <c r="AA213" i="1" s="1"/>
  <c r="AD213" i="1"/>
  <c r="AE213" i="1" s="1"/>
  <c r="AH212" i="1"/>
  <c r="AB214" i="1"/>
  <c r="AC214" i="1" s="1"/>
  <c r="X214" i="1"/>
  <c r="AF210" i="1"/>
  <c r="AG210" i="1" s="1"/>
  <c r="AH213" i="1" l="1"/>
  <c r="M215" i="1"/>
  <c r="P215" i="1" s="1"/>
  <c r="S215" i="1" s="1"/>
  <c r="Q217" i="1"/>
  <c r="R217" i="1" s="1"/>
  <c r="I217" i="1"/>
  <c r="J217" i="1"/>
  <c r="K217" i="1"/>
  <c r="Z213" i="1"/>
  <c r="X215" i="1"/>
  <c r="AB215" i="1"/>
  <c r="AC215" i="1" s="1"/>
  <c r="Y213" i="1"/>
  <c r="L216" i="1"/>
  <c r="N216" i="1" s="1"/>
  <c r="O216" i="1" s="1"/>
  <c r="T215" i="1"/>
  <c r="U216" i="1"/>
  <c r="V216" i="1" s="1"/>
  <c r="AF213" i="1"/>
  <c r="AG213" i="1" s="1"/>
  <c r="F218" i="1"/>
  <c r="G218" i="1" s="1"/>
  <c r="D219" i="1"/>
  <c r="W214" i="1"/>
  <c r="AA214" i="1" s="1"/>
  <c r="AD214" i="1"/>
  <c r="AE214" i="1" s="1"/>
  <c r="M216" i="1" l="1"/>
  <c r="P216" i="1" s="1"/>
  <c r="S216" i="1" s="1"/>
  <c r="AH214" i="1"/>
  <c r="Y214" i="1"/>
  <c r="I218" i="1"/>
  <c r="J218" i="1"/>
  <c r="Q218" i="1"/>
  <c r="R218" i="1" s="1"/>
  <c r="K218" i="1"/>
  <c r="W215" i="1"/>
  <c r="AA215" i="1" s="1"/>
  <c r="AD215" i="1"/>
  <c r="AE215" i="1" s="1"/>
  <c r="AF214" i="1"/>
  <c r="AG214" i="1" s="1"/>
  <c r="Z214" i="1"/>
  <c r="D220" i="1"/>
  <c r="F219" i="1"/>
  <c r="G219" i="1" s="1"/>
  <c r="L217" i="1"/>
  <c r="M217" i="1" s="1"/>
  <c r="P217" i="1" s="1"/>
  <c r="AB216" i="1"/>
  <c r="AC216" i="1" s="1"/>
  <c r="X216" i="1"/>
  <c r="T216" i="1"/>
  <c r="U217" i="1"/>
  <c r="V217" i="1" s="1"/>
  <c r="S217" i="1" l="1"/>
  <c r="T217" i="1"/>
  <c r="AF215" i="1"/>
  <c r="AG215" i="1" s="1"/>
  <c r="Z215" i="1"/>
  <c r="J219" i="1"/>
  <c r="Q219" i="1"/>
  <c r="R219" i="1" s="1"/>
  <c r="I219" i="1"/>
  <c r="K219" i="1"/>
  <c r="F220" i="1"/>
  <c r="G220" i="1" s="1"/>
  <c r="D221" i="1"/>
  <c r="U218" i="1"/>
  <c r="V218" i="1" s="1"/>
  <c r="W216" i="1"/>
  <c r="AA216" i="1" s="1"/>
  <c r="AD216" i="1"/>
  <c r="AE216" i="1" s="1"/>
  <c r="L218" i="1"/>
  <c r="N218" i="1" s="1"/>
  <c r="O218" i="1" s="1"/>
  <c r="N217" i="1"/>
  <c r="O217" i="1" s="1"/>
  <c r="Y215" i="1"/>
  <c r="X217" i="1"/>
  <c r="AB217" i="1"/>
  <c r="AC217" i="1" s="1"/>
  <c r="AH215" i="1"/>
  <c r="Y216" i="1" l="1"/>
  <c r="M218" i="1"/>
  <c r="P218" i="1" s="1"/>
  <c r="S218" i="1" s="1"/>
  <c r="L219" i="1"/>
  <c r="N219" i="1" s="1"/>
  <c r="O219" i="1" s="1"/>
  <c r="X218" i="1"/>
  <c r="AB218" i="1"/>
  <c r="AC218" i="1" s="1"/>
  <c r="AF216" i="1"/>
  <c r="AG216" i="1" s="1"/>
  <c r="AH216" i="1"/>
  <c r="F221" i="1"/>
  <c r="G221" i="1" s="1"/>
  <c r="D222" i="1"/>
  <c r="U219" i="1"/>
  <c r="V219" i="1" s="1"/>
  <c r="Q220" i="1"/>
  <c r="R220" i="1" s="1"/>
  <c r="I220" i="1"/>
  <c r="J220" i="1"/>
  <c r="K220" i="1"/>
  <c r="W217" i="1"/>
  <c r="AA217" i="1" s="1"/>
  <c r="AD217" i="1"/>
  <c r="AE217" i="1" s="1"/>
  <c r="Z216" i="1"/>
  <c r="Z217" i="1" l="1"/>
  <c r="Y217" i="1"/>
  <c r="AH217" i="1"/>
  <c r="M219" i="1"/>
  <c r="P219" i="1" s="1"/>
  <c r="S219" i="1" s="1"/>
  <c r="T218" i="1"/>
  <c r="W218" i="1" s="1"/>
  <c r="AA218" i="1" s="1"/>
  <c r="U220" i="1"/>
  <c r="V220" i="1" s="1"/>
  <c r="X219" i="1"/>
  <c r="AB219" i="1"/>
  <c r="AC219" i="1" s="1"/>
  <c r="AF217" i="1"/>
  <c r="AG217" i="1" s="1"/>
  <c r="F222" i="1"/>
  <c r="G222" i="1" s="1"/>
  <c r="D223" i="1"/>
  <c r="L220" i="1"/>
  <c r="M220" i="1" s="1"/>
  <c r="P220" i="1" s="1"/>
  <c r="Q221" i="1"/>
  <c r="R221" i="1" s="1"/>
  <c r="I221" i="1"/>
  <c r="J221" i="1"/>
  <c r="K221" i="1"/>
  <c r="AD218" i="1" l="1"/>
  <c r="AE218" i="1" s="1"/>
  <c r="T219" i="1"/>
  <c r="Y218" i="1"/>
  <c r="Z218" i="1"/>
  <c r="S220" i="1"/>
  <c r="T220" i="1"/>
  <c r="W219" i="1"/>
  <c r="AA219" i="1" s="1"/>
  <c r="AD219" i="1"/>
  <c r="AE219" i="1" s="1"/>
  <c r="L221" i="1"/>
  <c r="M221" i="1" s="1"/>
  <c r="P221" i="1" s="1"/>
  <c r="F223" i="1"/>
  <c r="G223" i="1" s="1"/>
  <c r="D224" i="1"/>
  <c r="U221" i="1"/>
  <c r="V221" i="1" s="1"/>
  <c r="AB220" i="1"/>
  <c r="AC220" i="1" s="1"/>
  <c r="X220" i="1"/>
  <c r="AF218" i="1"/>
  <c r="AG218" i="1" s="1"/>
  <c r="N220" i="1"/>
  <c r="O220" i="1" s="1"/>
  <c r="I222" i="1"/>
  <c r="J222" i="1"/>
  <c r="Q222" i="1"/>
  <c r="R222" i="1" s="1"/>
  <c r="K222" i="1"/>
  <c r="AH218" i="1" l="1"/>
  <c r="Z219" i="1"/>
  <c r="N221" i="1"/>
  <c r="O221" i="1" s="1"/>
  <c r="S221" i="1"/>
  <c r="T221" i="1"/>
  <c r="X221" i="1"/>
  <c r="AB221" i="1"/>
  <c r="AC221" i="1" s="1"/>
  <c r="L222" i="1"/>
  <c r="M222" i="1" s="1"/>
  <c r="P222" i="1" s="1"/>
  <c r="U222" i="1"/>
  <c r="V222" i="1" s="1"/>
  <c r="AF219" i="1"/>
  <c r="AG219" i="1" s="1"/>
  <c r="I223" i="1"/>
  <c r="J223" i="1"/>
  <c r="Q223" i="1"/>
  <c r="R223" i="1" s="1"/>
  <c r="K223" i="1"/>
  <c r="Y219" i="1"/>
  <c r="AH219" i="1"/>
  <c r="F224" i="1"/>
  <c r="G224" i="1" s="1"/>
  <c r="D225" i="1"/>
  <c r="W220" i="1"/>
  <c r="AA220" i="1" s="1"/>
  <c r="AD220" i="1"/>
  <c r="AE220" i="1" s="1"/>
  <c r="N222" i="1" l="1"/>
  <c r="O222" i="1" s="1"/>
  <c r="S222" i="1"/>
  <c r="T222" i="1"/>
  <c r="L223" i="1"/>
  <c r="N223" i="1" s="1"/>
  <c r="O223" i="1" s="1"/>
  <c r="I224" i="1"/>
  <c r="J224" i="1"/>
  <c r="Q224" i="1"/>
  <c r="R224" i="1" s="1"/>
  <c r="K224" i="1"/>
  <c r="Z220" i="1"/>
  <c r="X222" i="1"/>
  <c r="AB222" i="1"/>
  <c r="AC222" i="1" s="1"/>
  <c r="Y220" i="1"/>
  <c r="W221" i="1"/>
  <c r="AA221" i="1" s="1"/>
  <c r="AD221" i="1"/>
  <c r="AE221" i="1" s="1"/>
  <c r="D226" i="1"/>
  <c r="F225" i="1"/>
  <c r="G225" i="1" s="1"/>
  <c r="AF220" i="1"/>
  <c r="AG220" i="1" s="1"/>
  <c r="U223" i="1"/>
  <c r="V223" i="1" s="1"/>
  <c r="AH220" i="1"/>
  <c r="M223" i="1" l="1"/>
  <c r="P223" i="1" s="1"/>
  <c r="S223" i="1" s="1"/>
  <c r="Z221" i="1"/>
  <c r="T223" i="1"/>
  <c r="AH221" i="1"/>
  <c r="Y221" i="1"/>
  <c r="I225" i="1"/>
  <c r="J225" i="1"/>
  <c r="Q225" i="1"/>
  <c r="R225" i="1" s="1"/>
  <c r="K225" i="1"/>
  <c r="F226" i="1"/>
  <c r="G226" i="1" s="1"/>
  <c r="D227" i="1"/>
  <c r="W223" i="1"/>
  <c r="AA223" i="1" s="1"/>
  <c r="AF221" i="1"/>
  <c r="AG221" i="1" s="1"/>
  <c r="U224" i="1"/>
  <c r="V224" i="1" s="1"/>
  <c r="W222" i="1"/>
  <c r="AA222" i="1" s="1"/>
  <c r="AD222" i="1"/>
  <c r="AE222" i="1" s="1"/>
  <c r="AB223" i="1"/>
  <c r="AC223" i="1" s="1"/>
  <c r="X223" i="1"/>
  <c r="L224" i="1"/>
  <c r="N224" i="1" s="1"/>
  <c r="O224" i="1" s="1"/>
  <c r="AD223" i="1" l="1"/>
  <c r="AE223" i="1" s="1"/>
  <c r="AF223" i="1" s="1"/>
  <c r="AG223" i="1" s="1"/>
  <c r="Y223" i="1"/>
  <c r="Z223" i="1"/>
  <c r="M224" i="1"/>
  <c r="P224" i="1" s="1"/>
  <c r="L225" i="1"/>
  <c r="N225" i="1" s="1"/>
  <c r="O225" i="1" s="1"/>
  <c r="AF222" i="1"/>
  <c r="AG222" i="1" s="1"/>
  <c r="AH223" i="1"/>
  <c r="X224" i="1"/>
  <c r="AB224" i="1"/>
  <c r="AC224" i="1" s="1"/>
  <c r="D228" i="1"/>
  <c r="F227" i="1"/>
  <c r="G227" i="1" s="1"/>
  <c r="Z222" i="1"/>
  <c r="I226" i="1"/>
  <c r="J226" i="1"/>
  <c r="Q226" i="1"/>
  <c r="R226" i="1" s="1"/>
  <c r="K226" i="1"/>
  <c r="Y222" i="1"/>
  <c r="U225" i="1"/>
  <c r="V225" i="1" s="1"/>
  <c r="AH222" i="1"/>
  <c r="S224" i="1" l="1"/>
  <c r="T224" i="1"/>
  <c r="M225" i="1"/>
  <c r="P225" i="1" s="1"/>
  <c r="AB225" i="1"/>
  <c r="AC225" i="1" s="1"/>
  <c r="X225" i="1"/>
  <c r="F228" i="1"/>
  <c r="G228" i="1" s="1"/>
  <c r="D229" i="1"/>
  <c r="U226" i="1"/>
  <c r="V226" i="1" s="1"/>
  <c r="L226" i="1"/>
  <c r="N226" i="1" s="1"/>
  <c r="O226" i="1" s="1"/>
  <c r="I227" i="1"/>
  <c r="J227" i="1"/>
  <c r="Q227" i="1"/>
  <c r="R227" i="1" s="1"/>
  <c r="K227" i="1"/>
  <c r="X226" i="1" l="1"/>
  <c r="AB226" i="1"/>
  <c r="AC226" i="1" s="1"/>
  <c r="M226" i="1"/>
  <c r="P226" i="1" s="1"/>
  <c r="U227" i="1"/>
  <c r="V227" i="1" s="1"/>
  <c r="W224" i="1"/>
  <c r="AD224" i="1"/>
  <c r="L227" i="1"/>
  <c r="M227" i="1" s="1"/>
  <c r="P227" i="1" s="1"/>
  <c r="F229" i="1"/>
  <c r="G229" i="1" s="1"/>
  <c r="D230" i="1"/>
  <c r="S225" i="1"/>
  <c r="T225" i="1"/>
  <c r="I228" i="1"/>
  <c r="J228" i="1"/>
  <c r="Q228" i="1"/>
  <c r="R228" i="1" s="1"/>
  <c r="K228" i="1"/>
  <c r="N227" i="1" l="1"/>
  <c r="O227" i="1" s="1"/>
  <c r="S227" i="1"/>
  <c r="T227" i="1"/>
  <c r="X227" i="1"/>
  <c r="AB227" i="1"/>
  <c r="AC227" i="1" s="1"/>
  <c r="I229" i="1"/>
  <c r="J229" i="1"/>
  <c r="Q229" i="1"/>
  <c r="R229" i="1" s="1"/>
  <c r="K229" i="1"/>
  <c r="F230" i="1"/>
  <c r="G230" i="1" s="1"/>
  <c r="D231" i="1"/>
  <c r="L228" i="1"/>
  <c r="M228" i="1" s="1"/>
  <c r="P228" i="1" s="1"/>
  <c r="S228" i="1" s="1"/>
  <c r="S226" i="1"/>
  <c r="T226" i="1"/>
  <c r="AA224" i="1"/>
  <c r="Z224" i="1"/>
  <c r="Y224" i="1"/>
  <c r="U228" i="1"/>
  <c r="V228" i="1" s="1"/>
  <c r="W225" i="1"/>
  <c r="AD225" i="1"/>
  <c r="AE224" i="1"/>
  <c r="AH224" i="1"/>
  <c r="N228" i="1" l="1"/>
  <c r="O228" i="1" s="1"/>
  <c r="AA225" i="1"/>
  <c r="Y225" i="1"/>
  <c r="Z225" i="1"/>
  <c r="U229" i="1"/>
  <c r="V229" i="1" s="1"/>
  <c r="L229" i="1"/>
  <c r="M229" i="1" s="1"/>
  <c r="P229" i="1" s="1"/>
  <c r="X228" i="1"/>
  <c r="AB228" i="1"/>
  <c r="AC228" i="1" s="1"/>
  <c r="AE225" i="1"/>
  <c r="AH225" i="1"/>
  <c r="T228" i="1"/>
  <c r="F231" i="1"/>
  <c r="G231" i="1" s="1"/>
  <c r="D232" i="1"/>
  <c r="W227" i="1"/>
  <c r="AA227" i="1" s="1"/>
  <c r="AD227" i="1"/>
  <c r="AE227" i="1" s="1"/>
  <c r="W226" i="1"/>
  <c r="AD226" i="1"/>
  <c r="AF224" i="1"/>
  <c r="AG224" i="1" s="1"/>
  <c r="I230" i="1"/>
  <c r="J230" i="1"/>
  <c r="Q230" i="1"/>
  <c r="R230" i="1" s="1"/>
  <c r="K230" i="1"/>
  <c r="N229" i="1" l="1"/>
  <c r="O229" i="1" s="1"/>
  <c r="S229" i="1"/>
  <c r="T229" i="1"/>
  <c r="AE226" i="1"/>
  <c r="AH226" i="1"/>
  <c r="AF225" i="1"/>
  <c r="AG225" i="1" s="1"/>
  <c r="AA226" i="1"/>
  <c r="Y226" i="1"/>
  <c r="Z226" i="1"/>
  <c r="Y227" i="1"/>
  <c r="AF227" i="1"/>
  <c r="AG227" i="1" s="1"/>
  <c r="Z227" i="1"/>
  <c r="AB229" i="1"/>
  <c r="AC229" i="1" s="1"/>
  <c r="X229" i="1"/>
  <c r="L230" i="1"/>
  <c r="N230" i="1" s="1"/>
  <c r="O230" i="1" s="1"/>
  <c r="F232" i="1"/>
  <c r="G232" i="1" s="1"/>
  <c r="D233" i="1"/>
  <c r="U230" i="1"/>
  <c r="V230" i="1" s="1"/>
  <c r="I231" i="1"/>
  <c r="J231" i="1"/>
  <c r="Q231" i="1"/>
  <c r="R231" i="1" s="1"/>
  <c r="K231" i="1"/>
  <c r="W228" i="1"/>
  <c r="AA228" i="1" s="1"/>
  <c r="AD228" i="1"/>
  <c r="AE228" i="1" s="1"/>
  <c r="AH227" i="1"/>
  <c r="Y228" i="1" l="1"/>
  <c r="AB230" i="1"/>
  <c r="AC230" i="1" s="1"/>
  <c r="X230" i="1"/>
  <c r="U231" i="1"/>
  <c r="V231" i="1" s="1"/>
  <c r="Z228" i="1"/>
  <c r="L231" i="1"/>
  <c r="M231" i="1" s="1"/>
  <c r="P231" i="1" s="1"/>
  <c r="S231" i="1" s="1"/>
  <c r="F233" i="1"/>
  <c r="G233" i="1" s="1"/>
  <c r="D234" i="1"/>
  <c r="AF226" i="1"/>
  <c r="AG226" i="1" s="1"/>
  <c r="AF228" i="1"/>
  <c r="AG228" i="1" s="1"/>
  <c r="I232" i="1"/>
  <c r="J232" i="1"/>
  <c r="Q232" i="1"/>
  <c r="R232" i="1" s="1"/>
  <c r="K232" i="1"/>
  <c r="M230" i="1"/>
  <c r="P230" i="1" s="1"/>
  <c r="W229" i="1"/>
  <c r="AA229" i="1" s="1"/>
  <c r="AD229" i="1"/>
  <c r="AE229" i="1" s="1"/>
  <c r="AH228" i="1"/>
  <c r="N231" i="1" l="1"/>
  <c r="O231" i="1" s="1"/>
  <c r="S230" i="1"/>
  <c r="T230" i="1"/>
  <c r="T231" i="1"/>
  <c r="U232" i="1"/>
  <c r="V232" i="1" s="1"/>
  <c r="F234" i="1"/>
  <c r="G234" i="1" s="1"/>
  <c r="D235" i="1"/>
  <c r="X231" i="1"/>
  <c r="AB231" i="1"/>
  <c r="AC231" i="1" s="1"/>
  <c r="L232" i="1"/>
  <c r="M232" i="1" s="1"/>
  <c r="P232" i="1" s="1"/>
  <c r="Z229" i="1"/>
  <c r="I233" i="1"/>
  <c r="J233" i="1"/>
  <c r="Q233" i="1"/>
  <c r="R233" i="1" s="1"/>
  <c r="K233" i="1"/>
  <c r="AF229" i="1"/>
  <c r="AG229" i="1" s="1"/>
  <c r="Y229" i="1"/>
  <c r="AH229" i="1"/>
  <c r="N232" i="1" l="1"/>
  <c r="O232" i="1" s="1"/>
  <c r="S232" i="1"/>
  <c r="T232" i="1"/>
  <c r="I234" i="1"/>
  <c r="J234" i="1"/>
  <c r="Q234" i="1"/>
  <c r="R234" i="1" s="1"/>
  <c r="K234" i="1"/>
  <c r="X232" i="1"/>
  <c r="AB232" i="1"/>
  <c r="AC232" i="1" s="1"/>
  <c r="W231" i="1"/>
  <c r="AA231" i="1" s="1"/>
  <c r="AD231" i="1"/>
  <c r="AE231" i="1" s="1"/>
  <c r="D236" i="1"/>
  <c r="F235" i="1"/>
  <c r="G235" i="1" s="1"/>
  <c r="U233" i="1"/>
  <c r="V233" i="1" s="1"/>
  <c r="W230" i="1"/>
  <c r="AD230" i="1"/>
  <c r="L233" i="1"/>
  <c r="M233" i="1" s="1"/>
  <c r="P233" i="1" s="1"/>
  <c r="Y231" i="1" l="1"/>
  <c r="Z231" i="1"/>
  <c r="S233" i="1"/>
  <c r="T233" i="1"/>
  <c r="X233" i="1"/>
  <c r="AB233" i="1"/>
  <c r="AC233" i="1" s="1"/>
  <c r="I235" i="1"/>
  <c r="J235" i="1"/>
  <c r="Q235" i="1"/>
  <c r="R235" i="1" s="1"/>
  <c r="K235" i="1"/>
  <c r="N233" i="1"/>
  <c r="O233" i="1" s="1"/>
  <c r="F236" i="1"/>
  <c r="G236" i="1" s="1"/>
  <c r="D237" i="1"/>
  <c r="U234" i="1"/>
  <c r="V234" i="1" s="1"/>
  <c r="AE230" i="1"/>
  <c r="AH230" i="1"/>
  <c r="AF231" i="1"/>
  <c r="AG231" i="1" s="1"/>
  <c r="W232" i="1"/>
  <c r="AA232" i="1" s="1"/>
  <c r="AD232" i="1"/>
  <c r="AE232" i="1" s="1"/>
  <c r="L234" i="1"/>
  <c r="N234" i="1" s="1"/>
  <c r="O234" i="1" s="1"/>
  <c r="AA230" i="1"/>
  <c r="Z230" i="1"/>
  <c r="Y230" i="1"/>
  <c r="AH231" i="1"/>
  <c r="AF232" i="1" l="1"/>
  <c r="AG232" i="1" s="1"/>
  <c r="U235" i="1"/>
  <c r="V235" i="1" s="1"/>
  <c r="I236" i="1"/>
  <c r="J236" i="1"/>
  <c r="Q236" i="1"/>
  <c r="R236" i="1" s="1"/>
  <c r="K236" i="1"/>
  <c r="L235" i="1"/>
  <c r="M235" i="1" s="1"/>
  <c r="P235" i="1" s="1"/>
  <c r="S235" i="1" s="1"/>
  <c r="F237" i="1"/>
  <c r="G237" i="1" s="1"/>
  <c r="D238" i="1"/>
  <c r="M234" i="1"/>
  <c r="P234" i="1" s="1"/>
  <c r="Y232" i="1"/>
  <c r="Z232" i="1"/>
  <c r="AF230" i="1"/>
  <c r="AG230" i="1" s="1"/>
  <c r="AH232" i="1"/>
  <c r="W233" i="1"/>
  <c r="AA233" i="1" s="1"/>
  <c r="AD233" i="1"/>
  <c r="AE233" i="1" s="1"/>
  <c r="AB234" i="1"/>
  <c r="AC234" i="1" s="1"/>
  <c r="X234" i="1"/>
  <c r="N235" i="1" l="1"/>
  <c r="O235" i="1" s="1"/>
  <c r="Y233" i="1"/>
  <c r="AH233" i="1"/>
  <c r="L236" i="1"/>
  <c r="M236" i="1" s="1"/>
  <c r="P236" i="1" s="1"/>
  <c r="S236" i="1" s="1"/>
  <c r="AF233" i="1"/>
  <c r="AG233" i="1" s="1"/>
  <c r="Z233" i="1"/>
  <c r="U236" i="1"/>
  <c r="V236" i="1" s="1"/>
  <c r="F238" i="1"/>
  <c r="G238" i="1" s="1"/>
  <c r="D239" i="1"/>
  <c r="X235" i="1"/>
  <c r="AB235" i="1"/>
  <c r="AC235" i="1" s="1"/>
  <c r="T235" i="1"/>
  <c r="I237" i="1"/>
  <c r="Q237" i="1"/>
  <c r="R237" i="1" s="1"/>
  <c r="K237" i="1"/>
  <c r="J237" i="1"/>
  <c r="S234" i="1"/>
  <c r="T234" i="1"/>
  <c r="N236" i="1" l="1"/>
  <c r="O236" i="1" s="1"/>
  <c r="T236" i="1"/>
  <c r="W235" i="1"/>
  <c r="AA235" i="1" s="1"/>
  <c r="AD235" i="1"/>
  <c r="AE235" i="1" s="1"/>
  <c r="L237" i="1"/>
  <c r="N237" i="1" s="1"/>
  <c r="O237" i="1" s="1"/>
  <c r="F239" i="1"/>
  <c r="G239" i="1" s="1"/>
  <c r="D240" i="1"/>
  <c r="U237" i="1"/>
  <c r="V237" i="1" s="1"/>
  <c r="Q238" i="1"/>
  <c r="R238" i="1" s="1"/>
  <c r="I238" i="1"/>
  <c r="J238" i="1"/>
  <c r="K238" i="1"/>
  <c r="W234" i="1"/>
  <c r="AD234" i="1"/>
  <c r="X236" i="1"/>
  <c r="AB236" i="1"/>
  <c r="AC236" i="1" s="1"/>
  <c r="M237" i="1" l="1"/>
  <c r="P237" i="1" s="1"/>
  <c r="S237" i="1" s="1"/>
  <c r="L238" i="1"/>
  <c r="N238" i="1" s="1"/>
  <c r="O238" i="1" s="1"/>
  <c r="Y235" i="1"/>
  <c r="U238" i="1"/>
  <c r="V238" i="1" s="1"/>
  <c r="Z235" i="1"/>
  <c r="X237" i="1"/>
  <c r="AB237" i="1"/>
  <c r="AC237" i="1" s="1"/>
  <c r="AE234" i="1"/>
  <c r="AH234" i="1"/>
  <c r="I239" i="1"/>
  <c r="J239" i="1"/>
  <c r="Q239" i="1"/>
  <c r="R239" i="1" s="1"/>
  <c r="K239" i="1"/>
  <c r="AH235" i="1"/>
  <c r="AF235" i="1"/>
  <c r="AG235" i="1" s="1"/>
  <c r="F240" i="1"/>
  <c r="G240" i="1" s="1"/>
  <c r="D241" i="1"/>
  <c r="AA234" i="1"/>
  <c r="Y234" i="1"/>
  <c r="Z234" i="1"/>
  <c r="W236" i="1"/>
  <c r="AA236" i="1" s="1"/>
  <c r="AD236" i="1"/>
  <c r="AE236" i="1" s="1"/>
  <c r="Z236" i="1" l="1"/>
  <c r="T237" i="1"/>
  <c r="M238" i="1"/>
  <c r="P238" i="1" s="1"/>
  <c r="AF236" i="1"/>
  <c r="AG236" i="1" s="1"/>
  <c r="AF234" i="1"/>
  <c r="AG234" i="1" s="1"/>
  <c r="AB238" i="1"/>
  <c r="AC238" i="1" s="1"/>
  <c r="X238" i="1"/>
  <c r="F241" i="1"/>
  <c r="G241" i="1" s="1"/>
  <c r="D242" i="1"/>
  <c r="I240" i="1"/>
  <c r="J240" i="1"/>
  <c r="Q240" i="1"/>
  <c r="R240" i="1" s="1"/>
  <c r="K240" i="1"/>
  <c r="W237" i="1"/>
  <c r="AA237" i="1" s="1"/>
  <c r="AD237" i="1"/>
  <c r="AE237" i="1" s="1"/>
  <c r="AH236" i="1"/>
  <c r="U239" i="1"/>
  <c r="V239" i="1" s="1"/>
  <c r="L239" i="1"/>
  <c r="M239" i="1" s="1"/>
  <c r="P239" i="1" s="1"/>
  <c r="Y236" i="1"/>
  <c r="S238" i="1" l="1"/>
  <c r="T238" i="1"/>
  <c r="S239" i="1"/>
  <c r="T239" i="1"/>
  <c r="W239" i="1" s="1"/>
  <c r="AA239" i="1" s="1"/>
  <c r="N239" i="1"/>
  <c r="O239" i="1" s="1"/>
  <c r="Y237" i="1"/>
  <c r="Z237" i="1"/>
  <c r="X239" i="1"/>
  <c r="AB239" i="1"/>
  <c r="AC239" i="1" s="1"/>
  <c r="AH237" i="1"/>
  <c r="L240" i="1"/>
  <c r="N240" i="1" s="1"/>
  <c r="O240" i="1" s="1"/>
  <c r="AF237" i="1"/>
  <c r="AG237" i="1" s="1"/>
  <c r="I241" i="1"/>
  <c r="J241" i="1"/>
  <c r="Q241" i="1"/>
  <c r="R241" i="1" s="1"/>
  <c r="K241" i="1"/>
  <c r="U240" i="1"/>
  <c r="V240" i="1" s="1"/>
  <c r="F242" i="1"/>
  <c r="G242" i="1" s="1"/>
  <c r="D243" i="1"/>
  <c r="W238" i="1" l="1"/>
  <c r="AD238" i="1"/>
  <c r="AD239" i="1"/>
  <c r="AE239" i="1" s="1"/>
  <c r="AF239" i="1" s="1"/>
  <c r="AG239" i="1" s="1"/>
  <c r="M240" i="1"/>
  <c r="P240" i="1" s="1"/>
  <c r="S240" i="1" s="1"/>
  <c r="AB240" i="1"/>
  <c r="AC240" i="1" s="1"/>
  <c r="X240" i="1"/>
  <c r="Q242" i="1"/>
  <c r="R242" i="1" s="1"/>
  <c r="I242" i="1"/>
  <c r="J242" i="1"/>
  <c r="K242" i="1"/>
  <c r="D244" i="1"/>
  <c r="F243" i="1"/>
  <c r="G243" i="1" s="1"/>
  <c r="U241" i="1"/>
  <c r="V241" i="1" s="1"/>
  <c r="L241" i="1"/>
  <c r="N241" i="1" s="1"/>
  <c r="O241" i="1" s="1"/>
  <c r="Y239" i="1"/>
  <c r="Z239" i="1"/>
  <c r="T240" i="1" l="1"/>
  <c r="AH239" i="1"/>
  <c r="AE238" i="1"/>
  <c r="AF238" i="1" s="1"/>
  <c r="AG238" i="1" s="1"/>
  <c r="AH238" i="1"/>
  <c r="AA238" i="1"/>
  <c r="Z238" i="1"/>
  <c r="Y238" i="1"/>
  <c r="L242" i="1"/>
  <c r="N242" i="1" s="1"/>
  <c r="O242" i="1" s="1"/>
  <c r="X241" i="1"/>
  <c r="AB241" i="1"/>
  <c r="AC241" i="1" s="1"/>
  <c r="W240" i="1"/>
  <c r="AA240" i="1" s="1"/>
  <c r="AD240" i="1"/>
  <c r="AE240" i="1" s="1"/>
  <c r="I243" i="1"/>
  <c r="J243" i="1"/>
  <c r="Q243" i="1"/>
  <c r="R243" i="1" s="1"/>
  <c r="K243" i="1"/>
  <c r="M241" i="1"/>
  <c r="P241" i="1" s="1"/>
  <c r="F244" i="1"/>
  <c r="G244" i="1" s="1"/>
  <c r="D245" i="1"/>
  <c r="U242" i="1"/>
  <c r="V242" i="1" s="1"/>
  <c r="I244" i="1" l="1"/>
  <c r="J244" i="1"/>
  <c r="Q244" i="1"/>
  <c r="R244" i="1" s="1"/>
  <c r="K244" i="1"/>
  <c r="M242" i="1"/>
  <c r="P242" i="1" s="1"/>
  <c r="AF240" i="1"/>
  <c r="AG240" i="1" s="1"/>
  <c r="F245" i="1"/>
  <c r="G245" i="1" s="1"/>
  <c r="D246" i="1"/>
  <c r="AH240" i="1"/>
  <c r="U243" i="1"/>
  <c r="V243" i="1" s="1"/>
  <c r="Y240" i="1"/>
  <c r="S241" i="1"/>
  <c r="T241" i="1"/>
  <c r="AB242" i="1"/>
  <c r="AC242" i="1" s="1"/>
  <c r="X242" i="1"/>
  <c r="L243" i="1"/>
  <c r="M243" i="1" s="1"/>
  <c r="P243" i="1" s="1"/>
  <c r="Z240" i="1"/>
  <c r="S243" i="1" l="1"/>
  <c r="T243" i="1"/>
  <c r="S242" i="1"/>
  <c r="T242" i="1"/>
  <c r="U244" i="1"/>
  <c r="V244" i="1" s="1"/>
  <c r="N243" i="1"/>
  <c r="O243" i="1" s="1"/>
  <c r="W241" i="1"/>
  <c r="AD241" i="1"/>
  <c r="F246" i="1"/>
  <c r="G246" i="1" s="1"/>
  <c r="D247" i="1"/>
  <c r="L244" i="1"/>
  <c r="N244" i="1" s="1"/>
  <c r="O244" i="1" s="1"/>
  <c r="X243" i="1"/>
  <c r="AB243" i="1"/>
  <c r="AC243" i="1" s="1"/>
  <c r="I245" i="1"/>
  <c r="J245" i="1"/>
  <c r="Q245" i="1"/>
  <c r="R245" i="1" s="1"/>
  <c r="K245" i="1"/>
  <c r="M244" i="1" l="1"/>
  <c r="P244" i="1" s="1"/>
  <c r="S244" i="1" s="1"/>
  <c r="X244" i="1"/>
  <c r="AB244" i="1"/>
  <c r="AC244" i="1" s="1"/>
  <c r="U245" i="1"/>
  <c r="V245" i="1" s="1"/>
  <c r="L245" i="1"/>
  <c r="N245" i="1" s="1"/>
  <c r="O245" i="1" s="1"/>
  <c r="T244" i="1"/>
  <c r="W242" i="1"/>
  <c r="AD242" i="1"/>
  <c r="F247" i="1"/>
  <c r="G247" i="1" s="1"/>
  <c r="D248" i="1"/>
  <c r="Q246" i="1"/>
  <c r="R246" i="1" s="1"/>
  <c r="I246" i="1"/>
  <c r="J246" i="1"/>
  <c r="K246" i="1"/>
  <c r="AE241" i="1"/>
  <c r="AH241" i="1"/>
  <c r="AA241" i="1"/>
  <c r="Y241" i="1"/>
  <c r="Z241" i="1"/>
  <c r="W243" i="1"/>
  <c r="AA243" i="1" s="1"/>
  <c r="AD243" i="1"/>
  <c r="AE243" i="1" s="1"/>
  <c r="AH243" i="1" l="1"/>
  <c r="Z243" i="1"/>
  <c r="Y243" i="1"/>
  <c r="M245" i="1"/>
  <c r="P245" i="1" s="1"/>
  <c r="F248" i="1"/>
  <c r="G248" i="1" s="1"/>
  <c r="D249" i="1"/>
  <c r="AE242" i="1"/>
  <c r="AH242" i="1"/>
  <c r="X245" i="1"/>
  <c r="AB245" i="1"/>
  <c r="AC245" i="1" s="1"/>
  <c r="U246" i="1"/>
  <c r="V246" i="1" s="1"/>
  <c r="I247" i="1"/>
  <c r="Q247" i="1"/>
  <c r="R247" i="1" s="1"/>
  <c r="J247" i="1"/>
  <c r="K247" i="1"/>
  <c r="AA242" i="1"/>
  <c r="Y242" i="1"/>
  <c r="Z242" i="1"/>
  <c r="AF241" i="1"/>
  <c r="AG241" i="1" s="1"/>
  <c r="AF243" i="1"/>
  <c r="AG243" i="1" s="1"/>
  <c r="L246" i="1"/>
  <c r="M246" i="1" s="1"/>
  <c r="P246" i="1" s="1"/>
  <c r="W244" i="1"/>
  <c r="AA244" i="1" s="1"/>
  <c r="AD244" i="1"/>
  <c r="AE244" i="1" s="1"/>
  <c r="N246" i="1" l="1"/>
  <c r="O246" i="1" s="1"/>
  <c r="Z244" i="1"/>
  <c r="Y244" i="1"/>
  <c r="S246" i="1"/>
  <c r="T246" i="1"/>
  <c r="D250" i="1"/>
  <c r="F249" i="1"/>
  <c r="G249" i="1" s="1"/>
  <c r="M247" i="1"/>
  <c r="P247" i="1" s="1"/>
  <c r="S247" i="1" s="1"/>
  <c r="I248" i="1"/>
  <c r="J248" i="1"/>
  <c r="Q248" i="1"/>
  <c r="R248" i="1" s="1"/>
  <c r="K248" i="1"/>
  <c r="AB246" i="1"/>
  <c r="AC246" i="1" s="1"/>
  <c r="X246" i="1"/>
  <c r="S245" i="1"/>
  <c r="T245" i="1"/>
  <c r="L247" i="1"/>
  <c r="N247" i="1" s="1"/>
  <c r="O247" i="1" s="1"/>
  <c r="AF242" i="1"/>
  <c r="AG242" i="1" s="1"/>
  <c r="U247" i="1"/>
  <c r="V247" i="1" s="1"/>
  <c r="AF244" i="1"/>
  <c r="AG244" i="1" s="1"/>
  <c r="AH244" i="1"/>
  <c r="W245" i="1" l="1"/>
  <c r="AD245" i="1"/>
  <c r="T247" i="1"/>
  <c r="I249" i="1"/>
  <c r="J249" i="1"/>
  <c r="Q249" i="1"/>
  <c r="R249" i="1" s="1"/>
  <c r="K249" i="1"/>
  <c r="AB247" i="1"/>
  <c r="AC247" i="1" s="1"/>
  <c r="X247" i="1"/>
  <c r="U248" i="1"/>
  <c r="V248" i="1" s="1"/>
  <c r="F250" i="1"/>
  <c r="G250" i="1" s="1"/>
  <c r="D251" i="1"/>
  <c r="L248" i="1"/>
  <c r="N248" i="1" s="1"/>
  <c r="O248" i="1" s="1"/>
  <c r="W246" i="1"/>
  <c r="AA246" i="1" s="1"/>
  <c r="AD246" i="1"/>
  <c r="AE246" i="1" s="1"/>
  <c r="Z246" i="1" l="1"/>
  <c r="M248" i="1"/>
  <c r="P248" i="1" s="1"/>
  <c r="S248" i="1" s="1"/>
  <c r="D252" i="1"/>
  <c r="F251" i="1"/>
  <c r="G251" i="1" s="1"/>
  <c r="U249" i="1"/>
  <c r="V249" i="1" s="1"/>
  <c r="AB248" i="1"/>
  <c r="AC248" i="1" s="1"/>
  <c r="X248" i="1"/>
  <c r="T248" i="1"/>
  <c r="W247" i="1"/>
  <c r="AA247" i="1" s="1"/>
  <c r="AD247" i="1"/>
  <c r="AE247" i="1" s="1"/>
  <c r="Q250" i="1"/>
  <c r="R250" i="1" s="1"/>
  <c r="I250" i="1"/>
  <c r="J250" i="1"/>
  <c r="K250" i="1"/>
  <c r="L249" i="1"/>
  <c r="N249" i="1" s="1"/>
  <c r="O249" i="1" s="1"/>
  <c r="AH246" i="1"/>
  <c r="AF246" i="1"/>
  <c r="AG246" i="1" s="1"/>
  <c r="Z247" i="1"/>
  <c r="AE245" i="1"/>
  <c r="AH245" i="1"/>
  <c r="Y246" i="1"/>
  <c r="AA245" i="1"/>
  <c r="Y245" i="1"/>
  <c r="Z245" i="1"/>
  <c r="Y247" i="1" l="1"/>
  <c r="M249" i="1"/>
  <c r="P249" i="1" s="1"/>
  <c r="AF245" i="1"/>
  <c r="AG245" i="1" s="1"/>
  <c r="X249" i="1"/>
  <c r="AB249" i="1"/>
  <c r="AC249" i="1" s="1"/>
  <c r="L250" i="1"/>
  <c r="N250" i="1" s="1"/>
  <c r="O250" i="1" s="1"/>
  <c r="U250" i="1"/>
  <c r="V250" i="1" s="1"/>
  <c r="AF247" i="1"/>
  <c r="AG247" i="1" s="1"/>
  <c r="I251" i="1"/>
  <c r="Q251" i="1"/>
  <c r="R251" i="1" s="1"/>
  <c r="J251" i="1"/>
  <c r="K251" i="1"/>
  <c r="F252" i="1"/>
  <c r="G252" i="1" s="1"/>
  <c r="D253" i="1"/>
  <c r="AH247" i="1"/>
  <c r="W248" i="1"/>
  <c r="AA248" i="1" s="1"/>
  <c r="AD248" i="1"/>
  <c r="AE248" i="1" s="1"/>
  <c r="AH248" i="1" l="1"/>
  <c r="F253" i="1"/>
  <c r="G253" i="1" s="1"/>
  <c r="D254" i="1"/>
  <c r="X250" i="1"/>
  <c r="AB250" i="1"/>
  <c r="AC250" i="1" s="1"/>
  <c r="I252" i="1"/>
  <c r="J252" i="1"/>
  <c r="Q252" i="1"/>
  <c r="R252" i="1" s="1"/>
  <c r="K252" i="1"/>
  <c r="Z248" i="1"/>
  <c r="M250" i="1"/>
  <c r="P250" i="1" s="1"/>
  <c r="Y248" i="1"/>
  <c r="L251" i="1"/>
  <c r="M251" i="1" s="1"/>
  <c r="P251" i="1" s="1"/>
  <c r="AF248" i="1"/>
  <c r="AG248" i="1" s="1"/>
  <c r="U251" i="1"/>
  <c r="V251" i="1" s="1"/>
  <c r="S249" i="1"/>
  <c r="T249" i="1"/>
  <c r="S251" i="1" l="1"/>
  <c r="T251" i="1"/>
  <c r="S250" i="1"/>
  <c r="T250" i="1"/>
  <c r="I253" i="1"/>
  <c r="J253" i="1"/>
  <c r="Q253" i="1"/>
  <c r="R253" i="1" s="1"/>
  <c r="K253" i="1"/>
  <c r="X251" i="1"/>
  <c r="AB251" i="1"/>
  <c r="AC251" i="1" s="1"/>
  <c r="U252" i="1"/>
  <c r="V252" i="1" s="1"/>
  <c r="W249" i="1"/>
  <c r="AD249" i="1"/>
  <c r="N251" i="1"/>
  <c r="O251" i="1" s="1"/>
  <c r="L252" i="1"/>
  <c r="N252" i="1" s="1"/>
  <c r="O252" i="1" s="1"/>
  <c r="F254" i="1"/>
  <c r="G254" i="1" s="1"/>
  <c r="D255" i="1"/>
  <c r="M252" i="1" l="1"/>
  <c r="P252" i="1" s="1"/>
  <c r="S252" i="1" s="1"/>
  <c r="L253" i="1"/>
  <c r="N253" i="1" s="1"/>
  <c r="O253" i="1" s="1"/>
  <c r="F255" i="1"/>
  <c r="G255" i="1" s="1"/>
  <c r="D256" i="1"/>
  <c r="T252" i="1"/>
  <c r="X252" i="1"/>
  <c r="AB252" i="1"/>
  <c r="AC252" i="1" s="1"/>
  <c r="W250" i="1"/>
  <c r="AD250" i="1"/>
  <c r="Q254" i="1"/>
  <c r="R254" i="1" s="1"/>
  <c r="J254" i="1"/>
  <c r="I254" i="1"/>
  <c r="K254" i="1"/>
  <c r="W251" i="1"/>
  <c r="AA251" i="1" s="1"/>
  <c r="AD251" i="1"/>
  <c r="AE251" i="1" s="1"/>
  <c r="AA249" i="1"/>
  <c r="Z249" i="1"/>
  <c r="Y249" i="1"/>
  <c r="AE249" i="1"/>
  <c r="AH249" i="1"/>
  <c r="U253" i="1"/>
  <c r="V253" i="1" s="1"/>
  <c r="U254" i="1" l="1"/>
  <c r="V254" i="1" s="1"/>
  <c r="I255" i="1"/>
  <c r="Q255" i="1"/>
  <c r="R255" i="1" s="1"/>
  <c r="J255" i="1"/>
  <c r="K255" i="1"/>
  <c r="AE250" i="1"/>
  <c r="AH250" i="1"/>
  <c r="AF251" i="1"/>
  <c r="AG251" i="1" s="1"/>
  <c r="AA250" i="1"/>
  <c r="Y250" i="1"/>
  <c r="Z250" i="1"/>
  <c r="M253" i="1"/>
  <c r="P253" i="1" s="1"/>
  <c r="AF249" i="1"/>
  <c r="AG249" i="1" s="1"/>
  <c r="L254" i="1"/>
  <c r="M254" i="1" s="1"/>
  <c r="P254" i="1" s="1"/>
  <c r="AB253" i="1"/>
  <c r="AC253" i="1" s="1"/>
  <c r="X253" i="1"/>
  <c r="Z251" i="1"/>
  <c r="W252" i="1"/>
  <c r="AA252" i="1" s="1"/>
  <c r="AD252" i="1"/>
  <c r="AE252" i="1" s="1"/>
  <c r="F256" i="1"/>
  <c r="G256" i="1" s="1"/>
  <c r="D257" i="1"/>
  <c r="AH251" i="1"/>
  <c r="Y251" i="1"/>
  <c r="AH252" i="1" l="1"/>
  <c r="S254" i="1"/>
  <c r="T254" i="1"/>
  <c r="S253" i="1"/>
  <c r="T253" i="1"/>
  <c r="AF252" i="1"/>
  <c r="AG252" i="1" s="1"/>
  <c r="N254" i="1"/>
  <c r="O254" i="1" s="1"/>
  <c r="L255" i="1"/>
  <c r="M255" i="1" s="1"/>
  <c r="P255" i="1" s="1"/>
  <c r="U255" i="1"/>
  <c r="V255" i="1" s="1"/>
  <c r="AB254" i="1"/>
  <c r="AC254" i="1" s="1"/>
  <c r="X254" i="1"/>
  <c r="D258" i="1"/>
  <c r="F257" i="1"/>
  <c r="G257" i="1" s="1"/>
  <c r="I256" i="1"/>
  <c r="J256" i="1"/>
  <c r="Q256" i="1"/>
  <c r="R256" i="1" s="1"/>
  <c r="K256" i="1"/>
  <c r="Z252" i="1"/>
  <c r="Y252" i="1"/>
  <c r="AF250" i="1"/>
  <c r="AG250" i="1" s="1"/>
  <c r="N255" i="1" l="1"/>
  <c r="O255" i="1" s="1"/>
  <c r="S255" i="1"/>
  <c r="T255" i="1"/>
  <c r="AB255" i="1"/>
  <c r="AC255" i="1" s="1"/>
  <c r="X255" i="1"/>
  <c r="U256" i="1"/>
  <c r="V256" i="1" s="1"/>
  <c r="L256" i="1"/>
  <c r="N256" i="1" s="1"/>
  <c r="O256" i="1" s="1"/>
  <c r="F258" i="1"/>
  <c r="G258" i="1" s="1"/>
  <c r="D259" i="1"/>
  <c r="I257" i="1"/>
  <c r="J257" i="1"/>
  <c r="Q257" i="1"/>
  <c r="R257" i="1" s="1"/>
  <c r="K257" i="1"/>
  <c r="W254" i="1"/>
  <c r="AA254" i="1" s="1"/>
  <c r="AD254" i="1"/>
  <c r="AE254" i="1" s="1"/>
  <c r="W253" i="1"/>
  <c r="AD253" i="1"/>
  <c r="AH254" i="1" l="1"/>
  <c r="AA253" i="1"/>
  <c r="Z253" i="1"/>
  <c r="Y253" i="1"/>
  <c r="D260" i="1"/>
  <c r="F259" i="1"/>
  <c r="G259" i="1" s="1"/>
  <c r="M256" i="1"/>
  <c r="P256" i="1" s="1"/>
  <c r="AF254" i="1"/>
  <c r="AG254" i="1" s="1"/>
  <c r="J258" i="1"/>
  <c r="Q258" i="1"/>
  <c r="R258" i="1" s="1"/>
  <c r="I258" i="1"/>
  <c r="K258" i="1"/>
  <c r="Y254" i="1"/>
  <c r="U257" i="1"/>
  <c r="V257" i="1" s="1"/>
  <c r="W255" i="1"/>
  <c r="AA255" i="1" s="1"/>
  <c r="AD255" i="1"/>
  <c r="AE255" i="1" s="1"/>
  <c r="AE253" i="1"/>
  <c r="AH253" i="1"/>
  <c r="Z254" i="1"/>
  <c r="L257" i="1"/>
  <c r="M257" i="1" s="1"/>
  <c r="P257" i="1" s="1"/>
  <c r="X256" i="1"/>
  <c r="AB256" i="1"/>
  <c r="AC256" i="1" s="1"/>
  <c r="N257" i="1" l="1"/>
  <c r="O257" i="1" s="1"/>
  <c r="S257" i="1"/>
  <c r="T257" i="1"/>
  <c r="F260" i="1"/>
  <c r="G260" i="1" s="1"/>
  <c r="D261" i="1"/>
  <c r="S256" i="1"/>
  <c r="T256" i="1"/>
  <c r="AF255" i="1"/>
  <c r="AG255" i="1" s="1"/>
  <c r="U258" i="1"/>
  <c r="V258" i="1" s="1"/>
  <c r="AF253" i="1"/>
  <c r="AG253" i="1" s="1"/>
  <c r="AH255" i="1"/>
  <c r="Q259" i="1"/>
  <c r="R259" i="1" s="1"/>
  <c r="I259" i="1"/>
  <c r="J259" i="1"/>
  <c r="K259" i="1"/>
  <c r="Z255" i="1"/>
  <c r="X257" i="1"/>
  <c r="AB257" i="1"/>
  <c r="AC257" i="1" s="1"/>
  <c r="L258" i="1"/>
  <c r="M258" i="1" s="1"/>
  <c r="P258" i="1" s="1"/>
  <c r="Y255" i="1"/>
  <c r="S258" i="1" l="1"/>
  <c r="T258" i="1"/>
  <c r="F261" i="1"/>
  <c r="G261" i="1" s="1"/>
  <c r="D262" i="1"/>
  <c r="X258" i="1"/>
  <c r="AB258" i="1"/>
  <c r="AC258" i="1" s="1"/>
  <c r="L259" i="1"/>
  <c r="M259" i="1" s="1"/>
  <c r="P259" i="1" s="1"/>
  <c r="Q260" i="1"/>
  <c r="R260" i="1" s="1"/>
  <c r="I260" i="1"/>
  <c r="J260" i="1"/>
  <c r="K260" i="1"/>
  <c r="N258" i="1"/>
  <c r="O258" i="1" s="1"/>
  <c r="U259" i="1"/>
  <c r="V259" i="1" s="1"/>
  <c r="W256" i="1"/>
  <c r="AD256" i="1"/>
  <c r="W257" i="1"/>
  <c r="AA257" i="1" s="1"/>
  <c r="AD257" i="1"/>
  <c r="AE257" i="1" s="1"/>
  <c r="Z257" i="1" l="1"/>
  <c r="Y257" i="1"/>
  <c r="AH257" i="1"/>
  <c r="N259" i="1"/>
  <c r="O259" i="1" s="1"/>
  <c r="S259" i="1"/>
  <c r="T259" i="1"/>
  <c r="AA256" i="1"/>
  <c r="Z256" i="1"/>
  <c r="Y256" i="1"/>
  <c r="I261" i="1"/>
  <c r="J261" i="1"/>
  <c r="Q261" i="1"/>
  <c r="R261" i="1" s="1"/>
  <c r="K261" i="1"/>
  <c r="AF257" i="1"/>
  <c r="AG257" i="1" s="1"/>
  <c r="AE256" i="1"/>
  <c r="AH256" i="1"/>
  <c r="L260" i="1"/>
  <c r="N260" i="1" s="1"/>
  <c r="O260" i="1" s="1"/>
  <c r="F262" i="1"/>
  <c r="G262" i="1" s="1"/>
  <c r="D263" i="1"/>
  <c r="AB259" i="1"/>
  <c r="AC259" i="1" s="1"/>
  <c r="X259" i="1"/>
  <c r="U260" i="1"/>
  <c r="V260" i="1" s="1"/>
  <c r="W258" i="1"/>
  <c r="AA258" i="1" s="1"/>
  <c r="AD258" i="1"/>
  <c r="AE258" i="1" s="1"/>
  <c r="Z258" i="1" l="1"/>
  <c r="M260" i="1"/>
  <c r="P260" i="1" s="1"/>
  <c r="F263" i="1"/>
  <c r="G263" i="1" s="1"/>
  <c r="D264" i="1"/>
  <c r="L261" i="1"/>
  <c r="N261" i="1" s="1"/>
  <c r="O261" i="1" s="1"/>
  <c r="AF258" i="1"/>
  <c r="AG258" i="1" s="1"/>
  <c r="J262" i="1"/>
  <c r="Q262" i="1"/>
  <c r="R262" i="1" s="1"/>
  <c r="I262" i="1"/>
  <c r="K262" i="1"/>
  <c r="Y258" i="1"/>
  <c r="AF256" i="1"/>
  <c r="AG256" i="1" s="1"/>
  <c r="U261" i="1"/>
  <c r="V261" i="1" s="1"/>
  <c r="X260" i="1"/>
  <c r="AB260" i="1"/>
  <c r="AC260" i="1" s="1"/>
  <c r="AH258" i="1"/>
  <c r="W259" i="1"/>
  <c r="AA259" i="1" s="1"/>
  <c r="AD259" i="1"/>
  <c r="AE259" i="1" s="1"/>
  <c r="S260" i="1" l="1"/>
  <c r="T260" i="1"/>
  <c r="W260" i="1" s="1"/>
  <c r="AA260" i="1" s="1"/>
  <c r="Z259" i="1"/>
  <c r="M261" i="1"/>
  <c r="P261" i="1" s="1"/>
  <c r="AF259" i="1"/>
  <c r="AG259" i="1" s="1"/>
  <c r="X261" i="1"/>
  <c r="AB261" i="1"/>
  <c r="AC261" i="1" s="1"/>
  <c r="AH259" i="1"/>
  <c r="U262" i="1"/>
  <c r="V262" i="1" s="1"/>
  <c r="F264" i="1"/>
  <c r="G264" i="1" s="1"/>
  <c r="D265" i="1"/>
  <c r="Y259" i="1"/>
  <c r="Z260" i="1"/>
  <c r="Y260" i="1"/>
  <c r="L262" i="1"/>
  <c r="N262" i="1" s="1"/>
  <c r="O262" i="1" s="1"/>
  <c r="Q263" i="1"/>
  <c r="R263" i="1" s="1"/>
  <c r="I263" i="1"/>
  <c r="J263" i="1"/>
  <c r="K263" i="1"/>
  <c r="AD260" i="1" l="1"/>
  <c r="AE260" i="1" s="1"/>
  <c r="M262" i="1"/>
  <c r="P262" i="1" s="1"/>
  <c r="S262" i="1" s="1"/>
  <c r="Q264" i="1"/>
  <c r="R264" i="1" s="1"/>
  <c r="I264" i="1"/>
  <c r="J264" i="1"/>
  <c r="K264" i="1"/>
  <c r="U263" i="1"/>
  <c r="V263" i="1" s="1"/>
  <c r="AH260" i="1"/>
  <c r="AB262" i="1"/>
  <c r="AC262" i="1" s="1"/>
  <c r="X262" i="1"/>
  <c r="L263" i="1"/>
  <c r="M263" i="1" s="1"/>
  <c r="P263" i="1" s="1"/>
  <c r="F265" i="1"/>
  <c r="G265" i="1" s="1"/>
  <c r="D266" i="1"/>
  <c r="AF260" i="1"/>
  <c r="AG260" i="1" s="1"/>
  <c r="S261" i="1"/>
  <c r="T261" i="1"/>
  <c r="T262" i="1" l="1"/>
  <c r="W262" i="1" s="1"/>
  <c r="AA262" i="1" s="1"/>
  <c r="N263" i="1"/>
  <c r="O263" i="1" s="1"/>
  <c r="S263" i="1"/>
  <c r="T263" i="1"/>
  <c r="I265" i="1"/>
  <c r="J265" i="1"/>
  <c r="Q265" i="1"/>
  <c r="R265" i="1" s="1"/>
  <c r="K265" i="1"/>
  <c r="L264" i="1"/>
  <c r="M264" i="1" s="1"/>
  <c r="P264" i="1" s="1"/>
  <c r="AB263" i="1"/>
  <c r="AC263" i="1" s="1"/>
  <c r="X263" i="1"/>
  <c r="U264" i="1"/>
  <c r="V264" i="1" s="1"/>
  <c r="W261" i="1"/>
  <c r="AD261" i="1"/>
  <c r="F266" i="1"/>
  <c r="G266" i="1" s="1"/>
  <c r="D267" i="1"/>
  <c r="AD262" i="1" l="1"/>
  <c r="AE262" i="1" s="1"/>
  <c r="AF262" i="1" s="1"/>
  <c r="AG262" i="1" s="1"/>
  <c r="Z262" i="1"/>
  <c r="Y262" i="1"/>
  <c r="N264" i="1"/>
  <c r="O264" i="1" s="1"/>
  <c r="S264" i="1"/>
  <c r="T264" i="1"/>
  <c r="U265" i="1"/>
  <c r="V265" i="1" s="1"/>
  <c r="L265" i="1"/>
  <c r="N265" i="1" s="1"/>
  <c r="O265" i="1" s="1"/>
  <c r="J266" i="1"/>
  <c r="Q266" i="1"/>
  <c r="R266" i="1" s="1"/>
  <c r="I266" i="1"/>
  <c r="K266" i="1"/>
  <c r="AA261" i="1"/>
  <c r="Z261" i="1"/>
  <c r="Y261" i="1"/>
  <c r="AB264" i="1"/>
  <c r="AC264" i="1" s="1"/>
  <c r="X264" i="1"/>
  <c r="W263" i="1"/>
  <c r="AA263" i="1" s="1"/>
  <c r="AD263" i="1"/>
  <c r="AE263" i="1" s="1"/>
  <c r="D268" i="1"/>
  <c r="F267" i="1"/>
  <c r="G267" i="1" s="1"/>
  <c r="AE261" i="1"/>
  <c r="AH261" i="1"/>
  <c r="AH262" i="1" l="1"/>
  <c r="F268" i="1"/>
  <c r="G268" i="1" s="1"/>
  <c r="D269" i="1"/>
  <c r="AF263" i="1"/>
  <c r="AG263" i="1" s="1"/>
  <c r="U266" i="1"/>
  <c r="V266" i="1" s="1"/>
  <c r="Z263" i="1"/>
  <c r="AH263" i="1"/>
  <c r="Y263" i="1"/>
  <c r="AF261" i="1"/>
  <c r="AG261" i="1" s="1"/>
  <c r="L266" i="1"/>
  <c r="N266" i="1" s="1"/>
  <c r="O266" i="1" s="1"/>
  <c r="W264" i="1"/>
  <c r="AA264" i="1" s="1"/>
  <c r="AD264" i="1"/>
  <c r="AE264" i="1" s="1"/>
  <c r="AB265" i="1"/>
  <c r="AC265" i="1" s="1"/>
  <c r="X265" i="1"/>
  <c r="Q267" i="1"/>
  <c r="R267" i="1" s="1"/>
  <c r="I267" i="1"/>
  <c r="J267" i="1"/>
  <c r="K267" i="1"/>
  <c r="M265" i="1"/>
  <c r="P265" i="1" s="1"/>
  <c r="Z264" i="1" l="1"/>
  <c r="Y264" i="1"/>
  <c r="AH264" i="1"/>
  <c r="U267" i="1"/>
  <c r="V267" i="1" s="1"/>
  <c r="S265" i="1"/>
  <c r="T265" i="1"/>
  <c r="M266" i="1"/>
  <c r="P266" i="1" s="1"/>
  <c r="AF264" i="1"/>
  <c r="AG264" i="1" s="1"/>
  <c r="F269" i="1"/>
  <c r="G269" i="1" s="1"/>
  <c r="D270" i="1"/>
  <c r="L267" i="1"/>
  <c r="M267" i="1" s="1"/>
  <c r="P267" i="1" s="1"/>
  <c r="X266" i="1"/>
  <c r="AB266" i="1"/>
  <c r="AC266" i="1" s="1"/>
  <c r="Q268" i="1"/>
  <c r="R268" i="1" s="1"/>
  <c r="I268" i="1"/>
  <c r="J268" i="1"/>
  <c r="K268" i="1"/>
  <c r="S267" i="1" l="1"/>
  <c r="T267" i="1"/>
  <c r="N267" i="1"/>
  <c r="O267" i="1" s="1"/>
  <c r="I269" i="1"/>
  <c r="J269" i="1"/>
  <c r="Q269" i="1"/>
  <c r="R269" i="1" s="1"/>
  <c r="K269" i="1"/>
  <c r="L268" i="1"/>
  <c r="N268" i="1" s="1"/>
  <c r="O268" i="1" s="1"/>
  <c r="U268" i="1"/>
  <c r="V268" i="1" s="1"/>
  <c r="AB267" i="1"/>
  <c r="AC267" i="1" s="1"/>
  <c r="X267" i="1"/>
  <c r="W265" i="1"/>
  <c r="AD265" i="1"/>
  <c r="F270" i="1"/>
  <c r="G270" i="1" s="1"/>
  <c r="D271" i="1"/>
  <c r="S266" i="1"/>
  <c r="T266" i="1"/>
  <c r="M268" i="1" l="1"/>
  <c r="P268" i="1" s="1"/>
  <c r="S268" i="1" s="1"/>
  <c r="AA265" i="1"/>
  <c r="Z265" i="1"/>
  <c r="Y265" i="1"/>
  <c r="U269" i="1"/>
  <c r="V269" i="1" s="1"/>
  <c r="AE265" i="1"/>
  <c r="AH265" i="1"/>
  <c r="L269" i="1"/>
  <c r="N269" i="1" s="1"/>
  <c r="O269" i="1" s="1"/>
  <c r="T268" i="1"/>
  <c r="F271" i="1"/>
  <c r="G271" i="1" s="1"/>
  <c r="D272" i="1"/>
  <c r="W266" i="1"/>
  <c r="AD266" i="1"/>
  <c r="J270" i="1"/>
  <c r="Q270" i="1"/>
  <c r="R270" i="1" s="1"/>
  <c r="I270" i="1"/>
  <c r="K270" i="1"/>
  <c r="W267" i="1"/>
  <c r="AA267" i="1" s="1"/>
  <c r="AD267" i="1"/>
  <c r="AE267" i="1" s="1"/>
  <c r="X268" i="1"/>
  <c r="AB268" i="1"/>
  <c r="AC268" i="1" s="1"/>
  <c r="M269" i="1" l="1"/>
  <c r="P269" i="1" s="1"/>
  <c r="Q271" i="1"/>
  <c r="R271" i="1" s="1"/>
  <c r="I271" i="1"/>
  <c r="J271" i="1"/>
  <c r="K271" i="1"/>
  <c r="W268" i="1"/>
  <c r="AA268" i="1" s="1"/>
  <c r="AD268" i="1"/>
  <c r="AE268" i="1" s="1"/>
  <c r="U270" i="1"/>
  <c r="V270" i="1" s="1"/>
  <c r="Y267" i="1"/>
  <c r="L270" i="1"/>
  <c r="M270" i="1" s="1"/>
  <c r="P270" i="1" s="1"/>
  <c r="Z267" i="1"/>
  <c r="F272" i="1"/>
  <c r="G272" i="1" s="1"/>
  <c r="D273" i="1"/>
  <c r="AF265" i="1"/>
  <c r="AG265" i="1" s="1"/>
  <c r="AE266" i="1"/>
  <c r="AH266" i="1"/>
  <c r="AH267" i="1"/>
  <c r="X269" i="1"/>
  <c r="AB269" i="1"/>
  <c r="AC269" i="1" s="1"/>
  <c r="AF267" i="1"/>
  <c r="AG267" i="1" s="1"/>
  <c r="AA266" i="1"/>
  <c r="Z266" i="1"/>
  <c r="Y266" i="1"/>
  <c r="N270" i="1" l="1"/>
  <c r="O270" i="1" s="1"/>
  <c r="Y268" i="1"/>
  <c r="Z268" i="1"/>
  <c r="S269" i="1"/>
  <c r="T269" i="1"/>
  <c r="W269" i="1" s="1"/>
  <c r="AA269" i="1" s="1"/>
  <c r="S270" i="1"/>
  <c r="T270" i="1"/>
  <c r="AF266" i="1"/>
  <c r="AG266" i="1" s="1"/>
  <c r="AF268" i="1"/>
  <c r="AG268" i="1" s="1"/>
  <c r="X270" i="1"/>
  <c r="AB270" i="1"/>
  <c r="AC270" i="1" s="1"/>
  <c r="AH268" i="1"/>
  <c r="L271" i="1"/>
  <c r="M271" i="1" s="1"/>
  <c r="P271" i="1" s="1"/>
  <c r="Q272" i="1"/>
  <c r="R272" i="1" s="1"/>
  <c r="I272" i="1"/>
  <c r="J272" i="1"/>
  <c r="K272" i="1"/>
  <c r="F273" i="1"/>
  <c r="G273" i="1" s="1"/>
  <c r="D274" i="1"/>
  <c r="U271" i="1"/>
  <c r="V271" i="1" s="1"/>
  <c r="AD269" i="1" l="1"/>
  <c r="AE269" i="1" s="1"/>
  <c r="AF269" i="1" s="1"/>
  <c r="AG269" i="1" s="1"/>
  <c r="Y269" i="1"/>
  <c r="Z269" i="1"/>
  <c r="N271" i="1"/>
  <c r="O271" i="1" s="1"/>
  <c r="S271" i="1"/>
  <c r="T271" i="1"/>
  <c r="AB271" i="1"/>
  <c r="AC271" i="1" s="1"/>
  <c r="X271" i="1"/>
  <c r="F274" i="1"/>
  <c r="G274" i="1" s="1"/>
  <c r="D275" i="1"/>
  <c r="U272" i="1"/>
  <c r="V272" i="1" s="1"/>
  <c r="I273" i="1"/>
  <c r="J273" i="1"/>
  <c r="Q273" i="1"/>
  <c r="R273" i="1" s="1"/>
  <c r="K273" i="1"/>
  <c r="L272" i="1"/>
  <c r="N272" i="1" s="1"/>
  <c r="O272" i="1" s="1"/>
  <c r="W270" i="1"/>
  <c r="AA270" i="1" s="1"/>
  <c r="AD270" i="1"/>
  <c r="AE270" i="1" s="1"/>
  <c r="AH269" i="1" l="1"/>
  <c r="Y270" i="1"/>
  <c r="U273" i="1"/>
  <c r="V273" i="1" s="1"/>
  <c r="X272" i="1"/>
  <c r="AB272" i="1"/>
  <c r="AC272" i="1" s="1"/>
  <c r="M272" i="1"/>
  <c r="P272" i="1" s="1"/>
  <c r="L273" i="1"/>
  <c r="M273" i="1" s="1"/>
  <c r="P273" i="1" s="1"/>
  <c r="D276" i="1"/>
  <c r="F275" i="1"/>
  <c r="G275" i="1" s="1"/>
  <c r="AH270" i="1"/>
  <c r="J274" i="1"/>
  <c r="Q274" i="1"/>
  <c r="R274" i="1" s="1"/>
  <c r="I274" i="1"/>
  <c r="K274" i="1"/>
  <c r="AF270" i="1"/>
  <c r="AG270" i="1" s="1"/>
  <c r="Z270" i="1"/>
  <c r="W271" i="1"/>
  <c r="AA271" i="1" s="1"/>
  <c r="AD271" i="1"/>
  <c r="AE271" i="1" s="1"/>
  <c r="S273" i="1" l="1"/>
  <c r="T273" i="1"/>
  <c r="S272" i="1"/>
  <c r="T272" i="1"/>
  <c r="X273" i="1"/>
  <c r="AB273" i="1"/>
  <c r="AC273" i="1" s="1"/>
  <c r="AF271" i="1"/>
  <c r="AG271" i="1" s="1"/>
  <c r="N273" i="1"/>
  <c r="O273" i="1" s="1"/>
  <c r="AH271" i="1"/>
  <c r="Q275" i="1"/>
  <c r="R275" i="1" s="1"/>
  <c r="I275" i="1"/>
  <c r="J275" i="1"/>
  <c r="K275" i="1"/>
  <c r="Y271" i="1"/>
  <c r="F276" i="1"/>
  <c r="G276" i="1" s="1"/>
  <c r="D277" i="1"/>
  <c r="U274" i="1"/>
  <c r="V274" i="1" s="1"/>
  <c r="L274" i="1"/>
  <c r="N274" i="1" s="1"/>
  <c r="O274" i="1" s="1"/>
  <c r="Z271" i="1"/>
  <c r="F277" i="1" l="1"/>
  <c r="G277" i="1" s="1"/>
  <c r="D278" i="1"/>
  <c r="W272" i="1"/>
  <c r="AD272" i="1"/>
  <c r="U275" i="1"/>
  <c r="V275" i="1" s="1"/>
  <c r="Q276" i="1"/>
  <c r="R276" i="1" s="1"/>
  <c r="I276" i="1"/>
  <c r="J276" i="1"/>
  <c r="K276" i="1"/>
  <c r="M274" i="1"/>
  <c r="P274" i="1" s="1"/>
  <c r="L275" i="1"/>
  <c r="N275" i="1" s="1"/>
  <c r="O275" i="1" s="1"/>
  <c r="W273" i="1"/>
  <c r="AA273" i="1" s="1"/>
  <c r="AD273" i="1"/>
  <c r="AE273" i="1" s="1"/>
  <c r="X274" i="1"/>
  <c r="AB274" i="1"/>
  <c r="AC274" i="1" s="1"/>
  <c r="AE272" i="1" l="1"/>
  <c r="AH272" i="1"/>
  <c r="AA272" i="1"/>
  <c r="Y272" i="1"/>
  <c r="Z272" i="1"/>
  <c r="I277" i="1"/>
  <c r="J277" i="1"/>
  <c r="Q277" i="1"/>
  <c r="R277" i="1" s="1"/>
  <c r="K277" i="1"/>
  <c r="S274" i="1"/>
  <c r="T274" i="1"/>
  <c r="M275" i="1"/>
  <c r="P275" i="1" s="1"/>
  <c r="AF273" i="1"/>
  <c r="AG273" i="1" s="1"/>
  <c r="AH273" i="1"/>
  <c r="F278" i="1"/>
  <c r="G278" i="1" s="1"/>
  <c r="D279" i="1"/>
  <c r="U276" i="1"/>
  <c r="V276" i="1" s="1"/>
  <c r="Z273" i="1"/>
  <c r="L276" i="1"/>
  <c r="N276" i="1" s="1"/>
  <c r="O276" i="1" s="1"/>
  <c r="X275" i="1"/>
  <c r="AB275" i="1"/>
  <c r="AC275" i="1" s="1"/>
  <c r="Y273" i="1"/>
  <c r="M276" i="1" l="1"/>
  <c r="P276" i="1" s="1"/>
  <c r="S276" i="1" s="1"/>
  <c r="X276" i="1"/>
  <c r="AB276" i="1"/>
  <c r="AC276" i="1" s="1"/>
  <c r="U277" i="1"/>
  <c r="V277" i="1" s="1"/>
  <c r="F279" i="1"/>
  <c r="G279" i="1" s="1"/>
  <c r="D280" i="1"/>
  <c r="S275" i="1"/>
  <c r="T275" i="1"/>
  <c r="J278" i="1"/>
  <c r="Q278" i="1"/>
  <c r="R278" i="1" s="1"/>
  <c r="I278" i="1"/>
  <c r="K278" i="1"/>
  <c r="W274" i="1"/>
  <c r="AD274" i="1"/>
  <c r="L277" i="1"/>
  <c r="M277" i="1" s="1"/>
  <c r="P277" i="1" s="1"/>
  <c r="AF272" i="1"/>
  <c r="AG272" i="1" s="1"/>
  <c r="T276" i="1" l="1"/>
  <c r="W276" i="1" s="1"/>
  <c r="AA276" i="1" s="1"/>
  <c r="S277" i="1"/>
  <c r="T277" i="1"/>
  <c r="X277" i="1"/>
  <c r="AB277" i="1"/>
  <c r="AC277" i="1" s="1"/>
  <c r="L278" i="1"/>
  <c r="N278" i="1" s="1"/>
  <c r="O278" i="1" s="1"/>
  <c r="U278" i="1"/>
  <c r="V278" i="1" s="1"/>
  <c r="N277" i="1"/>
  <c r="O277" i="1" s="1"/>
  <c r="W275" i="1"/>
  <c r="AD275" i="1"/>
  <c r="AE274" i="1"/>
  <c r="AH274" i="1"/>
  <c r="F280" i="1"/>
  <c r="G280" i="1" s="1"/>
  <c r="D281" i="1"/>
  <c r="AA274" i="1"/>
  <c r="Z274" i="1"/>
  <c r="Y274" i="1"/>
  <c r="Q279" i="1"/>
  <c r="R279" i="1" s="1"/>
  <c r="I279" i="1"/>
  <c r="J279" i="1"/>
  <c r="K279" i="1"/>
  <c r="AD276" i="1" l="1"/>
  <c r="AE276" i="1" s="1"/>
  <c r="M278" i="1"/>
  <c r="P278" i="1" s="1"/>
  <c r="S278" i="1" s="1"/>
  <c r="AH276" i="1"/>
  <c r="Z276" i="1"/>
  <c r="AF274" i="1"/>
  <c r="AG274" i="1" s="1"/>
  <c r="Y276" i="1"/>
  <c r="AF276" i="1"/>
  <c r="AG276" i="1" s="1"/>
  <c r="T278" i="1"/>
  <c r="AE275" i="1"/>
  <c r="AH275" i="1"/>
  <c r="L279" i="1"/>
  <c r="N279" i="1" s="1"/>
  <c r="O279" i="1" s="1"/>
  <c r="AA275" i="1"/>
  <c r="Y275" i="1"/>
  <c r="Z275" i="1"/>
  <c r="U279" i="1"/>
  <c r="V279" i="1" s="1"/>
  <c r="M279" i="1"/>
  <c r="P279" i="1" s="1"/>
  <c r="S279" i="1" s="1"/>
  <c r="D282" i="1"/>
  <c r="F281" i="1"/>
  <c r="G281" i="1" s="1"/>
  <c r="W277" i="1"/>
  <c r="AA277" i="1" s="1"/>
  <c r="AD277" i="1"/>
  <c r="AE277" i="1" s="1"/>
  <c r="Q280" i="1"/>
  <c r="R280" i="1" s="1"/>
  <c r="I280" i="1"/>
  <c r="J280" i="1"/>
  <c r="K280" i="1"/>
  <c r="X278" i="1"/>
  <c r="AB278" i="1"/>
  <c r="AC278" i="1" s="1"/>
  <c r="W278" i="1" l="1"/>
  <c r="AA278" i="1" s="1"/>
  <c r="AD278" i="1"/>
  <c r="AE278" i="1" s="1"/>
  <c r="I281" i="1"/>
  <c r="J281" i="1"/>
  <c r="Q281" i="1"/>
  <c r="R281" i="1" s="1"/>
  <c r="K281" i="1"/>
  <c r="F282" i="1"/>
  <c r="G282" i="1" s="1"/>
  <c r="D283" i="1"/>
  <c r="AF277" i="1"/>
  <c r="AG277" i="1" s="1"/>
  <c r="L280" i="1"/>
  <c r="M280" i="1" s="1"/>
  <c r="P280" i="1" s="1"/>
  <c r="T279" i="1"/>
  <c r="AF275" i="1"/>
  <c r="AG275" i="1" s="1"/>
  <c r="AB279" i="1"/>
  <c r="AC279" i="1" s="1"/>
  <c r="X279" i="1"/>
  <c r="Z277" i="1"/>
  <c r="U280" i="1"/>
  <c r="V280" i="1" s="1"/>
  <c r="Y277" i="1"/>
  <c r="AH277" i="1"/>
  <c r="Z278" i="1" l="1"/>
  <c r="Y278" i="1"/>
  <c r="N280" i="1"/>
  <c r="O280" i="1" s="1"/>
  <c r="S280" i="1"/>
  <c r="T280" i="1"/>
  <c r="W279" i="1"/>
  <c r="AA279" i="1" s="1"/>
  <c r="AD279" i="1"/>
  <c r="AE279" i="1" s="1"/>
  <c r="L281" i="1"/>
  <c r="N281" i="1" s="1"/>
  <c r="O281" i="1" s="1"/>
  <c r="U281" i="1"/>
  <c r="V281" i="1" s="1"/>
  <c r="D284" i="1"/>
  <c r="F283" i="1"/>
  <c r="G283" i="1" s="1"/>
  <c r="AH278" i="1"/>
  <c r="J282" i="1"/>
  <c r="Q282" i="1"/>
  <c r="R282" i="1" s="1"/>
  <c r="I282" i="1"/>
  <c r="K282" i="1"/>
  <c r="AF278" i="1"/>
  <c r="AG278" i="1" s="1"/>
  <c r="X280" i="1"/>
  <c r="AB280" i="1"/>
  <c r="AC280" i="1" s="1"/>
  <c r="AH279" i="1" l="1"/>
  <c r="M281" i="1"/>
  <c r="P281" i="1" s="1"/>
  <c r="S281" i="1" s="1"/>
  <c r="T281" i="1"/>
  <c r="Y279" i="1"/>
  <c r="Z279" i="1"/>
  <c r="I283" i="1"/>
  <c r="Q283" i="1"/>
  <c r="R283" i="1" s="1"/>
  <c r="J283" i="1"/>
  <c r="K283" i="1"/>
  <c r="X281" i="1"/>
  <c r="AB281" i="1"/>
  <c r="AC281" i="1" s="1"/>
  <c r="AF279" i="1"/>
  <c r="AG279" i="1" s="1"/>
  <c r="F284" i="1"/>
  <c r="G284" i="1" s="1"/>
  <c r="D285" i="1"/>
  <c r="W281" i="1"/>
  <c r="AA281" i="1" s="1"/>
  <c r="W280" i="1"/>
  <c r="AA280" i="1" s="1"/>
  <c r="AD280" i="1"/>
  <c r="AE280" i="1" s="1"/>
  <c r="U282" i="1"/>
  <c r="V282" i="1" s="1"/>
  <c r="L282" i="1"/>
  <c r="M282" i="1" s="1"/>
  <c r="P282" i="1" s="1"/>
  <c r="N282" i="1" l="1"/>
  <c r="O282" i="1" s="1"/>
  <c r="S282" i="1"/>
  <c r="T282" i="1"/>
  <c r="AH280" i="1"/>
  <c r="Z280" i="1"/>
  <c r="X282" i="1"/>
  <c r="AB282" i="1"/>
  <c r="AC282" i="1" s="1"/>
  <c r="F285" i="1"/>
  <c r="G285" i="1" s="1"/>
  <c r="D286" i="1"/>
  <c r="L283" i="1"/>
  <c r="M283" i="1" s="1"/>
  <c r="P283" i="1" s="1"/>
  <c r="AF280" i="1"/>
  <c r="AG280" i="1" s="1"/>
  <c r="Y280" i="1"/>
  <c r="AD281" i="1"/>
  <c r="AE281" i="1" s="1"/>
  <c r="Y281" i="1"/>
  <c r="Z281" i="1"/>
  <c r="I284" i="1"/>
  <c r="J284" i="1"/>
  <c r="Q284" i="1"/>
  <c r="R284" i="1" s="1"/>
  <c r="K284" i="1"/>
  <c r="U283" i="1"/>
  <c r="V283" i="1" s="1"/>
  <c r="N283" i="1" l="1"/>
  <c r="O283" i="1" s="1"/>
  <c r="S283" i="1"/>
  <c r="T283" i="1"/>
  <c r="AF281" i="1"/>
  <c r="AG281" i="1" s="1"/>
  <c r="U284" i="1"/>
  <c r="V284" i="1" s="1"/>
  <c r="X283" i="1"/>
  <c r="AB283" i="1"/>
  <c r="AC283" i="1" s="1"/>
  <c r="J285" i="1"/>
  <c r="I285" i="1"/>
  <c r="Q285" i="1"/>
  <c r="R285" i="1" s="1"/>
  <c r="K285" i="1"/>
  <c r="W282" i="1"/>
  <c r="AA282" i="1" s="1"/>
  <c r="AD282" i="1"/>
  <c r="AE282" i="1" s="1"/>
  <c r="AH281" i="1"/>
  <c r="L284" i="1"/>
  <c r="M284" i="1" s="1"/>
  <c r="P284" i="1" s="1"/>
  <c r="F286" i="1"/>
  <c r="G286" i="1" s="1"/>
  <c r="D287" i="1"/>
  <c r="S284" i="1" l="1"/>
  <c r="T284" i="1"/>
  <c r="F287" i="1"/>
  <c r="G287" i="1" s="1"/>
  <c r="D288" i="1"/>
  <c r="Z282" i="1"/>
  <c r="L285" i="1"/>
  <c r="N285" i="1" s="1"/>
  <c r="O285" i="1" s="1"/>
  <c r="Y282" i="1"/>
  <c r="I286" i="1"/>
  <c r="J286" i="1"/>
  <c r="Q286" i="1"/>
  <c r="R286" i="1" s="1"/>
  <c r="K286" i="1"/>
  <c r="N284" i="1"/>
  <c r="O284" i="1" s="1"/>
  <c r="AF282" i="1"/>
  <c r="AG282" i="1" s="1"/>
  <c r="AH282" i="1"/>
  <c r="U285" i="1"/>
  <c r="V285" i="1" s="1"/>
  <c r="W283" i="1"/>
  <c r="AA283" i="1" s="1"/>
  <c r="AD283" i="1"/>
  <c r="AE283" i="1" s="1"/>
  <c r="AB284" i="1"/>
  <c r="AC284" i="1" s="1"/>
  <c r="X284" i="1"/>
  <c r="X285" i="1" l="1"/>
  <c r="AB285" i="1"/>
  <c r="AC285" i="1" s="1"/>
  <c r="L286" i="1"/>
  <c r="N286" i="1" s="1"/>
  <c r="O286" i="1" s="1"/>
  <c r="M285" i="1"/>
  <c r="P285" i="1" s="1"/>
  <c r="U286" i="1"/>
  <c r="V286" i="1" s="1"/>
  <c r="Z283" i="1"/>
  <c r="F288" i="1"/>
  <c r="G288" i="1" s="1"/>
  <c r="D289" i="1"/>
  <c r="Y283" i="1"/>
  <c r="AH283" i="1"/>
  <c r="I287" i="1"/>
  <c r="Q287" i="1"/>
  <c r="R287" i="1" s="1"/>
  <c r="J287" i="1"/>
  <c r="K287" i="1"/>
  <c r="W284" i="1"/>
  <c r="AA284" i="1" s="1"/>
  <c r="AD284" i="1"/>
  <c r="AE284" i="1" s="1"/>
  <c r="AF283" i="1"/>
  <c r="AG283" i="1" s="1"/>
  <c r="M286" i="1" l="1"/>
  <c r="P286" i="1" s="1"/>
  <c r="S286" i="1" s="1"/>
  <c r="U287" i="1"/>
  <c r="V287" i="1" s="1"/>
  <c r="AF284" i="1"/>
  <c r="AG284" i="1" s="1"/>
  <c r="Y284" i="1"/>
  <c r="S285" i="1"/>
  <c r="T285" i="1"/>
  <c r="X286" i="1"/>
  <c r="AB286" i="1"/>
  <c r="AC286" i="1" s="1"/>
  <c r="AH284" i="1"/>
  <c r="Z284" i="1"/>
  <c r="L287" i="1"/>
  <c r="M287" i="1" s="1"/>
  <c r="P287" i="1" s="1"/>
  <c r="D290" i="1"/>
  <c r="F289" i="1"/>
  <c r="G289" i="1" s="1"/>
  <c r="Q288" i="1"/>
  <c r="R288" i="1" s="1"/>
  <c r="I288" i="1"/>
  <c r="J288" i="1"/>
  <c r="K288" i="1"/>
  <c r="T286" i="1" l="1"/>
  <c r="N287" i="1"/>
  <c r="O287" i="1" s="1"/>
  <c r="S287" i="1"/>
  <c r="T287" i="1"/>
  <c r="L288" i="1"/>
  <c r="M288" i="1" s="1"/>
  <c r="P288" i="1" s="1"/>
  <c r="U288" i="1"/>
  <c r="V288" i="1" s="1"/>
  <c r="W285" i="1"/>
  <c r="AD285" i="1"/>
  <c r="F290" i="1"/>
  <c r="G290" i="1" s="1"/>
  <c r="D291" i="1"/>
  <c r="X287" i="1"/>
  <c r="AB287" i="1"/>
  <c r="AC287" i="1" s="1"/>
  <c r="J289" i="1"/>
  <c r="I289" i="1"/>
  <c r="Q289" i="1"/>
  <c r="R289" i="1" s="1"/>
  <c r="K289" i="1"/>
  <c r="W286" i="1"/>
  <c r="AA286" i="1" s="1"/>
  <c r="AD286" i="1"/>
  <c r="AE286" i="1" s="1"/>
  <c r="S288" i="1" l="1"/>
  <c r="T288" i="1"/>
  <c r="I290" i="1"/>
  <c r="J290" i="1"/>
  <c r="Q290" i="1"/>
  <c r="R290" i="1" s="1"/>
  <c r="K290" i="1"/>
  <c r="X288" i="1"/>
  <c r="AB288" i="1"/>
  <c r="AC288" i="1" s="1"/>
  <c r="AA285" i="1"/>
  <c r="Z285" i="1"/>
  <c r="Y285" i="1"/>
  <c r="N288" i="1"/>
  <c r="O288" i="1" s="1"/>
  <c r="AF286" i="1"/>
  <c r="AG286" i="1" s="1"/>
  <c r="D292" i="1"/>
  <c r="F291" i="1"/>
  <c r="G291" i="1" s="1"/>
  <c r="AH286" i="1"/>
  <c r="U289" i="1"/>
  <c r="V289" i="1" s="1"/>
  <c r="AE285" i="1"/>
  <c r="AH285" i="1"/>
  <c r="W287" i="1"/>
  <c r="AA287" i="1" s="1"/>
  <c r="AD287" i="1"/>
  <c r="AE287" i="1" s="1"/>
  <c r="Y286" i="1"/>
  <c r="L289" i="1"/>
  <c r="M289" i="1" s="1"/>
  <c r="P289" i="1" s="1"/>
  <c r="Z286" i="1"/>
  <c r="AH287" i="1" l="1"/>
  <c r="Y287" i="1"/>
  <c r="N289" i="1"/>
  <c r="O289" i="1" s="1"/>
  <c r="S289" i="1"/>
  <c r="T289" i="1"/>
  <c r="AF285" i="1"/>
  <c r="AG285" i="1" s="1"/>
  <c r="F292" i="1"/>
  <c r="G292" i="1" s="1"/>
  <c r="D293" i="1"/>
  <c r="U290" i="1"/>
  <c r="V290" i="1" s="1"/>
  <c r="X289" i="1"/>
  <c r="AB289" i="1"/>
  <c r="AC289" i="1" s="1"/>
  <c r="L290" i="1"/>
  <c r="M290" i="1" s="1"/>
  <c r="P290" i="1" s="1"/>
  <c r="Z287" i="1"/>
  <c r="I291" i="1"/>
  <c r="Q291" i="1"/>
  <c r="R291" i="1" s="1"/>
  <c r="J291" i="1"/>
  <c r="K291" i="1"/>
  <c r="AF287" i="1"/>
  <c r="AG287" i="1" s="1"/>
  <c r="W288" i="1"/>
  <c r="AA288" i="1" s="1"/>
  <c r="AD288" i="1"/>
  <c r="AE288" i="1" s="1"/>
  <c r="S290" i="1" l="1"/>
  <c r="T290" i="1"/>
  <c r="Z288" i="1"/>
  <c r="F293" i="1"/>
  <c r="G293" i="1" s="1"/>
  <c r="D294" i="1"/>
  <c r="Q292" i="1"/>
  <c r="R292" i="1" s="1"/>
  <c r="I292" i="1"/>
  <c r="J292" i="1"/>
  <c r="K292" i="1"/>
  <c r="L291" i="1"/>
  <c r="M291" i="1" s="1"/>
  <c r="P291" i="1" s="1"/>
  <c r="AB290" i="1"/>
  <c r="AC290" i="1" s="1"/>
  <c r="X290" i="1"/>
  <c r="AH288" i="1"/>
  <c r="N290" i="1"/>
  <c r="O290" i="1" s="1"/>
  <c r="U291" i="1"/>
  <c r="V291" i="1" s="1"/>
  <c r="AF288" i="1"/>
  <c r="AG288" i="1" s="1"/>
  <c r="W289" i="1"/>
  <c r="AA289" i="1" s="1"/>
  <c r="AD289" i="1"/>
  <c r="AE289" i="1" s="1"/>
  <c r="Y288" i="1"/>
  <c r="N291" i="1" l="1"/>
  <c r="O291" i="1" s="1"/>
  <c r="S291" i="1"/>
  <c r="T291" i="1"/>
  <c r="X291" i="1"/>
  <c r="AB291" i="1"/>
  <c r="AC291" i="1" s="1"/>
  <c r="Z289" i="1"/>
  <c r="U292" i="1"/>
  <c r="V292" i="1" s="1"/>
  <c r="AH290" i="1"/>
  <c r="Y289" i="1"/>
  <c r="F294" i="1"/>
  <c r="G294" i="1" s="1"/>
  <c r="D295" i="1"/>
  <c r="J293" i="1"/>
  <c r="I293" i="1"/>
  <c r="Q293" i="1"/>
  <c r="R293" i="1" s="1"/>
  <c r="K293" i="1"/>
  <c r="AF289" i="1"/>
  <c r="AG289" i="1" s="1"/>
  <c r="AH289" i="1"/>
  <c r="W290" i="1"/>
  <c r="AA290" i="1" s="1"/>
  <c r="AD290" i="1"/>
  <c r="AE290" i="1" s="1"/>
  <c r="L292" i="1"/>
  <c r="M292" i="1" s="1"/>
  <c r="P292" i="1" s="1"/>
  <c r="N292" i="1" l="1"/>
  <c r="O292" i="1" s="1"/>
  <c r="S292" i="1"/>
  <c r="T292" i="1"/>
  <c r="X292" i="1"/>
  <c r="AB292" i="1"/>
  <c r="AC292" i="1" s="1"/>
  <c r="Z290" i="1"/>
  <c r="U293" i="1"/>
  <c r="V293" i="1" s="1"/>
  <c r="AG290" i="1"/>
  <c r="AF290" i="1"/>
  <c r="L293" i="1"/>
  <c r="M293" i="1" s="1"/>
  <c r="P293" i="1" s="1"/>
  <c r="W291" i="1"/>
  <c r="AA291" i="1" s="1"/>
  <c r="AD291" i="1"/>
  <c r="AE291" i="1" s="1"/>
  <c r="Y290" i="1"/>
  <c r="F295" i="1"/>
  <c r="G295" i="1" s="1"/>
  <c r="D296" i="1"/>
  <c r="I294" i="1"/>
  <c r="J294" i="1"/>
  <c r="Q294" i="1"/>
  <c r="R294" i="1" s="1"/>
  <c r="K294" i="1"/>
  <c r="Z291" i="1"/>
  <c r="Y291" i="1"/>
  <c r="N293" i="1" l="1"/>
  <c r="O293" i="1" s="1"/>
  <c r="AH291" i="1"/>
  <c r="S293" i="1"/>
  <c r="T293" i="1"/>
  <c r="X293" i="1"/>
  <c r="AB293" i="1"/>
  <c r="AC293" i="1" s="1"/>
  <c r="U294" i="1"/>
  <c r="V294" i="1" s="1"/>
  <c r="AF291" i="1"/>
  <c r="AG291" i="1" s="1"/>
  <c r="L294" i="1"/>
  <c r="N294" i="1" s="1"/>
  <c r="O294" i="1" s="1"/>
  <c r="I295" i="1"/>
  <c r="J295" i="1"/>
  <c r="Q295" i="1"/>
  <c r="R295" i="1" s="1"/>
  <c r="K295" i="1"/>
  <c r="F296" i="1"/>
  <c r="G296" i="1" s="1"/>
  <c r="D297" i="1"/>
  <c r="W292" i="1"/>
  <c r="AA292" i="1" s="1"/>
  <c r="AD292" i="1"/>
  <c r="AE292" i="1" s="1"/>
  <c r="M294" i="1" l="1"/>
  <c r="P294" i="1" s="1"/>
  <c r="S294" i="1" s="1"/>
  <c r="U295" i="1"/>
  <c r="V295" i="1" s="1"/>
  <c r="L295" i="1"/>
  <c r="M295" i="1" s="1"/>
  <c r="P295" i="1" s="1"/>
  <c r="T294" i="1"/>
  <c r="X294" i="1"/>
  <c r="AB294" i="1"/>
  <c r="AC294" i="1" s="1"/>
  <c r="F297" i="1"/>
  <c r="G297" i="1" s="1"/>
  <c r="D298" i="1"/>
  <c r="AH292" i="1"/>
  <c r="Z292" i="1"/>
  <c r="AF292" i="1"/>
  <c r="AG292" i="1" s="1"/>
  <c r="J296" i="1"/>
  <c r="Q296" i="1"/>
  <c r="R296" i="1" s="1"/>
  <c r="I296" i="1"/>
  <c r="K296" i="1"/>
  <c r="Y292" i="1"/>
  <c r="W293" i="1"/>
  <c r="AA293" i="1" s="1"/>
  <c r="AD293" i="1"/>
  <c r="AE293" i="1" s="1"/>
  <c r="N295" i="1" l="1"/>
  <c r="O295" i="1" s="1"/>
  <c r="S295" i="1"/>
  <c r="T295" i="1"/>
  <c r="Y293" i="1"/>
  <c r="Z293" i="1"/>
  <c r="W294" i="1"/>
  <c r="AA294" i="1" s="1"/>
  <c r="AD294" i="1"/>
  <c r="AE294" i="1" s="1"/>
  <c r="AF293" i="1"/>
  <c r="AG293" i="1" s="1"/>
  <c r="U296" i="1"/>
  <c r="V296" i="1" s="1"/>
  <c r="L296" i="1"/>
  <c r="M296" i="1" s="1"/>
  <c r="P296" i="1" s="1"/>
  <c r="F298" i="1"/>
  <c r="G298" i="1" s="1"/>
  <c r="D299" i="1"/>
  <c r="AH293" i="1"/>
  <c r="Q297" i="1"/>
  <c r="R297" i="1" s="1"/>
  <c r="J297" i="1"/>
  <c r="I297" i="1"/>
  <c r="K297" i="1"/>
  <c r="AB295" i="1"/>
  <c r="AC295" i="1" s="1"/>
  <c r="X295" i="1"/>
  <c r="AH294" i="1" l="1"/>
  <c r="N296" i="1"/>
  <c r="O296" i="1" s="1"/>
  <c r="Y294" i="1"/>
  <c r="Z294" i="1"/>
  <c r="S296" i="1"/>
  <c r="T296" i="1"/>
  <c r="AH295" i="1"/>
  <c r="AF294" i="1"/>
  <c r="AG294" i="1" s="1"/>
  <c r="W295" i="1"/>
  <c r="AA295" i="1" s="1"/>
  <c r="AD295" i="1"/>
  <c r="AE295" i="1" s="1"/>
  <c r="L297" i="1"/>
  <c r="M297" i="1" s="1"/>
  <c r="P297" i="1" s="1"/>
  <c r="Q298" i="1"/>
  <c r="R298" i="1" s="1"/>
  <c r="I298" i="1"/>
  <c r="J298" i="1"/>
  <c r="K298" i="1"/>
  <c r="X296" i="1"/>
  <c r="AB296" i="1"/>
  <c r="AC296" i="1" s="1"/>
  <c r="U297" i="1"/>
  <c r="V297" i="1" s="1"/>
  <c r="D300" i="1"/>
  <c r="F299" i="1"/>
  <c r="G299" i="1" s="1"/>
  <c r="N297" i="1" l="1"/>
  <c r="O297" i="1" s="1"/>
  <c r="S297" i="1"/>
  <c r="T297" i="1"/>
  <c r="I299" i="1"/>
  <c r="J299" i="1"/>
  <c r="Q299" i="1"/>
  <c r="R299" i="1" s="1"/>
  <c r="K299" i="1"/>
  <c r="L298" i="1"/>
  <c r="N298" i="1" s="1"/>
  <c r="O298" i="1" s="1"/>
  <c r="Y295" i="1"/>
  <c r="F300" i="1"/>
  <c r="G300" i="1" s="1"/>
  <c r="D301" i="1"/>
  <c r="Z295" i="1"/>
  <c r="X297" i="1"/>
  <c r="AB297" i="1"/>
  <c r="AC297" i="1" s="1"/>
  <c r="U298" i="1"/>
  <c r="V298" i="1" s="1"/>
  <c r="AD296" i="1"/>
  <c r="AE296" i="1" s="1"/>
  <c r="W296" i="1"/>
  <c r="AA296" i="1" s="1"/>
  <c r="AF295" i="1"/>
  <c r="AG295" i="1" s="1"/>
  <c r="M298" i="1" l="1"/>
  <c r="P298" i="1" s="1"/>
  <c r="S298" i="1" s="1"/>
  <c r="Z296" i="1"/>
  <c r="Y296" i="1"/>
  <c r="AH296" i="1"/>
  <c r="X298" i="1"/>
  <c r="AB298" i="1"/>
  <c r="AC298" i="1" s="1"/>
  <c r="AF296" i="1"/>
  <c r="AG296" i="1" s="1"/>
  <c r="U299" i="1"/>
  <c r="V299" i="1" s="1"/>
  <c r="L299" i="1"/>
  <c r="N299" i="1" s="1"/>
  <c r="O299" i="1" s="1"/>
  <c r="W297" i="1"/>
  <c r="AA297" i="1" s="1"/>
  <c r="AD297" i="1"/>
  <c r="AE297" i="1" s="1"/>
  <c r="F301" i="1"/>
  <c r="G301" i="1" s="1"/>
  <c r="D302" i="1"/>
  <c r="J300" i="1"/>
  <c r="Q300" i="1"/>
  <c r="R300" i="1" s="1"/>
  <c r="I300" i="1"/>
  <c r="K300" i="1"/>
  <c r="T298" i="1" l="1"/>
  <c r="W298" i="1" s="1"/>
  <c r="AA298" i="1" s="1"/>
  <c r="M299" i="1"/>
  <c r="P299" i="1" s="1"/>
  <c r="S299" i="1" s="1"/>
  <c r="AH297" i="1"/>
  <c r="L300" i="1"/>
  <c r="M300" i="1" s="1"/>
  <c r="P300" i="1" s="1"/>
  <c r="T299" i="1"/>
  <c r="Z297" i="1"/>
  <c r="AF297" i="1"/>
  <c r="AG297" i="1" s="1"/>
  <c r="X299" i="1"/>
  <c r="AB299" i="1"/>
  <c r="AC299" i="1" s="1"/>
  <c r="Y297" i="1"/>
  <c r="U300" i="1"/>
  <c r="V300" i="1" s="1"/>
  <c r="F302" i="1"/>
  <c r="G302" i="1" s="1"/>
  <c r="D303" i="1"/>
  <c r="Q301" i="1"/>
  <c r="R301" i="1" s="1"/>
  <c r="J301" i="1"/>
  <c r="I301" i="1"/>
  <c r="K301" i="1"/>
  <c r="AD298" i="1" l="1"/>
  <c r="AE298" i="1" s="1"/>
  <c r="N300" i="1"/>
  <c r="O300" i="1" s="1"/>
  <c r="S300" i="1"/>
  <c r="T300" i="1"/>
  <c r="Y298" i="1"/>
  <c r="U301" i="1"/>
  <c r="V301" i="1" s="1"/>
  <c r="Z298" i="1"/>
  <c r="F303" i="1"/>
  <c r="G303" i="1" s="1"/>
  <c r="D304" i="1"/>
  <c r="W299" i="1"/>
  <c r="AA299" i="1" s="1"/>
  <c r="AD299" i="1"/>
  <c r="AE299" i="1" s="1"/>
  <c r="AH298" i="1"/>
  <c r="L301" i="1"/>
  <c r="M301" i="1" s="1"/>
  <c r="P301" i="1" s="1"/>
  <c r="Q302" i="1"/>
  <c r="R302" i="1" s="1"/>
  <c r="I302" i="1"/>
  <c r="J302" i="1"/>
  <c r="K302" i="1"/>
  <c r="AF298" i="1"/>
  <c r="AG298" i="1" s="1"/>
  <c r="X300" i="1"/>
  <c r="AB300" i="1"/>
  <c r="AC300" i="1" s="1"/>
  <c r="Z299" i="1" l="1"/>
  <c r="Y299" i="1"/>
  <c r="S301" i="1"/>
  <c r="T301" i="1"/>
  <c r="AB301" i="1"/>
  <c r="AC301" i="1" s="1"/>
  <c r="X301" i="1"/>
  <c r="N301" i="1"/>
  <c r="O301" i="1" s="1"/>
  <c r="L302" i="1"/>
  <c r="N302" i="1" s="1"/>
  <c r="O302" i="1" s="1"/>
  <c r="F304" i="1"/>
  <c r="G304" i="1" s="1"/>
  <c r="D305" i="1"/>
  <c r="AH299" i="1"/>
  <c r="W300" i="1"/>
  <c r="AA300" i="1" s="1"/>
  <c r="AD300" i="1"/>
  <c r="AE300" i="1" s="1"/>
  <c r="I303" i="1"/>
  <c r="J303" i="1"/>
  <c r="Q303" i="1"/>
  <c r="R303" i="1" s="1"/>
  <c r="K303" i="1"/>
  <c r="AF299" i="1"/>
  <c r="AG299" i="1" s="1"/>
  <c r="U302" i="1"/>
  <c r="V302" i="1" s="1"/>
  <c r="AH300" i="1" l="1"/>
  <c r="AF300" i="1"/>
  <c r="AG300" i="1" s="1"/>
  <c r="L303" i="1"/>
  <c r="M303" i="1" s="1"/>
  <c r="P303" i="1" s="1"/>
  <c r="M302" i="1"/>
  <c r="P302" i="1" s="1"/>
  <c r="Y300" i="1"/>
  <c r="Z300" i="1"/>
  <c r="F305" i="1"/>
  <c r="G305" i="1" s="1"/>
  <c r="D306" i="1"/>
  <c r="J304" i="1"/>
  <c r="Q304" i="1"/>
  <c r="R304" i="1" s="1"/>
  <c r="I304" i="1"/>
  <c r="K304" i="1"/>
  <c r="W301" i="1"/>
  <c r="AA301" i="1" s="1"/>
  <c r="AD301" i="1"/>
  <c r="AE301" i="1" s="1"/>
  <c r="AB302" i="1"/>
  <c r="AC302" i="1" s="1"/>
  <c r="X302" i="1"/>
  <c r="U303" i="1"/>
  <c r="V303" i="1" s="1"/>
  <c r="N303" i="1" l="1"/>
  <c r="O303" i="1" s="1"/>
  <c r="S303" i="1"/>
  <c r="T303" i="1"/>
  <c r="AH301" i="1"/>
  <c r="Z301" i="1"/>
  <c r="AF301" i="1"/>
  <c r="AG301" i="1" s="1"/>
  <c r="F306" i="1"/>
  <c r="G306" i="1" s="1"/>
  <c r="D307" i="1"/>
  <c r="Y301" i="1"/>
  <c r="Q305" i="1"/>
  <c r="R305" i="1" s="1"/>
  <c r="J305" i="1"/>
  <c r="I305" i="1"/>
  <c r="K305" i="1"/>
  <c r="L304" i="1"/>
  <c r="M304" i="1" s="1"/>
  <c r="P304" i="1" s="1"/>
  <c r="S304" i="1" s="1"/>
  <c r="X303" i="1"/>
  <c r="AB303" i="1"/>
  <c r="AC303" i="1" s="1"/>
  <c r="U304" i="1"/>
  <c r="V304" i="1" s="1"/>
  <c r="S302" i="1"/>
  <c r="T302" i="1"/>
  <c r="N304" i="1" l="1"/>
  <c r="O304" i="1" s="1"/>
  <c r="X304" i="1"/>
  <c r="AB304" i="1"/>
  <c r="AC304" i="1" s="1"/>
  <c r="L305" i="1"/>
  <c r="N305" i="1" s="1"/>
  <c r="O305" i="1" s="1"/>
  <c r="T304" i="1"/>
  <c r="U305" i="1"/>
  <c r="V305" i="1" s="1"/>
  <c r="F307" i="1"/>
  <c r="G307" i="1" s="1"/>
  <c r="D308" i="1"/>
  <c r="Q306" i="1"/>
  <c r="R306" i="1" s="1"/>
  <c r="I306" i="1"/>
  <c r="J306" i="1"/>
  <c r="K306" i="1"/>
  <c r="W303" i="1"/>
  <c r="AA303" i="1" s="1"/>
  <c r="AD303" i="1"/>
  <c r="AE303" i="1" s="1"/>
  <c r="W302" i="1"/>
  <c r="AD302" i="1"/>
  <c r="M305" i="1" l="1"/>
  <c r="P305" i="1" s="1"/>
  <c r="L306" i="1"/>
  <c r="N306" i="1" s="1"/>
  <c r="O306" i="1" s="1"/>
  <c r="Z303" i="1"/>
  <c r="U306" i="1"/>
  <c r="V306" i="1" s="1"/>
  <c r="AE302" i="1"/>
  <c r="AH302" i="1"/>
  <c r="F308" i="1"/>
  <c r="G308" i="1" s="1"/>
  <c r="D309" i="1"/>
  <c r="W304" i="1"/>
  <c r="AA304" i="1" s="1"/>
  <c r="AD304" i="1"/>
  <c r="AE304" i="1" s="1"/>
  <c r="AA302" i="1"/>
  <c r="Y302" i="1"/>
  <c r="Z302" i="1"/>
  <c r="I307" i="1"/>
  <c r="J307" i="1"/>
  <c r="Q307" i="1"/>
  <c r="R307" i="1" s="1"/>
  <c r="K307" i="1"/>
  <c r="AF303" i="1"/>
  <c r="AG303" i="1" s="1"/>
  <c r="AH303" i="1"/>
  <c r="X305" i="1"/>
  <c r="AB305" i="1"/>
  <c r="AC305" i="1" s="1"/>
  <c r="Y303" i="1"/>
  <c r="S305" i="1" l="1"/>
  <c r="T305" i="1"/>
  <c r="AB306" i="1"/>
  <c r="AC306" i="1" s="1"/>
  <c r="X306" i="1"/>
  <c r="AH304" i="1"/>
  <c r="AF302" i="1"/>
  <c r="AG302" i="1" s="1"/>
  <c r="U307" i="1"/>
  <c r="V307" i="1" s="1"/>
  <c r="Z304" i="1"/>
  <c r="M306" i="1"/>
  <c r="P306" i="1" s="1"/>
  <c r="AF304" i="1"/>
  <c r="AG304" i="1" s="1"/>
  <c r="L307" i="1"/>
  <c r="M307" i="1" s="1"/>
  <c r="P307" i="1" s="1"/>
  <c r="Y304" i="1"/>
  <c r="F309" i="1"/>
  <c r="G309" i="1" s="1"/>
  <c r="D310" i="1"/>
  <c r="J308" i="1"/>
  <c r="Q308" i="1"/>
  <c r="R308" i="1" s="1"/>
  <c r="I308" i="1"/>
  <c r="K308" i="1"/>
  <c r="N307" i="1" l="1"/>
  <c r="O307" i="1" s="1"/>
  <c r="AD305" i="1"/>
  <c r="W305" i="1"/>
  <c r="S307" i="1"/>
  <c r="T307" i="1"/>
  <c r="U308" i="1"/>
  <c r="V308" i="1" s="1"/>
  <c r="X307" i="1"/>
  <c r="AB307" i="1"/>
  <c r="AC307" i="1" s="1"/>
  <c r="L308" i="1"/>
  <c r="M308" i="1" s="1"/>
  <c r="P308" i="1" s="1"/>
  <c r="F310" i="1"/>
  <c r="G310" i="1" s="1"/>
  <c r="D311" i="1"/>
  <c r="Q309" i="1"/>
  <c r="R309" i="1" s="1"/>
  <c r="J309" i="1"/>
  <c r="I309" i="1"/>
  <c r="K309" i="1"/>
  <c r="S306" i="1"/>
  <c r="T306" i="1"/>
  <c r="AA305" i="1" l="1"/>
  <c r="Y305" i="1"/>
  <c r="Z305" i="1"/>
  <c r="AE305" i="1"/>
  <c r="AH305" i="1"/>
  <c r="S308" i="1"/>
  <c r="T308" i="1"/>
  <c r="N308" i="1"/>
  <c r="O308" i="1" s="1"/>
  <c r="L309" i="1"/>
  <c r="M309" i="1" s="1"/>
  <c r="P309" i="1" s="1"/>
  <c r="X308" i="1"/>
  <c r="AB308" i="1"/>
  <c r="AC308" i="1" s="1"/>
  <c r="U309" i="1"/>
  <c r="V309" i="1" s="1"/>
  <c r="W306" i="1"/>
  <c r="AD306" i="1"/>
  <c r="F311" i="1"/>
  <c r="G311" i="1" s="1"/>
  <c r="D312" i="1"/>
  <c r="W307" i="1"/>
  <c r="AA307" i="1" s="1"/>
  <c r="AD307" i="1"/>
  <c r="AE307" i="1" s="1"/>
  <c r="Q310" i="1"/>
  <c r="R310" i="1" s="1"/>
  <c r="I310" i="1"/>
  <c r="J310" i="1"/>
  <c r="K310" i="1"/>
  <c r="Y307" i="1" l="1"/>
  <c r="AF305" i="1"/>
  <c r="AG305" i="1" s="1"/>
  <c r="Z307" i="1"/>
  <c r="N309" i="1"/>
  <c r="O309" i="1" s="1"/>
  <c r="S309" i="1"/>
  <c r="T309" i="1"/>
  <c r="X309" i="1"/>
  <c r="AB309" i="1"/>
  <c r="AC309" i="1" s="1"/>
  <c r="I311" i="1"/>
  <c r="J311" i="1"/>
  <c r="Q311" i="1"/>
  <c r="R311" i="1" s="1"/>
  <c r="K311" i="1"/>
  <c r="AE306" i="1"/>
  <c r="AH306" i="1"/>
  <c r="L310" i="1"/>
  <c r="N310" i="1" s="1"/>
  <c r="O310" i="1" s="1"/>
  <c r="AA306" i="1"/>
  <c r="Z306" i="1"/>
  <c r="Y306" i="1"/>
  <c r="U310" i="1"/>
  <c r="V310" i="1" s="1"/>
  <c r="F312" i="1"/>
  <c r="G312" i="1" s="1"/>
  <c r="D313" i="1"/>
  <c r="AF307" i="1"/>
  <c r="AG307" i="1" s="1"/>
  <c r="AH307" i="1"/>
  <c r="W308" i="1"/>
  <c r="AA308" i="1" s="1"/>
  <c r="AD308" i="1"/>
  <c r="AE308" i="1" s="1"/>
  <c r="M310" i="1" l="1"/>
  <c r="P310" i="1" s="1"/>
  <c r="S310" i="1" s="1"/>
  <c r="AH308" i="1"/>
  <c r="L311" i="1"/>
  <c r="M311" i="1" s="1"/>
  <c r="P311" i="1" s="1"/>
  <c r="AF308" i="1"/>
  <c r="AG308" i="1" s="1"/>
  <c r="U311" i="1"/>
  <c r="V311" i="1" s="1"/>
  <c r="F313" i="1"/>
  <c r="G313" i="1" s="1"/>
  <c r="D314" i="1"/>
  <c r="J312" i="1"/>
  <c r="Q312" i="1"/>
  <c r="R312" i="1" s="1"/>
  <c r="I312" i="1"/>
  <c r="K312" i="1"/>
  <c r="Z308" i="1"/>
  <c r="W309" i="1"/>
  <c r="AA309" i="1" s="1"/>
  <c r="AD309" i="1"/>
  <c r="AE309" i="1" s="1"/>
  <c r="X310" i="1"/>
  <c r="AB310" i="1"/>
  <c r="AC310" i="1" s="1"/>
  <c r="Y308" i="1"/>
  <c r="AF306" i="1"/>
  <c r="AG306" i="1" s="1"/>
  <c r="T310" i="1" l="1"/>
  <c r="Z309" i="1"/>
  <c r="Y309" i="1"/>
  <c r="AH309" i="1"/>
  <c r="N311" i="1"/>
  <c r="O311" i="1" s="1"/>
  <c r="S311" i="1"/>
  <c r="T311" i="1"/>
  <c r="Q313" i="1"/>
  <c r="R313" i="1" s="1"/>
  <c r="J313" i="1"/>
  <c r="I313" i="1"/>
  <c r="K313" i="1"/>
  <c r="X311" i="1"/>
  <c r="AB311" i="1"/>
  <c r="AC311" i="1" s="1"/>
  <c r="U312" i="1"/>
  <c r="V312" i="1" s="1"/>
  <c r="W310" i="1"/>
  <c r="AA310" i="1" s="1"/>
  <c r="AD310" i="1"/>
  <c r="AE310" i="1" s="1"/>
  <c r="AF309" i="1"/>
  <c r="AG309" i="1" s="1"/>
  <c r="L312" i="1"/>
  <c r="N312" i="1" s="1"/>
  <c r="O312" i="1" s="1"/>
  <c r="F314" i="1"/>
  <c r="G314" i="1" s="1"/>
  <c r="D315" i="1"/>
  <c r="AH310" i="1" l="1"/>
  <c r="Q314" i="1"/>
  <c r="R314" i="1" s="1"/>
  <c r="I314" i="1"/>
  <c r="J314" i="1"/>
  <c r="K314" i="1"/>
  <c r="AB312" i="1"/>
  <c r="AC312" i="1" s="1"/>
  <c r="X312" i="1"/>
  <c r="Y310" i="1"/>
  <c r="M312" i="1"/>
  <c r="P312" i="1" s="1"/>
  <c r="D316" i="1"/>
  <c r="F315" i="1"/>
  <c r="G315" i="1" s="1"/>
  <c r="Z310" i="1"/>
  <c r="L313" i="1"/>
  <c r="N313" i="1" s="1"/>
  <c r="O313" i="1" s="1"/>
  <c r="U313" i="1"/>
  <c r="V313" i="1" s="1"/>
  <c r="W311" i="1"/>
  <c r="AA311" i="1" s="1"/>
  <c r="AD311" i="1"/>
  <c r="AE311" i="1" s="1"/>
  <c r="AF310" i="1"/>
  <c r="AG310" i="1" s="1"/>
  <c r="M313" i="1" l="1"/>
  <c r="P313" i="1" s="1"/>
  <c r="S313" i="1" s="1"/>
  <c r="U314" i="1"/>
  <c r="V314" i="1" s="1"/>
  <c r="Y311" i="1"/>
  <c r="T313" i="1"/>
  <c r="Z311" i="1"/>
  <c r="AB313" i="1"/>
  <c r="AC313" i="1" s="1"/>
  <c r="X313" i="1"/>
  <c r="AF311" i="1"/>
  <c r="AG311" i="1" s="1"/>
  <c r="I315" i="1"/>
  <c r="J315" i="1"/>
  <c r="Q315" i="1"/>
  <c r="R315" i="1" s="1"/>
  <c r="K315" i="1"/>
  <c r="F316" i="1"/>
  <c r="G316" i="1" s="1"/>
  <c r="D317" i="1"/>
  <c r="L314" i="1"/>
  <c r="N314" i="1" s="1"/>
  <c r="O314" i="1" s="1"/>
  <c r="AH311" i="1"/>
  <c r="S312" i="1"/>
  <c r="T312" i="1"/>
  <c r="M314" i="1" l="1"/>
  <c r="P314" i="1" s="1"/>
  <c r="S314" i="1" s="1"/>
  <c r="L315" i="1"/>
  <c r="N315" i="1" s="1"/>
  <c r="O315" i="1" s="1"/>
  <c r="F317" i="1"/>
  <c r="G317" i="1" s="1"/>
  <c r="D318" i="1"/>
  <c r="W312" i="1"/>
  <c r="AD312" i="1"/>
  <c r="U315" i="1"/>
  <c r="V315" i="1" s="1"/>
  <c r="T314" i="1"/>
  <c r="W313" i="1"/>
  <c r="AA313" i="1" s="1"/>
  <c r="AD313" i="1"/>
  <c r="AE313" i="1" s="1"/>
  <c r="J316" i="1"/>
  <c r="Q316" i="1"/>
  <c r="R316" i="1" s="1"/>
  <c r="I316" i="1"/>
  <c r="K316" i="1"/>
  <c r="AB314" i="1"/>
  <c r="AC314" i="1" s="1"/>
  <c r="X314" i="1"/>
  <c r="M315" i="1" l="1"/>
  <c r="P315" i="1" s="1"/>
  <c r="Y313" i="1"/>
  <c r="Z313" i="1"/>
  <c r="AF313" i="1"/>
  <c r="AG313" i="1" s="1"/>
  <c r="F318" i="1"/>
  <c r="G318" i="1" s="1"/>
  <c r="D319" i="1"/>
  <c r="Q317" i="1"/>
  <c r="R317" i="1" s="1"/>
  <c r="J317" i="1"/>
  <c r="I317" i="1"/>
  <c r="K317" i="1"/>
  <c r="L316" i="1"/>
  <c r="N316" i="1" s="1"/>
  <c r="O316" i="1" s="1"/>
  <c r="AA312" i="1"/>
  <c r="Y312" i="1"/>
  <c r="Z312" i="1"/>
  <c r="W314" i="1"/>
  <c r="AA314" i="1" s="1"/>
  <c r="AD314" i="1"/>
  <c r="AE314" i="1" s="1"/>
  <c r="U316" i="1"/>
  <c r="V316" i="1" s="1"/>
  <c r="AE312" i="1"/>
  <c r="AH312" i="1"/>
  <c r="M316" i="1"/>
  <c r="P316" i="1" s="1"/>
  <c r="S316" i="1" s="1"/>
  <c r="AB315" i="1"/>
  <c r="AC315" i="1" s="1"/>
  <c r="X315" i="1"/>
  <c r="AH313" i="1"/>
  <c r="AH314" i="1" l="1"/>
  <c r="S315" i="1"/>
  <c r="T315" i="1"/>
  <c r="W315" i="1" s="1"/>
  <c r="AA315" i="1" s="1"/>
  <c r="AF312" i="1"/>
  <c r="AG312" i="1" s="1"/>
  <c r="L317" i="1"/>
  <c r="N317" i="1" s="1"/>
  <c r="O317" i="1" s="1"/>
  <c r="U317" i="1"/>
  <c r="V317" i="1" s="1"/>
  <c r="T316" i="1"/>
  <c r="Z314" i="1"/>
  <c r="X316" i="1"/>
  <c r="AB316" i="1"/>
  <c r="AC316" i="1" s="1"/>
  <c r="Y314" i="1"/>
  <c r="AF314" i="1"/>
  <c r="AG314" i="1" s="1"/>
  <c r="F319" i="1"/>
  <c r="G319" i="1" s="1"/>
  <c r="D320" i="1"/>
  <c r="Q318" i="1"/>
  <c r="R318" i="1" s="1"/>
  <c r="I318" i="1"/>
  <c r="J318" i="1"/>
  <c r="K318" i="1"/>
  <c r="M317" i="1" l="1"/>
  <c r="P317" i="1" s="1"/>
  <c r="Z315" i="1"/>
  <c r="Y315" i="1"/>
  <c r="AD315" i="1"/>
  <c r="AB317" i="1"/>
  <c r="AC317" i="1" s="1"/>
  <c r="X317" i="1"/>
  <c r="F320" i="1"/>
  <c r="G320" i="1" s="1"/>
  <c r="D321" i="1"/>
  <c r="U318" i="1"/>
  <c r="V318" i="1" s="1"/>
  <c r="I319" i="1"/>
  <c r="J319" i="1"/>
  <c r="Q319" i="1"/>
  <c r="R319" i="1" s="1"/>
  <c r="K319" i="1"/>
  <c r="L318" i="1"/>
  <c r="M318" i="1" s="1"/>
  <c r="P318" i="1" s="1"/>
  <c r="W316" i="1"/>
  <c r="AA316" i="1" s="1"/>
  <c r="AD316" i="1"/>
  <c r="AE316" i="1" s="1"/>
  <c r="S317" i="1" l="1"/>
  <c r="T317" i="1"/>
  <c r="W317" i="1" s="1"/>
  <c r="AA317" i="1" s="1"/>
  <c r="N318" i="1"/>
  <c r="O318" i="1" s="1"/>
  <c r="AE315" i="1"/>
  <c r="AH315" i="1"/>
  <c r="S318" i="1"/>
  <c r="T318" i="1"/>
  <c r="Z316" i="1"/>
  <c r="Y316" i="1"/>
  <c r="D322" i="1"/>
  <c r="F321" i="1"/>
  <c r="G321" i="1" s="1"/>
  <c r="AH316" i="1"/>
  <c r="J320" i="1"/>
  <c r="Q320" i="1"/>
  <c r="R320" i="1" s="1"/>
  <c r="I320" i="1"/>
  <c r="K320" i="1"/>
  <c r="AF316" i="1"/>
  <c r="AG316" i="1" s="1"/>
  <c r="U319" i="1"/>
  <c r="V319" i="1" s="1"/>
  <c r="L319" i="1"/>
  <c r="N319" i="1" s="1"/>
  <c r="O319" i="1" s="1"/>
  <c r="AD317" i="1"/>
  <c r="AE317" i="1" s="1"/>
  <c r="X318" i="1"/>
  <c r="AB318" i="1"/>
  <c r="AC318" i="1" s="1"/>
  <c r="Y317" i="1" l="1"/>
  <c r="Z317" i="1"/>
  <c r="AF315" i="1"/>
  <c r="AG315" i="1" s="1"/>
  <c r="AB319" i="1"/>
  <c r="AC319" i="1" s="1"/>
  <c r="X319" i="1"/>
  <c r="M319" i="1"/>
  <c r="P319" i="1" s="1"/>
  <c r="Q321" i="1"/>
  <c r="R321" i="1" s="1"/>
  <c r="J321" i="1"/>
  <c r="I321" i="1"/>
  <c r="K321" i="1"/>
  <c r="F322" i="1"/>
  <c r="G322" i="1" s="1"/>
  <c r="D323" i="1"/>
  <c r="AF317" i="1"/>
  <c r="AG317" i="1" s="1"/>
  <c r="AH317" i="1"/>
  <c r="U320" i="1"/>
  <c r="V320" i="1" s="1"/>
  <c r="W318" i="1"/>
  <c r="AA318" i="1" s="1"/>
  <c r="AD318" i="1"/>
  <c r="AE318" i="1" s="1"/>
  <c r="L320" i="1"/>
  <c r="M320" i="1" s="1"/>
  <c r="P320" i="1" s="1"/>
  <c r="S320" i="1" l="1"/>
  <c r="T320" i="1"/>
  <c r="AB320" i="1"/>
  <c r="AC320" i="1" s="1"/>
  <c r="X320" i="1"/>
  <c r="N320" i="1"/>
  <c r="O320" i="1" s="1"/>
  <c r="L321" i="1"/>
  <c r="M321" i="1" s="1"/>
  <c r="P321" i="1" s="1"/>
  <c r="AH318" i="1"/>
  <c r="U321" i="1"/>
  <c r="V321" i="1" s="1"/>
  <c r="Q322" i="1"/>
  <c r="R322" i="1" s="1"/>
  <c r="I322" i="1"/>
  <c r="J322" i="1"/>
  <c r="K322" i="1"/>
  <c r="Y318" i="1"/>
  <c r="Z318" i="1"/>
  <c r="S319" i="1"/>
  <c r="T319" i="1"/>
  <c r="AF318" i="1"/>
  <c r="AG318" i="1" s="1"/>
  <c r="F323" i="1"/>
  <c r="G323" i="1" s="1"/>
  <c r="D324" i="1"/>
  <c r="S321" i="1" l="1"/>
  <c r="T321" i="1"/>
  <c r="L322" i="1"/>
  <c r="N322" i="1" s="1"/>
  <c r="O322" i="1" s="1"/>
  <c r="N321" i="1"/>
  <c r="O321" i="1" s="1"/>
  <c r="U322" i="1"/>
  <c r="V322" i="1" s="1"/>
  <c r="W319" i="1"/>
  <c r="AD319" i="1"/>
  <c r="AB321" i="1"/>
  <c r="AC321" i="1" s="1"/>
  <c r="X321" i="1"/>
  <c r="F324" i="1"/>
  <c r="G324" i="1" s="1"/>
  <c r="D325" i="1"/>
  <c r="W320" i="1"/>
  <c r="AA320" i="1" s="1"/>
  <c r="AD320" i="1"/>
  <c r="AE320" i="1" s="1"/>
  <c r="I323" i="1"/>
  <c r="J323" i="1"/>
  <c r="Q323" i="1"/>
  <c r="R323" i="1" s="1"/>
  <c r="K323" i="1"/>
  <c r="U323" i="1" l="1"/>
  <c r="V323" i="1" s="1"/>
  <c r="AB322" i="1"/>
  <c r="AC322" i="1" s="1"/>
  <c r="X322" i="1"/>
  <c r="L323" i="1"/>
  <c r="N323" i="1" s="1"/>
  <c r="O323" i="1" s="1"/>
  <c r="AE319" i="1"/>
  <c r="AH319" i="1"/>
  <c r="M322" i="1"/>
  <c r="P322" i="1" s="1"/>
  <c r="AA319" i="1"/>
  <c r="Z319" i="1"/>
  <c r="Y319" i="1"/>
  <c r="J324" i="1"/>
  <c r="Q324" i="1"/>
  <c r="R324" i="1" s="1"/>
  <c r="I324" i="1"/>
  <c r="K324" i="1"/>
  <c r="Z320" i="1"/>
  <c r="AF320" i="1"/>
  <c r="AG320" i="1" s="1"/>
  <c r="AH320" i="1"/>
  <c r="F325" i="1"/>
  <c r="G325" i="1" s="1"/>
  <c r="D326" i="1"/>
  <c r="Y320" i="1"/>
  <c r="W321" i="1"/>
  <c r="AA321" i="1" s="1"/>
  <c r="AD321" i="1"/>
  <c r="AE321" i="1" s="1"/>
  <c r="Y321" i="1" l="1"/>
  <c r="M323" i="1"/>
  <c r="P323" i="1" s="1"/>
  <c r="S323" i="1" s="1"/>
  <c r="AF319" i="1"/>
  <c r="AG319" i="1" s="1"/>
  <c r="U324" i="1"/>
  <c r="V324" i="1" s="1"/>
  <c r="L324" i="1"/>
  <c r="M324" i="1" s="1"/>
  <c r="P324" i="1" s="1"/>
  <c r="AF321" i="1"/>
  <c r="AG321" i="1" s="1"/>
  <c r="Z321" i="1"/>
  <c r="AH321" i="1"/>
  <c r="Q325" i="1"/>
  <c r="R325" i="1" s="1"/>
  <c r="J325" i="1"/>
  <c r="I325" i="1"/>
  <c r="K325" i="1"/>
  <c r="S322" i="1"/>
  <c r="T322" i="1"/>
  <c r="X323" i="1"/>
  <c r="AB323" i="1"/>
  <c r="AC323" i="1" s="1"/>
  <c r="F326" i="1"/>
  <c r="G326" i="1" s="1"/>
  <c r="D327" i="1"/>
  <c r="T323" i="1"/>
  <c r="S324" i="1" l="1"/>
  <c r="T324" i="1"/>
  <c r="F327" i="1"/>
  <c r="G327" i="1" s="1"/>
  <c r="D328" i="1"/>
  <c r="Q326" i="1"/>
  <c r="R326" i="1" s="1"/>
  <c r="I326" i="1"/>
  <c r="J326" i="1"/>
  <c r="K326" i="1"/>
  <c r="AB324" i="1"/>
  <c r="AC324" i="1" s="1"/>
  <c r="X324" i="1"/>
  <c r="U325" i="1"/>
  <c r="V325" i="1" s="1"/>
  <c r="L325" i="1"/>
  <c r="N325" i="1" s="1"/>
  <c r="O325" i="1" s="1"/>
  <c r="N324" i="1"/>
  <c r="O324" i="1" s="1"/>
  <c r="W322" i="1"/>
  <c r="AD322" i="1"/>
  <c r="W323" i="1"/>
  <c r="AA323" i="1" s="1"/>
  <c r="AD323" i="1"/>
  <c r="AE323" i="1" s="1"/>
  <c r="M325" i="1" l="1"/>
  <c r="P325" i="1" s="1"/>
  <c r="S325" i="1" s="1"/>
  <c r="L326" i="1"/>
  <c r="N326" i="1" s="1"/>
  <c r="O326" i="1" s="1"/>
  <c r="Y323" i="1"/>
  <c r="U326" i="1"/>
  <c r="V326" i="1" s="1"/>
  <c r="AB325" i="1"/>
  <c r="AC325" i="1" s="1"/>
  <c r="X325" i="1"/>
  <c r="F328" i="1"/>
  <c r="G328" i="1" s="1"/>
  <c r="D329" i="1"/>
  <c r="AE322" i="1"/>
  <c r="AH322" i="1"/>
  <c r="I327" i="1"/>
  <c r="J327" i="1"/>
  <c r="Q327" i="1"/>
  <c r="R327" i="1" s="1"/>
  <c r="K327" i="1"/>
  <c r="AF323" i="1"/>
  <c r="AG323" i="1" s="1"/>
  <c r="Z323" i="1"/>
  <c r="AH323" i="1"/>
  <c r="T325" i="1"/>
  <c r="AA322" i="1"/>
  <c r="Z322" i="1"/>
  <c r="Y322" i="1"/>
  <c r="W324" i="1"/>
  <c r="AA324" i="1" s="1"/>
  <c r="AD324" i="1"/>
  <c r="AE324" i="1" s="1"/>
  <c r="M326" i="1"/>
  <c r="P326" i="1" s="1"/>
  <c r="S326" i="1" s="1"/>
  <c r="Z324" i="1" l="1"/>
  <c r="AH324" i="1"/>
  <c r="Q328" i="1"/>
  <c r="R328" i="1" s="1"/>
  <c r="J328" i="1"/>
  <c r="I328" i="1"/>
  <c r="K328" i="1"/>
  <c r="Y325" i="1"/>
  <c r="L327" i="1"/>
  <c r="N327" i="1" s="1"/>
  <c r="O327" i="1" s="1"/>
  <c r="W325" i="1"/>
  <c r="AA325" i="1" s="1"/>
  <c r="AD325" i="1"/>
  <c r="AE325" i="1" s="1"/>
  <c r="T326" i="1"/>
  <c r="AF324" i="1"/>
  <c r="AG324" i="1" s="1"/>
  <c r="U327" i="1"/>
  <c r="V327" i="1" s="1"/>
  <c r="AF322" i="1"/>
  <c r="AG322" i="1" s="1"/>
  <c r="X326" i="1"/>
  <c r="AB326" i="1"/>
  <c r="AC326" i="1" s="1"/>
  <c r="Y324" i="1"/>
  <c r="F329" i="1"/>
  <c r="G329" i="1" s="1"/>
  <c r="D330" i="1"/>
  <c r="Z325" i="1" l="1"/>
  <c r="AH325" i="1"/>
  <c r="I329" i="1"/>
  <c r="J329" i="1"/>
  <c r="Q329" i="1"/>
  <c r="R329" i="1" s="1"/>
  <c r="K329" i="1"/>
  <c r="AD326" i="1"/>
  <c r="AE326" i="1" s="1"/>
  <c r="W326" i="1"/>
  <c r="AA326" i="1" s="1"/>
  <c r="AF325" i="1"/>
  <c r="AG325" i="1" s="1"/>
  <c r="M327" i="1"/>
  <c r="P327" i="1" s="1"/>
  <c r="AB327" i="1"/>
  <c r="AC327" i="1" s="1"/>
  <c r="X327" i="1"/>
  <c r="L328" i="1"/>
  <c r="N328" i="1" s="1"/>
  <c r="O328" i="1" s="1"/>
  <c r="F330" i="1"/>
  <c r="G330" i="1" s="1"/>
  <c r="D331" i="1"/>
  <c r="U328" i="1"/>
  <c r="V328" i="1" s="1"/>
  <c r="AF326" i="1" l="1"/>
  <c r="AG326" i="1" s="1"/>
  <c r="AH326" i="1"/>
  <c r="S327" i="1"/>
  <c r="T327" i="1"/>
  <c r="Z326" i="1"/>
  <c r="X328" i="1"/>
  <c r="AB328" i="1"/>
  <c r="AC328" i="1" s="1"/>
  <c r="F331" i="1"/>
  <c r="G331" i="1" s="1"/>
  <c r="D332" i="1"/>
  <c r="M328" i="1"/>
  <c r="P328" i="1" s="1"/>
  <c r="Y326" i="1"/>
  <c r="U329" i="1"/>
  <c r="V329" i="1" s="1"/>
  <c r="J330" i="1"/>
  <c r="Q330" i="1"/>
  <c r="R330" i="1" s="1"/>
  <c r="I330" i="1"/>
  <c r="K330" i="1"/>
  <c r="L329" i="1"/>
  <c r="M329" i="1" s="1"/>
  <c r="P329" i="1" s="1"/>
  <c r="S329" i="1" l="1"/>
  <c r="T329" i="1"/>
  <c r="W327" i="1"/>
  <c r="AD327" i="1"/>
  <c r="U330" i="1"/>
  <c r="V330" i="1" s="1"/>
  <c r="F332" i="1"/>
  <c r="G332" i="1" s="1"/>
  <c r="D333" i="1"/>
  <c r="S328" i="1"/>
  <c r="T328" i="1"/>
  <c r="I331" i="1"/>
  <c r="J331" i="1"/>
  <c r="Q331" i="1"/>
  <c r="R331" i="1" s="1"/>
  <c r="K331" i="1"/>
  <c r="X329" i="1"/>
  <c r="AB329" i="1"/>
  <c r="AC329" i="1" s="1"/>
  <c r="N329" i="1"/>
  <c r="O329" i="1" s="1"/>
  <c r="L330" i="1"/>
  <c r="M330" i="1" s="1"/>
  <c r="P330" i="1" s="1"/>
  <c r="S330" i="1" l="1"/>
  <c r="T330" i="1"/>
  <c r="X330" i="1"/>
  <c r="AB330" i="1"/>
  <c r="AC330" i="1" s="1"/>
  <c r="U331" i="1"/>
  <c r="V331" i="1" s="1"/>
  <c r="W329" i="1"/>
  <c r="AA329" i="1" s="1"/>
  <c r="AD329" i="1"/>
  <c r="AE329" i="1" s="1"/>
  <c r="N330" i="1"/>
  <c r="O330" i="1" s="1"/>
  <c r="L331" i="1"/>
  <c r="N331" i="1" s="1"/>
  <c r="O331" i="1" s="1"/>
  <c r="F333" i="1"/>
  <c r="G333" i="1" s="1"/>
  <c r="D334" i="1"/>
  <c r="Q332" i="1"/>
  <c r="R332" i="1" s="1"/>
  <c r="J332" i="1"/>
  <c r="I332" i="1"/>
  <c r="K332" i="1"/>
  <c r="AD328" i="1"/>
  <c r="W328" i="1"/>
  <c r="AE327" i="1"/>
  <c r="AH327" i="1"/>
  <c r="AA327" i="1"/>
  <c r="Z327" i="1"/>
  <c r="Y327" i="1"/>
  <c r="M331" i="1" l="1"/>
  <c r="P331" i="1" s="1"/>
  <c r="S331" i="1" s="1"/>
  <c r="Z329" i="1"/>
  <c r="Y329" i="1"/>
  <c r="AF327" i="1"/>
  <c r="AG327" i="1" s="1"/>
  <c r="AA328" i="1"/>
  <c r="Y328" i="1"/>
  <c r="Z328" i="1"/>
  <c r="AF329" i="1"/>
  <c r="AG329" i="1" s="1"/>
  <c r="AE328" i="1"/>
  <c r="AH328" i="1"/>
  <c r="F334" i="1"/>
  <c r="G334" i="1" s="1"/>
  <c r="D335" i="1"/>
  <c r="T331" i="1"/>
  <c r="AB331" i="1"/>
  <c r="AC331" i="1" s="1"/>
  <c r="X331" i="1"/>
  <c r="Q333" i="1"/>
  <c r="R333" i="1" s="1"/>
  <c r="I333" i="1"/>
  <c r="J333" i="1"/>
  <c r="K333" i="1"/>
  <c r="L332" i="1"/>
  <c r="M332" i="1" s="1"/>
  <c r="P332" i="1" s="1"/>
  <c r="AH329" i="1"/>
  <c r="U332" i="1"/>
  <c r="V332" i="1" s="1"/>
  <c r="W330" i="1"/>
  <c r="AA330" i="1" s="1"/>
  <c r="AD330" i="1"/>
  <c r="AE330" i="1" s="1"/>
  <c r="AH330" i="1" l="1"/>
  <c r="N332" i="1"/>
  <c r="O332" i="1" s="1"/>
  <c r="S332" i="1"/>
  <c r="T332" i="1"/>
  <c r="Y330" i="1"/>
  <c r="U333" i="1"/>
  <c r="V333" i="1" s="1"/>
  <c r="AF328" i="1"/>
  <c r="AG328" i="1" s="1"/>
  <c r="AF330" i="1"/>
  <c r="AG330" i="1" s="1"/>
  <c r="L333" i="1"/>
  <c r="M333" i="1" s="1"/>
  <c r="P333" i="1" s="1"/>
  <c r="Z330" i="1"/>
  <c r="X332" i="1"/>
  <c r="AB332" i="1"/>
  <c r="AC332" i="1" s="1"/>
  <c r="W331" i="1"/>
  <c r="AA331" i="1" s="1"/>
  <c r="AD331" i="1"/>
  <c r="AE331" i="1" s="1"/>
  <c r="F335" i="1"/>
  <c r="G335" i="1" s="1"/>
  <c r="D336" i="1"/>
  <c r="J334" i="1"/>
  <c r="Q334" i="1"/>
  <c r="R334" i="1" s="1"/>
  <c r="I334" i="1"/>
  <c r="K334" i="1"/>
  <c r="AH331" i="1" l="1"/>
  <c r="N333" i="1"/>
  <c r="O333" i="1" s="1"/>
  <c r="S333" i="1"/>
  <c r="T333" i="1"/>
  <c r="X333" i="1"/>
  <c r="AB333" i="1"/>
  <c r="AC333" i="1" s="1"/>
  <c r="Q335" i="1"/>
  <c r="R335" i="1" s="1"/>
  <c r="J335" i="1"/>
  <c r="I335" i="1"/>
  <c r="K335" i="1"/>
  <c r="L334" i="1"/>
  <c r="N334" i="1" s="1"/>
  <c r="O334" i="1" s="1"/>
  <c r="F336" i="1"/>
  <c r="G336" i="1" s="1"/>
  <c r="D337" i="1"/>
  <c r="AF331" i="1"/>
  <c r="AG331" i="1" s="1"/>
  <c r="Y331" i="1"/>
  <c r="Z331" i="1"/>
  <c r="W332" i="1"/>
  <c r="AA332" i="1" s="1"/>
  <c r="AD332" i="1"/>
  <c r="AE332" i="1" s="1"/>
  <c r="U334" i="1"/>
  <c r="V334" i="1" s="1"/>
  <c r="Z332" i="1" l="1"/>
  <c r="Y332" i="1"/>
  <c r="AH332" i="1"/>
  <c r="AB334" i="1"/>
  <c r="AC334" i="1" s="1"/>
  <c r="X334" i="1"/>
  <c r="L335" i="1"/>
  <c r="N335" i="1" s="1"/>
  <c r="O335" i="1" s="1"/>
  <c r="AF332" i="1"/>
  <c r="AG332" i="1" s="1"/>
  <c r="U335" i="1"/>
  <c r="V335" i="1" s="1"/>
  <c r="F337" i="1"/>
  <c r="G337" i="1" s="1"/>
  <c r="D338" i="1"/>
  <c r="Q336" i="1"/>
  <c r="R336" i="1" s="1"/>
  <c r="J336" i="1"/>
  <c r="I336" i="1"/>
  <c r="K336" i="1"/>
  <c r="M334" i="1"/>
  <c r="P334" i="1" s="1"/>
  <c r="W333" i="1"/>
  <c r="AA333" i="1" s="1"/>
  <c r="AD333" i="1"/>
  <c r="AE333" i="1" s="1"/>
  <c r="M335" i="1" l="1"/>
  <c r="P335" i="1" s="1"/>
  <c r="S335" i="1" s="1"/>
  <c r="X335" i="1"/>
  <c r="AB335" i="1"/>
  <c r="AC335" i="1" s="1"/>
  <c r="T335" i="1"/>
  <c r="U336" i="1"/>
  <c r="V336" i="1" s="1"/>
  <c r="AF333" i="1"/>
  <c r="AG333" i="1" s="1"/>
  <c r="S334" i="1"/>
  <c r="T334" i="1"/>
  <c r="AH333" i="1"/>
  <c r="F338" i="1"/>
  <c r="G338" i="1" s="1"/>
  <c r="D339" i="1"/>
  <c r="Y333" i="1"/>
  <c r="L336" i="1"/>
  <c r="M336" i="1" s="1"/>
  <c r="P336" i="1" s="1"/>
  <c r="Z333" i="1"/>
  <c r="Q337" i="1"/>
  <c r="R337" i="1" s="1"/>
  <c r="I337" i="1"/>
  <c r="J337" i="1"/>
  <c r="K337" i="1"/>
  <c r="N336" i="1" l="1"/>
  <c r="O336" i="1" s="1"/>
  <c r="S336" i="1"/>
  <c r="T336" i="1"/>
  <c r="U337" i="1"/>
  <c r="V337" i="1" s="1"/>
  <c r="X336" i="1"/>
  <c r="AB336" i="1"/>
  <c r="AC336" i="1" s="1"/>
  <c r="L337" i="1"/>
  <c r="N337" i="1" s="1"/>
  <c r="O337" i="1" s="1"/>
  <c r="F339" i="1"/>
  <c r="G339" i="1" s="1"/>
  <c r="D340" i="1"/>
  <c r="J338" i="1"/>
  <c r="Q338" i="1"/>
  <c r="R338" i="1" s="1"/>
  <c r="I338" i="1"/>
  <c r="K338" i="1"/>
  <c r="W335" i="1"/>
  <c r="AA335" i="1" s="1"/>
  <c r="AD335" i="1"/>
  <c r="AE335" i="1" s="1"/>
  <c r="W334" i="1"/>
  <c r="AD334" i="1"/>
  <c r="M337" i="1" l="1"/>
  <c r="P337" i="1" s="1"/>
  <c r="S337" i="1" s="1"/>
  <c r="Z335" i="1"/>
  <c r="Y335" i="1"/>
  <c r="AH335" i="1"/>
  <c r="AE334" i="1"/>
  <c r="AH334" i="1"/>
  <c r="AA334" i="1"/>
  <c r="Y334" i="1"/>
  <c r="Z334" i="1"/>
  <c r="F340" i="1"/>
  <c r="G340" i="1" s="1"/>
  <c r="D341" i="1"/>
  <c r="AF335" i="1"/>
  <c r="AG335" i="1" s="1"/>
  <c r="I339" i="1"/>
  <c r="J339" i="1"/>
  <c r="Q339" i="1"/>
  <c r="R339" i="1" s="1"/>
  <c r="K339" i="1"/>
  <c r="AB337" i="1"/>
  <c r="AC337" i="1" s="1"/>
  <c r="X337" i="1"/>
  <c r="U338" i="1"/>
  <c r="V338" i="1" s="1"/>
  <c r="L338" i="1"/>
  <c r="M338" i="1" s="1"/>
  <c r="P338" i="1" s="1"/>
  <c r="T337" i="1"/>
  <c r="W336" i="1"/>
  <c r="AA336" i="1" s="1"/>
  <c r="AD336" i="1"/>
  <c r="AE336" i="1" s="1"/>
  <c r="AH336" i="1" l="1"/>
  <c r="S338" i="1"/>
  <c r="T338" i="1"/>
  <c r="W337" i="1"/>
  <c r="AA337" i="1" s="1"/>
  <c r="AD337" i="1"/>
  <c r="AE337" i="1" s="1"/>
  <c r="F341" i="1"/>
  <c r="G341" i="1" s="1"/>
  <c r="D342" i="1"/>
  <c r="N338" i="1"/>
  <c r="O338" i="1" s="1"/>
  <c r="L339" i="1"/>
  <c r="N339" i="1" s="1"/>
  <c r="O339" i="1" s="1"/>
  <c r="X338" i="1"/>
  <c r="AB338" i="1"/>
  <c r="AC338" i="1" s="1"/>
  <c r="U339" i="1"/>
  <c r="V339" i="1" s="1"/>
  <c r="AF336" i="1"/>
  <c r="AG336" i="1" s="1"/>
  <c r="Q340" i="1"/>
  <c r="R340" i="1" s="1"/>
  <c r="J340" i="1"/>
  <c r="I340" i="1"/>
  <c r="K340" i="1"/>
  <c r="Z336" i="1"/>
  <c r="AF334" i="1"/>
  <c r="AG334" i="1" s="1"/>
  <c r="Y336" i="1"/>
  <c r="AH337" i="1" l="1"/>
  <c r="M339" i="1"/>
  <c r="P339" i="1" s="1"/>
  <c r="F342" i="1"/>
  <c r="G342" i="1" s="1"/>
  <c r="D343" i="1"/>
  <c r="AB339" i="1"/>
  <c r="AC339" i="1" s="1"/>
  <c r="X339" i="1"/>
  <c r="I341" i="1"/>
  <c r="J341" i="1"/>
  <c r="Q341" i="1"/>
  <c r="R341" i="1" s="1"/>
  <c r="K341" i="1"/>
  <c r="AF337" i="1"/>
  <c r="AG337" i="1" s="1"/>
  <c r="L340" i="1"/>
  <c r="M340" i="1" s="1"/>
  <c r="P340" i="1" s="1"/>
  <c r="W338" i="1"/>
  <c r="AA338" i="1" s="1"/>
  <c r="AD338" i="1"/>
  <c r="AE338" i="1" s="1"/>
  <c r="U340" i="1"/>
  <c r="V340" i="1" s="1"/>
  <c r="Y337" i="1"/>
  <c r="Z337" i="1"/>
  <c r="AH338" i="1" l="1"/>
  <c r="S340" i="1"/>
  <c r="T340" i="1"/>
  <c r="X340" i="1"/>
  <c r="AB340" i="1"/>
  <c r="AC340" i="1" s="1"/>
  <c r="N340" i="1"/>
  <c r="O340" i="1" s="1"/>
  <c r="F343" i="1"/>
  <c r="G343" i="1" s="1"/>
  <c r="D344" i="1"/>
  <c r="J342" i="1"/>
  <c r="Q342" i="1"/>
  <c r="R342" i="1" s="1"/>
  <c r="I342" i="1"/>
  <c r="K342" i="1"/>
  <c r="AF338" i="1"/>
  <c r="AG338" i="1" s="1"/>
  <c r="S339" i="1"/>
  <c r="T339" i="1"/>
  <c r="Z338" i="1"/>
  <c r="U341" i="1"/>
  <c r="V341" i="1" s="1"/>
  <c r="Y338" i="1"/>
  <c r="L341" i="1"/>
  <c r="N341" i="1" s="1"/>
  <c r="O341" i="1" s="1"/>
  <c r="U342" i="1" l="1"/>
  <c r="V342" i="1" s="1"/>
  <c r="X341" i="1"/>
  <c r="AB341" i="1"/>
  <c r="AC341" i="1" s="1"/>
  <c r="W339" i="1"/>
  <c r="AD339" i="1"/>
  <c r="L342" i="1"/>
  <c r="M342" i="1" s="1"/>
  <c r="P342" i="1" s="1"/>
  <c r="M341" i="1"/>
  <c r="P341" i="1" s="1"/>
  <c r="F344" i="1"/>
  <c r="G344" i="1" s="1"/>
  <c r="D345" i="1"/>
  <c r="W340" i="1"/>
  <c r="AA340" i="1" s="1"/>
  <c r="AD340" i="1"/>
  <c r="AE340" i="1" s="1"/>
  <c r="Q343" i="1"/>
  <c r="R343" i="1" s="1"/>
  <c r="I343" i="1"/>
  <c r="J343" i="1"/>
  <c r="K343" i="1"/>
  <c r="N342" i="1" l="1"/>
  <c r="O342" i="1" s="1"/>
  <c r="S342" i="1"/>
  <c r="T342" i="1"/>
  <c r="AA339" i="1"/>
  <c r="Z339" i="1"/>
  <c r="Y339" i="1"/>
  <c r="Q344" i="1"/>
  <c r="R344" i="1" s="1"/>
  <c r="J344" i="1"/>
  <c r="I344" i="1"/>
  <c r="K344" i="1"/>
  <c r="L343" i="1"/>
  <c r="M343" i="1" s="1"/>
  <c r="P343" i="1" s="1"/>
  <c r="Y340" i="1"/>
  <c r="S341" i="1"/>
  <c r="T341" i="1"/>
  <c r="Z340" i="1"/>
  <c r="X342" i="1"/>
  <c r="AB342" i="1"/>
  <c r="AC342" i="1" s="1"/>
  <c r="F345" i="1"/>
  <c r="G345" i="1" s="1"/>
  <c r="D346" i="1"/>
  <c r="U343" i="1"/>
  <c r="V343" i="1" s="1"/>
  <c r="AF340" i="1"/>
  <c r="AG340" i="1" s="1"/>
  <c r="AE339" i="1"/>
  <c r="AH339" i="1"/>
  <c r="AH340" i="1"/>
  <c r="S343" i="1" l="1"/>
  <c r="T343" i="1"/>
  <c r="U344" i="1"/>
  <c r="V344" i="1" s="1"/>
  <c r="I345" i="1"/>
  <c r="J345" i="1"/>
  <c r="Q345" i="1"/>
  <c r="R345" i="1" s="1"/>
  <c r="K345" i="1"/>
  <c r="N343" i="1"/>
  <c r="O343" i="1" s="1"/>
  <c r="AF339" i="1"/>
  <c r="AG339" i="1" s="1"/>
  <c r="F346" i="1"/>
  <c r="G346" i="1" s="1"/>
  <c r="D347" i="1"/>
  <c r="W341" i="1"/>
  <c r="AD341" i="1"/>
  <c r="AB343" i="1"/>
  <c r="AC343" i="1" s="1"/>
  <c r="X343" i="1"/>
  <c r="W342" i="1"/>
  <c r="AA342" i="1" s="1"/>
  <c r="AD342" i="1"/>
  <c r="AE342" i="1" s="1"/>
  <c r="L344" i="1"/>
  <c r="M344" i="1" s="1"/>
  <c r="P344" i="1" s="1"/>
  <c r="N344" i="1" l="1"/>
  <c r="O344" i="1" s="1"/>
  <c r="S344" i="1"/>
  <c r="T344" i="1"/>
  <c r="U345" i="1"/>
  <c r="V345" i="1" s="1"/>
  <c r="J346" i="1"/>
  <c r="Q346" i="1"/>
  <c r="R346" i="1" s="1"/>
  <c r="I346" i="1"/>
  <c r="K346" i="1"/>
  <c r="Y342" i="1"/>
  <c r="L345" i="1"/>
  <c r="N345" i="1" s="1"/>
  <c r="O345" i="1" s="1"/>
  <c r="Z342" i="1"/>
  <c r="M345" i="1"/>
  <c r="P345" i="1" s="1"/>
  <c r="S345" i="1" s="1"/>
  <c r="X344" i="1"/>
  <c r="AB344" i="1"/>
  <c r="AC344" i="1" s="1"/>
  <c r="AF342" i="1"/>
  <c r="AG342" i="1" s="1"/>
  <c r="AE341" i="1"/>
  <c r="AH341" i="1"/>
  <c r="AH342" i="1"/>
  <c r="W343" i="1"/>
  <c r="AA343" i="1" s="1"/>
  <c r="AD343" i="1"/>
  <c r="AE343" i="1" s="1"/>
  <c r="F347" i="1"/>
  <c r="G347" i="1" s="1"/>
  <c r="D348" i="1"/>
  <c r="AA341" i="1"/>
  <c r="Y341" i="1"/>
  <c r="Z341" i="1"/>
  <c r="Y343" i="1" l="1"/>
  <c r="U346" i="1"/>
  <c r="V346" i="1" s="1"/>
  <c r="Z343" i="1"/>
  <c r="L346" i="1"/>
  <c r="N346" i="1" s="1"/>
  <c r="O346" i="1" s="1"/>
  <c r="X345" i="1"/>
  <c r="AB345" i="1"/>
  <c r="AC345" i="1" s="1"/>
  <c r="Q347" i="1"/>
  <c r="R347" i="1" s="1"/>
  <c r="J347" i="1"/>
  <c r="I347" i="1"/>
  <c r="K347" i="1"/>
  <c r="T345" i="1"/>
  <c r="AF343" i="1"/>
  <c r="AG343" i="1" s="1"/>
  <c r="W344" i="1"/>
  <c r="AA344" i="1" s="1"/>
  <c r="AD344" i="1"/>
  <c r="AE344" i="1" s="1"/>
  <c r="AF341" i="1"/>
  <c r="AG341" i="1" s="1"/>
  <c r="F348" i="1"/>
  <c r="G348" i="1" s="1"/>
  <c r="D349" i="1"/>
  <c r="AH343" i="1"/>
  <c r="Y344" i="1" l="1"/>
  <c r="Z344" i="1"/>
  <c r="M346" i="1"/>
  <c r="P346" i="1" s="1"/>
  <c r="S346" i="1" s="1"/>
  <c r="F349" i="1"/>
  <c r="G349" i="1" s="1"/>
  <c r="D350" i="1"/>
  <c r="W345" i="1"/>
  <c r="AA345" i="1" s="1"/>
  <c r="AD345" i="1"/>
  <c r="AE345" i="1" s="1"/>
  <c r="Q348" i="1"/>
  <c r="R348" i="1" s="1"/>
  <c r="J348" i="1"/>
  <c r="I348" i="1"/>
  <c r="K348" i="1"/>
  <c r="AH344" i="1"/>
  <c r="AF344" i="1"/>
  <c r="AG344" i="1" s="1"/>
  <c r="L347" i="1"/>
  <c r="N347" i="1" s="1"/>
  <c r="O347" i="1" s="1"/>
  <c r="X346" i="1"/>
  <c r="AB346" i="1"/>
  <c r="AC346" i="1" s="1"/>
  <c r="U347" i="1"/>
  <c r="V347" i="1" s="1"/>
  <c r="T346" i="1" l="1"/>
  <c r="M347" i="1"/>
  <c r="P347" i="1" s="1"/>
  <c r="S347" i="1" s="1"/>
  <c r="Y345" i="1"/>
  <c r="Z345" i="1"/>
  <c r="X347" i="1"/>
  <c r="AB347" i="1"/>
  <c r="AC347" i="1" s="1"/>
  <c r="T347" i="1"/>
  <c r="AF345" i="1"/>
  <c r="AG345" i="1" s="1"/>
  <c r="F350" i="1"/>
  <c r="G350" i="1" s="1"/>
  <c r="D351" i="1"/>
  <c r="U348" i="1"/>
  <c r="V348" i="1" s="1"/>
  <c r="I349" i="1"/>
  <c r="J349" i="1"/>
  <c r="Q349" i="1"/>
  <c r="R349" i="1" s="1"/>
  <c r="K349" i="1"/>
  <c r="W346" i="1"/>
  <c r="AA346" i="1" s="1"/>
  <c r="AD346" i="1"/>
  <c r="AE346" i="1" s="1"/>
  <c r="L348" i="1"/>
  <c r="N348" i="1" s="1"/>
  <c r="O348" i="1" s="1"/>
  <c r="AH345" i="1"/>
  <c r="AH346" i="1" l="1"/>
  <c r="U349" i="1"/>
  <c r="V349" i="1" s="1"/>
  <c r="J350" i="1"/>
  <c r="Q350" i="1"/>
  <c r="R350" i="1" s="1"/>
  <c r="I350" i="1"/>
  <c r="K350" i="1"/>
  <c r="Y346" i="1"/>
  <c r="W347" i="1"/>
  <c r="AA347" i="1" s="1"/>
  <c r="AD347" i="1"/>
  <c r="AE347" i="1" s="1"/>
  <c r="Z346" i="1"/>
  <c r="M348" i="1"/>
  <c r="P348" i="1" s="1"/>
  <c r="L349" i="1"/>
  <c r="M349" i="1" s="1"/>
  <c r="P349" i="1" s="1"/>
  <c r="AF346" i="1"/>
  <c r="AG346" i="1" s="1"/>
  <c r="AB348" i="1"/>
  <c r="AC348" i="1" s="1"/>
  <c r="X348" i="1"/>
  <c r="F351" i="1"/>
  <c r="G351" i="1" s="1"/>
  <c r="D352" i="1"/>
  <c r="Y347" i="1" l="1"/>
  <c r="S349" i="1"/>
  <c r="T349" i="1"/>
  <c r="Q351" i="1"/>
  <c r="R351" i="1" s="1"/>
  <c r="I351" i="1"/>
  <c r="J351" i="1"/>
  <c r="K351" i="1"/>
  <c r="N349" i="1"/>
  <c r="O349" i="1" s="1"/>
  <c r="AH347" i="1"/>
  <c r="U350" i="1"/>
  <c r="V350" i="1" s="1"/>
  <c r="S348" i="1"/>
  <c r="T348" i="1"/>
  <c r="L350" i="1"/>
  <c r="N350" i="1" s="1"/>
  <c r="O350" i="1" s="1"/>
  <c r="Z347" i="1"/>
  <c r="AF347" i="1"/>
  <c r="AG347" i="1" s="1"/>
  <c r="AB349" i="1"/>
  <c r="AC349" i="1" s="1"/>
  <c r="X349" i="1"/>
  <c r="F352" i="1"/>
  <c r="G352" i="1" s="1"/>
  <c r="D353" i="1"/>
  <c r="W348" i="1" l="1"/>
  <c r="AD348" i="1"/>
  <c r="Q352" i="1"/>
  <c r="R352" i="1" s="1"/>
  <c r="J352" i="1"/>
  <c r="I352" i="1"/>
  <c r="K352" i="1"/>
  <c r="L351" i="1"/>
  <c r="M351" i="1" s="1"/>
  <c r="P351" i="1" s="1"/>
  <c r="U351" i="1"/>
  <c r="V351" i="1" s="1"/>
  <c r="X350" i="1"/>
  <c r="AB350" i="1"/>
  <c r="AC350" i="1" s="1"/>
  <c r="M350" i="1"/>
  <c r="P350" i="1" s="1"/>
  <c r="D354" i="1"/>
  <c r="F353" i="1"/>
  <c r="G353" i="1" s="1"/>
  <c r="W349" i="1"/>
  <c r="AA349" i="1" s="1"/>
  <c r="AD349" i="1"/>
  <c r="AE349" i="1" s="1"/>
  <c r="Y349" i="1" l="1"/>
  <c r="S351" i="1"/>
  <c r="T351" i="1"/>
  <c r="S350" i="1"/>
  <c r="T350" i="1"/>
  <c r="AF349" i="1"/>
  <c r="AG349" i="1" s="1"/>
  <c r="I353" i="1"/>
  <c r="J353" i="1"/>
  <c r="Q353" i="1"/>
  <c r="R353" i="1" s="1"/>
  <c r="K353" i="1"/>
  <c r="L352" i="1"/>
  <c r="M352" i="1" s="1"/>
  <c r="P352" i="1" s="1"/>
  <c r="N351" i="1"/>
  <c r="O351" i="1" s="1"/>
  <c r="X351" i="1"/>
  <c r="AB351" i="1"/>
  <c r="AC351" i="1" s="1"/>
  <c r="U352" i="1"/>
  <c r="V352" i="1" s="1"/>
  <c r="F354" i="1"/>
  <c r="G354" i="1" s="1"/>
  <c r="D355" i="1"/>
  <c r="AE348" i="1"/>
  <c r="AH348" i="1"/>
  <c r="Z349" i="1"/>
  <c r="AH349" i="1"/>
  <c r="AA348" i="1"/>
  <c r="Z348" i="1"/>
  <c r="Y348" i="1"/>
  <c r="N352" i="1" l="1"/>
  <c r="O352" i="1" s="1"/>
  <c r="S352" i="1"/>
  <c r="T352" i="1"/>
  <c r="AF348" i="1"/>
  <c r="AG348" i="1" s="1"/>
  <c r="F355" i="1"/>
  <c r="G355" i="1" s="1"/>
  <c r="D356" i="1"/>
  <c r="J354" i="1"/>
  <c r="Q354" i="1"/>
  <c r="R354" i="1" s="1"/>
  <c r="I354" i="1"/>
  <c r="K354" i="1"/>
  <c r="AB352" i="1"/>
  <c r="AC352" i="1" s="1"/>
  <c r="X352" i="1"/>
  <c r="U353" i="1"/>
  <c r="V353" i="1" s="1"/>
  <c r="W350" i="1"/>
  <c r="AD350" i="1"/>
  <c r="L353" i="1"/>
  <c r="N353" i="1" s="1"/>
  <c r="O353" i="1" s="1"/>
  <c r="W351" i="1"/>
  <c r="AA351" i="1" s="1"/>
  <c r="AD351" i="1"/>
  <c r="AE351" i="1" s="1"/>
  <c r="M353" i="1" l="1"/>
  <c r="P353" i="1" s="1"/>
  <c r="S353" i="1" s="1"/>
  <c r="AA350" i="1"/>
  <c r="Z350" i="1"/>
  <c r="Y350" i="1"/>
  <c r="T353" i="1"/>
  <c r="F356" i="1"/>
  <c r="G356" i="1" s="1"/>
  <c r="D357" i="1"/>
  <c r="Q355" i="1"/>
  <c r="R355" i="1" s="1"/>
  <c r="I355" i="1"/>
  <c r="J355" i="1"/>
  <c r="K355" i="1"/>
  <c r="AF351" i="1"/>
  <c r="AG351" i="1" s="1"/>
  <c r="L354" i="1"/>
  <c r="N354" i="1" s="1"/>
  <c r="O354" i="1" s="1"/>
  <c r="AH351" i="1"/>
  <c r="AB353" i="1"/>
  <c r="AC353" i="1" s="1"/>
  <c r="X353" i="1"/>
  <c r="Z351" i="1"/>
  <c r="Y351" i="1"/>
  <c r="W352" i="1"/>
  <c r="AA352" i="1" s="1"/>
  <c r="AD352" i="1"/>
  <c r="AE352" i="1" s="1"/>
  <c r="AE350" i="1"/>
  <c r="AH350" i="1"/>
  <c r="U354" i="1"/>
  <c r="V354" i="1" s="1"/>
  <c r="AH352" i="1" l="1"/>
  <c r="M354" i="1"/>
  <c r="P354" i="1" s="1"/>
  <c r="S354" i="1" s="1"/>
  <c r="U355" i="1"/>
  <c r="V355" i="1" s="1"/>
  <c r="X354" i="1"/>
  <c r="AB354" i="1"/>
  <c r="AC354" i="1" s="1"/>
  <c r="F357" i="1"/>
  <c r="G357" i="1" s="1"/>
  <c r="D358" i="1"/>
  <c r="Q356" i="1"/>
  <c r="R356" i="1" s="1"/>
  <c r="J356" i="1"/>
  <c r="I356" i="1"/>
  <c r="K356" i="1"/>
  <c r="W353" i="1"/>
  <c r="AA353" i="1" s="1"/>
  <c r="AD353" i="1"/>
  <c r="AE353" i="1" s="1"/>
  <c r="AF350" i="1"/>
  <c r="AG350" i="1" s="1"/>
  <c r="T354" i="1"/>
  <c r="AF352" i="1"/>
  <c r="AG352" i="1" s="1"/>
  <c r="Y352" i="1"/>
  <c r="Z352" i="1"/>
  <c r="L355" i="1"/>
  <c r="N355" i="1" s="1"/>
  <c r="O355" i="1" s="1"/>
  <c r="AH353" i="1" l="1"/>
  <c r="M355" i="1"/>
  <c r="P355" i="1" s="1"/>
  <c r="F358" i="1"/>
  <c r="G358" i="1" s="1"/>
  <c r="D359" i="1"/>
  <c r="W354" i="1"/>
  <c r="AA354" i="1" s="1"/>
  <c r="AD354" i="1"/>
  <c r="AE354" i="1" s="1"/>
  <c r="AF353" i="1"/>
  <c r="AG353" i="1" s="1"/>
  <c r="I357" i="1"/>
  <c r="J357" i="1"/>
  <c r="Q357" i="1"/>
  <c r="R357" i="1" s="1"/>
  <c r="K357" i="1"/>
  <c r="U356" i="1"/>
  <c r="V356" i="1" s="1"/>
  <c r="Y353" i="1"/>
  <c r="Z353" i="1"/>
  <c r="L356" i="1"/>
  <c r="M356" i="1" s="1"/>
  <c r="P356" i="1" s="1"/>
  <c r="X355" i="1"/>
  <c r="AB355" i="1"/>
  <c r="AC355" i="1" s="1"/>
  <c r="Z354" i="1" l="1"/>
  <c r="S356" i="1"/>
  <c r="T356" i="1"/>
  <c r="AF354" i="1"/>
  <c r="AG354" i="1" s="1"/>
  <c r="N356" i="1"/>
  <c r="O356" i="1" s="1"/>
  <c r="AH354" i="1"/>
  <c r="F359" i="1"/>
  <c r="G359" i="1" s="1"/>
  <c r="D360" i="1"/>
  <c r="X356" i="1"/>
  <c r="AB356" i="1"/>
  <c r="AC356" i="1" s="1"/>
  <c r="U357" i="1"/>
  <c r="V357" i="1" s="1"/>
  <c r="J358" i="1"/>
  <c r="Q358" i="1"/>
  <c r="R358" i="1" s="1"/>
  <c r="I358" i="1"/>
  <c r="K358" i="1"/>
  <c r="Y354" i="1"/>
  <c r="L357" i="1"/>
  <c r="N357" i="1" s="1"/>
  <c r="O357" i="1" s="1"/>
  <c r="S355" i="1"/>
  <c r="T355" i="1"/>
  <c r="M357" i="1" l="1"/>
  <c r="P357" i="1" s="1"/>
  <c r="AB357" i="1"/>
  <c r="AC357" i="1" s="1"/>
  <c r="X357" i="1"/>
  <c r="F360" i="1"/>
  <c r="G360" i="1" s="1"/>
  <c r="D361" i="1"/>
  <c r="Q359" i="1"/>
  <c r="R359" i="1" s="1"/>
  <c r="I359" i="1"/>
  <c r="J359" i="1"/>
  <c r="K359" i="1"/>
  <c r="U358" i="1"/>
  <c r="V358" i="1" s="1"/>
  <c r="W355" i="1"/>
  <c r="AD355" i="1"/>
  <c r="L358" i="1"/>
  <c r="N358" i="1" s="1"/>
  <c r="O358" i="1" s="1"/>
  <c r="W356" i="1"/>
  <c r="AA356" i="1" s="1"/>
  <c r="AD356" i="1"/>
  <c r="AE356" i="1" s="1"/>
  <c r="S357" i="1" l="1"/>
  <c r="T357" i="1"/>
  <c r="W357" i="1" s="1"/>
  <c r="AA357" i="1" s="1"/>
  <c r="AB358" i="1"/>
  <c r="AC358" i="1" s="1"/>
  <c r="X358" i="1"/>
  <c r="M358" i="1"/>
  <c r="P358" i="1" s="1"/>
  <c r="F361" i="1"/>
  <c r="G361" i="1" s="1"/>
  <c r="D362" i="1"/>
  <c r="AF356" i="1"/>
  <c r="AG356" i="1" s="1"/>
  <c r="Q360" i="1"/>
  <c r="R360" i="1" s="1"/>
  <c r="J360" i="1"/>
  <c r="I360" i="1"/>
  <c r="K360" i="1"/>
  <c r="L359" i="1"/>
  <c r="N359" i="1" s="1"/>
  <c r="O359" i="1" s="1"/>
  <c r="Z356" i="1"/>
  <c r="AE355" i="1"/>
  <c r="AH355" i="1"/>
  <c r="AA355" i="1"/>
  <c r="Z355" i="1"/>
  <c r="Y355" i="1"/>
  <c r="U359" i="1"/>
  <c r="V359" i="1" s="1"/>
  <c r="Y356" i="1"/>
  <c r="AH356" i="1"/>
  <c r="Z357" i="1" l="1"/>
  <c r="Y357" i="1"/>
  <c r="AD357" i="1"/>
  <c r="F362" i="1"/>
  <c r="G362" i="1" s="1"/>
  <c r="D363" i="1"/>
  <c r="AF355" i="1"/>
  <c r="AG355" i="1" s="1"/>
  <c r="I361" i="1"/>
  <c r="J361" i="1"/>
  <c r="Q361" i="1"/>
  <c r="R361" i="1" s="1"/>
  <c r="K361" i="1"/>
  <c r="S358" i="1"/>
  <c r="T358" i="1"/>
  <c r="X359" i="1"/>
  <c r="AB359" i="1"/>
  <c r="AC359" i="1" s="1"/>
  <c r="M359" i="1"/>
  <c r="P359" i="1" s="1"/>
  <c r="L360" i="1"/>
  <c r="N360" i="1" s="1"/>
  <c r="O360" i="1" s="1"/>
  <c r="U360" i="1"/>
  <c r="V360" i="1" s="1"/>
  <c r="M360" i="1" l="1"/>
  <c r="P360" i="1" s="1"/>
  <c r="S360" i="1" s="1"/>
  <c r="AE357" i="1"/>
  <c r="AF357" i="1" s="1"/>
  <c r="AG357" i="1" s="1"/>
  <c r="AH357" i="1"/>
  <c r="U361" i="1"/>
  <c r="V361" i="1" s="1"/>
  <c r="L361" i="1"/>
  <c r="M361" i="1" s="1"/>
  <c r="P361" i="1" s="1"/>
  <c r="W358" i="1"/>
  <c r="AD358" i="1"/>
  <c r="X360" i="1"/>
  <c r="AB360" i="1"/>
  <c r="AC360" i="1" s="1"/>
  <c r="F363" i="1"/>
  <c r="G363" i="1" s="1"/>
  <c r="D364" i="1"/>
  <c r="S359" i="1"/>
  <c r="T359" i="1"/>
  <c r="J362" i="1"/>
  <c r="Q362" i="1"/>
  <c r="R362" i="1" s="1"/>
  <c r="I362" i="1"/>
  <c r="K362" i="1"/>
  <c r="T360" i="1" l="1"/>
  <c r="N361" i="1"/>
  <c r="O361" i="1" s="1"/>
  <c r="S361" i="1"/>
  <c r="T361" i="1"/>
  <c r="F364" i="1"/>
  <c r="G364" i="1" s="1"/>
  <c r="D365" i="1"/>
  <c r="Q363" i="1"/>
  <c r="R363" i="1" s="1"/>
  <c r="I363" i="1"/>
  <c r="J363" i="1"/>
  <c r="K363" i="1"/>
  <c r="AA358" i="1"/>
  <c r="Y358" i="1"/>
  <c r="Z358" i="1"/>
  <c r="U362" i="1"/>
  <c r="V362" i="1" s="1"/>
  <c r="L362" i="1"/>
  <c r="N362" i="1" s="1"/>
  <c r="O362" i="1" s="1"/>
  <c r="W359" i="1"/>
  <c r="AD359" i="1"/>
  <c r="AE358" i="1"/>
  <c r="AH358" i="1"/>
  <c r="X361" i="1"/>
  <c r="AB361" i="1"/>
  <c r="AC361" i="1" s="1"/>
  <c r="W360" i="1" l="1"/>
  <c r="AD360" i="1"/>
  <c r="AE359" i="1"/>
  <c r="AH359" i="1"/>
  <c r="F365" i="1"/>
  <c r="G365" i="1" s="1"/>
  <c r="D366" i="1"/>
  <c r="AA359" i="1"/>
  <c r="Z359" i="1"/>
  <c r="Y359" i="1"/>
  <c r="Q364" i="1"/>
  <c r="R364" i="1" s="1"/>
  <c r="J364" i="1"/>
  <c r="I364" i="1"/>
  <c r="K364" i="1"/>
  <c r="M362" i="1"/>
  <c r="P362" i="1" s="1"/>
  <c r="L363" i="1"/>
  <c r="N363" i="1" s="1"/>
  <c r="O363" i="1" s="1"/>
  <c r="W361" i="1"/>
  <c r="AA361" i="1" s="1"/>
  <c r="AD361" i="1"/>
  <c r="AE361" i="1" s="1"/>
  <c r="AF358" i="1"/>
  <c r="AG358" i="1" s="1"/>
  <c r="AB362" i="1"/>
  <c r="AC362" i="1" s="1"/>
  <c r="X362" i="1"/>
  <c r="U363" i="1"/>
  <c r="V363" i="1" s="1"/>
  <c r="AE360" i="1" l="1"/>
  <c r="AF360" i="1" s="1"/>
  <c r="AG360" i="1" s="1"/>
  <c r="AH360" i="1"/>
  <c r="AA360" i="1"/>
  <c r="Z360" i="1"/>
  <c r="Y360" i="1"/>
  <c r="Z361" i="1"/>
  <c r="Y361" i="1"/>
  <c r="M363" i="1"/>
  <c r="P363" i="1" s="1"/>
  <c r="S363" i="1" s="1"/>
  <c r="U364" i="1"/>
  <c r="V364" i="1" s="1"/>
  <c r="S362" i="1"/>
  <c r="T362" i="1"/>
  <c r="AF361" i="1"/>
  <c r="AG361" i="1" s="1"/>
  <c r="AH361" i="1"/>
  <c r="F366" i="1"/>
  <c r="G366" i="1" s="1"/>
  <c r="D367" i="1"/>
  <c r="F367" i="1" s="1"/>
  <c r="G367" i="1" s="1"/>
  <c r="I365" i="1"/>
  <c r="J365" i="1"/>
  <c r="Q365" i="1"/>
  <c r="R365" i="1" s="1"/>
  <c r="K365" i="1"/>
  <c r="AB363" i="1"/>
  <c r="AC363" i="1" s="1"/>
  <c r="X363" i="1"/>
  <c r="L364" i="1"/>
  <c r="N364" i="1" s="1"/>
  <c r="O364" i="1" s="1"/>
  <c r="AF359" i="1"/>
  <c r="AG359" i="1" s="1"/>
  <c r="T363" i="1" l="1"/>
  <c r="L365" i="1"/>
  <c r="N365" i="1" s="1"/>
  <c r="O365" i="1" s="1"/>
  <c r="W362" i="1"/>
  <c r="AD362" i="1"/>
  <c r="U365" i="1"/>
  <c r="V365" i="1" s="1"/>
  <c r="M364" i="1"/>
  <c r="P364" i="1" s="1"/>
  <c r="Q367" i="1"/>
  <c r="R367" i="1" s="1"/>
  <c r="I367" i="1"/>
  <c r="J367" i="1"/>
  <c r="K367" i="1"/>
  <c r="X364" i="1"/>
  <c r="AB364" i="1"/>
  <c r="AC364" i="1" s="1"/>
  <c r="W363" i="1"/>
  <c r="AA363" i="1" s="1"/>
  <c r="AD363" i="1"/>
  <c r="AE363" i="1" s="1"/>
  <c r="J366" i="1"/>
  <c r="Q366" i="1"/>
  <c r="R366" i="1" s="1"/>
  <c r="I366" i="1"/>
  <c r="K366" i="1"/>
  <c r="M365" i="1" l="1"/>
  <c r="P365" i="1" s="1"/>
  <c r="Y363" i="1"/>
  <c r="AB365" i="1"/>
  <c r="AC365" i="1" s="1"/>
  <c r="X365" i="1"/>
  <c r="U366" i="1"/>
  <c r="V366" i="1" s="1"/>
  <c r="AE362" i="1"/>
  <c r="AH362" i="1"/>
  <c r="AA362" i="1"/>
  <c r="Y362" i="1"/>
  <c r="Z362" i="1"/>
  <c r="L367" i="1"/>
  <c r="N367" i="1" s="1"/>
  <c r="O367" i="1" s="1"/>
  <c r="Z363" i="1"/>
  <c r="AH363" i="1"/>
  <c r="L366" i="1"/>
  <c r="M366" i="1" s="1"/>
  <c r="P366" i="1" s="1"/>
  <c r="S366" i="1" s="1"/>
  <c r="AF363" i="1"/>
  <c r="AG363" i="1" s="1"/>
  <c r="U367" i="1"/>
  <c r="V367" i="1" s="1"/>
  <c r="S364" i="1"/>
  <c r="T364" i="1"/>
  <c r="M367" i="1" l="1"/>
  <c r="P367" i="1" s="1"/>
  <c r="S367" i="1" s="1"/>
  <c r="N366" i="1"/>
  <c r="O366" i="1" s="1"/>
  <c r="S365" i="1"/>
  <c r="T365" i="1"/>
  <c r="X366" i="1"/>
  <c r="AB366" i="1"/>
  <c r="AC366" i="1" s="1"/>
  <c r="X367" i="1"/>
  <c r="AB367" i="1"/>
  <c r="AC367" i="1" s="1"/>
  <c r="W364" i="1"/>
  <c r="AD364" i="1"/>
  <c r="T366" i="1"/>
  <c r="T367" i="1"/>
  <c r="AF362" i="1"/>
  <c r="AG362" i="1" s="1"/>
  <c r="W365" i="1" l="1"/>
  <c r="AD365" i="1"/>
  <c r="AE364" i="1"/>
  <c r="AH364" i="1"/>
  <c r="AA364" i="1"/>
  <c r="Y364" i="1"/>
  <c r="Z364" i="1"/>
  <c r="W366" i="1"/>
  <c r="AA366" i="1" s="1"/>
  <c r="AD366" i="1"/>
  <c r="AE366" i="1" s="1"/>
  <c r="W367" i="1"/>
  <c r="AA367" i="1" s="1"/>
  <c r="AD367" i="1"/>
  <c r="AE367" i="1" s="1"/>
  <c r="Y367" i="1" l="1"/>
  <c r="Z366" i="1"/>
  <c r="Y366" i="1"/>
  <c r="AE365" i="1"/>
  <c r="AH365" i="1"/>
  <c r="AA365" i="1"/>
  <c r="Z365" i="1"/>
  <c r="Y365" i="1"/>
  <c r="Z367" i="1"/>
  <c r="AH367" i="1"/>
  <c r="AF367" i="1"/>
  <c r="AG367" i="1" s="1"/>
  <c r="AH366" i="1"/>
  <c r="AF366" i="1"/>
  <c r="AG366" i="1" s="1"/>
  <c r="AF364" i="1"/>
  <c r="AG364" i="1" s="1"/>
  <c r="AF365" i="1" l="1"/>
  <c r="AG365" i="1" s="1"/>
</calcChain>
</file>

<file path=xl/sharedStrings.xml><?xml version="1.0" encoding="utf-8"?>
<sst xmlns="http://schemas.openxmlformats.org/spreadsheetml/2006/main" count="36" uniqueCount="36">
  <si>
    <t>Latitude (+ to N)</t>
  </si>
  <si>
    <t>Longitude (+ to E)</t>
  </si>
  <si>
    <t>Time Zone (+ to E)</t>
  </si>
  <si>
    <t>Time (hrs past local midnight)</t>
  </si>
  <si>
    <t>Eq of Time (minutes)</t>
  </si>
  <si>
    <t>True Solar Time (min)</t>
  </si>
  <si>
    <t>Hour Angle (deg)</t>
  </si>
  <si>
    <t>Date</t>
  </si>
  <si>
    <t>Julian Day</t>
  </si>
  <si>
    <t>Julian Century</t>
  </si>
  <si>
    <t>Sun Eq of Ctr</t>
  </si>
  <si>
    <t>Eccent Earth Orbit</t>
  </si>
  <si>
    <t>Local Time (hrs)</t>
  </si>
  <si>
    <t>Sun Rad Vector (AUs)</t>
  </si>
  <si>
    <t>var y</t>
  </si>
  <si>
    <t>Solar Elevation Angle (deg)</t>
  </si>
  <si>
    <t>Solar Zenith Angle (deg)</t>
  </si>
  <si>
    <t>Solar Azimuth Angle (deg cw from N)</t>
  </si>
  <si>
    <t>HA Sunrise (deg)</t>
  </si>
  <si>
    <t>Sun Declin (deg)</t>
  </si>
  <si>
    <t>Solar Elevation corrected for atm refraction (deg)</t>
  </si>
  <si>
    <t>Approx Atmospheric Refraction (deg)</t>
  </si>
  <si>
    <t>Year</t>
  </si>
  <si>
    <t>NOAA Solar Calculations - Change any of the highlighted cells to get solar position data for that location and time-of-day for a year.</t>
  </si>
  <si>
    <t>Sunrise Time (LST)</t>
  </si>
  <si>
    <t>Sunset Time (LST)</t>
  </si>
  <si>
    <t>Solar Noon (LST)</t>
  </si>
  <si>
    <t>Sunlight Duration (minutes)</t>
  </si>
  <si>
    <t>Mean Obliq Ecliptic (deg)</t>
  </si>
  <si>
    <t>Obliq Corr (deg)</t>
  </si>
  <si>
    <t>Geom Mean Long Sun (deg)</t>
  </si>
  <si>
    <t>Geom Mean Anom Sun (deg)</t>
  </si>
  <si>
    <t>Sun True Long (deg)</t>
  </si>
  <si>
    <t>Sun True Anom (deg)</t>
  </si>
  <si>
    <t>Sun App Long (deg)</t>
  </si>
  <si>
    <t>Sun Rt Ascen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</si>
</sst>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1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3" borderId="0" xfId="0" applyFill="1" applyAlignment="1">
      <alignment wrapText="1"/>
    </xf>
    <xf numFmtId="164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NumberFormat="1"/>
    <xf numFmtId="0" fontId="1" fillId="0" borderId="0" xfId="0" applyFont="1" applyFill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Analemma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Calculations!$AE$2:$AE$367</c:f>
              <c:numCache>
                <c:formatCode>General</c:formatCode>
                <c:ptCount val="366"/>
                <c:pt idx="0">
                  <c:v>20.412356777939749</c:v>
                </c:pt>
                <c:pt idx="1">
                  <c:v>20.432904866647434</c:v>
                </c:pt>
                <c:pt idx="2">
                  <c:v>20.460449833695066</c:v>
                </c:pt>
                <c:pt idx="3">
                  <c:v>20.494996797697496</c:v>
                </c:pt>
                <c:pt idx="4">
                  <c:v>20.536547372111116</c:v>
                </c:pt>
                <c:pt idx="5">
                  <c:v>20.58509967094875</c:v>
                </c:pt>
                <c:pt idx="6">
                  <c:v>20.640648316852236</c:v>
                </c:pt>
                <c:pt idx="7">
                  <c:v>20.703184451402066</c:v>
                </c:pt>
                <c:pt idx="8">
                  <c:v>20.772695747554749</c:v>
                </c:pt>
                <c:pt idx="9">
                  <c:v>20.84916642410019</c:v>
                </c:pt>
                <c:pt idx="10">
                  <c:v>20.932577262046806</c:v>
                </c:pt>
                <c:pt idx="11">
                  <c:v>21.022905622842131</c:v>
                </c:pt>
                <c:pt idx="12">
                  <c:v>21.120125468358125</c:v>
                </c:pt>
                <c:pt idx="13">
                  <c:v>21.224207382568309</c:v>
                </c:pt>
                <c:pt idx="14">
                  <c:v>21.335118594864653</c:v>
                </c:pt>
                <c:pt idx="15">
                  <c:v>21.45282300496585</c:v>
                </c:pt>
                <c:pt idx="16">
                  <c:v>21.577281209381752</c:v>
                </c:pt>
                <c:pt idx="17">
                  <c:v>21.708450529407855</c:v>
                </c:pt>
                <c:pt idx="18">
                  <c:v>21.846285040631386</c:v>
                </c:pt>
                <c:pt idx="19">
                  <c:v>21.990735603943349</c:v>
                </c:pt>
                <c:pt idx="20">
                  <c:v>22.141749898052538</c:v>
                </c:pt>
                <c:pt idx="21">
                  <c:v>22.299272453506646</c:v>
                </c:pt>
                <c:pt idx="22">
                  <c:v>22.463244688234411</c:v>
                </c:pt>
                <c:pt idx="23">
                  <c:v>22.633604944619734</c:v>
                </c:pt>
                <c:pt idx="24">
                  <c:v>22.810288528128126</c:v>
                </c:pt>
                <c:pt idx="25">
                  <c:v>22.993227747501805</c:v>
                </c:pt>
                <c:pt idx="26">
                  <c:v>23.182351956546441</c:v>
                </c:pt>
                <c:pt idx="27">
                  <c:v>23.37758759752677</c:v>
                </c:pt>
                <c:pt idx="28">
                  <c:v>23.578858246183145</c:v>
                </c:pt>
                <c:pt idx="29">
                  <c:v>23.786084658386812</c:v>
                </c:pt>
                <c:pt idx="30">
                  <c:v>23.999184818440085</c:v>
                </c:pt>
                <c:pt idx="31">
                  <c:v>24.218073989021164</c:v>
                </c:pt>
                <c:pt idx="32">
                  <c:v>24.442664762770633</c:v>
                </c:pt>
                <c:pt idx="33">
                  <c:v>24.6728671155049</c:v>
                </c:pt>
                <c:pt idx="34">
                  <c:v>24.908588461039287</c:v>
                </c:pt>
                <c:pt idx="35">
                  <c:v>25.149733707586677</c:v>
                </c:pt>
                <c:pt idx="36">
                  <c:v>25.396205315694289</c:v>
                </c:pt>
                <c:pt idx="37">
                  <c:v>25.64790335766962</c:v>
                </c:pt>
                <c:pt idx="38">
                  <c:v>25.904725578433698</c:v>
                </c:pt>
                <c:pt idx="39">
                  <c:v>26.166567457737607</c:v>
                </c:pt>
                <c:pt idx="40">
                  <c:v>26.433322273658888</c:v>
                </c:pt>
                <c:pt idx="41">
                  <c:v>26.704881167289905</c:v>
                </c:pt>
                <c:pt idx="42">
                  <c:v>26.981133208524518</c:v>
                </c:pt>
                <c:pt idx="43">
                  <c:v>27.261965462832656</c:v>
                </c:pt>
                <c:pt idx="44">
                  <c:v>27.547263058911831</c:v>
                </c:pt>
                <c:pt idx="45">
                  <c:v>27.836909257091449</c:v>
                </c:pt>
                <c:pt idx="46">
                  <c:v>28.130785518367901</c:v>
                </c:pt>
                <c:pt idx="47">
                  <c:v>28.428771573932572</c:v>
                </c:pt>
                <c:pt idx="48">
                  <c:v>28.730745495062536</c:v>
                </c:pt>
                <c:pt idx="49">
                  <c:v>29.036583763222339</c:v>
                </c:pt>
                <c:pt idx="50">
                  <c:v>29.346161340252372</c:v>
                </c:pt>
                <c:pt idx="51">
                  <c:v>29.659351738487437</c:v>
                </c:pt>
                <c:pt idx="52">
                  <c:v>29.976027090670321</c:v>
                </c:pt>
                <c:pt idx="53">
                  <c:v>30.296058219515658</c:v>
                </c:pt>
                <c:pt idx="54">
                  <c:v>30.619314706797432</c:v>
                </c:pt>
                <c:pt idx="55">
                  <c:v>30.94566496180807</c:v>
                </c:pt>
                <c:pt idx="56">
                  <c:v>31.274976289087327</c:v>
                </c:pt>
                <c:pt idx="57">
                  <c:v>31.607114955273623</c:v>
                </c:pt>
                <c:pt idx="58">
                  <c:v>31.941946254988665</c:v>
                </c:pt>
                <c:pt idx="59">
                  <c:v>32.27933457563006</c:v>
                </c:pt>
                <c:pt idx="60">
                  <c:v>32.619143460995616</c:v>
                </c:pt>
                <c:pt idx="61">
                  <c:v>32.961235673641958</c:v>
                </c:pt>
                <c:pt idx="62">
                  <c:v>33.3054732559158</c:v>
                </c:pt>
                <c:pt idx="63">
                  <c:v>33.651717589592302</c:v>
                </c:pt>
                <c:pt idx="64">
                  <c:v>33.999829454077428</c:v>
                </c:pt>
                <c:pt idx="65">
                  <c:v>34.349669083138913</c:v>
                </c:pt>
                <c:pt idx="66">
                  <c:v>34.701096220153964</c:v>
                </c:pt>
                <c:pt idx="67">
                  <c:v>35.053970171868123</c:v>
                </c:pt>
                <c:pt idx="68">
                  <c:v>35.408149860671898</c:v>
                </c:pt>
                <c:pt idx="69">
                  <c:v>35.763493875432225</c:v>
                </c:pt>
                <c:pt idx="70">
                  <c:v>36.119860520919161</c:v>
                </c:pt>
                <c:pt idx="71">
                  <c:v>36.477107865884321</c:v>
                </c:pt>
                <c:pt idx="72">
                  <c:v>36.835093789869141</c:v>
                </c:pt>
                <c:pt idx="73">
                  <c:v>37.193676028829728</c:v>
                </c:pt>
                <c:pt idx="74">
                  <c:v>37.552712219690129</c:v>
                </c:pt>
                <c:pt idx="75">
                  <c:v>37.912059943938281</c:v>
                </c:pt>
                <c:pt idx="76">
                  <c:v>38.271576770403733</c:v>
                </c:pt>
                <c:pt idx="77">
                  <c:v>38.631120297361555</c:v>
                </c:pt>
                <c:pt idx="78">
                  <c:v>38.990548194131335</c:v>
                </c:pt>
                <c:pt idx="79">
                  <c:v>39.349718242343101</c:v>
                </c:pt>
                <c:pt idx="80">
                  <c:v>39.708488377050642</c:v>
                </c:pt>
                <c:pt idx="81">
                  <c:v>40.066716727898537</c:v>
                </c:pt>
                <c:pt idx="82">
                  <c:v>40.424261660551323</c:v>
                </c:pt>
                <c:pt idx="83">
                  <c:v>40.78098181858384</c:v>
                </c:pt>
                <c:pt idx="84">
                  <c:v>41.136736166083331</c:v>
                </c:pt>
                <c:pt idx="85">
                  <c:v>41.491384031164429</c:v>
                </c:pt>
                <c:pt idx="86">
                  <c:v>41.844785150657437</c:v>
                </c:pt>
                <c:pt idx="87">
                  <c:v>42.196799716182312</c:v>
                </c:pt>
                <c:pt idx="88">
                  <c:v>42.547288421875393</c:v>
                </c:pt>
                <c:pt idx="89">
                  <c:v>42.896112513986054</c:v>
                </c:pt>
                <c:pt idx="90">
                  <c:v>43.243133842592087</c:v>
                </c:pt>
                <c:pt idx="91">
                  <c:v>43.588214915671635</c:v>
                </c:pt>
                <c:pt idx="92">
                  <c:v>43.931218955755682</c:v>
                </c:pt>
                <c:pt idx="93">
                  <c:v>44.272009959385294</c:v>
                </c:pt>
                <c:pt idx="94">
                  <c:v>44.610452759592</c:v>
                </c:pt>
                <c:pt idx="95">
                  <c:v>44.946413091598039</c:v>
                </c:pt>
                <c:pt idx="96">
                  <c:v>45.279757661928492</c:v>
                </c:pt>
                <c:pt idx="97">
                  <c:v>45.610354221108196</c:v>
                </c:pt>
                <c:pt idx="98">
                  <c:v>45.938071640095522</c:v>
                </c:pt>
                <c:pt idx="99">
                  <c:v>46.262779990593906</c:v>
                </c:pt>
                <c:pt idx="100">
                  <c:v>46.584350629347114</c:v>
                </c:pt>
                <c:pt idx="101">
                  <c:v>46.902656286504346</c:v>
                </c:pt>
                <c:pt idx="102">
                  <c:v>47.217571158123782</c:v>
                </c:pt>
                <c:pt idx="103">
                  <c:v>47.528971002824754</c:v>
                </c:pt>
                <c:pt idx="104">
                  <c:v>47.836733242609512</c:v>
                </c:pt>
                <c:pt idx="105">
                  <c:v>48.140737067791953</c:v>
                </c:pt>
                <c:pt idx="106">
                  <c:v>48.440863545977024</c:v>
                </c:pt>
                <c:pt idx="107">
                  <c:v>48.736995734966371</c:v>
                </c:pt>
                <c:pt idx="108">
                  <c:v>49.029018799439875</c:v>
                </c:pt>
                <c:pt idx="109">
                  <c:v>49.316820131211955</c:v>
                </c:pt>
                <c:pt idx="110">
                  <c:v>49.600289472829203</c:v>
                </c:pt>
                <c:pt idx="111">
                  <c:v>49.879319044213275</c:v>
                </c:pt>
                <c:pt idx="112">
                  <c:v>50.153803672018718</c:v>
                </c:pt>
                <c:pt idx="113">
                  <c:v>50.423640921336343</c:v>
                </c:pt>
                <c:pt idx="114">
                  <c:v>50.68873122929903</c:v>
                </c:pt>
                <c:pt idx="115">
                  <c:v>50.948978040132268</c:v>
                </c:pt>
                <c:pt idx="116">
                  <c:v>51.204287941120192</c:v>
                </c:pt>
                <c:pt idx="117">
                  <c:v>51.454570798934405</c:v>
                </c:pt>
                <c:pt idx="118">
                  <c:v>51.699739895707694</c:v>
                </c:pt>
                <c:pt idx="119">
                  <c:v>51.939712064219066</c:v>
                </c:pt>
                <c:pt idx="120">
                  <c:v>52.174407821499194</c:v>
                </c:pt>
                <c:pt idx="121">
                  <c:v>52.403751500141205</c:v>
                </c:pt>
                <c:pt idx="122">
                  <c:v>52.627671376576657</c:v>
                </c:pt>
                <c:pt idx="123">
                  <c:v>52.846099795534222</c:v>
                </c:pt>
                <c:pt idx="124">
                  <c:v>53.058973289908401</c:v>
                </c:pt>
                <c:pt idx="125">
                  <c:v>53.26623269521933</c:v>
                </c:pt>
                <c:pt idx="126">
                  <c:v>53.467823257869519</c:v>
                </c:pt>
                <c:pt idx="127">
                  <c:v>53.663694736377742</c:v>
                </c:pt>
                <c:pt idx="128">
                  <c:v>53.853801494797715</c:v>
                </c:pt>
                <c:pt idx="129">
                  <c:v>54.038102587537104</c:v>
                </c:pt>
                <c:pt idx="130">
                  <c:v>54.216561834811117</c:v>
                </c:pt>
                <c:pt idx="131">
                  <c:v>54.389147888006676</c:v>
                </c:pt>
                <c:pt idx="132">
                  <c:v>54.555834284266894</c:v>
                </c:pt>
                <c:pt idx="133">
                  <c:v>54.716599489658094</c:v>
                </c:pt>
                <c:pt idx="134">
                  <c:v>54.871426930327473</c:v>
                </c:pt>
                <c:pt idx="135">
                  <c:v>55.020305011138014</c:v>
                </c:pt>
                <c:pt idx="136">
                  <c:v>55.163227121322144</c:v>
                </c:pt>
                <c:pt idx="137">
                  <c:v>55.300191626784468</c:v>
                </c:pt>
                <c:pt idx="138">
                  <c:v>55.431201848754746</c:v>
                </c:pt>
                <c:pt idx="139">
                  <c:v>55.556266028589988</c:v>
                </c:pt>
                <c:pt idx="140">
                  <c:v>55.675397278604883</c:v>
                </c:pt>
                <c:pt idx="141">
                  <c:v>55.788613518914204</c:v>
                </c:pt>
                <c:pt idx="142">
                  <c:v>55.895937400351315</c:v>
                </c:pt>
                <c:pt idx="143">
                  <c:v>55.997396213639618</c:v>
                </c:pt>
                <c:pt idx="144">
                  <c:v>56.093021785075372</c:v>
                </c:pt>
                <c:pt idx="145">
                  <c:v>56.182850359079048</c:v>
                </c:pt>
                <c:pt idx="146">
                  <c:v>56.266922468064159</c:v>
                </c:pt>
                <c:pt idx="147">
                  <c:v>56.345282790155494</c:v>
                </c:pt>
                <c:pt idx="148">
                  <c:v>56.417979995372114</c:v>
                </c:pt>
                <c:pt idx="149">
                  <c:v>56.485066580966524</c:v>
                </c:pt>
                <c:pt idx="150">
                  <c:v>56.546598696675943</c:v>
                </c:pt>
                <c:pt idx="151">
                  <c:v>56.602635960709499</c:v>
                </c:pt>
                <c:pt idx="152">
                  <c:v>56.65324126733838</c:v>
                </c:pt>
                <c:pt idx="153">
                  <c:v>56.69848058701033</c:v>
                </c:pt>
                <c:pt idx="154">
                  <c:v>56.738422759933989</c:v>
                </c:pt>
                <c:pt idx="155">
                  <c:v>56.773139284113519</c:v>
                </c:pt>
                <c:pt idx="156">
                  <c:v>56.802704098822225</c:v>
                </c:pt>
                <c:pt idx="157">
                  <c:v>56.827193364516546</c:v>
                </c:pt>
                <c:pt idx="158">
                  <c:v>56.846685240186368</c:v>
                </c:pt>
                <c:pt idx="159">
                  <c:v>56.861259659127533</c:v>
                </c:pt>
                <c:pt idx="160">
                  <c:v>56.870998104104224</c:v>
                </c:pt>
                <c:pt idx="161">
                  <c:v>56.87598338284154</c:v>
                </c:pt>
                <c:pt idx="162">
                  <c:v>56.87629940475545</c:v>
                </c:pt>
                <c:pt idx="163">
                  <c:v>56.872030959787473</c:v>
                </c:pt>
                <c:pt idx="164">
                  <c:v>56.863263500166994</c:v>
                </c:pt>
                <c:pt idx="165">
                  <c:v>56.850082925874545</c:v>
                </c:pt>
                <c:pt idx="166">
                  <c:v>56.832575374524147</c:v>
                </c:pt>
                <c:pt idx="167">
                  <c:v>56.810827016330705</c:v>
                </c:pt>
                <c:pt idx="168">
                  <c:v>56.784923854766554</c:v>
                </c:pt>
                <c:pt idx="169">
                  <c:v>56.754951533453955</c:v>
                </c:pt>
                <c:pt idx="170">
                  <c:v>56.720995149780343</c:v>
                </c:pt>
                <c:pt idx="171">
                  <c:v>56.68313907566386</c:v>
                </c:pt>
                <c:pt idx="172">
                  <c:v>56.641466785836904</c:v>
                </c:pt>
                <c:pt idx="173">
                  <c:v>56.596060693963494</c:v>
                </c:pt>
                <c:pt idx="174">
                  <c:v>56.547001996843697</c:v>
                </c:pt>
                <c:pt idx="175">
                  <c:v>56.494370526913961</c:v>
                </c:pt>
                <c:pt idx="176">
                  <c:v>56.438244613199984</c:v>
                </c:pt>
                <c:pt idx="177">
                  <c:v>56.378700950831679</c:v>
                </c:pt>
                <c:pt idx="178">
                  <c:v>56.315814479190458</c:v>
                </c:pt>
                <c:pt idx="179">
                  <c:v>56.249658268719138</c:v>
                </c:pt>
                <c:pt idx="180">
                  <c:v>56.180303416388831</c:v>
                </c:pt>
                <c:pt idx="181">
                  <c:v>56.107818949790264</c:v>
                </c:pt>
                <c:pt idx="182">
                  <c:v>56.032271739782431</c:v>
                </c:pt>
                <c:pt idx="183">
                  <c:v>55.953726421617873</c:v>
                </c:pt>
                <c:pt idx="184">
                  <c:v>55.87224532443269</c:v>
                </c:pt>
                <c:pt idx="185">
                  <c:v>55.787888408982006</c:v>
                </c:pt>
                <c:pt idx="186">
                  <c:v>55.700713213481869</c:v>
                </c:pt>
                <c:pt idx="187">
                  <c:v>55.610774807409193</c:v>
                </c:pt>
                <c:pt idx="188">
                  <c:v>55.518125753105139</c:v>
                </c:pt>
                <c:pt idx="189">
                  <c:v>55.422816075014993</c:v>
                </c:pt>
                <c:pt idx="190">
                  <c:v>55.324893236402573</c:v>
                </c:pt>
                <c:pt idx="191">
                  <c:v>55.224402123364392</c:v>
                </c:pt>
                <c:pt idx="192">
                  <c:v>55.121385035973667</c:v>
                </c:pt>
                <c:pt idx="193">
                  <c:v>55.015881686384667</c:v>
                </c:pt>
                <c:pt idx="194">
                  <c:v>54.907929203718751</c:v>
                </c:pt>
                <c:pt idx="195">
                  <c:v>54.797562145571547</c:v>
                </c:pt>
                <c:pt idx="196">
                  <c:v>54.684812515958292</c:v>
                </c:pt>
                <c:pt idx="197">
                  <c:v>54.569709789539679</c:v>
                </c:pt>
                <c:pt idx="198">
                  <c:v>54.452280941950463</c:v>
                </c:pt>
                <c:pt idx="199">
                  <c:v>54.332550486066815</c:v>
                </c:pt>
                <c:pt idx="200">
                  <c:v>54.210540514039337</c:v>
                </c:pt>
                <c:pt idx="201">
                  <c:v>54.08627074492648</c:v>
                </c:pt>
                <c:pt idx="202">
                  <c:v>53.959758577747564</c:v>
                </c:pt>
                <c:pt idx="203">
                  <c:v>53.831019149784467</c:v>
                </c:pt>
                <c:pt idx="204">
                  <c:v>53.700065399955037</c:v>
                </c:pt>
                <c:pt idx="205">
                  <c:v>53.566908137063763</c:v>
                </c:pt>
                <c:pt idx="206">
                  <c:v>53.431556112750009</c:v>
                </c:pt>
                <c:pt idx="207">
                  <c:v>53.294016098929774</c:v>
                </c:pt>
                <c:pt idx="208">
                  <c:v>53.154292969530218</c:v>
                </c:pt>
                <c:pt idx="209">
                  <c:v>53.012389786300083</c:v>
                </c:pt>
                <c:pt idx="210">
                  <c:v>52.868307888482562</c:v>
                </c:pt>
                <c:pt idx="211">
                  <c:v>52.722046986111351</c:v>
                </c:pt>
                <c:pt idx="212">
                  <c:v>52.573605256698357</c:v>
                </c:pt>
                <c:pt idx="213">
                  <c:v>52.422979445054736</c:v>
                </c:pt>
                <c:pt idx="214">
                  <c:v>52.270164965999896</c:v>
                </c:pt>
                <c:pt idx="215">
                  <c:v>52.115156009676006</c:v>
                </c:pt>
                <c:pt idx="216">
                  <c:v>51.957945649200681</c:v>
                </c:pt>
                <c:pt idx="217">
                  <c:v>51.798525950370497</c:v>
                </c:pt>
                <c:pt idx="218">
                  <c:v>51.636888083120176</c:v>
                </c:pt>
                <c:pt idx="219">
                  <c:v>51.473022434439905</c:v>
                </c:pt>
                <c:pt idx="220">
                  <c:v>51.30691872244509</c:v>
                </c:pt>
                <c:pt idx="221">
                  <c:v>51.138566111289471</c:v>
                </c:pt>
                <c:pt idx="222">
                  <c:v>50.96795332660465</c:v>
                </c:pt>
                <c:pt idx="223">
                  <c:v>50.795068771154334</c:v>
                </c:pt>
                <c:pt idx="224">
                  <c:v>50.619900640389623</c:v>
                </c:pt>
                <c:pt idx="225">
                  <c:v>50.442437037586295</c:v>
                </c:pt>
                <c:pt idx="226">
                  <c:v>50.262666088255884</c:v>
                </c:pt>
                <c:pt idx="227">
                  <c:v>50.080576053525036</c:v>
                </c:pt>
                <c:pt idx="228">
                  <c:v>49.896155442180742</c:v>
                </c:pt>
                <c:pt idx="229">
                  <c:v>49.70939312109364</c:v>
                </c:pt>
                <c:pt idx="230">
                  <c:v>49.520278423729614</c:v>
                </c:pt>
                <c:pt idx="231">
                  <c:v>49.328801256491737</c:v>
                </c:pt>
                <c:pt idx="232">
                  <c:v>49.134952202618535</c:v>
                </c:pt>
                <c:pt idx="233">
                  <c:v>48.938722623412687</c:v>
                </c:pt>
                <c:pt idx="234">
                  <c:v>48.7401047565574</c:v>
                </c:pt>
                <c:pt idx="235">
                  <c:v>48.539091811323587</c:v>
                </c:pt>
                <c:pt idx="236">
                  <c:v>48.335678060464787</c:v>
                </c:pt>
                <c:pt idx="237">
                  <c:v>48.129858928636096</c:v>
                </c:pt>
                <c:pt idx="238">
                  <c:v>47.92163107717699</c:v>
                </c:pt>
                <c:pt idx="239">
                  <c:v>47.710992485130298</c:v>
                </c:pt>
                <c:pt idx="240">
                  <c:v>47.497942526384442</c:v>
                </c:pt>
                <c:pt idx="241">
                  <c:v>47.28248204285012</c:v>
                </c:pt>
                <c:pt idx="242">
                  <c:v>47.064613413599183</c:v>
                </c:pt>
                <c:pt idx="243">
                  <c:v>46.844340619922562</c:v>
                </c:pt>
                <c:pt idx="244">
                  <c:v>46.621669306275756</c:v>
                </c:pt>
                <c:pt idx="245">
                  <c:v>46.39660683711125</c:v>
                </c:pt>
                <c:pt idx="246">
                  <c:v>46.169162349605962</c:v>
                </c:pt>
                <c:pt idx="247">
                  <c:v>45.939346802316514</c:v>
                </c:pt>
                <c:pt idx="248">
                  <c:v>45.707173019816743</c:v>
                </c:pt>
                <c:pt idx="249">
                  <c:v>45.4726557333762</c:v>
                </c:pt>
                <c:pt idx="250">
                  <c:v>45.235811617773308</c:v>
                </c:pt>
                <c:pt idx="251">
                  <c:v>44.996659324327659</c:v>
                </c:pt>
                <c:pt idx="252">
                  <c:v>44.755219510271701</c:v>
                </c:pt>
                <c:pt idx="253">
                  <c:v>44.511514864572547</c:v>
                </c:pt>
                <c:pt idx="254">
                  <c:v>44.265570130343583</c:v>
                </c:pt>
                <c:pt idx="255">
                  <c:v>44.017412123979732</c:v>
                </c:pt>
                <c:pt idx="256">
                  <c:v>43.767069751162317</c:v>
                </c:pt>
                <c:pt idx="257">
                  <c:v>43.514574019880065</c:v>
                </c:pt>
                <c:pt idx="258">
                  <c:v>43.259958050629905</c:v>
                </c:pt>
                <c:pt idx="259">
                  <c:v>43.003257083940085</c:v>
                </c:pt>
                <c:pt idx="260">
                  <c:v>42.744508485379079</c:v>
                </c:pt>
                <c:pt idx="261">
                  <c:v>42.483751748203353</c:v>
                </c:pt>
                <c:pt idx="262">
                  <c:v>42.221028493790605</c:v>
                </c:pt>
                <c:pt idx="263">
                  <c:v>41.956382470011327</c:v>
                </c:pt>
                <c:pt idx="264">
                  <c:v>41.689859547677393</c:v>
                </c:pt>
                <c:pt idx="265">
                  <c:v>41.421507715204157</c:v>
                </c:pt>
                <c:pt idx="266">
                  <c:v>41.151377071616118</c:v>
                </c:pt>
                <c:pt idx="267">
                  <c:v>40.879519818011715</c:v>
                </c:pt>
                <c:pt idx="268">
                  <c:v>40.605990247602392</c:v>
                </c:pt>
                <c:pt idx="269">
                  <c:v>40.3308447344276</c:v>
                </c:pt>
                <c:pt idx="270">
                  <c:v>40.054141720832192</c:v>
                </c:pt>
                <c:pt idx="271">
                  <c:v>39.775941703791865</c:v>
                </c:pt>
                <c:pt idx="272">
                  <c:v>39.496307220154243</c:v>
                </c:pt>
                <c:pt idx="273">
                  <c:v>39.215302830853858</c:v>
                </c:pt>
                <c:pt idx="274">
                  <c:v>38.932995104152283</c:v>
                </c:pt>
                <c:pt idx="275">
                  <c:v>38.649452597934498</c:v>
                </c:pt>
                <c:pt idx="276">
                  <c:v>38.364745841093317</c:v>
                </c:pt>
                <c:pt idx="277">
                  <c:v>38.078947314014606</c:v>
                </c:pt>
                <c:pt idx="278">
                  <c:v>37.792131428172375</c:v>
                </c:pt>
                <c:pt idx="279">
                  <c:v>37.50437450482405</c:v>
                </c:pt>
                <c:pt idx="280">
                  <c:v>37.215754752801999</c:v>
                </c:pt>
                <c:pt idx="281">
                  <c:v>36.926352245368726</c:v>
                </c:pt>
                <c:pt idx="282">
                  <c:v>36.636248896120954</c:v>
                </c:pt>
                <c:pt idx="283">
                  <c:v>36.345528433892838</c:v>
                </c:pt>
                <c:pt idx="284">
                  <c:v>36.054276376628209</c:v>
                </c:pt>
                <c:pt idx="285">
                  <c:v>35.762580004158927</c:v>
                </c:pt>
                <c:pt idx="286">
                  <c:v>35.470528329859093</c:v>
                </c:pt>
                <c:pt idx="287">
                  <c:v>35.178212071093924</c:v>
                </c:pt>
                <c:pt idx="288">
                  <c:v>34.88572361841964</c:v>
                </c:pt>
                <c:pt idx="289">
                  <c:v>34.5931570034681</c:v>
                </c:pt>
                <c:pt idx="290">
                  <c:v>34.300607865447958</c:v>
                </c:pt>
                <c:pt idx="291">
                  <c:v>34.008173416202176</c:v>
                </c:pt>
                <c:pt idx="292">
                  <c:v>33.715952403753349</c:v>
                </c:pt>
                <c:pt idx="293">
                  <c:v>33.424045074274844</c:v>
                </c:pt>
                <c:pt idx="294">
                  <c:v>33.132553132418074</c:v>
                </c:pt>
                <c:pt idx="295">
                  <c:v>32.841579699939302</c:v>
                </c:pt>
                <c:pt idx="296">
                  <c:v>32.551229272558842</c:v>
                </c:pt>
                <c:pt idx="297">
                  <c:v>32.261607675005628</c:v>
                </c:pt>
                <c:pt idx="298">
                  <c:v>31.97282201417714</c:v>
                </c:pt>
                <c:pt idx="299">
                  <c:v>31.684980630375634</c:v>
                </c:pt>
                <c:pt idx="300">
                  <c:v>31.398193046567705</c:v>
                </c:pt>
                <c:pt idx="301">
                  <c:v>31.112569915627347</c:v>
                </c:pt>
                <c:pt idx="302">
                  <c:v>30.828222965519572</c:v>
                </c:pt>
                <c:pt idx="303">
                  <c:v>30.545264942392485</c:v>
                </c:pt>
                <c:pt idx="304">
                  <c:v>30.263809551558168</c:v>
                </c:pt>
                <c:pt idx="305">
                  <c:v>29.98397139632192</c:v>
                </c:pt>
                <c:pt idx="306">
                  <c:v>29.705865914659817</c:v>
                </c:pt>
                <c:pt idx="307">
                  <c:v>29.429609313728967</c:v>
                </c:pt>
                <c:pt idx="308">
                  <c:v>29.155318502195897</c:v>
                </c:pt>
                <c:pt idx="309">
                  <c:v>28.883111020402964</c:v>
                </c:pt>
                <c:pt idx="310">
                  <c:v>28.613104968362705</c:v>
                </c:pt>
                <c:pt idx="311">
                  <c:v>28.345418931615242</c:v>
                </c:pt>
                <c:pt idx="312">
                  <c:v>28.080171904950994</c:v>
                </c:pt>
                <c:pt idx="313">
                  <c:v>27.817483214047037</c:v>
                </c:pt>
                <c:pt idx="314">
                  <c:v>27.557472435047103</c:v>
                </c:pt>
                <c:pt idx="315">
                  <c:v>27.300259312130272</c:v>
                </c:pt>
                <c:pt idx="316">
                  <c:v>27.045963673128348</c:v>
                </c:pt>
                <c:pt idx="317">
                  <c:v>26.794705343250392</c:v>
                </c:pt>
                <c:pt idx="318">
                  <c:v>26.546604056991363</c:v>
                </c:pt>
                <c:pt idx="319">
                  <c:v>26.301779368299904</c:v>
                </c:pt>
                <c:pt idx="320">
                  <c:v>26.060350559100321</c:v>
                </c:pt>
                <c:pt idx="321">
                  <c:v>25.82243654626842</c:v>
                </c:pt>
                <c:pt idx="322">
                  <c:v>25.588155787166457</c:v>
                </c:pt>
                <c:pt idx="323">
                  <c:v>25.357626183860319</c:v>
                </c:pt>
                <c:pt idx="324">
                  <c:v>25.130964986145614</c:v>
                </c:pt>
                <c:pt idx="325">
                  <c:v>24.908288693522522</c:v>
                </c:pt>
                <c:pt idx="326">
                  <c:v>24.689712956264216</c:v>
                </c:pt>
                <c:pt idx="327">
                  <c:v>24.475352475737679</c:v>
                </c:pt>
                <c:pt idx="328">
                  <c:v>24.265320904145895</c:v>
                </c:pt>
                <c:pt idx="329">
                  <c:v>24.059730743861934</c:v>
                </c:pt>
                <c:pt idx="330">
                  <c:v>23.858693246539332</c:v>
                </c:pt>
                <c:pt idx="331">
                  <c:v>23.66231831219126</c:v>
                </c:pt>
                <c:pt idx="332">
                  <c:v>23.47071438843389</c:v>
                </c:pt>
                <c:pt idx="333">
                  <c:v>23.283988370101255</c:v>
                </c:pt>
                <c:pt idx="334">
                  <c:v>23.102245499432698</c:v>
                </c:pt>
                <c:pt idx="335">
                  <c:v>22.925589267058214</c:v>
                </c:pt>
                <c:pt idx="336">
                  <c:v>22.754121313983035</c:v>
                </c:pt>
                <c:pt idx="337">
                  <c:v>22.587941334801044</c:v>
                </c:pt>
                <c:pt idx="338">
                  <c:v>22.427146982347892</c:v>
                </c:pt>
                <c:pt idx="339">
                  <c:v>22.271833774014482</c:v>
                </c:pt>
                <c:pt idx="340">
                  <c:v>22.122094999929246</c:v>
                </c:pt>
                <c:pt idx="341">
                  <c:v>21.97802163322774</c:v>
                </c:pt>
                <c:pt idx="342">
                  <c:v>21.839702242604147</c:v>
                </c:pt>
                <c:pt idx="343">
                  <c:v>21.707222907351778</c:v>
                </c:pt>
                <c:pt idx="344">
                  <c:v>21.580667135070897</c:v>
                </c:pt>
                <c:pt idx="345">
                  <c:v>21.460115782230901</c:v>
                </c:pt>
                <c:pt idx="346">
                  <c:v>21.345646977746171</c:v>
                </c:pt>
                <c:pt idx="347">
                  <c:v>21.237336049723879</c:v>
                </c:pt>
                <c:pt idx="348">
                  <c:v>21.135255455521033</c:v>
                </c:pt>
                <c:pt idx="349">
                  <c:v>21.039474715233737</c:v>
                </c:pt>
                <c:pt idx="350">
                  <c:v>20.950060348727106</c:v>
                </c:pt>
                <c:pt idx="351">
                  <c:v>20.867075816296563</c:v>
                </c:pt>
                <c:pt idx="352">
                  <c:v>20.790581463032154</c:v>
                </c:pt>
                <c:pt idx="353">
                  <c:v>20.720634466942059</c:v>
                </c:pt>
                <c:pt idx="354">
                  <c:v>20.657288790869401</c:v>
                </c:pt>
                <c:pt idx="355">
                  <c:v>20.600595138222701</c:v>
                </c:pt>
                <c:pt idx="356">
                  <c:v>20.550600912519215</c:v>
                </c:pt>
                <c:pt idx="357">
                  <c:v>20.507350180723549</c:v>
                </c:pt>
                <c:pt idx="358">
                  <c:v>20.470883640347665</c:v>
                </c:pt>
                <c:pt idx="359">
                  <c:v>20.441238590262742</c:v>
                </c:pt>
                <c:pt idx="360">
                  <c:v>20.418448905156595</c:v>
                </c:pt>
                <c:pt idx="361">
                  <c:v>20.402545013559433</c:v>
                </c:pt>
                <c:pt idx="362">
                  <c:v>20.39355387934593</c:v>
                </c:pt>
                <c:pt idx="363">
                  <c:v>20.391498986613044</c:v>
                </c:pt>
                <c:pt idx="364">
                  <c:v>20.396400327822619</c:v>
                </c:pt>
                <c:pt idx="365">
                  <c:v>20.408274395090515</c:v>
                </c:pt>
              </c:numCache>
            </c:numRef>
          </c:xVal>
          <c:yVal>
            <c:numRef>
              <c:f>Calculations!$AH$2:$AH$367</c:f>
              <c:numCache>
                <c:formatCode>General</c:formatCode>
                <c:ptCount val="366"/>
                <c:pt idx="0">
                  <c:v>145.12697678073175</c:v>
                </c:pt>
                <c:pt idx="1">
                  <c:v>144.98234362736923</c:v>
                </c:pt>
                <c:pt idx="2">
                  <c:v>144.83477568532862</c:v>
                </c:pt>
                <c:pt idx="3">
                  <c:v>144.68436515507091</c:v>
                </c:pt>
                <c:pt idx="4">
                  <c:v>144.5312039878595</c:v>
                </c:pt>
                <c:pt idx="5">
                  <c:v>144.37538379192813</c:v>
                </c:pt>
                <c:pt idx="6">
                  <c:v>144.21699573612392</c:v>
                </c:pt>
                <c:pt idx="7">
                  <c:v>144.0561304512035</c:v>
                </c:pt>
                <c:pt idx="8">
                  <c:v>143.89287792897528</c:v>
                </c:pt>
                <c:pt idx="9">
                  <c:v>143.72732741951558</c:v>
                </c:pt>
                <c:pt idx="10">
                  <c:v>143.55956732670643</c:v>
                </c:pt>
                <c:pt idx="11">
                  <c:v>143.38968510237407</c:v>
                </c:pt>
                <c:pt idx="12">
                  <c:v>143.21776713931285</c:v>
                </c:pt>
                <c:pt idx="13">
                  <c:v>143.04389866351931</c:v>
                </c:pt>
                <c:pt idx="14">
                  <c:v>142.86816362595664</c:v>
                </c:pt>
                <c:pt idx="15">
                  <c:v>142.69064459419894</c:v>
                </c:pt>
                <c:pt idx="16">
                  <c:v>142.51142264430791</c:v>
                </c:pt>
                <c:pt idx="17">
                  <c:v>142.33057725330423</c:v>
                </c:pt>
                <c:pt idx="18">
                  <c:v>142.14818619260546</c:v>
                </c:pt>
                <c:pt idx="19">
                  <c:v>141.96432542279797</c:v>
                </c:pt>
                <c:pt idx="20">
                  <c:v>141.77906899011793</c:v>
                </c:pt>
                <c:pt idx="21">
                  <c:v>141.59248892500858</c:v>
                </c:pt>
                <c:pt idx="22">
                  <c:v>141.40465514311734</c:v>
                </c:pt>
                <c:pt idx="23">
                  <c:v>141.2156353490887</c:v>
                </c:pt>
                <c:pt idx="24">
                  <c:v>141.02549494349853</c:v>
                </c:pt>
                <c:pt idx="25">
                  <c:v>140.83429693326207</c:v>
                </c:pt>
                <c:pt idx="26">
                  <c:v>140.6421018458322</c:v>
                </c:pt>
                <c:pt idx="27">
                  <c:v>140.44896764749012</c:v>
                </c:pt>
                <c:pt idx="28">
                  <c:v>140.25494966601241</c:v>
                </c:pt>
                <c:pt idx="29">
                  <c:v>140.06010051797404</c:v>
                </c:pt>
                <c:pt idx="30">
                  <c:v>139.86447004092935</c:v>
                </c:pt>
                <c:pt idx="31">
                  <c:v>139.66810523069051</c:v>
                </c:pt>
                <c:pt idx="32">
                  <c:v>139.47105018389681</c:v>
                </c:pt>
                <c:pt idx="33">
                  <c:v>139.27334604604829</c:v>
                </c:pt>
                <c:pt idx="34">
                  <c:v>139.0750309651466</c:v>
                </c:pt>
                <c:pt idx="35">
                  <c:v>138.87614005106707</c:v>
                </c:pt>
                <c:pt idx="36">
                  <c:v>138.6767053407587</c:v>
                </c:pt>
                <c:pt idx="37">
                  <c:v>138.4767557693429</c:v>
                </c:pt>
                <c:pt idx="38">
                  <c:v>138.27631714716193</c:v>
                </c:pt>
                <c:pt idx="39">
                  <c:v>138.07541214279786</c:v>
                </c:pt>
                <c:pt idx="40">
                  <c:v>137.87406027206623</c:v>
                </c:pt>
                <c:pt idx="41">
                  <c:v>137.6722778929676</c:v>
                </c:pt>
                <c:pt idx="42">
                  <c:v>137.47007820654972</c:v>
                </c:pt>
                <c:pt idx="43">
                  <c:v>137.26747126362773</c:v>
                </c:pt>
                <c:pt idx="44">
                  <c:v>137.06446397728189</c:v>
                </c:pt>
                <c:pt idx="45">
                  <c:v>136.86106014104223</c:v>
                </c:pt>
                <c:pt idx="46">
                  <c:v>136.6572604526487</c:v>
                </c:pt>
                <c:pt idx="47">
                  <c:v>136.45306254327079</c:v>
                </c:pt>
                <c:pt idx="48">
                  <c:v>136.24846101205253</c:v>
                </c:pt>
                <c:pt idx="49">
                  <c:v>136.043447465849</c:v>
                </c:pt>
                <c:pt idx="50">
                  <c:v>135.83801056399932</c:v>
                </c:pt>
                <c:pt idx="51">
                  <c:v>135.63213606799354</c:v>
                </c:pt>
                <c:pt idx="52">
                  <c:v>135.42580689587493</c:v>
                </c:pt>
                <c:pt idx="53">
                  <c:v>135.219003181228</c:v>
                </c:pt>
                <c:pt idx="54">
                  <c:v>135.01170233659354</c:v>
                </c:pt>
                <c:pt idx="55">
                  <c:v>134.80387912117197</c:v>
                </c:pt>
                <c:pt idx="56">
                  <c:v>134.59550571265902</c:v>
                </c:pt>
                <c:pt idx="57">
                  <c:v>134.38655178309125</c:v>
                </c:pt>
                <c:pt idx="58">
                  <c:v>134.17698457856494</c:v>
                </c:pt>
                <c:pt idx="59">
                  <c:v>133.96676900272212</c:v>
                </c:pt>
                <c:pt idx="60">
                  <c:v>133.75586770389441</c:v>
                </c:pt>
                <c:pt idx="61">
                  <c:v>133.54424116582425</c:v>
                </c:pt>
                <c:pt idx="62">
                  <c:v>133.33184780188725</c:v>
                </c:pt>
                <c:pt idx="63">
                  <c:v>133.11864405276492</c:v>
                </c:pt>
                <c:pt idx="64">
                  <c:v>132.90458448753208</c:v>
                </c:pt>
                <c:pt idx="65">
                  <c:v>132.68962190814392</c:v>
                </c:pt>
                <c:pt idx="66">
                  <c:v>132.47370745732536</c:v>
                </c:pt>
                <c:pt idx="67">
                  <c:v>132.25679072989061</c:v>
                </c:pt>
                <c:pt idx="68">
                  <c:v>132.03881988754171</c:v>
                </c:pt>
                <c:pt idx="69">
                  <c:v>131.81974177721236</c:v>
                </c:pt>
                <c:pt idx="70">
                  <c:v>131.5995020530487</c:v>
                </c:pt>
                <c:pt idx="71">
                  <c:v>131.37804530214032</c:v>
                </c:pt>
                <c:pt idx="72">
                  <c:v>131.15531517413399</c:v>
                </c:pt>
                <c:pt idx="73">
                  <c:v>130.9312545148851</c:v>
                </c:pt>
                <c:pt idx="74">
                  <c:v>130.70580550431538</c:v>
                </c:pt>
                <c:pt idx="75">
                  <c:v>130.47890979867111</c:v>
                </c:pt>
                <c:pt idx="76">
                  <c:v>130.25050867738565</c:v>
                </c:pt>
                <c:pt idx="77">
                  <c:v>130.02054319476838</c:v>
                </c:pt>
                <c:pt idx="78">
                  <c:v>129.78895433674887</c:v>
                </c:pt>
                <c:pt idx="79">
                  <c:v>129.55568318291915</c:v>
                </c:pt>
                <c:pt idx="80">
                  <c:v>129.32067107412246</c:v>
                </c:pt>
                <c:pt idx="81">
                  <c:v>129.08385978583647</c:v>
                </c:pt>
                <c:pt idx="82">
                  <c:v>128.84519170759557</c:v>
                </c:pt>
                <c:pt idx="83">
                  <c:v>128.60461002870784</c:v>
                </c:pt>
                <c:pt idx="84">
                  <c:v>128.36205893048384</c:v>
                </c:pt>
                <c:pt idx="85">
                  <c:v>128.11748378521429</c:v>
                </c:pt>
                <c:pt idx="86">
                  <c:v>127.87083136208145</c:v>
                </c:pt>
                <c:pt idx="87">
                  <c:v>127.62205004019631</c:v>
                </c:pt>
                <c:pt idx="88">
                  <c:v>127.37109002888786</c:v>
                </c:pt>
                <c:pt idx="89">
                  <c:v>127.11790359536968</c:v>
                </c:pt>
                <c:pt idx="90">
                  <c:v>126.86244529984077</c:v>
                </c:pt>
                <c:pt idx="91">
                  <c:v>126.60467223803681</c:v>
                </c:pt>
                <c:pt idx="92">
                  <c:v>126.34454429119307</c:v>
                </c:pt>
                <c:pt idx="93">
                  <c:v>126.08202438331796</c:v>
                </c:pt>
                <c:pt idx="94">
                  <c:v>125.81707874559726</c:v>
                </c:pt>
                <c:pt idx="95">
                  <c:v>125.54967718768467</c:v>
                </c:pt>
                <c:pt idx="96">
                  <c:v>125.27979337554086</c:v>
                </c:pt>
                <c:pt idx="97">
                  <c:v>125.0074051153963</c:v>
                </c:pt>
                <c:pt idx="98">
                  <c:v>124.7324946433169</c:v>
                </c:pt>
                <c:pt idx="99">
                  <c:v>124.45504891974292</c:v>
                </c:pt>
                <c:pt idx="100">
                  <c:v>124.17505992826932</c:v>
                </c:pt>
                <c:pt idx="101">
                  <c:v>123.89252497782013</c:v>
                </c:pt>
                <c:pt idx="102">
                  <c:v>123.60744700724121</c:v>
                </c:pt>
                <c:pt idx="103">
                  <c:v>123.31983489123741</c:v>
                </c:pt>
                <c:pt idx="104">
                  <c:v>123.02970374642058</c:v>
                </c:pt>
                <c:pt idx="105">
                  <c:v>122.73707523614996</c:v>
                </c:pt>
                <c:pt idx="106">
                  <c:v>122.44197787268553</c:v>
                </c:pt>
                <c:pt idx="107">
                  <c:v>122.14444731507484</c:v>
                </c:pt>
                <c:pt idx="108">
                  <c:v>121.84452666106148</c:v>
                </c:pt>
                <c:pt idx="109">
                  <c:v>121.54226673119581</c:v>
                </c:pt>
                <c:pt idx="110">
                  <c:v>121.23772634320653</c:v>
                </c:pt>
                <c:pt idx="111">
                  <c:v>120.93097257461312</c:v>
                </c:pt>
                <c:pt idx="112">
                  <c:v>120.62208101145546</c:v>
                </c:pt>
                <c:pt idx="113">
                  <c:v>120.31113598093469</c:v>
                </c:pt>
                <c:pt idx="114">
                  <c:v>119.99823076573034</c:v>
                </c:pt>
                <c:pt idx="115">
                  <c:v>119.68346779767836</c:v>
                </c:pt>
                <c:pt idx="116">
                  <c:v>119.36695882850387</c:v>
                </c:pt>
                <c:pt idx="117">
                  <c:v>119.0488250752777</c:v>
                </c:pt>
                <c:pt idx="118">
                  <c:v>118.72919733831327</c:v>
                </c:pt>
                <c:pt idx="119">
                  <c:v>118.40821608924495</c:v>
                </c:pt>
                <c:pt idx="120">
                  <c:v>118.08603152712169</c:v>
                </c:pt>
                <c:pt idx="121">
                  <c:v>117.76280360045217</c:v>
                </c:pt>
                <c:pt idx="122">
                  <c:v>117.43870199325482</c:v>
                </c:pt>
                <c:pt idx="123">
                  <c:v>117.11390607336125</c:v>
                </c:pt>
                <c:pt idx="124">
                  <c:v>116.7886048013678</c:v>
                </c:pt>
                <c:pt idx="125">
                  <c:v>116.46299659890212</c:v>
                </c:pt>
                <c:pt idx="126">
                  <c:v>116.13728917507194</c:v>
                </c:pt>
                <c:pt idx="127">
                  <c:v>115.81169931027978</c:v>
                </c:pt>
                <c:pt idx="128">
                  <c:v>115.48645259685532</c:v>
                </c:pt>
                <c:pt idx="129">
                  <c:v>115.16178313629104</c:v>
                </c:pt>
                <c:pt idx="130">
                  <c:v>114.83793319321251</c:v>
                </c:pt>
                <c:pt idx="131">
                  <c:v>114.51515280655462</c:v>
                </c:pt>
                <c:pt idx="132">
                  <c:v>114.19369935878422</c:v>
                </c:pt>
                <c:pt idx="133">
                  <c:v>113.87383710437854</c:v>
                </c:pt>
                <c:pt idx="134">
                  <c:v>113.55583665914793</c:v>
                </c:pt>
                <c:pt idx="135">
                  <c:v>113.23997445233738</c:v>
                </c:pt>
                <c:pt idx="136">
                  <c:v>112.92653214382159</c:v>
                </c:pt>
                <c:pt idx="137">
                  <c:v>112.61579600902269</c:v>
                </c:pt>
                <c:pt idx="138">
                  <c:v>112.3080562945334</c:v>
                </c:pt>
                <c:pt idx="139">
                  <c:v>112.00360654768781</c:v>
                </c:pt>
                <c:pt idx="140">
                  <c:v>111.70274292361876</c:v>
                </c:pt>
                <c:pt idx="141">
                  <c:v>111.40576347354187</c:v>
                </c:pt>
                <c:pt idx="142">
                  <c:v>111.11296741823799</c:v>
                </c:pt>
                <c:pt idx="143">
                  <c:v>110.82465441080558</c:v>
                </c:pt>
                <c:pt idx="144">
                  <c:v>110.54112379290706</c:v>
                </c:pt>
                <c:pt idx="145">
                  <c:v>110.26267384877013</c:v>
                </c:pt>
                <c:pt idx="146">
                  <c:v>109.9896010612199</c:v>
                </c:pt>
                <c:pt idx="147">
                  <c:v>109.72219937399279</c:v>
                </c:pt>
                <c:pt idx="148">
                  <c:v>109.46075946450208</c:v>
                </c:pt>
                <c:pt idx="149">
                  <c:v>109.20556803108718</c:v>
                </c:pt>
                <c:pt idx="150">
                  <c:v>108.95690709863874</c:v>
                </c:pt>
                <c:pt idx="151">
                  <c:v>108.71505334625272</c:v>
                </c:pt>
                <c:pt idx="152">
                  <c:v>108.48027746035774</c:v>
                </c:pt>
                <c:pt idx="153">
                  <c:v>108.25284351645058</c:v>
                </c:pt>
                <c:pt idx="154">
                  <c:v>108.03300839230809</c:v>
                </c:pt>
                <c:pt idx="155">
                  <c:v>107.82102121519119</c:v>
                </c:pt>
                <c:pt idx="156">
                  <c:v>107.61712284523088</c:v>
                </c:pt>
                <c:pt idx="157">
                  <c:v>107.42154539683088</c:v>
                </c:pt>
                <c:pt idx="158">
                  <c:v>107.23451179955384</c:v>
                </c:pt>
                <c:pt idx="159">
                  <c:v>107.05623539960538</c:v>
                </c:pt>
                <c:pt idx="160">
                  <c:v>106.88691960266561</c:v>
                </c:pt>
                <c:pt idx="161">
                  <c:v>106.72675755846757</c:v>
                </c:pt>
                <c:pt idx="162">
                  <c:v>106.57593188718647</c:v>
                </c:pt>
                <c:pt idx="163">
                  <c:v>106.43461444737198</c:v>
                </c:pt>
                <c:pt idx="164">
                  <c:v>106.30296614486201</c:v>
                </c:pt>
                <c:pt idx="165">
                  <c:v>106.18113678182851</c:v>
                </c:pt>
                <c:pt idx="166">
                  <c:v>106.06926494484389</c:v>
                </c:pt>
                <c:pt idx="167">
                  <c:v>105.96747793063514</c:v>
                </c:pt>
                <c:pt idx="168">
                  <c:v>105.87589170797673</c:v>
                </c:pt>
                <c:pt idx="169">
                  <c:v>105.79461091400469</c:v>
                </c:pt>
                <c:pt idx="170">
                  <c:v>105.72372888307905</c:v>
                </c:pt>
                <c:pt idx="171">
                  <c:v>105.6633277062067</c:v>
                </c:pt>
                <c:pt idx="172">
                  <c:v>105.6134783189367</c:v>
                </c:pt>
                <c:pt idx="173">
                  <c:v>105.57424061558265</c:v>
                </c:pt>
                <c:pt idx="174">
                  <c:v>105.5456635875729</c:v>
                </c:pt>
                <c:pt idx="175">
                  <c:v>105.5277854837218</c:v>
                </c:pt>
                <c:pt idx="176">
                  <c:v>105.52063399021569</c:v>
                </c:pt>
                <c:pt idx="177">
                  <c:v>105.52422642812883</c:v>
                </c:pt>
                <c:pt idx="178">
                  <c:v>105.53856996633385</c:v>
                </c:pt>
                <c:pt idx="179">
                  <c:v>105.56366184772548</c:v>
                </c:pt>
                <c:pt idx="180">
                  <c:v>105.59948962675207</c:v>
                </c:pt>
                <c:pt idx="181">
                  <c:v>105.64603141633688</c:v>
                </c:pt>
                <c:pt idx="182">
                  <c:v>105.70325614236549</c:v>
                </c:pt>
                <c:pt idx="183">
                  <c:v>105.77112380402326</c:v>
                </c:pt>
                <c:pt idx="184">
                  <c:v>105.8495857383773</c:v>
                </c:pt>
                <c:pt idx="185">
                  <c:v>105.93858488771696</c:v>
                </c:pt>
                <c:pt idx="186">
                  <c:v>106.03805606828359</c:v>
                </c:pt>
                <c:pt idx="187">
                  <c:v>106.14792623914786</c:v>
                </c:pt>
                <c:pt idx="188">
                  <c:v>106.26811477011279</c:v>
                </c:pt>
                <c:pt idx="189">
                  <c:v>106.39853370764541</c:v>
                </c:pt>
                <c:pt idx="190">
                  <c:v>106.53908803795838</c:v>
                </c:pt>
                <c:pt idx="191">
                  <c:v>106.68967594648609</c:v>
                </c:pt>
                <c:pt idx="192">
                  <c:v>106.85018907310916</c:v>
                </c:pt>
                <c:pt idx="193">
                  <c:v>107.02051276259465</c:v>
                </c:pt>
                <c:pt idx="194">
                  <c:v>107.20052630982718</c:v>
                </c:pt>
                <c:pt idx="195">
                  <c:v>107.39010319949682</c:v>
                </c:pt>
                <c:pt idx="196">
                  <c:v>107.58911134001977</c:v>
                </c:pt>
                <c:pt idx="197">
                  <c:v>107.79741329153546</c:v>
                </c:pt>
                <c:pt idx="198">
                  <c:v>108.014866487924</c:v>
                </c:pt>
                <c:pt idx="199">
                  <c:v>108.24132345284647</c:v>
                </c:pt>
                <c:pt idx="200">
                  <c:v>108.47663200989103</c:v>
                </c:pt>
                <c:pt idx="201">
                  <c:v>108.72063548695087</c:v>
                </c:pt>
                <c:pt idx="202">
                  <c:v>108.97317291503487</c:v>
                </c:pt>
                <c:pt idx="203">
                  <c:v>109.23407922174073</c:v>
                </c:pt>
                <c:pt idx="204">
                  <c:v>109.50318541965584</c:v>
                </c:pt>
                <c:pt idx="205">
                  <c:v>109.78031879000935</c:v>
                </c:pt>
                <c:pt idx="206">
                  <c:v>110.06530306188449</c:v>
                </c:pt>
                <c:pt idx="207">
                  <c:v>110.35795858735753</c:v>
                </c:pt>
                <c:pt idx="208">
                  <c:v>110.65810251290844</c:v>
                </c:pt>
                <c:pt idx="209">
                  <c:v>110.96554894748419</c:v>
                </c:pt>
                <c:pt idx="210">
                  <c:v>111.28010912756531</c:v>
                </c:pt>
                <c:pt idx="211">
                  <c:v>111.6015915796105</c:v>
                </c:pt>
                <c:pt idx="212">
                  <c:v>111.92980228021668</c:v>
                </c:pt>
                <c:pt idx="213">
                  <c:v>112.2645448143461</c:v>
                </c:pt>
                <c:pt idx="214">
                  <c:v>112.6056205319112</c:v>
                </c:pt>
                <c:pt idx="215">
                  <c:v>112.95282870303583</c:v>
                </c:pt>
                <c:pt idx="216">
                  <c:v>113.30596667223926</c:v>
                </c:pt>
                <c:pt idx="217">
                  <c:v>113.66483001178324</c:v>
                </c:pt>
                <c:pt idx="218">
                  <c:v>114.02921267438779</c:v>
                </c:pt>
                <c:pt idx="219">
                  <c:v>114.39890714547892</c:v>
                </c:pt>
                <c:pt idx="220">
                  <c:v>114.77370459510303</c:v>
                </c:pt>
                <c:pt idx="221">
                  <c:v>115.15339502959961</c:v>
                </c:pt>
                <c:pt idx="222">
                  <c:v>115.53776744309312</c:v>
                </c:pt>
                <c:pt idx="223">
                  <c:v>115.92660996882421</c:v>
                </c:pt>
                <c:pt idx="224">
                  <c:v>116.31971003029327</c:v>
                </c:pt>
                <c:pt idx="225">
                  <c:v>116.71685449217159</c:v>
                </c:pt>
                <c:pt idx="226">
                  <c:v>117.11782981088874</c:v>
                </c:pt>
                <c:pt idx="227">
                  <c:v>117.52242218476846</c:v>
                </c:pt>
                <c:pt idx="228">
                  <c:v>117.93041770356217</c:v>
                </c:pt>
                <c:pt idx="229">
                  <c:v>118.34160249719218</c:v>
                </c:pt>
                <c:pt idx="230">
                  <c:v>118.75576288350692</c:v>
                </c:pt>
                <c:pt idx="231">
                  <c:v>119.1726855147931</c:v>
                </c:pt>
                <c:pt idx="232">
                  <c:v>119.59215752282142</c:v>
                </c:pt>
                <c:pt idx="233">
                  <c:v>120.01396666212884</c:v>
                </c:pt>
                <c:pt idx="234">
                  <c:v>120.43790145128099</c:v>
                </c:pt>
                <c:pt idx="235">
                  <c:v>120.86375131180301</c:v>
                </c:pt>
                <c:pt idx="236">
                  <c:v>121.29130670450417</c:v>
                </c:pt>
                <c:pt idx="237">
                  <c:v>121.72035926288498</c:v>
                </c:pt>
                <c:pt idx="238">
                  <c:v>122.15070192334639</c:v>
                </c:pt>
                <c:pt idx="239">
                  <c:v>122.58212905190658</c:v>
                </c:pt>
                <c:pt idx="240">
                  <c:v>123.01443656715566</c:v>
                </c:pt>
                <c:pt idx="241">
                  <c:v>123.44742205917998</c:v>
                </c:pt>
                <c:pt idx="242">
                  <c:v>123.8808849042203</c:v>
                </c:pt>
                <c:pt idx="243">
                  <c:v>124.31462637483037</c:v>
                </c:pt>
                <c:pt idx="244">
                  <c:v>124.74844974534153</c:v>
                </c:pt>
                <c:pt idx="245">
                  <c:v>125.18216039244521</c:v>
                </c:pt>
                <c:pt idx="246">
                  <c:v>125.61556589075519</c:v>
                </c:pt>
                <c:pt idx="247">
                  <c:v>126.04847610322503</c:v>
                </c:pt>
                <c:pt idx="248">
                  <c:v>126.48070326632143</c:v>
                </c:pt>
                <c:pt idx="249">
                  <c:v>126.91206206991103</c:v>
                </c:pt>
                <c:pt idx="250">
                  <c:v>127.34236973181044</c:v>
                </c:pt>
                <c:pt idx="251">
                  <c:v>127.77144606702421</c:v>
                </c:pt>
                <c:pt idx="252">
                  <c:v>128.19911355168927</c:v>
                </c:pt>
                <c:pt idx="253">
                  <c:v>128.62519738180856</c:v>
                </c:pt>
                <c:pt idx="254">
                  <c:v>129.04952552685438</c:v>
                </c:pt>
                <c:pt idx="255">
                  <c:v>129.47192877837642</c:v>
                </c:pt>
                <c:pt idx="256">
                  <c:v>129.89224079376584</c:v>
                </c:pt>
                <c:pt idx="257">
                  <c:v>130.31029813535804</c:v>
                </c:pt>
                <c:pt idx="258">
                  <c:v>130.72594030506269</c:v>
                </c:pt>
                <c:pt idx="259">
                  <c:v>131.13900977475976</c:v>
                </c:pt>
                <c:pt idx="260">
                  <c:v>131.54935201269393</c:v>
                </c:pt>
                <c:pt idx="261">
                  <c:v>131.95681550612346</c:v>
                </c:pt>
                <c:pt idx="262">
                  <c:v>132.36125178050179</c:v>
                </c:pt>
                <c:pt idx="263">
                  <c:v>132.76251541546418</c:v>
                </c:pt>
                <c:pt idx="264">
                  <c:v>133.16046405791053</c:v>
                </c:pt>
                <c:pt idx="265">
                  <c:v>133.55495843247678</c:v>
                </c:pt>
                <c:pt idx="266">
                  <c:v>133.94586234968347</c:v>
                </c:pt>
                <c:pt idx="267">
                  <c:v>134.33304271206077</c:v>
                </c:pt>
                <c:pt idx="268">
                  <c:v>134.71636951852986</c:v>
                </c:pt>
                <c:pt idx="269">
                  <c:v>135.09571586732108</c:v>
                </c:pt>
                <c:pt idx="270">
                  <c:v>135.47095795770497</c:v>
                </c:pt>
                <c:pt idx="271">
                  <c:v>135.84197509078666</c:v>
                </c:pt>
                <c:pt idx="272">
                  <c:v>136.20864966961193</c:v>
                </c:pt>
                <c:pt idx="273">
                  <c:v>136.57086719881062</c:v>
                </c:pt>
                <c:pt idx="274">
                  <c:v>136.92851628398466</c:v>
                </c:pt>
                <c:pt idx="275">
                  <c:v>137.28148863103581</c:v>
                </c:pt>
                <c:pt idx="276">
                  <c:v>137.6296790455944</c:v>
                </c:pt>
                <c:pt idx="277">
                  <c:v>137.97298543270028</c:v>
                </c:pt>
                <c:pt idx="278">
                  <c:v>138.31130879685446</c:v>
                </c:pt>
                <c:pt idx="279">
                  <c:v>138.64455324254783</c:v>
                </c:pt>
                <c:pt idx="280">
                  <c:v>138.97262597533359</c:v>
                </c:pt>
                <c:pt idx="281">
                  <c:v>139.29543730350656</c:v>
                </c:pt>
                <c:pt idx="282">
                  <c:v>139.61290064040281</c:v>
                </c:pt>
                <c:pt idx="283">
                  <c:v>139.92493250734003</c:v>
                </c:pt>
                <c:pt idx="284">
                  <c:v>140.23145253716513</c:v>
                </c:pt>
                <c:pt idx="285">
                  <c:v>140.53238347838726</c:v>
                </c:pt>
                <c:pt idx="286">
                  <c:v>140.82765119981116</c:v>
                </c:pt>
                <c:pt idx="287">
                  <c:v>141.11718469561606</c:v>
                </c:pt>
                <c:pt idx="288">
                  <c:v>141.40091609076489</c:v>
                </c:pt>
                <c:pt idx="289">
                  <c:v>141.6787806466325</c:v>
                </c:pt>
                <c:pt idx="290">
                  <c:v>141.95071676672785</c:v>
                </c:pt>
                <c:pt idx="291">
                  <c:v>142.21666600236176</c:v>
                </c:pt>
                <c:pt idx="292">
                  <c:v>142.47657305810822</c:v>
                </c:pt>
                <c:pt idx="293">
                  <c:v>142.73038579689563</c:v>
                </c:pt>
                <c:pt idx="294">
                  <c:v>142.97805524456055</c:v>
                </c:pt>
                <c:pt idx="295">
                  <c:v>143.21953559368461</c:v>
                </c:pt>
                <c:pt idx="296">
                  <c:v>143.45478420654274</c:v>
                </c:pt>
                <c:pt idx="297">
                  <c:v>143.68376161697375</c:v>
                </c:pt>
                <c:pt idx="298">
                  <c:v>143.90643153101126</c:v>
                </c:pt>
                <c:pt idx="299">
                  <c:v>144.12276082608867</c:v>
                </c:pt>
                <c:pt idx="300">
                  <c:v>144.33271954865711</c:v>
                </c:pt>
                <c:pt idx="301">
                  <c:v>144.53628091005146</c:v>
                </c:pt>
                <c:pt idx="302">
                  <c:v>144.73342128045863</c:v>
                </c:pt>
                <c:pt idx="303">
                  <c:v>144.92412018084434</c:v>
                </c:pt>
                <c:pt idx="304">
                  <c:v>145.10836027270693</c:v>
                </c:pt>
                <c:pt idx="305">
                  <c:v>145.28612734555605</c:v>
                </c:pt>
                <c:pt idx="306">
                  <c:v>145.45741030200605</c:v>
                </c:pt>
                <c:pt idx="307">
                  <c:v>145.62220114040656</c:v>
                </c:pt>
                <c:pt idx="308">
                  <c:v>145.78049493495172</c:v>
                </c:pt>
                <c:pt idx="309">
                  <c:v>145.93228981321096</c:v>
                </c:pt>
                <c:pt idx="310">
                  <c:v>146.07758693106518</c:v>
                </c:pt>
                <c:pt idx="311">
                  <c:v>146.21639044502979</c:v>
                </c:pt>
                <c:pt idx="312">
                  <c:v>146.34870748198665</c:v>
                </c:pt>
                <c:pt idx="313">
                  <c:v>146.47454810634622</c:v>
                </c:pt>
                <c:pt idx="314">
                  <c:v>146.5939252846938</c:v>
                </c:pt>
                <c:pt idx="315">
                  <c:v>146.70685484798798</c:v>
                </c:pt>
                <c:pt idx="316">
                  <c:v>146.81335545139711</c:v>
                </c:pt>
                <c:pt idx="317">
                  <c:v>146.91344853187542</c:v>
                </c:pt>
                <c:pt idx="318">
                  <c:v>147.00715826359806</c:v>
                </c:pt>
                <c:pt idx="319">
                  <c:v>147.09451151139154</c:v>
                </c:pt>
                <c:pt idx="320">
                  <c:v>147.17553778230149</c:v>
                </c:pt>
                <c:pt idx="321">
                  <c:v>147.25026917545966</c:v>
                </c:pt>
                <c:pt idx="322">
                  <c:v>147.31874033041714</c:v>
                </c:pt>
                <c:pt idx="323">
                  <c:v>147.38098837411911</c:v>
                </c:pt>
                <c:pt idx="324">
                  <c:v>147.43705286670382</c:v>
                </c:pt>
                <c:pt idx="325">
                  <c:v>147.48697574631001</c:v>
                </c:pt>
                <c:pt idx="326">
                  <c:v>147.53080127308147</c:v>
                </c:pt>
                <c:pt idx="327">
                  <c:v>147.56857597255339</c:v>
                </c:pt>
                <c:pt idx="328">
                  <c:v>147.60034857860325</c:v>
                </c:pt>
                <c:pt idx="329">
                  <c:v>147.6261699761456</c:v>
                </c:pt>
                <c:pt idx="330">
                  <c:v>147.64609314373968</c:v>
                </c:pt>
                <c:pt idx="331">
                  <c:v>147.66017309626994</c:v>
                </c:pt>
                <c:pt idx="332">
                  <c:v>147.66846682784796</c:v>
                </c:pt>
                <c:pt idx="333">
                  <c:v>147.67103325507117</c:v>
                </c:pt>
                <c:pt idx="334">
                  <c:v>147.6679331607541</c:v>
                </c:pt>
                <c:pt idx="335">
                  <c:v>147.65922913823681</c:v>
                </c:pt>
                <c:pt idx="336">
                  <c:v>147.64498553634854</c:v>
                </c:pt>
                <c:pt idx="337">
                  <c:v>147.62526840509122</c:v>
                </c:pt>
                <c:pt idx="338">
                  <c:v>147.60014544208104</c:v>
                </c:pt>
                <c:pt idx="339">
                  <c:v>147.56968593976603</c:v>
                </c:pt>
                <c:pt idx="340">
                  <c:v>147.53396073341605</c:v>
                </c:pt>
                <c:pt idx="341">
                  <c:v>147.49304214985608</c:v>
                </c:pt>
                <c:pt idx="342">
                  <c:v>147.44700395689176</c:v>
                </c:pt>
                <c:pt idx="343">
                  <c:v>147.39592131335519</c:v>
                </c:pt>
                <c:pt idx="344">
                  <c:v>147.33987071967465</c:v>
                </c:pt>
                <c:pt idx="345">
                  <c:v>147.27892996885191</c:v>
                </c:pt>
                <c:pt idx="346">
                  <c:v>147.21317809771182</c:v>
                </c:pt>
                <c:pt idx="347">
                  <c:v>147.14269533826979</c:v>
                </c:pt>
                <c:pt idx="348">
                  <c:v>147.06756306904799</c:v>
                </c:pt>
                <c:pt idx="349">
                  <c:v>146.98786376615362</c:v>
                </c:pt>
                <c:pt idx="350">
                  <c:v>146.90368095392552</c:v>
                </c:pt>
                <c:pt idx="351">
                  <c:v>146.81509915494166</c:v>
                </c:pt>
                <c:pt idx="352">
                  <c:v>146.72220383917534</c:v>
                </c:pt>
                <c:pt idx="353">
                  <c:v>146.62508137208607</c:v>
                </c:pt>
                <c:pt idx="354">
                  <c:v>146.52381896142373</c:v>
                </c:pt>
                <c:pt idx="355">
                  <c:v>146.41850460253488</c:v>
                </c:pt>
                <c:pt idx="356">
                  <c:v>146.30922702195994</c:v>
                </c:pt>
                <c:pt idx="357">
                  <c:v>146.19607561911761</c:v>
                </c:pt>
                <c:pt idx="358">
                  <c:v>146.07914040588753</c:v>
                </c:pt>
                <c:pt idx="359">
                  <c:v>145.95851194391366</c:v>
                </c:pt>
                <c:pt idx="360">
                  <c:v>145.83428127946621</c:v>
                </c:pt>
                <c:pt idx="361">
                  <c:v>145.70653987572376</c:v>
                </c:pt>
                <c:pt idx="362">
                  <c:v>145.57537954235045</c:v>
                </c:pt>
                <c:pt idx="363">
                  <c:v>145.4408923622791</c:v>
                </c:pt>
                <c:pt idx="364">
                  <c:v>145.30317061562118</c:v>
                </c:pt>
                <c:pt idx="365">
                  <c:v>145.16230670066716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9D-40D9-9E9C-71F1A72A7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50479"/>
        <c:axId val="1"/>
      </c:scatterChart>
      <c:valAx>
        <c:axId val="62385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8504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Sunlight Dur. (min)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Calculations!$AA$1</c:f>
              <c:strCache>
                <c:ptCount val="1"/>
                <c:pt idx="0">
                  <c:v>Sunlight Duration (minutes)</c:v>
                </c:pt>
              </c:strCache>
            </c:strRef>
          </c:tx>
          <c:marker>
            <c:symbol val="none"/>
          </c:marker>
          <c:val>
            <c:numRef>
              <c:f>Calculations!$AA$2:$AA$367</c:f>
              <c:numCache>
                <c:formatCode>General</c:formatCode>
                <c:ptCount val="366"/>
                <c:pt idx="0">
                  <c:v>574.54980181374333</c:v>
                </c:pt>
                <c:pt idx="1">
                  <c:v>575.19855402190342</c:v>
                </c:pt>
                <c:pt idx="2">
                  <c:v>575.90464459311045</c:v>
                </c:pt>
                <c:pt idx="3">
                  <c:v>576.66741886335603</c:v>
                </c:pt>
                <c:pt idx="4">
                  <c:v>577.48617494416123</c:v>
                </c:pt>
                <c:pt idx="5">
                  <c:v>578.360166027677</c:v>
                </c:pt>
                <c:pt idx="6">
                  <c:v>579.2886027994183</c:v>
                </c:pt>
                <c:pt idx="7">
                  <c:v>580.27065594334101</c:v>
                </c:pt>
                <c:pt idx="8">
                  <c:v>581.30545872386767</c:v>
                </c:pt>
                <c:pt idx="9">
                  <c:v>582.39210962936295</c:v>
                </c:pt>
                <c:pt idx="10">
                  <c:v>583.52967506173275</c:v>
                </c:pt>
                <c:pt idx="11">
                  <c:v>584.71719205697696</c:v>
                </c:pt>
                <c:pt idx="12">
                  <c:v>585.95367102202385</c:v>
                </c:pt>
                <c:pt idx="13">
                  <c:v>587.23809847349708</c:v>
                </c:pt>
                <c:pt idx="14">
                  <c:v>588.56943976480761</c:v>
                </c:pt>
                <c:pt idx="15">
                  <c:v>589.9466417885285</c:v>
                </c:pt>
                <c:pt idx="16">
                  <c:v>591.36863564182715</c:v>
                </c:pt>
                <c:pt idx="17">
                  <c:v>592.83433924353335</c:v>
                </c:pt>
                <c:pt idx="18">
                  <c:v>594.34265989228288</c:v>
                </c:pt>
                <c:pt idx="19">
                  <c:v>595.89249675613007</c:v>
                </c:pt>
                <c:pt idx="20">
                  <c:v>597.48274328491107</c:v>
                </c:pt>
                <c:pt idx="21">
                  <c:v>599.1122895376235</c:v>
                </c:pt>
                <c:pt idx="22">
                  <c:v>600.78002441805972</c:v>
                </c:pt>
                <c:pt idx="23">
                  <c:v>602.48483781284767</c:v>
                </c:pt>
                <c:pt idx="24">
                  <c:v>604.22562262701445</c:v>
                </c:pt>
                <c:pt idx="25">
                  <c:v>606.0012767130803</c:v>
                </c:pt>
                <c:pt idx="26">
                  <c:v>607.81070469060398</c:v>
                </c:pt>
                <c:pt idx="27">
                  <c:v>609.65281965390272</c:v>
                </c:pt>
                <c:pt idx="28">
                  <c:v>611.52654476645716</c:v>
                </c:pt>
                <c:pt idx="29">
                  <c:v>613.43081474131998</c:v>
                </c:pt>
                <c:pt idx="30">
                  <c:v>615.3645772074949</c:v>
                </c:pt>
                <c:pt idx="31">
                  <c:v>617.32679396288722</c:v>
                </c:pt>
                <c:pt idx="32">
                  <c:v>619.31644211505659</c:v>
                </c:pt>
                <c:pt idx="33">
                  <c:v>621.33251511147716</c:v>
                </c:pt>
                <c:pt idx="34">
                  <c:v>623.37402366156164</c:v>
                </c:pt>
                <c:pt idx="35">
                  <c:v>625.43999655303628</c:v>
                </c:pt>
                <c:pt idx="36">
                  <c:v>627.52948136567886</c:v>
                </c:pt>
                <c:pt idx="37">
                  <c:v>629.64154508573029</c:v>
                </c:pt>
                <c:pt idx="38">
                  <c:v>631.77527462451792</c:v>
                </c:pt>
                <c:pt idx="39">
                  <c:v>633.92977724511388</c:v>
                </c:pt>
                <c:pt idx="40">
                  <c:v>636.10418090093913</c:v>
                </c:pt>
                <c:pt idx="41">
                  <c:v>638.29763449037887</c:v>
                </c:pt>
                <c:pt idx="42">
                  <c:v>640.50930803160941</c:v>
                </c:pt>
                <c:pt idx="43">
                  <c:v>642.73839276179569</c:v>
                </c:pt>
                <c:pt idx="44">
                  <c:v>644.98410116491061</c:v>
                </c:pt>
                <c:pt idx="45">
                  <c:v>647.24566693235727</c:v>
                </c:pt>
                <c:pt idx="46">
                  <c:v>649.52234486060649</c:v>
                </c:pt>
                <c:pt idx="47">
                  <c:v>651.81341068990855</c:v>
                </c:pt>
                <c:pt idx="48">
                  <c:v>654.11816088814749</c:v>
                </c:pt>
                <c:pt idx="49">
                  <c:v>656.43591238367276</c:v>
                </c:pt>
                <c:pt idx="50">
                  <c:v>658.76600225102936</c:v>
                </c:pt>
                <c:pt idx="51">
                  <c:v>661.10778735315432</c:v>
                </c:pt>
                <c:pt idx="52">
                  <c:v>663.46064394362213</c:v>
                </c:pt>
                <c:pt idx="53">
                  <c:v>665.82396723228055</c:v>
                </c:pt>
                <c:pt idx="54">
                  <c:v>668.19717091758048</c:v>
                </c:pt>
                <c:pt idx="55">
                  <c:v>670.5796866885313</c:v>
                </c:pt>
                <c:pt idx="56">
                  <c:v>672.97096369936514</c:v>
                </c:pt>
                <c:pt idx="57">
                  <c:v>675.37046801947133</c:v>
                </c:pt>
                <c:pt idx="58">
                  <c:v>677.77768206133965</c:v>
                </c:pt>
                <c:pt idx="59">
                  <c:v>680.19210398879397</c:v>
                </c:pt>
                <c:pt idx="60">
                  <c:v>682.61324710789586</c:v>
                </c:pt>
                <c:pt idx="61">
                  <c:v>685.04063924252739</c:v>
                </c:pt>
                <c:pt idx="62">
                  <c:v>687.47382209668274</c:v>
                </c:pt>
                <c:pt idx="63">
                  <c:v>689.91235060522843</c:v>
                </c:pt>
                <c:pt idx="64">
                  <c:v>692.35579227482117</c:v>
                </c:pt>
                <c:pt idx="65">
                  <c:v>694.80372651649998</c:v>
                </c:pt>
                <c:pt idx="66">
                  <c:v>697.25574397139007</c:v>
                </c:pt>
                <c:pt idx="67">
                  <c:v>699.71144583078933</c:v>
                </c:pt>
                <c:pt idx="68">
                  <c:v>702.17044315176815</c:v>
                </c:pt>
                <c:pt idx="69">
                  <c:v>704.63235616940176</c:v>
                </c:pt>
                <c:pt idx="70">
                  <c:v>707.09681360658271</c:v>
                </c:pt>
                <c:pt idx="71">
                  <c:v>709.56345198225938</c:v>
                </c:pt>
                <c:pt idx="72">
                  <c:v>712.03191491890811</c:v>
                </c:pt>
                <c:pt idx="73">
                  <c:v>714.50185244991951</c:v>
                </c:pt>
                <c:pt idx="74">
                  <c:v>716.97292032757673</c:v>
                </c:pt>
                <c:pt idx="75">
                  <c:v>719.44477933215114</c:v>
                </c:pt>
                <c:pt idx="76">
                  <c:v>721.9170945826603</c:v>
                </c:pt>
                <c:pt idx="77">
                  <c:v>724.38953484972194</c:v>
                </c:pt>
                <c:pt idx="78">
                  <c:v>726.86177187097144</c:v>
                </c:pt>
                <c:pt idx="79">
                  <c:v>729.33347966940823</c:v>
                </c:pt>
                <c:pt idx="80">
                  <c:v>731.80433387499511</c:v>
                </c:pt>
                <c:pt idx="81">
                  <c:v>734.27401104989804</c:v>
                </c:pt>
                <c:pt idx="82">
                  <c:v>736.74218801770473</c:v>
                </c:pt>
                <c:pt idx="83">
                  <c:v>739.20854119681508</c:v>
                </c:pt>
                <c:pt idx="84">
                  <c:v>741.67274593849834</c:v>
                </c:pt>
                <c:pt idx="85">
                  <c:v>744.13447586973791</c:v>
                </c:pt>
                <c:pt idx="86">
                  <c:v>746.59340224135997</c:v>
                </c:pt>
                <c:pt idx="87">
                  <c:v>749.04919328161066</c:v>
                </c:pt>
                <c:pt idx="88">
                  <c:v>751.50151355572939</c:v>
                </c:pt>
                <c:pt idx="89">
                  <c:v>753.95002333174466</c:v>
                </c:pt>
                <c:pt idx="90">
                  <c:v>756.39437795298613</c:v>
                </c:pt>
                <c:pt idx="91">
                  <c:v>758.83422721778334</c:v>
                </c:pt>
                <c:pt idx="92">
                  <c:v>761.26921476681616</c:v>
                </c:pt>
                <c:pt idx="93">
                  <c:v>763.69897747866719</c:v>
                </c:pt>
                <c:pt idx="94">
                  <c:v>766.12314487421952</c:v>
                </c:pt>
                <c:pt idx="95">
                  <c:v>768.54133853051815</c:v>
                </c:pt>
                <c:pt idx="96">
                  <c:v>770.95317150483982</c:v>
                </c:pt>
                <c:pt idx="97">
                  <c:v>773.3582477697671</c:v>
                </c:pt>
                <c:pt idx="98">
                  <c:v>775.75616166010536</c:v>
                </c:pt>
                <c:pt idx="99">
                  <c:v>778.14649733262968</c:v>
                </c:pt>
                <c:pt idx="100">
                  <c:v>780.52882823963807</c:v>
                </c:pt>
                <c:pt idx="101">
                  <c:v>782.90271661741065</c:v>
                </c:pt>
                <c:pt idx="102">
                  <c:v>785.26771299083043</c:v>
                </c:pt>
                <c:pt idx="103">
                  <c:v>787.62335569530444</c:v>
                </c:pt>
                <c:pt idx="104">
                  <c:v>789.96917041753227</c:v>
                </c:pt>
                <c:pt idx="105">
                  <c:v>792.30466975639467</c:v>
                </c:pt>
                <c:pt idx="106">
                  <c:v>794.62935280565171</c:v>
                </c:pt>
                <c:pt idx="107">
                  <c:v>796.94270476001327</c:v>
                </c:pt>
                <c:pt idx="108">
                  <c:v>799.24419654634994</c:v>
                </c:pt>
                <c:pt idx="109">
                  <c:v>801.53328448183925</c:v>
                </c:pt>
                <c:pt idx="110">
                  <c:v>803.80940996102436</c:v>
                </c:pt>
                <c:pt idx="111">
                  <c:v>806.07199917371247</c:v>
                </c:pt>
                <c:pt idx="112">
                  <c:v>808.32046285581328</c:v>
                </c:pt>
                <c:pt idx="113">
                  <c:v>810.55419607536464</c:v>
                </c:pt>
                <c:pt idx="114">
                  <c:v>812.77257805583486</c:v>
                </c:pt>
                <c:pt idx="115">
                  <c:v>814.97497203913383</c:v>
                </c:pt>
                <c:pt idx="116">
                  <c:v>817.16072519058844</c:v>
                </c:pt>
                <c:pt idx="117">
                  <c:v>819.32916854837822</c:v>
                </c:pt>
                <c:pt idx="118">
                  <c:v>821.47961701975998</c:v>
                </c:pt>
                <c:pt idx="119">
                  <c:v>823.61136942664371</c:v>
                </c:pt>
                <c:pt idx="120">
                  <c:v>825.72370860292983</c:v>
                </c:pt>
                <c:pt idx="121">
                  <c:v>827.81590154606715</c:v>
                </c:pt>
                <c:pt idx="122">
                  <c:v>829.88719962533594</c:v>
                </c:pt>
                <c:pt idx="123">
                  <c:v>831.93683884912889</c:v>
                </c:pt>
                <c:pt idx="124">
                  <c:v>833.96404019372426</c:v>
                </c:pt>
                <c:pt idx="125">
                  <c:v>835.96800999563629</c:v>
                </c:pt>
                <c:pt idx="126">
                  <c:v>837.94794040982754</c:v>
                </c:pt>
                <c:pt idx="127">
                  <c:v>839.90300993567496</c:v>
                </c:pt>
                <c:pt idx="128">
                  <c:v>841.83238401261883</c:v>
                </c:pt>
                <c:pt idx="129">
                  <c:v>843.73521568715444</c:v>
                </c:pt>
                <c:pt idx="130">
                  <c:v>845.61064635257867</c:v>
                </c:pt>
                <c:pt idx="131">
                  <c:v>847.45780656274019</c:v>
                </c:pt>
                <c:pt idx="132">
                  <c:v>849.27581692073454</c:v>
                </c:pt>
                <c:pt idx="133">
                  <c:v>851.0637890432082</c:v>
                </c:pt>
                <c:pt idx="134">
                  <c:v>852.82082660052527</c:v>
                </c:pt>
                <c:pt idx="135">
                  <c:v>854.54602643283999</c:v>
                </c:pt>
                <c:pt idx="136">
                  <c:v>856.2384797415715</c:v>
                </c:pt>
                <c:pt idx="137">
                  <c:v>857.89727335551925</c:v>
                </c:pt>
                <c:pt idx="138">
                  <c:v>859.521491070249</c:v>
                </c:pt>
                <c:pt idx="139">
                  <c:v>861.11021505909639</c:v>
                </c:pt>
                <c:pt idx="140">
                  <c:v>862.66252735348837</c:v>
                </c:pt>
                <c:pt idx="141">
                  <c:v>864.17751138993447</c:v>
                </c:pt>
                <c:pt idx="142">
                  <c:v>865.65425362032511</c:v>
                </c:pt>
                <c:pt idx="143">
                  <c:v>867.09184518188931</c:v>
                </c:pt>
                <c:pt idx="144">
                  <c:v>868.48938362240813</c:v>
                </c:pt>
                <c:pt idx="145">
                  <c:v>869.84597467585672</c:v>
                </c:pt>
                <c:pt idx="146">
                  <c:v>871.16073408310365</c:v>
                </c:pt>
                <c:pt idx="147">
                  <c:v>872.43278945172358</c:v>
                </c:pt>
                <c:pt idx="148">
                  <c:v>873.66128214849073</c:v>
                </c:pt>
                <c:pt idx="149">
                  <c:v>874.84536921766005</c:v>
                </c:pt>
                <c:pt idx="150">
                  <c:v>875.98422531757603</c:v>
                </c:pt>
                <c:pt idx="151">
                  <c:v>877.07704466784969</c:v>
                </c:pt>
                <c:pt idx="152">
                  <c:v>878.12304299879338</c:v>
                </c:pt>
                <c:pt idx="153">
                  <c:v>879.12145949461444</c:v>
                </c:pt>
                <c:pt idx="154">
                  <c:v>880.07155872140584</c:v>
                </c:pt>
                <c:pt idx="155">
                  <c:v>880.97263253086203</c:v>
                </c:pt>
                <c:pt idx="156">
                  <c:v>881.82400193038404</c:v>
                </c:pt>
                <c:pt idx="157">
                  <c:v>882.62501891015359</c:v>
                </c:pt>
                <c:pt idx="158">
                  <c:v>883.37506821772581</c:v>
                </c:pt>
                <c:pt idx="159">
                  <c:v>884.07356907069709</c:v>
                </c:pt>
                <c:pt idx="160">
                  <c:v>884.71997679813455</c:v>
                </c:pt>
                <c:pt idx="161">
                  <c:v>885.3137844016444</c:v>
                </c:pt>
                <c:pt idx="162">
                  <c:v>885.85452402721796</c:v>
                </c:pt>
                <c:pt idx="163">
                  <c:v>886.34176833937272</c:v>
                </c:pt>
                <c:pt idx="164">
                  <c:v>886.77513178950517</c:v>
                </c:pt>
                <c:pt idx="165">
                  <c:v>887.15427177091226</c:v>
                </c:pt>
                <c:pt idx="166">
                  <c:v>887.47888965351262</c:v>
                </c:pt>
                <c:pt idx="167">
                  <c:v>887.748731691947</c:v>
                </c:pt>
                <c:pt idx="168">
                  <c:v>887.96358980146738</c:v>
                </c:pt>
                <c:pt idx="169">
                  <c:v>888.12330219678631</c:v>
                </c:pt>
                <c:pt idx="170">
                  <c:v>888.22775388990226</c:v>
                </c:pt>
                <c:pt idx="171">
                  <c:v>888.27687704375694</c:v>
                </c:pt>
                <c:pt idx="172">
                  <c:v>888.27065117951327</c:v>
                </c:pt>
                <c:pt idx="173">
                  <c:v>888.20910323613475</c:v>
                </c:pt>
                <c:pt idx="174">
                  <c:v>888.09230748190919</c:v>
                </c:pt>
                <c:pt idx="175">
                  <c:v>887.92038527848536</c:v>
                </c:pt>
                <c:pt idx="176">
                  <c:v>887.69350469893357</c:v>
                </c:pt>
                <c:pt idx="177">
                  <c:v>887.411880002261</c:v>
                </c:pt>
                <c:pt idx="178">
                  <c:v>887.07577096769614</c:v>
                </c:pt>
                <c:pt idx="179">
                  <c:v>886.6854820929284</c:v>
                </c:pt>
                <c:pt idx="180">
                  <c:v>886.24136166129006</c:v>
                </c:pt>
                <c:pt idx="181">
                  <c:v>885.7438006836428</c:v>
                </c:pt>
                <c:pt idx="182">
                  <c:v>885.19323172141458</c:v>
                </c:pt>
                <c:pt idx="183">
                  <c:v>884.59012759790062</c:v>
                </c:pt>
                <c:pt idx="184">
                  <c:v>883.93500000547454</c:v>
                </c:pt>
                <c:pt idx="185">
                  <c:v>883.22839801687496</c:v>
                </c:pt>
                <c:pt idx="186">
                  <c:v>882.47090650914106</c:v>
                </c:pt>
                <c:pt idx="187">
                  <c:v>881.66314450908783</c:v>
                </c:pt>
                <c:pt idx="188">
                  <c:v>880.8057634695017</c:v>
                </c:pt>
                <c:pt idx="189">
                  <c:v>879.89944548535516</c:v>
                </c:pt>
                <c:pt idx="190">
                  <c:v>878.94490145950851</c:v>
                </c:pt>
                <c:pt idx="191">
                  <c:v>877.94286922729475</c:v>
                </c:pt>
                <c:pt idx="192">
                  <c:v>876.89411164939361</c:v>
                </c:pt>
                <c:pt idx="193">
                  <c:v>875.79941468224843</c:v>
                </c:pt>
                <c:pt idx="194">
                  <c:v>874.6595854350461</c:v>
                </c:pt>
                <c:pt idx="195">
                  <c:v>873.47545022212012</c:v>
                </c:pt>
                <c:pt idx="196">
                  <c:v>872.24785261917634</c:v>
                </c:pt>
                <c:pt idx="197">
                  <c:v>870.97765153154614</c:v>
                </c:pt>
                <c:pt idx="198">
                  <c:v>869.66571928211545</c:v>
                </c:pt>
                <c:pt idx="199">
                  <c:v>868.3129397262386</c:v>
                </c:pt>
                <c:pt idx="200">
                  <c:v>866.92020640039868</c:v>
                </c:pt>
                <c:pt idx="201">
                  <c:v>865.48842071096487</c:v>
                </c:pt>
                <c:pt idx="202">
                  <c:v>864.01849016874894</c:v>
                </c:pt>
                <c:pt idx="203">
                  <c:v>862.51132667464947</c:v>
                </c:pt>
                <c:pt idx="204">
                  <c:v>860.96784486112983</c:v>
                </c:pt>
                <c:pt idx="205">
                  <c:v>859.38896049359892</c:v>
                </c:pt>
                <c:pt idx="206">
                  <c:v>857.77558893544744</c:v>
                </c:pt>
                <c:pt idx="207">
                  <c:v>856.12864367976226</c:v>
                </c:pt>
                <c:pt idx="208">
                  <c:v>854.4490349503742</c:v>
                </c:pt>
                <c:pt idx="209">
                  <c:v>852.73766837428013</c:v>
                </c:pt>
                <c:pt idx="210">
                  <c:v>850.99544372713717</c:v>
                </c:pt>
                <c:pt idx="211">
                  <c:v>849.22325375291041</c:v>
                </c:pt>
                <c:pt idx="212">
                  <c:v>847.42198305848081</c:v>
                </c:pt>
                <c:pt idx="213">
                  <c:v>845.59250708344871</c:v>
                </c:pt>
                <c:pt idx="214">
                  <c:v>843.73569114521422</c:v>
                </c:pt>
                <c:pt idx="215">
                  <c:v>841.85238955878367</c:v>
                </c:pt>
                <c:pt idx="216">
                  <c:v>839.94344483067891</c:v>
                </c:pt>
                <c:pt idx="217">
                  <c:v>838.00968692590823</c:v>
                </c:pt>
                <c:pt idx="218">
                  <c:v>836.05193260670001</c:v>
                </c:pt>
                <c:pt idx="219">
                  <c:v>834.07098484151481</c:v>
                </c:pt>
                <c:pt idx="220">
                  <c:v>832.0676322826057</c:v>
                </c:pt>
                <c:pt idx="221">
                  <c:v>830.04264881025131</c:v>
                </c:pt>
                <c:pt idx="222">
                  <c:v>827.99679314158391</c:v>
                </c:pt>
                <c:pt idx="223">
                  <c:v>825.93080850185765</c:v>
                </c:pt>
                <c:pt idx="224">
                  <c:v>823.84542235591812</c:v>
                </c:pt>
                <c:pt idx="225">
                  <c:v>821.74134619746917</c:v>
                </c:pt>
                <c:pt idx="226">
                  <c:v>819.61927539374608</c:v>
                </c:pt>
                <c:pt idx="227">
                  <c:v>817.47988908316518</c:v>
                </c:pt>
                <c:pt idx="228">
                  <c:v>815.32385012345901</c:v>
                </c:pt>
                <c:pt idx="229">
                  <c:v>813.15180508786239</c:v>
                </c:pt>
                <c:pt idx="230">
                  <c:v>810.96438430681462</c:v>
                </c:pt>
                <c:pt idx="231">
                  <c:v>808.76220195287635</c:v>
                </c:pt>
                <c:pt idx="232">
                  <c:v>806.54585616629788</c:v>
                </c:pt>
                <c:pt idx="233">
                  <c:v>804.31592921906486</c:v>
                </c:pt>
                <c:pt idx="234">
                  <c:v>802.07298771498267</c:v>
                </c:pt>
                <c:pt idx="235">
                  <c:v>799.81758282370822</c:v>
                </c:pt>
                <c:pt idx="236">
                  <c:v>797.55025054647172</c:v>
                </c:pt>
                <c:pt idx="237">
                  <c:v>795.27151201150639</c:v>
                </c:pt>
                <c:pt idx="238">
                  <c:v>792.98187379713193</c:v>
                </c:pt>
                <c:pt idx="239">
                  <c:v>790.68182828064221</c:v>
                </c:pt>
                <c:pt idx="240">
                  <c:v>788.37185401116346</c:v>
                </c:pt>
                <c:pt idx="241">
                  <c:v>786.05241610479322</c:v>
                </c:pt>
                <c:pt idx="242">
                  <c:v>783.72396666035365</c:v>
                </c:pt>
                <c:pt idx="243">
                  <c:v>781.38694519427781</c:v>
                </c:pt>
                <c:pt idx="244">
                  <c:v>779.04177909314785</c:v>
                </c:pt>
                <c:pt idx="245">
                  <c:v>776.68888408260102</c:v>
                </c:pt>
                <c:pt idx="246">
                  <c:v>774.3286647112925</c:v>
                </c:pt>
                <c:pt idx="247">
                  <c:v>771.96151484876441</c:v>
                </c:pt>
                <c:pt idx="248">
                  <c:v>769.58781819618798</c:v>
                </c:pt>
                <c:pt idx="249">
                  <c:v>767.20794880890071</c:v>
                </c:pt>
                <c:pt idx="250">
                  <c:v>764.82227162994002</c:v>
                </c:pt>
                <c:pt idx="251">
                  <c:v>762.43114303362222</c:v>
                </c:pt>
                <c:pt idx="252">
                  <c:v>760.03491137850824</c:v>
                </c:pt>
                <c:pt idx="253">
                  <c:v>757.63391756896965</c:v>
                </c:pt>
                <c:pt idx="254">
                  <c:v>755.22849562482213</c:v>
                </c:pt>
                <c:pt idx="255">
                  <c:v>752.8189732584151</c:v>
                </c:pt>
                <c:pt idx="256">
                  <c:v>750.40567245868363</c:v>
                </c:pt>
                <c:pt idx="257">
                  <c:v>747.98891008167902</c:v>
                </c:pt>
                <c:pt idx="258">
                  <c:v>745.56899844726877</c:v>
                </c:pt>
                <c:pt idx="259">
                  <c:v>743.14624594153634</c:v>
                </c:pt>
                <c:pt idx="260">
                  <c:v>740.72095762463209</c:v>
                </c:pt>
                <c:pt idx="261">
                  <c:v>738.2934358437866</c:v>
                </c:pt>
                <c:pt idx="262">
                  <c:v>735.86398085118549</c:v>
                </c:pt>
                <c:pt idx="263">
                  <c:v>733.43289142652532</c:v>
                </c:pt>
                <c:pt idx="264">
                  <c:v>731.00046550400896</c:v>
                </c:pt>
                <c:pt idx="265">
                  <c:v>728.56700080358621</c:v>
                </c:pt>
                <c:pt idx="266">
                  <c:v>726.13279546626563</c:v>
                </c:pt>
                <c:pt idx="267">
                  <c:v>723.69814869326672</c:v>
                </c:pt>
                <c:pt idx="268">
                  <c:v>721.26336138885904</c:v>
                </c:pt>
                <c:pt idx="269">
                  <c:v>718.82873680668786</c:v>
                </c:pt>
                <c:pt idx="270">
                  <c:v>716.39458119932931</c:v>
                </c:pt>
                <c:pt idx="271">
                  <c:v>713.96120447088424</c:v>
                </c:pt>
                <c:pt idx="272">
                  <c:v>711.52892083232382</c:v>
                </c:pt>
                <c:pt idx="273">
                  <c:v>709.09804945929295</c:v>
                </c:pt>
                <c:pt idx="274">
                  <c:v>706.668915152056</c:v>
                </c:pt>
                <c:pt idx="275">
                  <c:v>704.24184899716147</c:v>
                </c:pt>
                <c:pt idx="276">
                  <c:v>701.81718903043543</c:v>
                </c:pt>
                <c:pt idx="277">
                  <c:v>699.39528090078647</c:v>
                </c:pt>
                <c:pt idx="278">
                  <c:v>696.97647853429032</c:v>
                </c:pt>
                <c:pt idx="279">
                  <c:v>694.56114479787686</c:v>
                </c:pt>
                <c:pt idx="280">
                  <c:v>692.14965216197947</c:v>
                </c:pt>
                <c:pt idx="281">
                  <c:v>689.74238336126109</c:v>
                </c:pt>
                <c:pt idx="282">
                  <c:v>687.33973205264044</c:v>
                </c:pt>
                <c:pt idx="283">
                  <c:v>684.94210346951775</c:v>
                </c:pt>
                <c:pt idx="284">
                  <c:v>682.54991507120462</c:v>
                </c:pt>
                <c:pt idx="285">
                  <c:v>680.16359718622448</c:v>
                </c:pt>
                <c:pt idx="286">
                  <c:v>677.78359364833477</c:v>
                </c:pt>
                <c:pt idx="287">
                  <c:v>675.41036242361622</c:v>
                </c:pt>
                <c:pt idx="288">
                  <c:v>673.04437622716887</c:v>
                </c:pt>
                <c:pt idx="289">
                  <c:v>670.68612312765606</c:v>
                </c:pt>
                <c:pt idx="290">
                  <c:v>668.33610713778626</c:v>
                </c:pt>
                <c:pt idx="291">
                  <c:v>665.99484878875205</c:v>
                </c:pt>
                <c:pt idx="292">
                  <c:v>663.66288568642278</c:v>
                </c:pt>
                <c:pt idx="293">
                  <c:v>661.34077304698167</c:v>
                </c:pt>
                <c:pt idx="294">
                  <c:v>659.02908420946721</c:v>
                </c:pt>
                <c:pt idx="295">
                  <c:v>656.72841112260926</c:v>
                </c:pt>
                <c:pt idx="296">
                  <c:v>654.43936480308821</c:v>
                </c:pt>
                <c:pt idx="297">
                  <c:v>652.16257576232124</c:v>
                </c:pt>
                <c:pt idx="298">
                  <c:v>649.89869439850872</c:v>
                </c:pt>
                <c:pt idx="299">
                  <c:v>647.64839135074465</c:v>
                </c:pt>
                <c:pt idx="300">
                  <c:v>645.41235781168996</c:v>
                </c:pt>
                <c:pt idx="301">
                  <c:v>643.19130579524415</c:v>
                </c:pt>
                <c:pt idx="302">
                  <c:v>640.9859683554464</c:v>
                </c:pt>
                <c:pt idx="303">
                  <c:v>638.79709975276933</c:v>
                </c:pt>
                <c:pt idx="304">
                  <c:v>636.62547556390587</c:v>
                </c:pt>
                <c:pt idx="305">
                  <c:v>634.47189273085905</c:v>
                </c:pt>
                <c:pt idx="306">
                  <c:v>632.33716954534225</c:v>
                </c:pt>
                <c:pt idx="307">
                  <c:v>630.222145564269</c:v>
                </c:pt>
                <c:pt idx="308">
                  <c:v>628.12768145205689</c:v>
                </c:pt>
                <c:pt idx="309">
                  <c:v>626.05465874568199</c:v>
                </c:pt>
                <c:pt idx="310">
                  <c:v>624.00397953817321</c:v>
                </c:pt>
                <c:pt idx="311">
                  <c:v>621.97656607659576</c:v>
                </c:pt>
                <c:pt idx="312">
                  <c:v>619.97336027037818</c:v>
                </c:pt>
                <c:pt idx="313">
                  <c:v>617.9953231062708</c:v>
                </c:pt>
                <c:pt idx="314">
                  <c:v>616.04343396622426</c:v>
                </c:pt>
                <c:pt idx="315">
                  <c:v>614.11868984476371</c:v>
                </c:pt>
                <c:pt idx="316">
                  <c:v>612.22210446276813</c:v>
                </c:pt>
                <c:pt idx="317">
                  <c:v>610.35470727484005</c:v>
                </c:pt>
                <c:pt idx="318">
                  <c:v>608.51754236790055</c:v>
                </c:pt>
                <c:pt idx="319">
                  <c:v>606.71166724901855</c:v>
                </c:pt>
                <c:pt idx="320">
                  <c:v>604.93815152107027</c:v>
                </c:pt>
                <c:pt idx="321">
                  <c:v>603.1980754453366</c:v>
                </c:pt>
                <c:pt idx="322">
                  <c:v>601.49252839074541</c:v>
                </c:pt>
                <c:pt idx="323">
                  <c:v>599.82260717018721</c:v>
                </c:pt>
                <c:pt idx="324">
                  <c:v>598.18941426501249</c:v>
                </c:pt>
                <c:pt idx="325">
                  <c:v>596.59405593962094</c:v>
                </c:pt>
                <c:pt idx="326">
                  <c:v>595.03764024883117</c:v>
                </c:pt>
                <c:pt idx="327">
                  <c:v>593.52127494161721</c:v>
                </c:pt>
                <c:pt idx="328">
                  <c:v>592.04606526570171</c:v>
                </c:pt>
                <c:pt idx="329">
                  <c:v>590.61311167835879</c:v>
                </c:pt>
                <c:pt idx="330">
                  <c:v>589.22350746977361</c:v>
                </c:pt>
                <c:pt idx="331">
                  <c:v>587.87833630625755</c:v>
                </c:pt>
                <c:pt idx="332">
                  <c:v>586.57866970154544</c:v>
                </c:pt>
                <c:pt idx="333">
                  <c:v>585.32556442538714</c:v>
                </c:pt>
                <c:pt idx="334">
                  <c:v>584.12005985950009</c:v>
                </c:pt>
                <c:pt idx="335">
                  <c:v>582.96317531196598</c:v>
                </c:pt>
                <c:pt idx="336">
                  <c:v>581.85590730182821</c:v>
                </c:pt>
                <c:pt idx="337">
                  <c:v>580.79922682661106</c:v>
                </c:pt>
                <c:pt idx="338">
                  <c:v>579.79407662605934</c:v>
                </c:pt>
                <c:pt idx="339">
                  <c:v>578.84136845611647</c:v>
                </c:pt>
                <c:pt idx="340">
                  <c:v>577.94198038760419</c:v>
                </c:pt>
                <c:pt idx="341">
                  <c:v>577.09675414460071</c:v>
                </c:pt>
                <c:pt idx="342">
                  <c:v>576.30649249769033</c:v>
                </c:pt>
                <c:pt idx="343">
                  <c:v>575.57195672754972</c:v>
                </c:pt>
                <c:pt idx="344">
                  <c:v>574.89386417424305</c:v>
                </c:pt>
                <c:pt idx="345">
                  <c:v>574.27288588761235</c:v>
                </c:pt>
                <c:pt idx="346">
                  <c:v>573.7096443937653</c:v>
                </c:pt>
                <c:pt idx="347">
                  <c:v>573.20471159233682</c:v>
                </c:pt>
                <c:pt idx="348">
                  <c:v>572.75860679857226</c:v>
                </c:pt>
                <c:pt idx="349">
                  <c:v>572.37179494357258</c:v>
                </c:pt>
                <c:pt idx="350">
                  <c:v>572.04468494516914</c:v>
                </c:pt>
                <c:pt idx="351">
                  <c:v>571.77762826088178</c:v>
                </c:pt>
                <c:pt idx="352">
                  <c:v>571.57091763325991</c:v>
                </c:pt>
                <c:pt idx="353">
                  <c:v>571.42478603664188</c:v>
                </c:pt>
                <c:pt idx="354">
                  <c:v>571.3394058329834</c:v>
                </c:pt>
                <c:pt idx="355">
                  <c:v>571.31488814294892</c:v>
                </c:pt>
                <c:pt idx="356">
                  <c:v>571.35128243689701</c:v>
                </c:pt>
                <c:pt idx="357">
                  <c:v>571.44857634880316</c:v>
                </c:pt>
                <c:pt idx="358">
                  <c:v>571.60669571451137</c:v>
                </c:pt>
                <c:pt idx="359">
                  <c:v>571.82550483405441</c:v>
                </c:pt>
                <c:pt idx="360">
                  <c:v>572.10480695612443</c:v>
                </c:pt>
                <c:pt idx="361">
                  <c:v>572.44434498114106</c:v>
                </c:pt>
                <c:pt idx="362">
                  <c:v>572.84380237779033</c:v>
                </c:pt>
                <c:pt idx="363">
                  <c:v>573.30280430634923</c:v>
                </c:pt>
                <c:pt idx="364">
                  <c:v>573.82091894071937</c:v>
                </c:pt>
                <c:pt idx="365">
                  <c:v>574.39765897967891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9-4754-B50C-01171412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48815"/>
        <c:axId val="1"/>
      </c:lineChart>
      <c:catAx>
        <c:axId val="62384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4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848815"/>
        <c:crosses val="autoZero"/>
        <c:crossBetween val="between"/>
        <c:majorUnit val="20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91362126245848"/>
          <c:y val="4.5454545454545456E-2"/>
          <c:w val="0.6013289036544851"/>
          <c:h val="0.759090909090909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Calculations!$Y$1</c:f>
              <c:strCache>
                <c:ptCount val="1"/>
                <c:pt idx="0">
                  <c:v>Sunrise Time (LST)</c:v>
                </c:pt>
              </c:strCache>
            </c:strRef>
          </c:tx>
          <c:marker>
            <c:symbol val="none"/>
          </c:marker>
          <c:val>
            <c:numRef>
              <c:f>Calculations!$Y$2:$Y$367</c:f>
              <c:numCache>
                <c:formatCode>h:mm:ss;@</c:formatCode>
                <c:ptCount val="366"/>
                <c:pt idx="0">
                  <c:v>0.39941121068878277</c:v>
                </c:pt>
                <c:pt idx="1">
                  <c:v>0.39951200608728832</c:v>
                </c:pt>
                <c:pt idx="2">
                  <c:v>0.39958904312005644</c:v>
                </c:pt>
                <c:pt idx="3">
                  <c:v>0.39964220579880788</c:v>
                </c:pt>
                <c:pt idx="4">
                  <c:v>0.39967140182008037</c:v>
                </c:pt>
                <c:pt idx="5">
                  <c:v>0.39967656228515813</c:v>
                </c:pt>
                <c:pt idx="6">
                  <c:v>0.39965764136276333</c:v>
                </c:pt>
                <c:pt idx="7">
                  <c:v>0.39961461589865621</c:v>
                </c:pt>
                <c:pt idx="8">
                  <c:v>0.39954748497644299</c:v>
                </c:pt>
                <c:pt idx="9">
                  <c:v>0.39945626943397622</c:v>
                </c:pt>
                <c:pt idx="10">
                  <c:v>0.39934101133976679</c:v>
                </c:pt>
                <c:pt idx="11">
                  <c:v>0.39920177343385288</c:v>
                </c:pt>
                <c:pt idx="12">
                  <c:v>0.3990386385374966</c:v>
                </c:pt>
                <c:pt idx="13">
                  <c:v>0.39885170893602839</c:v>
                </c:pt>
                <c:pt idx="14">
                  <c:v>0.39864110573903111</c:v>
                </c:pt>
                <c:pt idx="15">
                  <c:v>0.39840696822191435</c:v>
                </c:pt>
                <c:pt idx="16">
                  <c:v>0.39814945315276334</c:v>
                </c:pt>
                <c:pt idx="17">
                  <c:v>0.39786873410815105</c:v>
                </c:pt>
                <c:pt idx="18">
                  <c:v>0.39756500078139762</c:v>
                </c:pt>
                <c:pt idx="19">
                  <c:v>0.39723845828652143</c:v>
                </c:pt>
                <c:pt idx="20">
                  <c:v>0.39688932646091779</c:v>
                </c:pt>
                <c:pt idx="21">
                  <c:v>0.39651783916954125</c:v>
                </c:pt>
                <c:pt idx="22">
                  <c:v>0.39612424361312343</c:v>
                </c:pt>
                <c:pt idx="23">
                  <c:v>0.39570879964273575</c:v>
                </c:pt>
                <c:pt idx="24">
                  <c:v>0.39527177908274458</c:v>
                </c:pt>
                <c:pt idx="25">
                  <c:v>0.39481346506399356</c:v>
                </c:pt>
                <c:pt idx="26">
                  <c:v>0.39433415136880384</c:v>
                </c:pt>
                <c:pt idx="27">
                  <c:v>0.39383414178918491</c:v>
                </c:pt>
                <c:pt idx="28">
                  <c:v>0.39331374949944853</c:v>
                </c:pt>
                <c:pt idx="29">
                  <c:v>0.39277329644421016</c:v>
                </c:pt>
                <c:pt idx="30">
                  <c:v>0.39221311274260195</c:v>
                </c:pt>
                <c:pt idx="31">
                  <c:v>0.39163353610936386</c:v>
                </c:pt>
                <c:pt idx="32">
                  <c:v>0.39103491129332313</c:v>
                </c:pt>
                <c:pt idx="33">
                  <c:v>0.39041758953365058</c:v>
                </c:pt>
                <c:pt idx="34">
                  <c:v>0.38978192803415418</c:v>
                </c:pt>
                <c:pt idx="35">
                  <c:v>0.3891282894557857</c:v>
                </c:pt>
                <c:pt idx="36">
                  <c:v>0.38845704142743515</c:v>
                </c:pt>
                <c:pt idx="37">
                  <c:v>0.38776855607501515</c:v>
                </c:pt>
                <c:pt idx="38">
                  <c:v>0.38706320956878498</c:v>
                </c:pt>
                <c:pt idx="39">
                  <c:v>0.38634138168878968</c:v>
                </c:pt>
                <c:pt idx="40">
                  <c:v>0.38560345540827745</c:v>
                </c:pt>
                <c:pt idx="41">
                  <c:v>0.3848498164949099</c:v>
                </c:pt>
                <c:pt idx="42">
                  <c:v>0.38408085312955087</c:v>
                </c:pt>
                <c:pt idx="43">
                  <c:v>0.3832969555424231</c:v>
                </c:pt>
                <c:pt idx="44">
                  <c:v>0.38249851566639087</c:v>
                </c:pt>
                <c:pt idx="45">
                  <c:v>0.38168592680714569</c:v>
                </c:pt>
                <c:pt idx="46">
                  <c:v>0.380859583330037</c:v>
                </c:pt>
                <c:pt idx="47">
                  <c:v>0.3800198803633314</c:v>
                </c:pt>
                <c:pt idx="48">
                  <c:v>0.37916721351765104</c:v>
                </c:pt>
                <c:pt idx="49">
                  <c:v>0.37830197862140075</c:v>
                </c:pt>
                <c:pt idx="50">
                  <c:v>0.37742457147191733</c:v>
                </c:pt>
                <c:pt idx="51">
                  <c:v>0.3765353876021717</c:v>
                </c:pt>
                <c:pt idx="52">
                  <c:v>0.37563482206280208</c:v>
                </c:pt>
                <c:pt idx="53">
                  <c:v>0.37472326921929283</c:v>
                </c:pt>
                <c:pt idx="54">
                  <c:v>0.37380112256407766</c:v>
                </c:pt>
                <c:pt idx="55">
                  <c:v>0.37286877454343126</c:v>
                </c:pt>
                <c:pt idx="56">
                  <c:v>0.37192661639888436</c:v>
                </c:pt>
                <c:pt idx="57">
                  <c:v>0.37097503802305248</c:v>
                </c:pt>
                <c:pt idx="58">
                  <c:v>0.37001442782960642</c:v>
                </c:pt>
                <c:pt idx="59">
                  <c:v>0.3690451726372509</c:v>
                </c:pt>
                <c:pt idx="60">
                  <c:v>0.36806765756744531</c:v>
                </c:pt>
                <c:pt idx="61">
                  <c:v>0.36708226595568239</c:v>
                </c:pt>
                <c:pt idx="62">
                  <c:v>0.36608937927606255</c:v>
                </c:pt>
                <c:pt idx="63">
                  <c:v>0.36508937707892702</c:v>
                </c:pt>
                <c:pt idx="64">
                  <c:v>0.36408263694127097</c:v>
                </c:pt>
                <c:pt idx="65">
                  <c:v>0.36306953442965267</c:v>
                </c:pt>
                <c:pt idx="66">
                  <c:v>0.36205044307526985</c:v>
                </c:pt>
                <c:pt idx="67">
                  <c:v>0.36102573436086971</c:v>
                </c:pt>
                <c:pt idx="68">
                  <c:v>0.35999577771914837</c:v>
                </c:pt>
                <c:pt idx="69">
                  <c:v>0.35896094054222166</c:v>
                </c:pt>
                <c:pt idx="70">
                  <c:v>0.35792158820175929</c:v>
                </c:pt>
                <c:pt idx="71">
                  <c:v>0.35687808407934402</c:v>
                </c:pt>
                <c:pt idx="72">
                  <c:v>0.35583078960657616</c:v>
                </c:pt>
                <c:pt idx="73">
                  <c:v>0.3547800643144301</c:v>
                </c:pt>
                <c:pt idx="74">
                  <c:v>0.35372626589131584</c:v>
                </c:pt>
                <c:pt idx="75">
                  <c:v>0.3526697502493103</c:v>
                </c:pt>
                <c:pt idx="76">
                  <c:v>0.35161087159796289</c:v>
                </c:pt>
                <c:pt idx="77">
                  <c:v>0.35054998252507935</c:v>
                </c:pt>
                <c:pt idx="78">
                  <c:v>0.34948743408383659</c:v>
                </c:pt>
                <c:pt idx="79">
                  <c:v>0.3484235758855796</c:v>
                </c:pt>
                <c:pt idx="80">
                  <c:v>0.34735875619764539</c:v>
                </c:pt>
                <c:pt idx="81">
                  <c:v>0.34629332204549429</c:v>
                </c:pt>
                <c:pt idx="82">
                  <c:v>0.3452276193184346</c:v>
                </c:pt>
                <c:pt idx="83">
                  <c:v>0.34416199287826171</c:v>
                </c:pt>
                <c:pt idx="84">
                  <c:v>0.34309678666999976</c:v>
                </c:pt>
                <c:pt idx="85">
                  <c:v>0.34203234383407632</c:v>
                </c:pt>
                <c:pt idx="86">
                  <c:v>0.34096900681910197</c:v>
                </c:pt>
                <c:pt idx="87">
                  <c:v>0.33990711749456698</c:v>
                </c:pt>
                <c:pt idx="88">
                  <c:v>0.33884701726261207</c:v>
                </c:pt>
                <c:pt idx="89">
                  <c:v>0.3377890471681752</c:v>
                </c:pt>
                <c:pt idx="90">
                  <c:v>0.33673354800672328</c:v>
                </c:pt>
                <c:pt idx="91">
                  <c:v>0.33568086042880135</c:v>
                </c:pt>
                <c:pt idx="92">
                  <c:v>0.33463132504066678</c:v>
                </c:pt>
                <c:pt idx="93">
                  <c:v>0.33358528250026204</c:v>
                </c:pt>
                <c:pt idx="94">
                  <c:v>0.33254307360777979</c:v>
                </c:pt>
                <c:pt idx="95">
                  <c:v>0.33150503939011799</c:v>
                </c:pt>
                <c:pt idx="96">
                  <c:v>0.33047152117851264</c:v>
                </c:pt>
                <c:pt idx="97">
                  <c:v>0.32944286067865897</c:v>
                </c:pt>
                <c:pt idx="98">
                  <c:v>0.32841940003266257</c:v>
                </c:pt>
                <c:pt idx="99">
                  <c:v>0.32740148187214868</c:v>
                </c:pt>
                <c:pt idx="100">
                  <c:v>0.3263894493619186</c:v>
                </c:pt>
                <c:pt idx="101">
                  <c:v>0.32538364623354582</c:v>
                </c:pt>
                <c:pt idx="102">
                  <c:v>0.32438441680829788</c:v>
                </c:pt>
                <c:pt idx="103">
                  <c:v>0.32339210600887996</c:v>
                </c:pt>
                <c:pt idx="104">
                  <c:v>0.32240705935938374</c:v>
                </c:pt>
                <c:pt idx="105">
                  <c:v>0.32142962297300981</c:v>
                </c:pt>
                <c:pt idx="106">
                  <c:v>0.32046014352701213</c:v>
                </c:pt>
                <c:pt idx="107">
                  <c:v>0.31949896822443985</c:v>
                </c:pt>
                <c:pt idx="108">
                  <c:v>0.31854644474222238</c:v>
                </c:pt>
                <c:pt idx="109">
                  <c:v>0.31760292116520061</c:v>
                </c:pt>
                <c:pt idx="110">
                  <c:v>0.3166687459056941</c:v>
                </c:pt>
                <c:pt idx="111">
                  <c:v>0.31574426760827551</c:v>
                </c:pt>
                <c:pt idx="112">
                  <c:v>0.31482983503941203</c:v>
                </c:pt>
                <c:pt idx="113">
                  <c:v>0.31392579696163586</c:v>
                </c:pt>
                <c:pt idx="114">
                  <c:v>0.31303250199201782</c:v>
                </c:pt>
                <c:pt idx="115">
                  <c:v>0.31215029844464465</c:v>
                </c:pt>
                <c:pt idx="116">
                  <c:v>0.31127953415690868</c:v>
                </c:pt>
                <c:pt idx="117">
                  <c:v>0.31042055629938087</c:v>
                </c:pt>
                <c:pt idx="118">
                  <c:v>0.30957371116914223</c:v>
                </c:pt>
                <c:pt idx="119">
                  <c:v>0.30873934396639502</c:v>
                </c:pt>
                <c:pt idx="120">
                  <c:v>0.30791779855427759</c:v>
                </c:pt>
                <c:pt idx="121">
                  <c:v>0.30710941720180956</c:v>
                </c:pt>
                <c:pt idx="122">
                  <c:v>0.30631454030991229</c:v>
                </c:pt>
                <c:pt idx="123">
                  <c:v>0.30553350612055402</c:v>
                </c:pt>
                <c:pt idx="124">
                  <c:v>0.30476665040900858</c:v>
                </c:pt>
                <c:pt idx="125">
                  <c:v>0.30401430615937869</c:v>
                </c:pt>
                <c:pt idx="126">
                  <c:v>0.30327680322347361</c:v>
                </c:pt>
                <c:pt idx="127">
                  <c:v>0.30255446796327679</c:v>
                </c:pt>
                <c:pt idx="128">
                  <c:v>0.30184762287722666</c:v>
                </c:pt>
                <c:pt idx="129">
                  <c:v>0.30115658621062574</c:v>
                </c:pt>
                <c:pt idx="130">
                  <c:v>0.30048167155057465</c:v>
                </c:pt>
                <c:pt idx="131">
                  <c:v>0.29982318740586833</c:v>
                </c:pt>
                <c:pt idx="132">
                  <c:v>0.29918143677238884</c:v>
                </c:pt>
                <c:pt idx="133">
                  <c:v>0.29855671668459982</c:v>
                </c:pt>
                <c:pt idx="134">
                  <c:v>0.29794931775386779</c:v>
                </c:pt>
                <c:pt idx="135">
                  <c:v>0.2973595236943804</c:v>
                </c:pt>
                <c:pt idx="136">
                  <c:v>0.29678761083758282</c:v>
                </c:pt>
                <c:pt idx="137">
                  <c:v>0.29623384763611754</c:v>
                </c:pt>
                <c:pt idx="138">
                  <c:v>0.29569849415840399</c:v>
                </c:pt>
                <c:pt idx="139">
                  <c:v>0.29518180157506629</c:v>
                </c:pt>
                <c:pt idx="140">
                  <c:v>0.29468401163858049</c:v>
                </c:pt>
                <c:pt idx="141">
                  <c:v>0.29420535615758714</c:v>
                </c:pt>
                <c:pt idx="142">
                  <c:v>0.29374605646750135</c:v>
                </c:pt>
                <c:pt idx="143">
                  <c:v>0.29330632289910469</c:v>
                </c:pt>
                <c:pt idx="144">
                  <c:v>0.29288635424698967</c:v>
                </c:pt>
                <c:pt idx="145">
                  <c:v>0.2924863372398217</c:v>
                </c:pt>
                <c:pt idx="146">
                  <c:v>0.29210644601450281</c:v>
                </c:pt>
                <c:pt idx="147">
                  <c:v>0.29174684159645436</c:v>
                </c:pt>
                <c:pt idx="148">
                  <c:v>0.29140767138832724</c:v>
                </c:pt>
                <c:pt idx="149">
                  <c:v>0.29108906866955808</c:v>
                </c:pt>
                <c:pt idx="150">
                  <c:v>0.29079115210928924</c:v>
                </c:pt>
                <c:pt idx="151">
                  <c:v>0.29051402529522463</c:v>
                </c:pt>
                <c:pt idx="152">
                  <c:v>0.29025777628109833</c:v>
                </c:pt>
                <c:pt idx="153">
                  <c:v>0.29002247715543439</c:v>
                </c:pt>
                <c:pt idx="154">
                  <c:v>0.28980818363435962</c:v>
                </c:pt>
                <c:pt idx="155">
                  <c:v>0.28961493468120225</c:v>
                </c:pt>
                <c:pt idx="156">
                  <c:v>0.28944275215563031</c:v>
                </c:pt>
                <c:pt idx="157">
                  <c:v>0.28929164049503964</c:v>
                </c:pt>
                <c:pt idx="158">
                  <c:v>0.28916158643085416</c:v>
                </c:pt>
                <c:pt idx="159">
                  <c:v>0.28905255874232438</c:v>
                </c:pt>
                <c:pt idx="160">
                  <c:v>0.28896450805030727</c:v>
                </c:pt>
                <c:pt idx="161">
                  <c:v>0.28889736665338589</c:v>
                </c:pt>
                <c:pt idx="162">
                  <c:v>0.2888510484085311</c:v>
                </c:pt>
                <c:pt idx="163">
                  <c:v>0.28882544865833576</c:v>
                </c:pt>
                <c:pt idx="164">
                  <c:v>0.28882044420664948</c:v>
                </c:pt>
                <c:pt idx="165">
                  <c:v>0.28883589334421023</c:v>
                </c:pt>
                <c:pt idx="166">
                  <c:v>0.28887163592564158</c:v>
                </c:pt>
                <c:pt idx="167">
                  <c:v>0.28892749349889074</c:v>
                </c:pt>
                <c:pt idx="168">
                  <c:v>0.28900326948792543</c:v>
                </c:pt>
                <c:pt idx="169">
                  <c:v>0.28909874942919228</c:v>
                </c:pt>
                <c:pt idx="170">
                  <c:v>0.28921370126202928</c:v>
                </c:pt>
                <c:pt idx="171">
                  <c:v>0.2893478756729051</c:v>
                </c:pt>
                <c:pt idx="172">
                  <c:v>0.28950100649303523</c:v>
                </c:pt>
                <c:pt idx="173">
                  <c:v>0.28967281114857041</c:v>
                </c:pt>
                <c:pt idx="174">
                  <c:v>0.28986299116225439</c:v>
                </c:pt>
                <c:pt idx="175">
                  <c:v>0.29007123270509089</c:v>
                </c:pt>
                <c:pt idx="176">
                  <c:v>0.29029720719625002</c:v>
                </c:pt>
                <c:pt idx="177">
                  <c:v>0.29054057194913741</c:v>
                </c:pt>
                <c:pt idx="178">
                  <c:v>0.2908009708612449</c:v>
                </c:pt>
                <c:pt idx="179">
                  <c:v>0.29107803514512498</c:v>
                </c:pt>
                <c:pt idx="180">
                  <c:v>0.29137138409757668</c:v>
                </c:pt>
                <c:pt idx="181">
                  <c:v>0.29168062590387789</c:v>
                </c:pt>
                <c:pt idx="182">
                  <c:v>0.29200535847371689</c:v>
                </c:pt>
                <c:pt idx="183">
                  <c:v>0.29234517030524759</c:v>
                </c:pt>
                <c:pt idx="184">
                  <c:v>0.29269964137358695</c:v>
                </c:pt>
                <c:pt idx="185">
                  <c:v>0.29306834403990339</c:v>
                </c:pt>
                <c:pt idx="186">
                  <c:v>0.29345084397717763</c:v>
                </c:pt>
                <c:pt idx="187">
                  <c:v>0.29384670110864303</c:v>
                </c:pt>
                <c:pt idx="188">
                  <c:v>0.29425547055487733</c:v>
                </c:pt>
                <c:pt idx="189">
                  <c:v>0.29467670358553549</c:v>
                </c:pt>
                <c:pt idx="190">
                  <c:v>0.29510994857170636</c:v>
                </c:pt>
                <c:pt idx="191">
                  <c:v>0.29555475193498076</c:v>
                </c:pt>
                <c:pt idx="192">
                  <c:v>0.29601065908937135</c:v>
                </c:pt>
                <c:pt idx="193">
                  <c:v>0.29647721537234573</c:v>
                </c:pt>
                <c:pt idx="194">
                  <c:v>0.29695396696140031</c:v>
                </c:pt>
                <c:pt idx="195">
                  <c:v>0.2974404617727025</c:v>
                </c:pt>
                <c:pt idx="196">
                  <c:v>0.29793625033859811</c:v>
                </c:pt>
                <c:pt idx="197">
                  <c:v>0.29844088666088564</c:v>
                </c:pt>
                <c:pt idx="198">
                  <c:v>0.29895392903705437</c:v>
                </c:pt>
                <c:pt idx="199">
                  <c:v>0.29947494085685872</c:v>
                </c:pt>
                <c:pt idx="200">
                  <c:v>0.30000349136687465</c:v>
                </c:pt>
                <c:pt idx="201">
                  <c:v>0.3005391564008893</c:v>
                </c:pt>
                <c:pt idx="202">
                  <c:v>0.30108151907428804</c:v>
                </c:pt>
                <c:pt idx="203">
                  <c:v>0.30163017044080304</c:v>
                </c:pt>
                <c:pt idx="204">
                  <c:v>0.30218471011024695</c:v>
                </c:pt>
                <c:pt idx="205">
                  <c:v>0.30274474682617275</c:v>
                </c:pt>
                <c:pt idx="206">
                  <c:v>0.30330989900255473</c:v>
                </c:pt>
                <c:pt idx="207">
                  <c:v>0.30387979521891417</c:v>
                </c:pt>
                <c:pt idx="208">
                  <c:v>0.30445407467350111</c:v>
                </c:pt>
                <c:pt idx="209">
                  <c:v>0.30503238759440904</c:v>
                </c:pt>
                <c:pt idx="210">
                  <c:v>0.30561439560867093</c:v>
                </c:pt>
                <c:pt idx="211">
                  <c:v>0.30619977206965732</c:v>
                </c:pt>
                <c:pt idx="212">
                  <c:v>0.30678820234322857</c:v>
                </c:pt>
                <c:pt idx="213">
                  <c:v>0.30737938405334342</c:v>
                </c:pt>
                <c:pt idx="214">
                  <c:v>0.30797302728790726</c:v>
                </c:pt>
                <c:pt idx="215">
                  <c:v>0.30856885476590884</c:v>
                </c:pt>
                <c:pt idx="216">
                  <c:v>0.30916660196693785</c:v>
                </c:pt>
                <c:pt idx="217">
                  <c:v>0.30976601722435443</c:v>
                </c:pt>
                <c:pt idx="218">
                  <c:v>0.31036686178348283</c:v>
                </c:pt>
                <c:pt idx="219">
                  <c:v>0.31096890982629272</c:v>
                </c:pt>
                <c:pt idx="220">
                  <c:v>0.31157194846411385</c:v>
                </c:pt>
                <c:pt idx="221">
                  <c:v>0.31217577769999855</c:v>
                </c:pt>
                <c:pt idx="222">
                  <c:v>0.31278021036241416</c:v>
                </c:pt>
                <c:pt idx="223">
                  <c:v>0.31338507201196464</c:v>
                </c:pt>
                <c:pt idx="224">
                  <c:v>0.3139902008228711</c:v>
                </c:pt>
                <c:pt idx="225">
                  <c:v>0.31459544744098028</c:v>
                </c:pt>
                <c:pt idx="226">
                  <c:v>0.31520067482004904</c:v>
                </c:pt>
                <c:pt idx="227">
                  <c:v>0.31580575803804245</c:v>
                </c:pt>
                <c:pt idx="228">
                  <c:v>0.31641058409518419</c:v>
                </c:pt>
                <c:pt idx="229">
                  <c:v>0.31701505169544214</c:v>
                </c:pt>
                <c:pt idx="230">
                  <c:v>0.31761907101313253</c:v>
                </c:pt>
                <c:pt idx="231">
                  <c:v>0.31822256344621641</c:v>
                </c:pt>
                <c:pt idx="232">
                  <c:v>0.3188254613578948</c:v>
                </c:pt>
                <c:pt idx="233">
                  <c:v>0.31942770780794627</c:v>
                </c:pt>
                <c:pt idx="234">
                  <c:v>0.32002925627528228</c:v>
                </c:pt>
                <c:pt idx="235">
                  <c:v>0.32063007037303254</c:v>
                </c:pt>
                <c:pt idx="236">
                  <c:v>0.32123012355746738</c:v>
                </c:pt>
                <c:pt idx="237">
                  <c:v>0.32182939883192535</c:v>
                </c:pt>
                <c:pt idx="238">
                  <c:v>0.32242788844686954</c:v>
                </c:pt>
                <c:pt idx="239">
                  <c:v>0.323025593597075</c:v>
                </c:pt>
                <c:pt idx="240">
                  <c:v>0.32362252411687742</c:v>
                </c:pt>
                <c:pt idx="241">
                  <c:v>0.32421869817430687</c:v>
                </c:pt>
                <c:pt idx="242">
                  <c:v>0.32481414196485403</c:v>
                </c:pt>
                <c:pt idx="243">
                  <c:v>0.32540888940549706</c:v>
                </c:pt>
                <c:pt idx="244">
                  <c:v>0.32600298182954363</c:v>
                </c:pt>
                <c:pt idx="245">
                  <c:v>0.32659646768272943</c:v>
                </c:pt>
                <c:pt idx="246">
                  <c:v>0.32718940222094128</c:v>
                </c:pt>
                <c:pt idx="247">
                  <c:v>0.32778184720982884</c:v>
                </c:pt>
                <c:pt idx="248">
                  <c:v>0.32837387062647416</c:v>
                </c:pt>
                <c:pt idx="249">
                  <c:v>0.32896554636322689</c:v>
                </c:pt>
                <c:pt idx="250">
                  <c:v>0.32955695393368351</c:v>
                </c:pt>
                <c:pt idx="251">
                  <c:v>0.33014817818076786</c:v>
                </c:pt>
                <c:pt idx="252">
                  <c:v>0.33073930898673409</c:v>
                </c:pt>
                <c:pt idx="253">
                  <c:v>0.33133044098489428</c:v>
                </c:pt>
                <c:pt idx="254">
                  <c:v>0.33192167327275363</c:v>
                </c:pt>
                <c:pt idx="255">
                  <c:v>0.33251310912621485</c:v>
                </c:pt>
                <c:pt idx="256">
                  <c:v>0.33310485571443055</c:v>
                </c:pt>
                <c:pt idx="257">
                  <c:v>0.33369702381485011</c:v>
                </c:pt>
                <c:pt idx="258">
                  <c:v>0.33428972752791986</c:v>
                </c:pt>
                <c:pt idx="259">
                  <c:v>0.33488308399091299</c:v>
                </c:pt>
                <c:pt idx="260">
                  <c:v>0.33547721309027623</c:v>
                </c:pt>
                <c:pt idx="261">
                  <c:v>0.33607223717187673</c:v>
                </c:pt>
                <c:pt idx="262">
                  <c:v>0.33666828074851407</c:v>
                </c:pt>
                <c:pt idx="263">
                  <c:v>0.33726547020402653</c:v>
                </c:pt>
                <c:pt idx="264">
                  <c:v>0.33786393349332411</c:v>
                </c:pt>
                <c:pt idx="265">
                  <c:v>0.33846379983767561</c:v>
                </c:pt>
                <c:pt idx="266">
                  <c:v>0.33906519941457119</c:v>
                </c:pt>
                <c:pt idx="267">
                  <c:v>0.33966826304151004</c:v>
                </c:pt>
                <c:pt idx="268">
                  <c:v>0.34027312185305714</c:v>
                </c:pt>
                <c:pt idx="269">
                  <c:v>0.34087990697054654</c:v>
                </c:pt>
                <c:pt idx="270">
                  <c:v>0.34148874916384769</c:v>
                </c:pt>
                <c:pt idx="271">
                  <c:v>0.34209977850462819</c:v>
                </c:pt>
                <c:pt idx="272">
                  <c:v>0.34271312401060317</c:v>
                </c:pt>
                <c:pt idx="273">
                  <c:v>0.34332891328030712</c:v>
                </c:pt>
                <c:pt idx="274">
                  <c:v>0.34394727211797399</c:v>
                </c:pt>
                <c:pt idx="275">
                  <c:v>0.34456832414818744</c:v>
                </c:pt>
                <c:pt idx="276">
                  <c:v>0.34519219042001259</c:v>
                </c:pt>
                <c:pt idx="277">
                  <c:v>0.34581898900040675</c:v>
                </c:pt>
                <c:pt idx="278">
                  <c:v>0.346448834556776</c:v>
                </c:pt>
                <c:pt idx="279">
                  <c:v>0.34708183792864689</c:v>
                </c:pt>
                <c:pt idx="280">
                  <c:v>0.34771810568848011</c:v>
                </c:pt>
                <c:pt idx="281">
                  <c:v>0.34835773969179135</c:v>
                </c:pt>
                <c:pt idx="282">
                  <c:v>0.34900083661678927</c:v>
                </c:pt>
                <c:pt idx="283">
                  <c:v>0.34964748749389807</c:v>
                </c:pt>
                <c:pt idx="284">
                  <c:v>0.3502977772255938</c:v>
                </c:pt>
                <c:pt idx="285">
                  <c:v>0.35095178409713995</c:v>
                </c:pt>
                <c:pt idx="286">
                  <c:v>0.35160957927884923</c:v>
                </c:pt>
                <c:pt idx="287">
                  <c:v>0.35227122632071323</c:v>
                </c:pt>
                <c:pt idx="288">
                  <c:v>0.35293678064027051</c:v>
                </c:pt>
                <c:pt idx="289">
                  <c:v>0.35360628900474811</c:v>
                </c:pt>
                <c:pt idx="290">
                  <c:v>0.35427978900863438</c:v>
                </c:pt>
                <c:pt idx="291">
                  <c:v>0.35495730854794166</c:v>
                </c:pt>
                <c:pt idx="292">
                  <c:v>0.355638865292558</c:v>
                </c:pt>
                <c:pt idx="293">
                  <c:v>0.35632446615819358</c:v>
                </c:pt>
                <c:pt idx="294">
                  <c:v>0.35701410677957124</c:v>
                </c:pt>
                <c:pt idx="295">
                  <c:v>0.35770777098659851</c:v>
                </c:pt>
                <c:pt idx="296">
                  <c:v>0.35840543028540678</c:v>
                </c:pt>
                <c:pt idx="297">
                  <c:v>0.35910704334621624</c:v>
                </c:pt>
                <c:pt idx="298">
                  <c:v>0.35981255550015312</c:v>
                </c:pt>
                <c:pt idx="299">
                  <c:v>0.36052189824718683</c:v>
                </c:pt>
                <c:pt idx="300">
                  <c:v>0.36123498877749649</c:v>
                </c:pt>
                <c:pt idx="301">
                  <c:v>0.36195172950864313</c:v>
                </c:pt>
                <c:pt idx="302">
                  <c:v>0.36267200764103324</c:v>
                </c:pt>
                <c:pt idx="303">
                  <c:v>0.36339569473421296</c:v>
                </c:pt>
                <c:pt idx="304">
                  <c:v>0.36412264630658664</c:v>
                </c:pt>
                <c:pt idx="305">
                  <c:v>0.36485270146127069</c:v>
                </c:pt>
                <c:pt idx="306">
                  <c:v>0.36558568254075002</c:v>
                </c:pt>
                <c:pt idx="307">
                  <c:v>0.36632139481309184</c:v>
                </c:pt>
                <c:pt idx="308">
                  <c:v>0.36705962619249655</c:v>
                </c:pt>
                <c:pt idx="309">
                  <c:v>0.36780014699689956</c:v>
                </c:pt>
                <c:pt idx="310">
                  <c:v>0.36854270974541187</c:v>
                </c:pt>
                <c:pt idx="311">
                  <c:v>0.36928704899826037</c:v>
                </c:pt>
                <c:pt idx="312">
                  <c:v>0.37003288124193384</c:v>
                </c:pt>
                <c:pt idx="313">
                  <c:v>0.37077990482207701</c:v>
                </c:pt>
                <c:pt idx="314">
                  <c:v>0.37152779992664009</c:v>
                </c:pt>
                <c:pt idx="315">
                  <c:v>0.37227622862167159</c:v>
                </c:pt>
                <c:pt idx="316">
                  <c:v>0.37302483494197064</c:v>
                </c:pt>
                <c:pt idx="317">
                  <c:v>0.37377324503870141</c:v>
                </c:pt>
                <c:pt idx="318">
                  <c:v>0.37452106738584123</c:v>
                </c:pt>
                <c:pt idx="319">
                  <c:v>0.37526789304717628</c:v>
                </c:pt>
                <c:pt idx="320">
                  <c:v>0.37601329600527994</c:v>
                </c:pt>
                <c:pt idx="321">
                  <c:v>0.37675683355367612</c:v>
                </c:pt>
                <c:pt idx="322">
                  <c:v>0.37749804675311555</c:v>
                </c:pt>
                <c:pt idx="323">
                  <c:v>0.37823646095257224</c:v>
                </c:pt>
                <c:pt idx="324">
                  <c:v>0.37897158637525019</c:v>
                </c:pt>
                <c:pt idx="325">
                  <c:v>0.37970291876954465</c:v>
                </c:pt>
                <c:pt idx="326">
                  <c:v>0.38042994012454073</c:v>
                </c:pt>
                <c:pt idx="327">
                  <c:v>0.3811521194492441</c:v>
                </c:pt>
                <c:pt idx="328">
                  <c:v>0.38186891361432868</c:v>
                </c:pt>
                <c:pt idx="329">
                  <c:v>0.38257976825480744</c:v>
                </c:pt>
                <c:pt idx="330">
                  <c:v>0.38328411873159024</c:v>
                </c:pt>
                <c:pt idx="331">
                  <c:v>0.38398139114946633</c:v>
                </c:pt>
                <c:pt idx="332">
                  <c:v>0.3846710034286458</c:v>
                </c:pt>
                <c:pt idx="333">
                  <c:v>0.38535236642653498</c:v>
                </c:pt>
                <c:pt idx="334">
                  <c:v>0.38602488510606153</c:v>
                </c:pt>
                <c:pt idx="335">
                  <c:v>0.38668795974637787</c:v>
                </c:pt>
                <c:pt idx="336">
                  <c:v>0.38734098719147902</c:v>
                </c:pt>
                <c:pt idx="337">
                  <c:v>0.38798336213181966</c:v>
                </c:pt>
                <c:pt idx="338">
                  <c:v>0.38861447841372643</c:v>
                </c:pt>
                <c:pt idx="339">
                  <c:v>0.38923373037106629</c:v>
                </c:pt>
                <c:pt idx="340">
                  <c:v>0.38984051417338622</c:v>
                </c:pt>
                <c:pt idx="341">
                  <c:v>0.39043422918445475</c:v>
                </c:pt>
                <c:pt idx="342">
                  <c:v>0.39101427932501609</c:v>
                </c:pt>
                <c:pt idx="343">
                  <c:v>0.39158007443335047</c:v>
                </c:pt>
                <c:pt idx="344">
                  <c:v>0.3921310316172259</c:v>
                </c:pt>
                <c:pt idx="345">
                  <c:v>0.39266657659071336</c:v>
                </c:pt>
                <c:pt idx="346">
                  <c:v>0.39318614498942606</c:v>
                </c:pt>
                <c:pt idx="347">
                  <c:v>0.39368918365777322</c:v>
                </c:pt>
                <c:pt idx="348">
                  <c:v>0.39417515190198393</c:v>
                </c:pt>
                <c:pt idx="349">
                  <c:v>0.39464352270284736</c:v>
                </c:pt>
                <c:pt idx="350">
                  <c:v>0.39509378388235861</c:v>
                </c:pt>
                <c:pt idx="351">
                  <c:v>0.39552543921877387</c:v>
                </c:pt>
                <c:pt idx="352">
                  <c:v>0.39593800950492947</c:v>
                </c:pt>
                <c:pt idx="353">
                  <c:v>0.39633103354509275</c:v>
                </c:pt>
                <c:pt idx="354">
                  <c:v>0.39670406908605688</c:v>
                </c:pt>
                <c:pt idx="355">
                  <c:v>0.39705669367867796</c:v>
                </c:pt>
                <c:pt idx="356">
                  <c:v>0.39738850546657117</c:v>
                </c:pt>
                <c:pt idx="357">
                  <c:v>0.39769912389923168</c:v>
                </c:pt>
                <c:pt idx="358">
                  <c:v>0.39798819036741123</c:v>
                </c:pt>
                <c:pt idx="359">
                  <c:v>0.3982553687591453</c:v>
                </c:pt>
                <c:pt idx="360">
                  <c:v>0.39850034593542838</c:v>
                </c:pt>
                <c:pt idx="361">
                  <c:v>0.39872283212509119</c:v>
                </c:pt>
                <c:pt idx="362">
                  <c:v>0.3989225612390267</c:v>
                </c:pt>
                <c:pt idx="363">
                  <c:v>0.39909929110444375</c:v>
                </c:pt>
                <c:pt idx="364">
                  <c:v>0.39925280362037963</c:v>
                </c:pt>
                <c:pt idx="365">
                  <c:v>0.39938290483619415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F-4004-AA58-9DD8BED79881}"/>
            </c:ext>
          </c:extLst>
        </c:ser>
        <c:ser>
          <c:idx val="1"/>
          <c:order val="1"/>
          <c:tx>
            <c:strRef>
              <c:f>Calculations!$Z$1</c:f>
              <c:strCache>
                <c:ptCount val="1"/>
                <c:pt idx="0">
                  <c:v>Sunset Time (LST)</c:v>
                </c:pt>
              </c:strCache>
            </c:strRef>
          </c:tx>
          <c:marker>
            <c:symbol val="none"/>
          </c:marker>
          <c:val>
            <c:numRef>
              <c:f>Calculations!$Z$2:$Z$367</c:f>
              <c:numCache>
                <c:formatCode>h:mm:ss;@</c:formatCode>
                <c:ptCount val="366"/>
                <c:pt idx="0">
                  <c:v>0.79840412861499332</c:v>
                </c:pt>
                <c:pt idx="1">
                  <c:v>0.79895544638027682</c:v>
                </c:pt>
                <c:pt idx="2">
                  <c:v>0.79952282408749431</c:v>
                </c:pt>
                <c:pt idx="3">
                  <c:v>0.80010569112058305</c:v>
                </c:pt>
                <c:pt idx="4">
                  <c:v>0.80070346775352574</c:v>
                </c:pt>
                <c:pt idx="5">
                  <c:v>0.80131556647104485</c:v>
                </c:pt>
                <c:pt idx="6">
                  <c:v>0.8019413933068037</c:v>
                </c:pt>
                <c:pt idx="7">
                  <c:v>0.80258034919264298</c:v>
                </c:pt>
                <c:pt idx="8">
                  <c:v>0.80323183131246223</c:v>
                </c:pt>
                <c:pt idx="9">
                  <c:v>0.80389523445436706</c:v>
                </c:pt>
                <c:pt idx="10">
                  <c:v>0.80456995235485884</c:v>
                </c:pt>
                <c:pt idx="11">
                  <c:v>0.80525537902897582</c:v>
                </c:pt>
                <c:pt idx="12">
                  <c:v>0.80595091008056874</c:v>
                </c:pt>
                <c:pt idx="13">
                  <c:v>0.80665594398706797</c:v>
                </c:pt>
                <c:pt idx="14">
                  <c:v>0.8073698833534807</c:v>
                </c:pt>
                <c:pt idx="15">
                  <c:v>0.8080921361306147</c:v>
                </c:pt>
                <c:pt idx="16">
                  <c:v>0.80882211679292104</c:v>
                </c:pt>
                <c:pt idx="17">
                  <c:v>0.80955924747171593</c:v>
                </c:pt>
                <c:pt idx="18">
                  <c:v>0.81030295903992733</c:v>
                </c:pt>
                <c:pt idx="19">
                  <c:v>0.81105269214494502</c:v>
                </c:pt>
                <c:pt idx="20">
                  <c:v>0.81180789818655041</c:v>
                </c:pt>
                <c:pt idx="21">
                  <c:v>0.81256804023733542</c:v>
                </c:pt>
                <c:pt idx="22">
                  <c:v>0.81333259390344259</c:v>
                </c:pt>
                <c:pt idx="23">
                  <c:v>0.81410104812388007</c:v>
                </c:pt>
                <c:pt idx="24">
                  <c:v>0.81487290590706007</c:v>
                </c:pt>
                <c:pt idx="25">
                  <c:v>0.81564768500363261</c:v>
                </c:pt>
                <c:pt idx="26">
                  <c:v>0.8164249185150565</c:v>
                </c:pt>
                <c:pt idx="27">
                  <c:v>0.81720415543772862</c:v>
                </c:pt>
                <c:pt idx="28">
                  <c:v>0.8179849611428216</c:v>
                </c:pt>
                <c:pt idx="29">
                  <c:v>0.818766917792349</c:v>
                </c:pt>
                <c:pt idx="30">
                  <c:v>0.81954962469225123</c:v>
                </c:pt>
                <c:pt idx="31">
                  <c:v>0.82033269858359104</c:v>
                </c:pt>
                <c:pt idx="32">
                  <c:v>0.82111577387322354</c:v>
                </c:pt>
                <c:pt idx="33">
                  <c:v>0.8218985028055098</c:v>
                </c:pt>
                <c:pt idx="34">
                  <c:v>0.82268055557690523</c:v>
                </c:pt>
                <c:pt idx="35">
                  <c:v>0.82346162039539417</c:v>
                </c:pt>
                <c:pt idx="36">
                  <c:v>0.82424140348693431</c:v>
                </c:pt>
                <c:pt idx="37">
                  <c:v>0.82501962905121673</c:v>
                </c:pt>
                <c:pt idx="38">
                  <c:v>0.82579603916914468</c:v>
                </c:pt>
                <c:pt idx="39">
                  <c:v>0.82657039366456309</c:v>
                </c:pt>
                <c:pt idx="40">
                  <c:v>0.82734246992281857</c:v>
                </c:pt>
                <c:pt idx="41">
                  <c:v>0.82811206266878423</c:v>
                </c:pt>
                <c:pt idx="42">
                  <c:v>0.82887898370705737</c:v>
                </c:pt>
                <c:pt idx="43">
                  <c:v>0.82964306162700341</c:v>
                </c:pt>
                <c:pt idx="44">
                  <c:v>0.83040414147535657</c:v>
                </c:pt>
                <c:pt idx="45">
                  <c:v>0.83116208439906059</c:v>
                </c:pt>
                <c:pt idx="46">
                  <c:v>0.8319167672610136</c:v>
                </c:pt>
                <c:pt idx="47">
                  <c:v>0.83266808223132338</c:v>
                </c:pt>
                <c:pt idx="48">
                  <c:v>0.83341593635664235</c:v>
                </c:pt>
                <c:pt idx="49">
                  <c:v>0.83416025111006242</c:v>
                </c:pt>
                <c:pt idx="50">
                  <c:v>0.83490096192402097</c:v>
                </c:pt>
                <c:pt idx="51">
                  <c:v>0.83563801770852875</c:v>
                </c:pt>
                <c:pt idx="52">
                  <c:v>0.83637138035698422</c:v>
                </c:pt>
                <c:pt idx="53">
                  <c:v>0.83710102424170985</c:v>
                </c:pt>
                <c:pt idx="54">
                  <c:v>0.83782693570128619</c:v>
                </c:pt>
                <c:pt idx="55">
                  <c:v>0.83854911252157793</c:v>
                </c:pt>
                <c:pt idx="56">
                  <c:v>0.83926756341233244</c:v>
                </c:pt>
                <c:pt idx="57">
                  <c:v>0.83998230748101876</c:v>
                </c:pt>
                <c:pt idx="58">
                  <c:v>0.84069337370553687</c:v>
                </c:pt>
                <c:pt idx="59">
                  <c:v>0.84140080040724685</c:v>
                </c:pt>
                <c:pt idx="60">
                  <c:v>0.8421046347257064</c:v>
                </c:pt>
                <c:pt idx="61">
                  <c:v>0.84280493209632645</c:v>
                </c:pt>
                <c:pt idx="62">
                  <c:v>0.84350175573209218</c:v>
                </c:pt>
                <c:pt idx="63">
                  <c:v>0.84419517611033557</c:v>
                </c:pt>
                <c:pt idx="64">
                  <c:v>0.84488527046545225</c:v>
                </c:pt>
                <c:pt idx="65">
                  <c:v>0.84557212228833312</c:v>
                </c:pt>
                <c:pt idx="66">
                  <c:v>0.84625582083317963</c:v>
                </c:pt>
                <c:pt idx="67">
                  <c:v>0.84693646063225125</c:v>
                </c:pt>
                <c:pt idx="68">
                  <c:v>0.84761414101898747</c:v>
                </c:pt>
                <c:pt idx="69">
                  <c:v>0.84828896565986167</c:v>
                </c:pt>
                <c:pt idx="70">
                  <c:v>0.84896104209521939</c:v>
                </c:pt>
                <c:pt idx="71">
                  <c:v>0.84963048128924623</c:v>
                </c:pt>
                <c:pt idx="72">
                  <c:v>0.85029739718915109</c:v>
                </c:pt>
                <c:pt idx="73">
                  <c:v>0.85096190629354096</c:v>
                </c:pt>
                <c:pt idx="74">
                  <c:v>0.85162412722991088</c:v>
                </c:pt>
                <c:pt idx="75">
                  <c:v>0.85228418034108189</c:v>
                </c:pt>
                <c:pt idx="76">
                  <c:v>0.85294218728036586</c:v>
                </c:pt>
                <c:pt idx="77">
                  <c:v>0.85359827061516413</c:v>
                </c:pt>
                <c:pt idx="78">
                  <c:v>0.8542525534386779</c:v>
                </c:pt>
                <c:pt idx="79">
                  <c:v>0.85490515898933539</c:v>
                </c:pt>
                <c:pt idx="80">
                  <c:v>0.85555621027750306</c:v>
                </c:pt>
                <c:pt idx="81">
                  <c:v>0.85620582971903458</c:v>
                </c:pt>
                <c:pt idx="82">
                  <c:v>0.85685413877517391</c:v>
                </c:pt>
                <c:pt idx="83">
                  <c:v>0.85750125759827223</c:v>
                </c:pt>
                <c:pt idx="84">
                  <c:v>0.85814730468284595</c:v>
                </c:pt>
                <c:pt idx="85">
                  <c:v>0.85879239652139427</c:v>
                </c:pt>
                <c:pt idx="86">
                  <c:v>0.85943664726449087</c:v>
                </c:pt>
                <c:pt idx="87">
                  <c:v>0.86008016838457435</c:v>
                </c:pt>
                <c:pt idx="88">
                  <c:v>0.86072306834297962</c:v>
                </c:pt>
                <c:pt idx="89">
                  <c:v>0.86136545225966454</c:v>
                </c:pt>
                <c:pt idx="90">
                  <c:v>0.86200742158518595</c:v>
                </c:pt>
                <c:pt idx="91">
                  <c:v>0.86264907377448419</c:v>
                </c:pt>
                <c:pt idx="92">
                  <c:v>0.8632905019620668</c:v>
                </c:pt>
                <c:pt idx="93">
                  <c:v>0.86393179463822534</c:v>
                </c:pt>
                <c:pt idx="94">
                  <c:v>0.86457303532598784</c:v>
                </c:pt>
                <c:pt idx="95">
                  <c:v>0.86521430225853335</c:v>
                </c:pt>
                <c:pt idx="96">
                  <c:v>0.86585566805687364</c:v>
                </c:pt>
                <c:pt idx="97">
                  <c:v>0.8664971994076639</c:v>
                </c:pt>
                <c:pt idx="98">
                  <c:v>0.867138956741069</c:v>
                </c:pt>
                <c:pt idx="99">
                  <c:v>0.86778099390869712</c:v>
                </c:pt>
                <c:pt idx="100">
                  <c:v>0.86842335786166736</c:v>
                </c:pt>
                <c:pt idx="101">
                  <c:v>0.86906608832896981</c:v>
                </c:pt>
                <c:pt idx="102">
                  <c:v>0.86970921749637453</c:v>
                </c:pt>
                <c:pt idx="103">
                  <c:v>0.8703527696861747</c:v>
                </c:pt>
                <c:pt idx="104">
                  <c:v>0.87099676103822565</c:v>
                </c:pt>
                <c:pt idx="105">
                  <c:v>0.87164119919272831</c:v>
                </c:pt>
                <c:pt idx="106">
                  <c:v>0.87228608297538135</c:v>
                </c:pt>
                <c:pt idx="107">
                  <c:v>0.87293140208556019</c:v>
                </c:pt>
                <c:pt idx="108">
                  <c:v>0.87357713678829862</c:v>
                </c:pt>
                <c:pt idx="109">
                  <c:v>0.87422325761092234</c:v>
                </c:pt>
                <c:pt idx="110">
                  <c:v>0.87486972504529426</c:v>
                </c:pt>
                <c:pt idx="111">
                  <c:v>0.8755164892566869</c:v>
                </c:pt>
                <c:pt idx="112">
                  <c:v>0.87616348980039349</c:v>
                </c:pt>
                <c:pt idx="113">
                  <c:v>0.87681065534730573</c:v>
                </c:pt>
                <c:pt idx="114">
                  <c:v>0.87745790341968088</c:v>
                </c:pt>
                <c:pt idx="115">
                  <c:v>0.87810514013848762</c:v>
                </c:pt>
                <c:pt idx="116">
                  <c:v>0.87875225998370621</c:v>
                </c:pt>
                <c:pt idx="117">
                  <c:v>0.87939914556908794</c:v>
                </c:pt>
                <c:pt idx="118">
                  <c:v>0.8800456674328645</c:v>
                </c:pt>
                <c:pt idx="119">
                  <c:v>0.88069168384600871</c:v>
                </c:pt>
                <c:pt idx="120">
                  <c:v>0.88133704063964557</c:v>
                </c:pt>
                <c:pt idx="121">
                  <c:v>0.88198157105324515</c:v>
                </c:pt>
                <c:pt idx="122">
                  <c:v>0.88262509560528446</c:v>
                </c:pt>
                <c:pt idx="123">
                  <c:v>0.88326742198800456</c:v>
                </c:pt>
                <c:pt idx="124">
                  <c:v>0.88390834498798365</c:v>
                </c:pt>
                <c:pt idx="125">
                  <c:v>0.88454764643412598</c:v>
                </c:pt>
                <c:pt idx="126">
                  <c:v>0.88518509517474275</c:v>
                </c:pt>
                <c:pt idx="127">
                  <c:v>0.8858204470852733</c:v>
                </c:pt>
                <c:pt idx="128">
                  <c:v>0.886453445108212</c:v>
                </c:pt>
                <c:pt idx="129">
                  <c:v>0.88708381932670521</c:v>
                </c:pt>
                <c:pt idx="130">
                  <c:v>0.88771128707319868</c:v>
                </c:pt>
                <c:pt idx="131">
                  <c:v>0.8883355530744379</c:v>
                </c:pt>
                <c:pt idx="132">
                  <c:v>0.88895630963401007</c:v>
                </c:pt>
                <c:pt idx="133">
                  <c:v>0.88957323685349443</c:v>
                </c:pt>
                <c:pt idx="134">
                  <c:v>0.89018600289312155</c:v>
                </c:pt>
                <c:pt idx="135">
                  <c:v>0.89079426427274155</c:v>
                </c:pt>
                <c:pt idx="136">
                  <c:v>0.89139766621367411</c:v>
                </c:pt>
                <c:pt idx="137">
                  <c:v>0.89199584302189472</c:v>
                </c:pt>
                <c:pt idx="138">
                  <c:v>0.89258841851274362</c:v>
                </c:pt>
                <c:pt idx="139">
                  <c:v>0.89317500647721659</c:v>
                </c:pt>
                <c:pt idx="140">
                  <c:v>0.89375521118961399</c:v>
                </c:pt>
                <c:pt idx="141">
                  <c:v>0.89432862795615276</c:v>
                </c:pt>
                <c:pt idx="142">
                  <c:v>0.89489484370383821</c:v>
                </c:pt>
                <c:pt idx="143">
                  <c:v>0.89545343760875007</c:v>
                </c:pt>
                <c:pt idx="144">
                  <c:v>0.89600398176255092</c:v>
                </c:pt>
                <c:pt idx="145">
                  <c:v>0.89654604187583342</c:v>
                </c:pt>
                <c:pt idx="146">
                  <c:v>0.89707917801665815</c:v>
                </c:pt>
                <c:pt idx="147">
                  <c:v>0.89760294538237351</c:v>
                </c:pt>
                <c:pt idx="148">
                  <c:v>0.89811689510255688</c:v>
                </c:pt>
                <c:pt idx="149">
                  <c:v>0.89862057507071091</c:v>
                </c:pt>
                <c:pt idx="150">
                  <c:v>0.89911353080205036</c:v>
                </c:pt>
                <c:pt idx="151">
                  <c:v>0.89959530631456475</c:v>
                </c:pt>
                <c:pt idx="152">
                  <c:v>0.90006544503026031</c:v>
                </c:pt>
                <c:pt idx="153">
                  <c:v>0.90052349069336102</c:v>
                </c:pt>
                <c:pt idx="154">
                  <c:v>0.90096898830200256</c:v>
                </c:pt>
                <c:pt idx="155">
                  <c:v>0.9014014850498564</c:v>
                </c:pt>
                <c:pt idx="156">
                  <c:v>0.90182053127395245</c:v>
                </c:pt>
                <c:pt idx="157">
                  <c:v>0.90222568140486858</c:v>
                </c:pt>
                <c:pt idx="158">
                  <c:v>0.90261649491538598</c:v>
                </c:pt>
                <c:pt idx="159">
                  <c:v>0.9029925372636417</c:v>
                </c:pt>
                <c:pt idx="160">
                  <c:v>0.90335338082678962</c:v>
                </c:pt>
                <c:pt idx="161">
                  <c:v>0.90369860582119454</c:v>
                </c:pt>
                <c:pt idx="162">
                  <c:v>0.9040278012052102</c:v>
                </c:pt>
                <c:pt idx="163">
                  <c:v>0.90434056556067788</c:v>
                </c:pt>
                <c:pt idx="164">
                  <c:v>0.90463650794936135</c:v>
                </c:pt>
                <c:pt idx="165">
                  <c:v>0.90491524874067708</c:v>
                </c:pt>
                <c:pt idx="166">
                  <c:v>0.90517642040724755</c:v>
                </c:pt>
                <c:pt idx="167">
                  <c:v>0.90541966828496501</c:v>
                </c:pt>
                <c:pt idx="168">
                  <c:v>0.9056446512945</c:v>
                </c:pt>
                <c:pt idx="169">
                  <c:v>0.90585104262140503</c:v>
                </c:pt>
                <c:pt idx="170">
                  <c:v>0.90603853035223914</c:v>
                </c:pt>
                <c:pt idx="171">
                  <c:v>0.90620681806440295</c:v>
                </c:pt>
                <c:pt idx="172">
                  <c:v>0.9063556253676972</c:v>
                </c:pt>
                <c:pt idx="173">
                  <c:v>0.90648468839588614</c:v>
                </c:pt>
                <c:pt idx="174">
                  <c:v>0.90659376024691352</c:v>
                </c:pt>
                <c:pt idx="175">
                  <c:v>0.9066826113707056</c:v>
                </c:pt>
                <c:pt idx="176">
                  <c:v>0.90675102990384271</c:v>
                </c:pt>
                <c:pt idx="177">
                  <c:v>0.90679882195070749</c:v>
                </c:pt>
                <c:pt idx="178">
                  <c:v>0.90682581181103394</c:v>
                </c:pt>
                <c:pt idx="179">
                  <c:v>0.90683184215410306</c:v>
                </c:pt>
                <c:pt idx="180">
                  <c:v>0.90681677414013928</c:v>
                </c:pt>
                <c:pt idx="181">
                  <c:v>0.90678048748974094</c:v>
                </c:pt>
                <c:pt idx="182">
                  <c:v>0.90672288050247707</c:v>
                </c:pt>
                <c:pt idx="183">
                  <c:v>0.90664387002601199</c:v>
                </c:pt>
                <c:pt idx="184">
                  <c:v>0.90654339137738871</c:v>
                </c:pt>
                <c:pt idx="185">
                  <c:v>0.90642139821828871</c:v>
                </c:pt>
                <c:pt idx="186">
                  <c:v>0.90627786238630326</c:v>
                </c:pt>
                <c:pt idx="187">
                  <c:v>0.90611277368439846</c:v>
                </c:pt>
                <c:pt idx="188">
                  <c:v>0.90592613963092006</c:v>
                </c:pt>
                <c:pt idx="189">
                  <c:v>0.90571798517258773</c:v>
                </c:pt>
                <c:pt idx="190">
                  <c:v>0.90548835236303171</c:v>
                </c:pt>
                <c:pt idx="191">
                  <c:v>0.9052373000094911</c:v>
                </c:pt>
                <c:pt idx="192">
                  <c:v>0.90496490329033907</c:v>
                </c:pt>
                <c:pt idx="193">
                  <c:v>0.9046712533461293</c:v>
                </c:pt>
                <c:pt idx="194">
                  <c:v>0.90435645684684896</c:v>
                </c:pt>
                <c:pt idx="195">
                  <c:v>0.90402063553806356</c:v>
                </c:pt>
                <c:pt idx="196">
                  <c:v>0.90366392576858168</c:v>
                </c:pt>
                <c:pt idx="197">
                  <c:v>0.90328647800223716</c:v>
                </c:pt>
                <c:pt idx="198">
                  <c:v>0.90288845631630121</c:v>
                </c:pt>
                <c:pt idx="199">
                  <c:v>0.90247003788896885</c:v>
                </c:pt>
                <c:pt idx="200">
                  <c:v>0.90203141247826268</c:v>
                </c:pt>
                <c:pt idx="201">
                  <c:v>0.90157278189461498</c:v>
                </c:pt>
                <c:pt idx="202">
                  <c:v>0.90109435946925265</c:v>
                </c:pt>
                <c:pt idx="203">
                  <c:v>0.90059636952042077</c:v>
                </c:pt>
                <c:pt idx="204">
                  <c:v>0.9000790468193649</c:v>
                </c:pt>
                <c:pt idx="205">
                  <c:v>0.89954263605783857</c:v>
                </c:pt>
                <c:pt idx="206">
                  <c:v>0.89898739131883776</c:v>
                </c:pt>
                <c:pt idx="207">
                  <c:v>0.89841357555208234</c:v>
                </c:pt>
                <c:pt idx="208">
                  <c:v>0.8978214600557054</c:v>
                </c:pt>
                <c:pt idx="209">
                  <c:v>0.8972113239654369</c:v>
                </c:pt>
                <c:pt idx="210">
                  <c:v>0.89658345375251625</c:v>
                </c:pt>
                <c:pt idx="211">
                  <c:v>0.8959381427314006</c:v>
                </c:pt>
                <c:pt idx="212">
                  <c:v>0.89527569057828471</c:v>
                </c:pt>
                <c:pt idx="213">
                  <c:v>0.89459640286129394</c:v>
                </c:pt>
                <c:pt idx="214">
                  <c:v>0.89390059058319493</c:v>
                </c:pt>
                <c:pt idx="215">
                  <c:v>0.89318856973728644</c:v>
                </c:pt>
                <c:pt idx="216">
                  <c:v>0.8924606608771315</c:v>
                </c:pt>
                <c:pt idx="217">
                  <c:v>0.89171718870067962</c:v>
                </c:pt>
                <c:pt idx="218">
                  <c:v>0.89095848164924674</c:v>
                </c:pt>
                <c:pt idx="219">
                  <c:v>0.89018487152178916</c:v>
                </c:pt>
                <c:pt idx="220">
                  <c:v>0.88939669310481217</c:v>
                </c:pt>
                <c:pt idx="221">
                  <c:v>0.88859428381822869</c:v>
                </c:pt>
                <c:pt idx="222">
                  <c:v>0.88777798337740299</c:v>
                </c:pt>
                <c:pt idx="223">
                  <c:v>0.88694813347158796</c:v>
                </c:pt>
                <c:pt idx="224">
                  <c:v>0.88610507745892542</c:v>
                </c:pt>
                <c:pt idx="225">
                  <c:v>0.88524916007811172</c:v>
                </c:pt>
                <c:pt idx="226">
                  <c:v>0.88438072717681726</c:v>
                </c:pt>
                <c:pt idx="227">
                  <c:v>0.88350012545690704</c:v>
                </c:pt>
                <c:pt idx="228">
                  <c:v>0.88260770223647522</c:v>
                </c:pt>
                <c:pt idx="229">
                  <c:v>0.88170380522867997</c:v>
                </c:pt>
                <c:pt idx="230">
                  <c:v>0.88078878233730928</c:v>
                </c:pt>
                <c:pt idx="231">
                  <c:v>0.87986298146904718</c:v>
                </c:pt>
                <c:pt idx="232">
                  <c:v>0.87892675036226831</c:v>
                </c:pt>
                <c:pt idx="233">
                  <c:v>0.87798043643229684</c:v>
                </c:pt>
                <c:pt idx="234">
                  <c:v>0.87702438663290916</c:v>
                </c:pt>
                <c:pt idx="235">
                  <c:v>0.87605894733394096</c:v>
                </c:pt>
                <c:pt idx="236">
                  <c:v>0.8750844642147394</c:v>
                </c:pt>
                <c:pt idx="237">
                  <c:v>0.87410128217324923</c:v>
                </c:pt>
                <c:pt idx="238">
                  <c:v>0.87310974525043339</c:v>
                </c:pt>
                <c:pt idx="239">
                  <c:v>0.8721101965697432</c:v>
                </c:pt>
                <c:pt idx="240">
                  <c:v>0.87110297829129657</c:v>
                </c:pt>
                <c:pt idx="241">
                  <c:v>0.87008843158041327</c:v>
                </c:pt>
                <c:pt idx="242">
                  <c:v>0.8690668965900995</c:v>
                </c:pt>
                <c:pt idx="243">
                  <c:v>0.86803871245707886</c:v>
                </c:pt>
                <c:pt idx="244">
                  <c:v>0.86700421731089627</c:v>
                </c:pt>
                <c:pt idx="245">
                  <c:v>0.86596374829564682</c:v>
                </c:pt>
                <c:pt idx="246">
                  <c:v>0.86491764160378337</c:v>
                </c:pt>
                <c:pt idx="247">
                  <c:v>0.86386623252147077</c:v>
                </c:pt>
                <c:pt idx="248">
                  <c:v>0.86280985548493794</c:v>
                </c:pt>
                <c:pt idx="249">
                  <c:v>0.86174884414718567</c:v>
                </c:pt>
                <c:pt idx="250">
                  <c:v>0.86068353145447518</c:v>
                </c:pt>
                <c:pt idx="251">
                  <c:v>0.85961424973189426</c:v>
                </c:pt>
                <c:pt idx="252">
                  <c:v>0.85854133077736494</c:v>
                </c:pt>
                <c:pt idx="253">
                  <c:v>0.85746510596334546</c:v>
                </c:pt>
                <c:pt idx="254">
                  <c:v>0.85638590634554679</c:v>
                </c:pt>
                <c:pt idx="255">
                  <c:v>0.85530406277789206</c:v>
                </c:pt>
                <c:pt idx="256">
                  <c:v>0.85421990603296083</c:v>
                </c:pt>
                <c:pt idx="257">
                  <c:v>0.85313376692712728</c:v>
                </c:pt>
                <c:pt idx="258">
                  <c:v>0.85204597644963431</c:v>
                </c:pt>
                <c:pt idx="259">
                  <c:v>0.85095686589475761</c:v>
                </c:pt>
                <c:pt idx="260">
                  <c:v>0.84986676699627073</c:v>
                </c:pt>
                <c:pt idx="261">
                  <c:v>0.84877601206339526</c:v>
                </c:pt>
                <c:pt idx="262">
                  <c:v>0.84768493411739287</c:v>
                </c:pt>
                <c:pt idx="263">
                  <c:v>0.84659386702800243</c:v>
                </c:pt>
                <c:pt idx="264">
                  <c:v>0.84550314564888585</c:v>
                </c:pt>
                <c:pt idx="265">
                  <c:v>0.84441310595127717</c:v>
                </c:pt>
                <c:pt idx="266">
                  <c:v>0.84332408515503343</c:v>
                </c:pt>
                <c:pt idx="267">
                  <c:v>0.84223642185627867</c:v>
                </c:pt>
                <c:pt idx="268">
                  <c:v>0.84115045615087591</c:v>
                </c:pt>
                <c:pt idx="269">
                  <c:v>0.8400665297529688</c:v>
                </c:pt>
                <c:pt idx="270">
                  <c:v>0.83898498610782646</c:v>
                </c:pt>
                <c:pt idx="271">
                  <c:v>0.83790617049829785</c:v>
                </c:pt>
                <c:pt idx="272">
                  <c:v>0.83683043014416147</c:v>
                </c:pt>
                <c:pt idx="273">
                  <c:v>0.83575811429370506</c:v>
                </c:pt>
                <c:pt idx="274">
                  <c:v>0.83468957430690172</c:v>
                </c:pt>
                <c:pt idx="275">
                  <c:v>0.83362516372954942</c:v>
                </c:pt>
                <c:pt idx="276">
                  <c:v>0.83256523835781493</c:v>
                </c:pt>
                <c:pt idx="277">
                  <c:v>0.8315101562926196</c:v>
                </c:pt>
                <c:pt idx="278">
                  <c:v>0.83046027798336641</c:v>
                </c:pt>
                <c:pt idx="279">
                  <c:v>0.82941596626050584</c:v>
                </c:pt>
                <c:pt idx="280">
                  <c:v>0.82837758635652137</c:v>
                </c:pt>
                <c:pt idx="281">
                  <c:v>0.82734550591488931</c:v>
                </c:pt>
                <c:pt idx="282">
                  <c:v>0.82632009498667836</c:v>
                </c:pt>
                <c:pt idx="283">
                  <c:v>0.82530172601439644</c:v>
                </c:pt>
                <c:pt idx="284">
                  <c:v>0.82429077380281923</c:v>
                </c:pt>
                <c:pt idx="285">
                  <c:v>0.82328761547646256</c:v>
                </c:pt>
                <c:pt idx="286">
                  <c:v>0.82229263042352618</c:v>
                </c:pt>
                <c:pt idx="287">
                  <c:v>0.82130620022600231</c:v>
                </c:pt>
                <c:pt idx="288">
                  <c:v>0.82032870857580442</c:v>
                </c:pt>
                <c:pt idx="289">
                  <c:v>0.81936054117673141</c:v>
                </c:pt>
                <c:pt idx="290">
                  <c:v>0.81840208563209715</c:v>
                </c:pt>
                <c:pt idx="291">
                  <c:v>0.81745373131790844</c:v>
                </c:pt>
                <c:pt idx="292">
                  <c:v>0.81651586924146258</c:v>
                </c:pt>
                <c:pt idx="293">
                  <c:v>0.81558889188526429</c:v>
                </c:pt>
                <c:pt idx="294">
                  <c:v>0.81467319303614572</c:v>
                </c:pt>
                <c:pt idx="295">
                  <c:v>0.81376916759952156</c:v>
                </c:pt>
                <c:pt idx="296">
                  <c:v>0.81287721139866242</c:v>
                </c:pt>
                <c:pt idx="297">
                  <c:v>0.8119977209589393</c:v>
                </c:pt>
                <c:pt idx="298">
                  <c:v>0.81113109327689525</c:v>
                </c:pt>
                <c:pt idx="299">
                  <c:v>0.81027772557409294</c:v>
                </c:pt>
                <c:pt idx="300">
                  <c:v>0.80943801503561441</c:v>
                </c:pt>
                <c:pt idx="301">
                  <c:v>0.8086123585331183</c:v>
                </c:pt>
                <c:pt idx="302">
                  <c:v>0.80780115233231542</c:v>
                </c:pt>
                <c:pt idx="303">
                  <c:v>0.80700479178474716</c:v>
                </c:pt>
                <c:pt idx="304">
                  <c:v>0.80622367100374359</c:v>
                </c:pt>
                <c:pt idx="305">
                  <c:v>0.80545818252436729</c:v>
                </c:pt>
                <c:pt idx="306">
                  <c:v>0.80470871694723767</c:v>
                </c:pt>
                <c:pt idx="307">
                  <c:v>0.80397566256605635</c:v>
                </c:pt>
                <c:pt idx="308">
                  <c:v>0.80325940497864723</c:v>
                </c:pt>
                <c:pt idx="309">
                  <c:v>0.80256032668140098</c:v>
                </c:pt>
                <c:pt idx="310">
                  <c:v>0.80187880664692102</c:v>
                </c:pt>
                <c:pt idx="311">
                  <c:v>0.80121521988478517</c:v>
                </c:pt>
                <c:pt idx="312">
                  <c:v>0.80056993698525203</c:v>
                </c:pt>
                <c:pt idx="313">
                  <c:v>0.79994332364587606</c:v>
                </c:pt>
                <c:pt idx="314">
                  <c:v>0.79933574018096243</c:v>
                </c:pt>
                <c:pt idx="315">
                  <c:v>0.79874754101386858</c:v>
                </c:pt>
                <c:pt idx="316">
                  <c:v>0.79817907415222622</c:v>
                </c:pt>
                <c:pt idx="317">
                  <c:v>0.79763068064622933</c:v>
                </c:pt>
                <c:pt idx="318">
                  <c:v>0.7971026940302165</c:v>
                </c:pt>
                <c:pt idx="319">
                  <c:v>0.7965954397478836</c:v>
                </c:pt>
                <c:pt idx="320">
                  <c:v>0.79610923456157878</c:v>
                </c:pt>
                <c:pt idx="321">
                  <c:v>0.79564438594627107</c:v>
                </c:pt>
                <c:pt idx="322">
                  <c:v>0.79520119146891111</c:v>
                </c:pt>
                <c:pt idx="323">
                  <c:v>0.7947799381540912</c:v>
                </c:pt>
                <c:pt idx="324">
                  <c:v>0.79438090183706433</c:v>
                </c:pt>
                <c:pt idx="325">
                  <c:v>0.79400434650539242</c:v>
                </c:pt>
                <c:pt idx="326">
                  <c:v>0.79365052363067334</c:v>
                </c:pt>
                <c:pt idx="327">
                  <c:v>0.79331967149203375</c:v>
                </c:pt>
                <c:pt idx="328">
                  <c:v>0.79301201449328806</c:v>
                </c:pt>
                <c:pt idx="329">
                  <c:v>0.79272776247588994</c:v>
                </c:pt>
                <c:pt idx="330">
                  <c:v>0.792467110030044</c:v>
                </c:pt>
                <c:pt idx="331">
                  <c:v>0.79223023580658969</c:v>
                </c:pt>
                <c:pt idx="332">
                  <c:v>0.79201730183249686</c:v>
                </c:pt>
                <c:pt idx="333">
                  <c:v>0.7918284528330537</c:v>
                </c:pt>
                <c:pt idx="334">
                  <c:v>0.79166381556404763</c:v>
                </c:pt>
                <c:pt idx="335">
                  <c:v>0.79152349815746526</c:v>
                </c:pt>
                <c:pt idx="336">
                  <c:v>0.79140758948441536</c:v>
                </c:pt>
                <c:pt idx="337">
                  <c:v>0.79131615853918857</c:v>
                </c:pt>
                <c:pt idx="338">
                  <c:v>0.79124925384848999</c:v>
                </c:pt>
                <c:pt idx="339">
                  <c:v>0.79120690291003604</c:v>
                </c:pt>
                <c:pt idx="340">
                  <c:v>0.79118911166477801</c:v>
                </c:pt>
                <c:pt idx="341">
                  <c:v>0.79119586400709419</c:v>
                </c:pt>
                <c:pt idx="342">
                  <c:v>0.791227121337301</c:v>
                </c:pt>
                <c:pt idx="343">
                  <c:v>0.79128282216081547</c:v>
                </c:pt>
                <c:pt idx="344">
                  <c:v>0.79136288173822811</c:v>
                </c:pt>
                <c:pt idx="345">
                  <c:v>0.79146719179044411</c:v>
                </c:pt>
                <c:pt idx="346">
                  <c:v>0.79159562026287411</c:v>
                </c:pt>
                <c:pt idx="347">
                  <c:v>0.79174801115245153</c:v>
                </c:pt>
                <c:pt idx="348">
                  <c:v>0.79192418440099233</c:v>
                </c:pt>
                <c:pt idx="349">
                  <c:v>0.79212393585810603</c:v>
                </c:pt>
                <c:pt idx="350">
                  <c:v>0.7923470373165038</c:v>
                </c:pt>
                <c:pt idx="351">
                  <c:v>0.79259323662216397</c:v>
                </c:pt>
                <c:pt idx="352">
                  <c:v>0.79286225786136</c:v>
                </c:pt>
                <c:pt idx="353">
                  <c:v>0.79315380162609395</c:v>
                </c:pt>
                <c:pt idx="354">
                  <c:v>0.79346754535896191</c:v>
                </c:pt>
                <c:pt idx="355">
                  <c:v>0.79380314377794814</c:v>
                </c:pt>
                <c:pt idx="356">
                  <c:v>0.79416022938108299</c:v>
                </c:pt>
                <c:pt idx="357">
                  <c:v>0.79453841303034489</c:v>
                </c:pt>
                <c:pt idx="358">
                  <c:v>0.79493728461359958</c:v>
                </c:pt>
                <c:pt idx="359">
                  <c:v>0.79535641378279409</c:v>
                </c:pt>
                <c:pt idx="360">
                  <c:v>0.79579535076607033</c:v>
                </c:pt>
                <c:pt idx="361">
                  <c:v>0.79625362725088356</c:v>
                </c:pt>
                <c:pt idx="362">
                  <c:v>0.79673075733471455</c:v>
                </c:pt>
                <c:pt idx="363">
                  <c:v>0.79722623853940844</c:v>
                </c:pt>
                <c:pt idx="364">
                  <c:v>0.79773955288476817</c:v>
                </c:pt>
                <c:pt idx="365">
                  <c:v>0.79827016801652662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F-4004-AA58-9DD8BED7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49231"/>
        <c:axId val="1"/>
      </c:lineChart>
      <c:catAx>
        <c:axId val="62384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/>
        <c:numFmt formatCode="h:mm:ss;@" sourceLinked="1"/>
        <c:majorTickMark val="out"/>
        <c:minorTickMark val="none"/>
        <c:tickLblPos val="nextTo"/>
        <c:crossAx val="623849231"/>
        <c:crosses val="autoZero"/>
        <c:crossBetween val="between"/>
        <c:majorUnit val="0.2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Calculations!$V$1</c:f>
              <c:strCache>
                <c:ptCount val="1"/>
                <c:pt idx="0">
                  <c:v>Eq of Time (minutes)</c:v>
                </c:pt>
              </c:strCache>
            </c:strRef>
          </c:tx>
          <c:marker>
            <c:symbol val="none"/>
          </c:marker>
          <c:val>
            <c:numRef>
              <c:f>Calculations!$V$3:$V$366</c:f>
              <c:numCache>
                <c:formatCode>General</c:formatCode>
                <c:ptCount val="364"/>
                <c:pt idx="0">
                  <c:v>-3.7965657766467964</c:v>
                </c:pt>
                <c:pt idx="1">
                  <c:v>-4.2605443894363564</c:v>
                </c:pt>
                <c:pt idx="2">
                  <c:v>-4.7184857819614452</c:v>
                </c:pt>
                <c:pt idx="3">
                  <c:v>-5.1699060929963681</c:v>
                </c:pt>
                <c:pt idx="4">
                  <c:v>-5.6143327044662543</c:v>
                </c:pt>
                <c:pt idx="5">
                  <c:v>-6.0513049620882819</c:v>
                </c:pt>
                <c:pt idx="6">
                  <c:v>-6.4803748657353069</c:v>
                </c:pt>
                <c:pt idx="7">
                  <c:v>-6.9011077280118602</c:v>
                </c:pt>
                <c:pt idx="8">
                  <c:v>-7.3130827996071766</c:v>
                </c:pt>
                <c:pt idx="9">
                  <c:v>-7.7158938601304881</c:v>
                </c:pt>
                <c:pt idx="10">
                  <c:v>-8.1091497732366609</c:v>
                </c:pt>
                <c:pt idx="11">
                  <c:v>-8.4924750050069786</c:v>
                </c:pt>
                <c:pt idx="12">
                  <c:v>-8.8655101046293883</c:v>
                </c:pt>
                <c:pt idx="13">
                  <c:v>-9.2279121466085599</c:v>
                </c:pt>
                <c:pt idx="14">
                  <c:v>-9.5793551338208953</c:v>
                </c:pt>
                <c:pt idx="15">
                  <c:v>-9.9195303608926917</c:v>
                </c:pt>
                <c:pt idx="16">
                  <c:v>-10.248146737504303</c:v>
                </c:pt>
                <c:pt idx="17">
                  <c:v>-10.564931071353858</c:v>
                </c:pt>
                <c:pt idx="18">
                  <c:v>-10.869628310655747</c:v>
                </c:pt>
                <c:pt idx="19">
                  <c:v>-11.162001746177173</c:v>
                </c:pt>
                <c:pt idx="20">
                  <c:v>-11.441833172951066</c:v>
                </c:pt>
                <c:pt idx="21">
                  <c:v>-11.708923011927428</c:v>
                </c:pt>
                <c:pt idx="22">
                  <c:v>-11.963090391963348</c:v>
                </c:pt>
                <c:pt idx="23">
                  <c:v>-12.204173192659518</c:v>
                </c:pt>
                <c:pt idx="24">
                  <c:v>-12.432028048690755</c:v>
                </c:pt>
                <c:pt idx="25">
                  <c:v>-12.64653031637949</c:v>
                </c:pt>
                <c:pt idx="26">
                  <c:v>-12.847574003377602</c:v>
                </c:pt>
                <c:pt idx="27">
                  <c:v>-13.035071662434405</c:v>
                </c:pt>
                <c:pt idx="28">
                  <c:v>-13.208954250322561</c:v>
                </c:pt>
                <c:pt idx="29">
                  <c:v>-13.369170953094198</c:v>
                </c:pt>
                <c:pt idx="30">
                  <c:v>-13.515688978927489</c:v>
                </c:pt>
                <c:pt idx="31">
                  <c:v>-13.648493319913678</c:v>
                </c:pt>
                <c:pt idx="32">
                  <c:v>-13.767586484195485</c:v>
                </c:pt>
                <c:pt idx="33">
                  <c:v>-13.872988199962704</c:v>
                </c:pt>
                <c:pt idx="34">
                  <c:v>-13.964735092849429</c:v>
                </c:pt>
                <c:pt idx="35">
                  <c:v>-14.042880338346031</c:v>
                </c:pt>
                <c:pt idx="36">
                  <c:v>-14.107493290887012</c:v>
                </c:pt>
                <c:pt idx="37">
                  <c:v>-14.158659091309307</c:v>
                </c:pt>
                <c:pt idx="38">
                  <c:v>-14.196478254414144</c:v>
                </c:pt>
                <c:pt idx="39">
                  <c:v>-14.221066238389035</c:v>
                </c:pt>
                <c:pt idx="40">
                  <c:v>-14.232552997859624</c:v>
                </c:pt>
                <c:pt idx="41">
                  <c:v>-14.231082522358035</c:v>
                </c:pt>
                <c:pt idx="42">
                  <c:v>-14.21681236198698</c:v>
                </c:pt>
                <c:pt idx="43">
                  <c:v>-14.189913142058101</c:v>
                </c:pt>
                <c:pt idx="44">
                  <c:v>-14.150568068468434</c:v>
                </c:pt>
                <c:pt idx="45">
                  <c:v>-14.098972425556411</c:v>
                </c:pt>
                <c:pt idx="46">
                  <c:v>-14.035333068151465</c:v>
                </c:pt>
                <c:pt idx="47">
                  <c:v>-13.959867909491157</c:v>
                </c:pt>
                <c:pt idx="48">
                  <c:v>-13.872805406653377</c:v>
                </c:pt>
                <c:pt idx="49">
                  <c:v>-13.77438404507549</c:v>
                </c:pt>
                <c:pt idx="50">
                  <c:v>-13.664851823704314</c:v>
                </c:pt>
                <c:pt idx="51">
                  <c:v>-13.544465742245958</c:v>
                </c:pt>
                <c:pt idx="52">
                  <c:v>-13.413491291921904</c:v>
                </c:pt>
                <c:pt idx="53">
                  <c:v>-13.272201951062094</c:v>
                </c:pt>
                <c:pt idx="54">
                  <c:v>-13.120878686806595</c:v>
                </c:pt>
                <c:pt idx="55">
                  <c:v>-12.959809464076248</c:v>
                </c:pt>
                <c:pt idx="56">
                  <c:v>-12.789288762931314</c:v>
                </c:pt>
                <c:pt idx="57">
                  <c:v>-12.609617105303023</c:v>
                </c:pt>
                <c:pt idx="58">
                  <c:v>-12.421100592038334</c:v>
                </c:pt>
                <c:pt idx="59">
                  <c:v>-12.224050451069239</c:v>
                </c:pt>
                <c:pt idx="60">
                  <c:v>-12.018782597446398</c:v>
                </c:pt>
                <c:pt idx="61">
                  <c:v>-11.805617205871359</c:v>
                </c:pt>
                <c:pt idx="62">
                  <c:v>-11.58487829626916</c:v>
                </c:pt>
                <c:pt idx="63">
                  <c:v>-11.356893332840782</c:v>
                </c:pt>
                <c:pt idx="64">
                  <c:v>-11.121992836949907</c:v>
                </c:pt>
                <c:pt idx="65">
                  <c:v>-10.880510014083564</c:v>
                </c:pt>
                <c:pt idx="66">
                  <c:v>-10.63278039504709</c:v>
                </c:pt>
                <c:pt idx="67">
                  <c:v>-10.379141491457672</c:v>
                </c:pt>
                <c:pt idx="68">
                  <c:v>-10.119932465500085</c:v>
                </c:pt>
                <c:pt idx="69">
                  <c:v>-9.8554938138245429</c:v>
                </c:pt>
                <c:pt idx="70">
                  <c:v>-9.5861670653849504</c:v>
                </c:pt>
                <c:pt idx="71">
                  <c:v>-9.3122944929237921</c:v>
                </c:pt>
                <c:pt idx="72">
                  <c:v>-9.034218837739056</c:v>
                </c:pt>
                <c:pt idx="73">
                  <c:v>-8.7522830472830524</c:v>
                </c:pt>
                <c:pt idx="74">
                  <c:v>-8.466830025082329</c:v>
                </c:pt>
                <c:pt idx="75">
                  <c:v>-8.178202392396523</c:v>
                </c:pt>
                <c:pt idx="76">
                  <c:v>-7.8867422609752218</c:v>
                </c:pt>
                <c:pt idx="77">
                  <c:v>-7.5927910162104704</c:v>
                </c:pt>
                <c:pt idx="78">
                  <c:v>-7.296689109938705</c:v>
                </c:pt>
                <c:pt idx="79">
                  <c:v>-6.9987758621067444</c:v>
                </c:pt>
                <c:pt idx="80">
                  <c:v>-6.6993892704608502</c:v>
                </c:pt>
                <c:pt idx="81">
                  <c:v>-6.3988658273980548</c:v>
                </c:pt>
                <c:pt idx="82">
                  <c:v>-6.0975403431043178</c:v>
                </c:pt>
                <c:pt idx="83">
                  <c:v>-5.795745774048731</c:v>
                </c:pt>
                <c:pt idx="84">
                  <c:v>-5.4938130559388521</c:v>
                </c:pt>
                <c:pt idx="85">
                  <c:v>-5.1920709401867446</c:v>
                </c:pt>
                <c:pt idx="86">
                  <c:v>-4.8908458329818041</c:v>
                </c:pt>
                <c:pt idx="87">
                  <c:v>-4.5904616360260233</c:v>
                </c:pt>
                <c:pt idx="88">
                  <c:v>-4.2912395880446423</c:v>
                </c:pt>
                <c:pt idx="89">
                  <c:v>-3.9934981061745258</c:v>
                </c:pt>
                <c:pt idx="90">
                  <c:v>-3.6975526263656162</c:v>
                </c:pt>
                <c:pt idx="91">
                  <c:v>-3.4037154419681479</c:v>
                </c:pt>
                <c:pt idx="92">
                  <c:v>-3.1122955397108529</c:v>
                </c:pt>
                <c:pt idx="93">
                  <c:v>-2.823598432312652</c:v>
                </c:pt>
                <c:pt idx="94">
                  <c:v>-2.5379259870289688</c:v>
                </c:pt>
                <c:pt idx="95">
                  <c:v>-2.2555762494779503</c:v>
                </c:pt>
                <c:pt idx="96">
                  <c:v>-1.9768432621523058</c:v>
                </c:pt>
                <c:pt idx="97">
                  <c:v>-1.7020168770867461</c:v>
                </c:pt>
                <c:pt idx="98">
                  <c:v>-1.4313825622090273</c:v>
                </c:pt>
                <c:pt idx="99">
                  <c:v>-1.1652212009818423</c:v>
                </c:pt>
                <c:pt idx="100">
                  <c:v>-0.90380888501116263</c:v>
                </c:pt>
                <c:pt idx="101">
                  <c:v>-0.647416699364191</c:v>
                </c:pt>
                <c:pt idx="102">
                  <c:v>-0.39631050043926985</c:v>
                </c:pt>
                <c:pt idx="103">
                  <c:v>-0.15075068627879343</c:v>
                </c:pt>
                <c:pt idx="104">
                  <c:v>8.9008040668565255E-2</c:v>
                </c:pt>
                <c:pt idx="105">
                  <c:v>0.32271691827669924</c:v>
                </c:pt>
                <c:pt idx="106">
                  <c:v>0.5501333767999308</c:v>
                </c:pt>
                <c:pt idx="107">
                  <c:v>0.77102129802477937</c:v>
                </c:pt>
                <c:pt idx="108">
                  <c:v>0.98515128119156681</c:v>
                </c:pt>
                <c:pt idx="109">
                  <c:v>1.1923009152883939</c:v>
                </c:pt>
                <c:pt idx="110">
                  <c:v>1.3922550572271197</c:v>
                </c:pt>
                <c:pt idx="111">
                  <c:v>1.5848061153399926</c:v>
                </c:pt>
                <c:pt idx="112">
                  <c:v>1.7697543375620959</c:v>
                </c:pt>
                <c:pt idx="113">
                  <c:v>1.9469081035768905</c:v>
                </c:pt>
                <c:pt idx="114">
                  <c:v>2.1160842201447858</c:v>
                </c:pt>
                <c:pt idx="115">
                  <c:v>2.277108218757355</c:v>
                </c:pt>
                <c:pt idx="116">
                  <c:v>2.4298146547024606</c:v>
                </c:pt>
                <c:pt idx="117">
                  <c:v>2.5740474065552759</c:v>
                </c:pt>
                <c:pt idx="118">
                  <c:v>2.7096599750693824</c:v>
                </c:pt>
                <c:pt idx="119">
                  <c:v>2.8365157803753624</c:v>
                </c:pt>
                <c:pt idx="120">
                  <c:v>2.9544884563606106</c:v>
                </c:pt>
                <c:pt idx="121">
                  <c:v>3.0634621410583578</c:v>
                </c:pt>
                <c:pt idx="122">
                  <c:v>3.1633317618377443</c:v>
                </c:pt>
                <c:pt idx="123">
                  <c:v>3.2540033141655189</c:v>
                </c:pt>
                <c:pt idx="124">
                  <c:v>3.3353941326765466</c:v>
                </c:pt>
                <c:pt idx="125">
                  <c:v>3.407433153284313</c:v>
                </c:pt>
                <c:pt idx="126">
                  <c:v>3.4700611650438877</c:v>
                </c:pt>
                <c:pt idx="127">
                  <c:v>3.5232310504842776</c:v>
                </c:pt>
                <c:pt idx="128">
                  <c:v>3.5669080131217115</c:v>
                </c:pt>
                <c:pt idx="129">
                  <c:v>3.6010697908831442</c:v>
                </c:pt>
                <c:pt idx="130">
                  <c:v>3.6257068541796165</c:v>
                </c:pt>
                <c:pt idx="131">
                  <c:v>3.6408225873928171</c:v>
                </c:pt>
                <c:pt idx="132">
                  <c:v>3.6464334525721371</c:v>
                </c:pt>
                <c:pt idx="133">
                  <c:v>3.6425691341676179</c:v>
                </c:pt>
                <c:pt idx="134">
                  <c:v>3.6292726636722468</c:v>
                </c:pt>
                <c:pt idx="135">
                  <c:v>3.6066005230950395</c:v>
                </c:pt>
                <c:pt idx="136">
                  <c:v>3.5746227262311843</c:v>
                </c:pt>
                <c:pt idx="137">
                  <c:v>3.5334228767738205</c:v>
                </c:pt>
                <c:pt idx="138">
                  <c:v>3.4830982023564121</c:v>
                </c:pt>
                <c:pt idx="139">
                  <c:v>3.4237595636998912</c:v>
                </c:pt>
                <c:pt idx="140">
                  <c:v>3.355531438107294</c:v>
                </c:pt>
                <c:pt idx="141">
                  <c:v>3.2785518766355275</c:v>
                </c:pt>
                <c:pt idx="142">
                  <c:v>3.1929724343446075</c:v>
                </c:pt>
                <c:pt idx="143">
                  <c:v>3.0989580731308481</c:v>
                </c:pt>
                <c:pt idx="144">
                  <c:v>2.9966870367285847</c:v>
                </c:pt>
                <c:pt idx="145">
                  <c:v>2.8863506975640911</c:v>
                </c:pt>
                <c:pt idx="146">
                  <c:v>2.768153375243914</c:v>
                </c:pt>
                <c:pt idx="147">
                  <c:v>2.642312126563386</c:v>
                </c:pt>
                <c:pt idx="148">
                  <c:v>2.5090565070063175</c:v>
                </c:pt>
                <c:pt idx="149">
                  <c:v>2.3686283038355445</c:v>
                </c:pt>
                <c:pt idx="150">
                  <c:v>2.2212812409517224</c:v>
                </c:pt>
                <c:pt idx="151">
                  <c:v>2.0672806558217163</c:v>
                </c:pt>
                <c:pt idx="152">
                  <c:v>1.9069031488672479</c:v>
                </c:pt>
                <c:pt idx="153">
                  <c:v>1.7404362058193026</c:v>
                </c:pt>
                <c:pt idx="154">
                  <c:v>1.5681777936377459</c:v>
                </c:pt>
                <c:pt idx="155">
                  <c:v>1.3904359307004257</c:v>
                </c:pt>
                <c:pt idx="156">
                  <c:v>1.2075282320661385</c:v>
                </c:pt>
                <c:pt idx="157">
                  <c:v>1.019781430707061</c:v>
                </c:pt>
                <c:pt idx="158">
                  <c:v>0.82753087570445316</c:v>
                </c:pt>
                <c:pt idx="159">
                  <c:v>0.63112000849028393</c:v>
                </c:pt>
                <c:pt idx="160">
                  <c:v>0.43089981830205265</c:v>
                </c:pt>
                <c:pt idx="161">
                  <c:v>0.22722827810626428</c:v>
                </c:pt>
                <c:pt idx="162">
                  <c:v>2.0469762310162596E-2</c:v>
                </c:pt>
                <c:pt idx="163">
                  <c:v>-0.18900555232765825</c:v>
                </c:pt>
                <c:pt idx="164">
                  <c:v>-0.4008223011190255</c:v>
                </c:pt>
                <c:pt idx="165">
                  <c:v>-0.61460055968031979</c:v>
                </c:pt>
                <c:pt idx="166">
                  <c:v>-0.8299564843759476</c:v>
                </c:pt>
                <c:pt idx="167">
                  <c:v>-1.0465029633462266</c:v>
                </c:pt>
                <c:pt idx="168">
                  <c:v>-1.2638502764301185</c:v>
                </c:pt>
                <c:pt idx="169">
                  <c:v>-1.4816067622732281</c:v>
                </c:pt>
                <c:pt idx="170">
                  <c:v>-1.6993794908616693</c:v>
                </c:pt>
                <c:pt idx="171">
                  <c:v>-1.9167749397273608</c:v>
                </c:pt>
                <c:pt idx="172">
                  <c:v>-2.1333996720087902</c:v>
                </c:pt>
                <c:pt idx="173">
                  <c:v>-2.3488610146008893</c:v>
                </c:pt>
                <c:pt idx="174">
                  <c:v>-2.5627677345734727</c:v>
                </c:pt>
                <c:pt idx="175">
                  <c:v>-2.7747307120668361</c:v>
                </c:pt>
                <c:pt idx="176">
                  <c:v>-2.9843636078883091</c:v>
                </c:pt>
                <c:pt idx="177">
                  <c:v>-3.1912835240406863</c:v>
                </c:pt>
                <c:pt idx="178">
                  <c:v>-3.3951116554441096</c:v>
                </c:pt>
                <c:pt idx="179">
                  <c:v>-3.595473931155309</c:v>
                </c:pt>
                <c:pt idx="180">
                  <c:v>-3.7920016434056563</c:v>
                </c:pt>
                <c:pt idx="181">
                  <c:v>-3.9843320628596306</c:v>
                </c:pt>
                <c:pt idx="182">
                  <c:v>-4.1721090385067905</c:v>
                </c:pt>
                <c:pt idx="183">
                  <c:v>-4.3549835807023598</c:v>
                </c:pt>
                <c:pt idx="184">
                  <c:v>-4.5326144258984087</c:v>
                </c:pt>
                <c:pt idx="185">
                  <c:v>-4.7046685817063514</c:v>
                </c:pt>
                <c:pt idx="186">
                  <c:v>-4.8708218509898886</c:v>
                </c:pt>
                <c:pt idx="187">
                  <c:v>-5.0307593337741441</c:v>
                </c:pt>
                <c:pt idx="188">
                  <c:v>-5.1841759058486323</c:v>
                </c:pt>
                <c:pt idx="189">
                  <c:v>-5.330776673011389</c:v>
                </c:pt>
                <c:pt idx="190">
                  <c:v>-5.4702774000195644</c:v>
                </c:pt>
                <c:pt idx="191">
                  <c:v>-5.6024049133915259</c:v>
                </c:pt>
                <c:pt idx="192">
                  <c:v>-5.7268974773020744</c:v>
                </c:pt>
                <c:pt idx="193">
                  <c:v>-5.8435051419394783</c:v>
                </c:pt>
                <c:pt idx="194">
                  <c:v>-5.9519900637516505</c:v>
                </c:pt>
                <c:pt idx="195">
                  <c:v>-6.052126797169473</c:v>
                </c:pt>
                <c:pt idx="196">
                  <c:v>-6.1437025574483171</c:v>
                </c:pt>
                <c:pt idx="197">
                  <c:v>-6.2265174544158821</c:v>
                </c:pt>
                <c:pt idx="198">
                  <c:v>-6.3003846969958612</c:v>
                </c:pt>
                <c:pt idx="199">
                  <c:v>-6.3651307684986724</c:v>
                </c:pt>
                <c:pt idx="200">
                  <c:v>-6.4205955727628652</c:v>
                </c:pt>
                <c:pt idx="201">
                  <c:v>-6.4666325513491847</c:v>
                </c:pt>
                <c:pt idx="202">
                  <c:v>-6.5031087720811191</c:v>
                </c:pt>
                <c:pt idx="203">
                  <c:v>-6.5299049893204799</c:v>
                </c:pt>
                <c:pt idx="204">
                  <c:v>-6.5469156764881431</c:v>
                </c:pt>
                <c:pt idx="205">
                  <c:v>-6.5540490314024948</c:v>
                </c:pt>
                <c:pt idx="206">
                  <c:v>-6.5512269551174498</c:v>
                </c:pt>
                <c:pt idx="207">
                  <c:v>-6.538385005028573</c:v>
                </c:pt>
                <c:pt idx="208">
                  <c:v>-6.5154723230889831</c:v>
                </c:pt>
                <c:pt idx="209">
                  <c:v>-6.4824515400547957</c:v>
                </c:pt>
                <c:pt idx="210">
                  <c:v>-6.4392986567616592</c:v>
                </c:pt>
                <c:pt idx="211">
                  <c:v>-6.3860029034894428</c:v>
                </c:pt>
                <c:pt idx="212">
                  <c:v>-6.3225665785388303</c:v>
                </c:pt>
                <c:pt idx="213">
                  <c:v>-6.2490048671935154</c:v>
                </c:pt>
                <c:pt idx="214">
                  <c:v>-6.1653456423004958</c:v>
                </c:pt>
                <c:pt idx="215">
                  <c:v>-6.0716292477299598</c:v>
                </c:pt>
                <c:pt idx="216">
                  <c:v>-5.9679082660244251</c:v>
                </c:pt>
                <c:pt idx="217">
                  <c:v>-5.854247271565308</c:v>
                </c:pt>
                <c:pt idx="218">
                  <c:v>-5.7307225706189771</c:v>
                </c:pt>
                <c:pt idx="219">
                  <c:v>-5.5974219296267194</c:v>
                </c:pt>
                <c:pt idx="220">
                  <c:v>-5.4544442931234416</c:v>
                </c:pt>
                <c:pt idx="221">
                  <c:v>-5.3018994926683618</c:v>
                </c:pt>
                <c:pt idx="222">
                  <c:v>-5.1399079481579504</c:v>
                </c:pt>
                <c:pt idx="223">
                  <c:v>-4.9686003628932909</c:v>
                </c:pt>
                <c:pt idx="224">
                  <c:v>-4.7881174137461784</c:v>
                </c:pt>
                <c:pt idx="225">
                  <c:v>-4.5986094377436801</c:v>
                </c:pt>
                <c:pt idx="226">
                  <c:v>-4.4002361163636587</c:v>
                </c:pt>
                <c:pt idx="227">
                  <c:v>-4.1931661587947673</c:v>
                </c:pt>
                <c:pt idx="228">
                  <c:v>-3.9775769853678691</c:v>
                </c:pt>
                <c:pt idx="229">
                  <c:v>-3.7536544123181779</c:v>
                </c:pt>
                <c:pt idx="230">
                  <c:v>-3.5215923389899246</c:v>
                </c:pt>
                <c:pt idx="231">
                  <c:v>-3.2815924385173063</c:v>
                </c:pt>
                <c:pt idx="232">
                  <c:v>-3.0338638529749042</c:v>
                </c:pt>
                <c:pt idx="233">
                  <c:v>-2.7786228938978823</c:v>
                </c:pt>
                <c:pt idx="234">
                  <c:v>-2.5160927490209146</c:v>
                </c:pt>
                <c:pt idx="235">
                  <c:v>-2.2465031959887902</c:v>
                </c:pt>
                <c:pt idx="236">
                  <c:v>-1.9700903237256437</c:v>
                </c:pt>
                <c:pt idx="237">
                  <c:v>-1.6870962620580765</c:v>
                </c:pt>
                <c:pt idx="238">
                  <c:v>-1.3977689201090668</c:v>
                </c:pt>
                <c:pt idx="239">
                  <c:v>-1.1023617338852263</c:v>
                </c:pt>
                <c:pt idx="240">
                  <c:v>-0.80113342339840787</c:v>
                </c:pt>
                <c:pt idx="241">
                  <c:v>-0.4943477595666283</c:v>
                </c:pt>
                <c:pt idx="242">
                  <c:v>-0.18227334105458928</c:v>
                </c:pt>
                <c:pt idx="243">
                  <c:v>0.1348166188834338</c:v>
                </c:pt>
                <c:pt idx="244">
                  <c:v>0.45664449556907777</c:v>
                </c:pt>
                <c:pt idx="245">
                  <c:v>0.78292844619832158</c:v>
                </c:pt>
                <c:pt idx="246">
                  <c:v>1.1133825934642954</c:v>
                </c:pt>
                <c:pt idx="247">
                  <c:v>1.4477171997832083</c:v>
                </c:pt>
                <c:pt idx="248">
                  <c:v>1.7856388325029124</c:v>
                </c:pt>
                <c:pt idx="249">
                  <c:v>2.126850520525803</c:v>
                </c:pt>
                <c:pt idx="250">
                  <c:v>2.4710519028832274</c:v>
                </c:pt>
                <c:pt idx="251">
                  <c:v>2.8179393698487543</c:v>
                </c:pt>
                <c:pt idx="252">
                  <c:v>3.1672061972675878</c:v>
                </c:pt>
                <c:pt idx="253">
                  <c:v>3.5185426748237063</c:v>
                </c:pt>
                <c:pt idx="254">
                  <c:v>3.8716362290430348</c:v>
                </c:pt>
                <c:pt idx="255">
                  <c:v>4.2261715418782035</c:v>
                </c:pt>
                <c:pt idx="256">
                  <c:v>4.581830665776347</c:v>
                </c:pt>
                <c:pt idx="257">
                  <c:v>4.9382931361610174</c:v>
                </c:pt>
                <c:pt idx="258">
                  <c:v>5.2952360823171718</c:v>
                </c:pt>
                <c:pt idx="259">
                  <c:v>5.6523343376860016</c:v>
                </c:pt>
                <c:pt idx="260">
                  <c:v>6.0092605506042442</c:v>
                </c:pt>
                <c:pt idx="261">
                  <c:v>6.3656852965469168</c:v>
                </c:pt>
                <c:pt idx="262">
                  <c:v>6.7212771929391257</c:v>
                </c:pt>
                <c:pt idx="263">
                  <c:v>7.0757030176087685</c:v>
                </c:pt>
                <c:pt idx="264">
                  <c:v>7.4286278319540324</c:v>
                </c:pt>
                <c:pt idx="265">
                  <c:v>7.7797151098846662</c:v>
                </c:pt>
                <c:pt idx="266">
                  <c:v>8.1286268735921929</c:v>
                </c:pt>
                <c:pt idx="267">
                  <c:v>8.4750238371682034</c:v>
                </c:pt>
                <c:pt idx="268">
                  <c:v>8.8185655590691514</c:v>
                </c:pt>
                <c:pt idx="269">
                  <c:v>9.1589106043947481</c:v>
                </c:pt>
                <c:pt idx="270">
                  <c:v>9.4957167178933144</c:v>
                </c:pt>
                <c:pt idx="271">
                  <c:v>9.8286410085695142</c:v>
                </c:pt>
                <c:pt idx="272">
                  <c:v>10.157340146711217</c:v>
                </c:pt>
                <c:pt idx="273">
                  <c:v>10.481470574089512</c:v>
                </c:pt>
                <c:pt idx="274">
                  <c:v>10.800688728029384</c:v>
                </c:pt>
                <c:pt idx="275">
                  <c:v>11.114651279964113</c:v>
                </c:pt>
                <c:pt idx="276">
                  <c:v>11.423015389020977</c:v>
                </c:pt>
                <c:pt idx="277">
                  <c:v>11.725438971097292</c:v>
                </c:pt>
                <c:pt idx="278">
                  <c:v>12.021580983810072</c:v>
                </c:pt>
                <c:pt idx="279">
                  <c:v>12.311101727599048</c:v>
                </c:pt>
                <c:pt idx="280">
                  <c:v>12.593663163189778</c:v>
                </c:pt>
                <c:pt idx="281">
                  <c:v>12.86892924550334</c:v>
                </c:pt>
                <c:pt idx="282">
                  <c:v>13.136566274027947</c:v>
                </c:pt>
                <c:pt idx="283">
                  <c:v>13.396243259542526</c:v>
                </c:pt>
                <c:pt idx="284">
                  <c:v>13.647632307006244</c:v>
                </c:pt>
                <c:pt idx="285">
                  <c:v>13.890409014289759</c:v>
                </c:pt>
                <c:pt idx="286">
                  <c:v>14.124252886364799</c:v>
                </c:pt>
                <c:pt idx="287">
                  <c:v>14.348847764425987</c:v>
                </c:pt>
                <c:pt idx="288">
                  <c:v>14.563882269334698</c:v>
                </c:pt>
                <c:pt idx="289">
                  <c:v>14.769050258673374</c:v>
                </c:pt>
                <c:pt idx="290">
                  <c:v>14.964051296587957</c:v>
                </c:pt>
                <c:pt idx="291">
                  <c:v>15.148591135505175</c:v>
                </c:pt>
                <c:pt idx="292">
                  <c:v>15.32238220871043</c:v>
                </c:pt>
                <c:pt idx="293">
                  <c:v>15.485144132683766</c:v>
                </c:pt>
                <c:pt idx="294">
                  <c:v>15.636604217993574</c:v>
                </c:pt>
                <c:pt idx="295">
                  <c:v>15.776497987470204</c:v>
                </c:pt>
                <c:pt idx="296">
                  <c:v>15.904569700288121</c:v>
                </c:pt>
                <c:pt idx="297">
                  <c:v>16.020572880525251</c:v>
                </c:pt>
                <c:pt idx="298">
                  <c:v>16.124270848678581</c:v>
                </c:pt>
                <c:pt idx="299">
                  <c:v>16.21543725456009</c:v>
                </c:pt>
                <c:pt idx="300">
                  <c:v>16.293856609931765</c:v>
                </c:pt>
                <c:pt idx="301">
                  <c:v>16.359324819188934</c:v>
                </c:pt>
                <c:pt idx="302">
                  <c:v>16.411649706348712</c:v>
                </c:pt>
                <c:pt idx="303">
                  <c:v>16.450651536562329</c:v>
                </c:pt>
                <c:pt idx="304">
                  <c:v>16.47616353034077</c:v>
                </c:pt>
                <c:pt idx="305">
                  <c:v>16.488032368648824</c:v>
                </c:pt>
                <c:pt idx="306">
                  <c:v>16.48611868701326</c:v>
                </c:pt>
                <c:pt idx="307">
                  <c:v>16.470297556776526</c:v>
                </c:pt>
                <c:pt idx="308">
                  <c:v>16.440458951623796</c:v>
                </c:pt>
                <c:pt idx="309">
                  <c:v>16.39650819752034</c:v>
                </c:pt>
                <c:pt idx="310">
                  <c:v>16.338366404207264</c:v>
                </c:pt>
                <c:pt idx="311">
                  <c:v>16.265970876426053</c:v>
                </c:pt>
                <c:pt idx="312">
                  <c:v>16.179275503073804</c:v>
                </c:pt>
                <c:pt idx="313">
                  <c:v>16.078251122526094</c:v>
                </c:pt>
                <c:pt idx="314">
                  <c:v>15.962885862411079</c:v>
                </c:pt>
                <c:pt idx="315">
                  <c:v>15.833185452178075</c:v>
                </c:pt>
                <c:pt idx="316">
                  <c:v>15.689173506849855</c:v>
                </c:pt>
                <c:pt idx="317">
                  <c:v>15.530891780438255</c:v>
                </c:pt>
                <c:pt idx="318">
                  <c:v>15.358400387556875</c:v>
                </c:pt>
                <c:pt idx="319">
                  <c:v>15.171777991861601</c:v>
                </c:pt>
                <c:pt idx="320">
                  <c:v>14.971121960038051</c:v>
                </c:pt>
                <c:pt idx="321">
                  <c:v>14.756548480140831</c:v>
                </c:pt>
                <c:pt idx="322">
                  <c:v>14.52819264320236</c:v>
                </c:pt>
                <c:pt idx="323">
                  <c:v>14.286208487133488</c:v>
                </c:pt>
                <c:pt idx="324">
                  <c:v>14.030769002045259</c:v>
                </c:pt>
                <c:pt idx="325">
                  <c:v>13.762066096245707</c:v>
                </c:pt>
                <c:pt idx="326">
                  <c:v>13.480310522279986</c:v>
                </c:pt>
                <c:pt idx="327">
                  <c:v>13.185731762516042</c:v>
                </c:pt>
                <c:pt idx="328">
                  <c:v>12.878577873897898</c:v>
                </c:pt>
                <c:pt idx="329">
                  <c:v>12.559115291623412</c:v>
                </c:pt>
                <c:pt idx="330">
                  <c:v>12.227628591639661</c:v>
                </c:pt>
                <c:pt idx="331">
                  <c:v>11.884420211977304</c:v>
                </c:pt>
                <c:pt idx="332">
                  <c:v>11.529810133096158</c:v>
                </c:pt>
                <c:pt idx="333">
                  <c:v>11.16413551752124</c:v>
                </c:pt>
                <c:pt idx="334">
                  <c:v>10.787750309232878</c:v>
                </c:pt>
                <c:pt idx="335">
                  <c:v>10.401024793356076</c:v>
                </c:pt>
                <c:pt idx="336">
                  <c:v>10.00434511687414</c:v>
                </c:pt>
                <c:pt idx="337">
                  <c:v>9.5981127712042689</c:v>
                </c:pt>
                <c:pt idx="338">
                  <c:v>9.1827440376062945</c:v>
                </c:pt>
                <c:pt idx="339">
                  <c:v>8.7586693965217801</c:v>
                </c:pt>
                <c:pt idx="340">
                  <c:v>8.3263329020847703</c:v>
                </c:pt>
                <c:pt idx="341">
                  <c:v>7.8861915231317923</c:v>
                </c:pt>
                <c:pt idx="342">
                  <c:v>7.4387144522005642</c:v>
                </c:pt>
                <c:pt idx="343">
                  <c:v>6.9843823840730899</c:v>
                </c:pt>
                <c:pt idx="344">
                  <c:v>6.5236867655665884</c:v>
                </c:pt>
                <c:pt idx="345">
                  <c:v>6.0571290183438506</c:v>
                </c:pt>
                <c:pt idx="346">
                  <c:v>5.5852197366382583</c:v>
                </c:pt>
                <c:pt idx="347">
                  <c:v>5.1084778618570503</c:v>
                </c:pt>
                <c:pt idx="348">
                  <c:v>4.6274298361136026</c:v>
                </c:pt>
                <c:pt idx="349">
                  <c:v>4.1426087368189641</c:v>
                </c:pt>
                <c:pt idx="350">
                  <c:v>3.6545533945247528</c:v>
                </c:pt>
                <c:pt idx="351">
                  <c:v>3.1638074962715979</c:v>
                </c:pt>
                <c:pt idx="352">
                  <c:v>2.670918676745675</c:v>
                </c:pt>
                <c:pt idx="353">
                  <c:v>2.1764375995863645</c:v>
                </c:pt>
                <c:pt idx="354">
                  <c:v>1.6809170312291357</c:v>
                </c:pt>
                <c:pt idx="355">
                  <c:v>1.1849109096890953</c:v>
                </c:pt>
                <c:pt idx="356">
                  <c:v>0.68897341070491391</c:v>
                </c:pt>
                <c:pt idx="357">
                  <c:v>0.1936580136722357</c:v>
                </c:pt>
                <c:pt idx="358">
                  <c:v>-0.30048343019638296</c:v>
                </c:pt>
                <c:pt idx="359">
                  <c:v>-0.79290162507900008</c:v>
                </c:pt>
                <c:pt idx="360">
                  <c:v>-1.2830507507018083</c:v>
                </c:pt>
                <c:pt idx="361">
                  <c:v>-1.7703893730936804</c:v>
                </c:pt>
                <c:pt idx="362">
                  <c:v>-2.2543813435734923</c:v>
                </c:pt>
                <c:pt idx="363">
                  <c:v>-2.7344966837062814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0-434A-9CC8-8E84BDB52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47983"/>
        <c:axId val="1"/>
      </c:lineChart>
      <c:catAx>
        <c:axId val="623847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8479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Calculations!$T$2:$T$367</c:f>
              <c:numCache>
                <c:formatCode>General</c:formatCode>
                <c:ptCount val="366"/>
                <c:pt idx="0">
                  <c:v>-23.019713687932533</c:v>
                </c:pt>
                <c:pt idx="1">
                  <c:v>-22.935360972865755</c:v>
                </c:pt>
                <c:pt idx="2">
                  <c:v>-22.84339203285926</c:v>
                </c:pt>
                <c:pt idx="3">
                  <c:v>-22.743851832322129</c:v>
                </c:pt>
                <c:pt idx="4">
                  <c:v>-22.636789076615479</c:v>
                </c:pt>
                <c:pt idx="5">
                  <c:v>-22.522256133489787</c:v>
                </c:pt>
                <c:pt idx="6">
                  <c:v>-22.400308949503927</c:v>
                </c:pt>
                <c:pt idx="7">
                  <c:v>-22.271006961779761</c:v>
                </c:pt>
                <c:pt idx="8">
                  <c:v>-22.134413005448721</c:v>
                </c:pt>
                <c:pt idx="9">
                  <c:v>-21.990593217166737</c:v>
                </c:pt>
                <c:pt idx="10">
                  <c:v>-21.839616935072339</c:v>
                </c:pt>
                <c:pt idx="11">
                  <c:v>-21.681556595580719</c:v>
                </c:pt>
                <c:pt idx="12">
                  <c:v>-21.516487627391328</c:v>
                </c:pt>
                <c:pt idx="13">
                  <c:v>-21.344488343108612</c:v>
                </c:pt>
                <c:pt idx="14">
                  <c:v>-21.16563982885393</c:v>
                </c:pt>
                <c:pt idx="15">
                  <c:v>-20.980025832256715</c:v>
                </c:pt>
                <c:pt idx="16">
                  <c:v>-20.787732649199747</c:v>
                </c:pt>
                <c:pt idx="17">
                  <c:v>-20.588849009687525</c:v>
                </c:pt>
                <c:pt idx="18">
                  <c:v>-20.383465963199079</c:v>
                </c:pt>
                <c:pt idx="19">
                  <c:v>-20.171676763869332</c:v>
                </c:pt>
                <c:pt idx="20">
                  <c:v>-19.953576755838036</c:v>
                </c:pt>
                <c:pt idx="21">
                  <c:v>-19.729263259086917</c:v>
                </c:pt>
                <c:pt idx="22">
                  <c:v>-19.49883545606875</c:v>
                </c:pt>
                <c:pt idx="23">
                  <c:v>-19.262394279421194</c:v>
                </c:pt>
                <c:pt idx="24">
                  <c:v>-19.020042301037375</c:v>
                </c:pt>
                <c:pt idx="25">
                  <c:v>-18.771883622750735</c:v>
                </c:pt>
                <c:pt idx="26">
                  <c:v>-18.518023768868623</c:v>
                </c:pt>
                <c:pt idx="27">
                  <c:v>-18.25856958077609</c:v>
                </c:pt>
                <c:pt idx="28">
                  <c:v>-17.993629113814762</c:v>
                </c:pt>
                <c:pt idx="29">
                  <c:v>-17.723311536614382</c:v>
                </c:pt>
                <c:pt idx="30">
                  <c:v>-17.447727033043151</c:v>
                </c:pt>
                <c:pt idx="31">
                  <c:v>-17.166986706926068</c:v>
                </c:pt>
                <c:pt idx="32">
                  <c:v>-16.881202489657245</c:v>
                </c:pt>
                <c:pt idx="33">
                  <c:v>-16.590487050821636</c:v>
                </c:pt>
                <c:pt idx="34">
                  <c:v>-16.29495371191533</c:v>
                </c:pt>
                <c:pt idx="35">
                  <c:v>-15.994716363248559</c:v>
                </c:pt>
                <c:pt idx="36">
                  <c:v>-15.689889384092016</c:v>
                </c:pt>
                <c:pt idx="37">
                  <c:v>-15.380587566114258</c:v>
                </c:pt>
                <c:pt idx="38">
                  <c:v>-15.066926040147671</c:v>
                </c:pt>
                <c:pt idx="39">
                  <c:v>-14.749020206297747</c:v>
                </c:pt>
                <c:pt idx="40">
                  <c:v>-14.426985667408573</c:v>
                </c:pt>
                <c:pt idx="41">
                  <c:v>-14.100938165881713</c:v>
                </c:pt>
                <c:pt idx="42">
                  <c:v>-13.770993523827487</c:v>
                </c:pt>
                <c:pt idx="43">
                  <c:v>-13.437267586530515</c:v>
                </c:pt>
                <c:pt idx="44">
                  <c:v>-13.099876169191059</c:v>
                </c:pt>
                <c:pt idx="45">
                  <c:v>-12.758935006903583</c:v>
                </c:pt>
                <c:pt idx="46">
                  <c:v>-12.414559707815082</c:v>
                </c:pt>
                <c:pt idx="47">
                  <c:v>-12.066865709412614</c:v>
                </c:pt>
                <c:pt idx="48">
                  <c:v>-11.715968237868493</c:v>
                </c:pt>
                <c:pt idx="49">
                  <c:v>-11.361982270386246</c:v>
                </c:pt>
                <c:pt idx="50">
                  <c:v>-11.005022500454118</c:v>
                </c:pt>
                <c:pt idx="51">
                  <c:v>-10.645203305942768</c:v>
                </c:pt>
                <c:pt idx="52">
                  <c:v>-10.282638719956319</c:v>
                </c:pt>
                <c:pt idx="53">
                  <c:v>-9.917442404356688</c:v>
                </c:pt>
                <c:pt idx="54">
                  <c:v>-9.5497276258607755</c:v>
                </c:pt>
                <c:pt idx="55">
                  <c:v>-9.1796072346405602</c:v>
                </c:pt>
                <c:pt idx="56">
                  <c:v>-8.8071936453061479</c:v>
                </c:pt>
                <c:pt idx="57">
                  <c:v>-8.4325988202061488</c:v>
                </c:pt>
                <c:pt idx="58">
                  <c:v>-8.0559342549256545</c:v>
                </c:pt>
                <c:pt idx="59">
                  <c:v>-7.6773109659087551</c:v>
                </c:pt>
                <c:pt idx="60">
                  <c:v>-7.2968394800906697</c:v>
                </c:pt>
                <c:pt idx="61">
                  <c:v>-6.9146298264596586</c:v>
                </c:pt>
                <c:pt idx="62">
                  <c:v>-6.5307915294417089</c:v>
                </c:pt>
                <c:pt idx="63">
                  <c:v>-6.1454336040209299</c:v>
                </c:pt>
                <c:pt idx="64">
                  <c:v>-5.7586645524984128</c:v>
                </c:pt>
                <c:pt idx="65">
                  <c:v>-5.3705923627996004</c:v>
                </c:pt>
                <c:pt idx="66">
                  <c:v>-4.9813245082324817</c:v>
                </c:pt>
                <c:pt idx="67">
                  <c:v>-4.5909679486084878</c:v>
                </c:pt>
                <c:pt idx="68">
                  <c:v>-4.1996291326422863</c:v>
                </c:pt>
                <c:pt idx="69">
                  <c:v>-3.8074140015328011</c:v>
                </c:pt>
                <c:pt idx="70">
                  <c:v>-3.4144279936417226</c:v>
                </c:pt>
                <c:pt idx="71">
                  <c:v>-3.0207760501863419</c:v>
                </c:pt>
                <c:pt idx="72">
                  <c:v>-2.6265626218598968</c:v>
                </c:pt>
                <c:pt idx="73">
                  <c:v>-2.2318916762998051</c:v>
                </c:pt>
                <c:pt idx="74">
                  <c:v>-1.8368667063162318</c:v>
                </c:pt>
                <c:pt idx="75">
                  <c:v>-1.4415907388077231</c:v>
                </c:pt>
                <c:pt idx="76">
                  <c:v>-1.0461663442810714</c:v>
                </c:pt>
                <c:pt idx="77">
                  <c:v>-0.65069564690284787</c:v>
                </c:pt>
                <c:pt idx="78">
                  <c:v>-0.25528033499992714</c:v>
                </c:pt>
                <c:pt idx="79">
                  <c:v>0.13997832806250288</c:v>
                </c:pt>
                <c:pt idx="80">
                  <c:v>0.5349794926927065</c:v>
                </c:pt>
                <c:pt idx="81">
                  <c:v>0.92962271165499466</c:v>
                </c:pt>
                <c:pt idx="82">
                  <c:v>1.3238079284963848</c:v>
                </c:pt>
                <c:pt idx="83">
                  <c:v>1.7174354658688142</c:v>
                </c:pt>
                <c:pt idx="84">
                  <c:v>2.1104060138453176</c:v>
                </c:pt>
                <c:pt idx="85">
                  <c:v>2.5026206182679354</c:v>
                </c:pt>
                <c:pt idx="86">
                  <c:v>2.8939806692221111</c:v>
                </c:pt>
                <c:pt idx="87">
                  <c:v>3.2843878896767853</c:v>
                </c:pt>
                <c:pt idx="88">
                  <c:v>3.6737443243855741</c:v>
                </c:pt>
                <c:pt idx="89">
                  <c:v>4.0619523290889266</c:v>
                </c:pt>
                <c:pt idx="90">
                  <c:v>4.4489145600933258</c:v>
                </c:pt>
                <c:pt idx="91">
                  <c:v>4.834533964293537</c:v>
                </c:pt>
                <c:pt idx="92">
                  <c:v>5.21871376969548</c:v>
                </c:pt>
                <c:pt idx="93">
                  <c:v>5.6013574765025691</c:v>
                </c:pt>
                <c:pt idx="94">
                  <c:v>5.9823688488341498</c:v>
                </c:pt>
                <c:pt idx="95">
                  <c:v>6.3616519071306632</c:v>
                </c:pt>
                <c:pt idx="96">
                  <c:v>6.739110921310389</c:v>
                </c:pt>
                <c:pt idx="97">
                  <c:v>7.1146504047384127</c:v>
                </c:pt>
                <c:pt idx="98">
                  <c:v>7.4881751090645698</c:v>
                </c:pt>
                <c:pt idx="99">
                  <c:v>7.8595900199970075</c:v>
                </c:pt>
                <c:pt idx="100">
                  <c:v>8.2288003540639796</c:v>
                </c:pt>
                <c:pt idx="101">
                  <c:v>8.5957115564218149</c:v>
                </c:pt>
                <c:pt idx="102">
                  <c:v>8.9602292997774509</c:v>
                </c:pt>
                <c:pt idx="103">
                  <c:v>9.3222594844613518</c:v>
                </c:pt>
                <c:pt idx="104">
                  <c:v>9.6817082397346663</c:v>
                </c:pt>
                <c:pt idx="105">
                  <c:v>10.038481926357697</c:v>
                </c:pt>
                <c:pt idx="106">
                  <c:v>10.392487140494518</c:v>
                </c:pt>
                <c:pt idx="107">
                  <c:v>10.743630718994885</c:v>
                </c:pt>
                <c:pt idx="108">
                  <c:v>11.091819746109209</c:v>
                </c:pt>
                <c:pt idx="109">
                  <c:v>11.436961561681732</c:v>
                </c:pt>
                <c:pt idx="110">
                  <c:v>11.778963770879372</c:v>
                </c:pt>
                <c:pt idx="111">
                  <c:v>12.11773425549041</c:v>
                </c:pt>
                <c:pt idx="112">
                  <c:v>12.453181186839606</c:v>
                </c:pt>
                <c:pt idx="113">
                  <c:v>12.785213040373556</c:v>
                </c:pt>
                <c:pt idx="114">
                  <c:v>13.113738611933472</c:v>
                </c:pt>
                <c:pt idx="115">
                  <c:v>13.438667035770887</c:v>
                </c:pt>
                <c:pt idx="116">
                  <c:v>13.759907804324484</c:v>
                </c:pt>
                <c:pt idx="117">
                  <c:v>14.077370789800822</c:v>
                </c:pt>
                <c:pt idx="118">
                  <c:v>14.390966267568942</c:v>
                </c:pt>
                <c:pt idx="119">
                  <c:v>14.700604941405114</c:v>
                </c:pt>
                <c:pt idx="120">
                  <c:v>15.006197970596395</c:v>
                </c:pt>
                <c:pt idx="121">
                  <c:v>15.307656998915474</c:v>
                </c:pt>
                <c:pt idx="122">
                  <c:v>15.60489418548374</c:v>
                </c:pt>
                <c:pt idx="123">
                  <c:v>15.897822237507658</c:v>
                </c:pt>
                <c:pt idx="124">
                  <c:v>16.186354444908144</c:v>
                </c:pt>
                <c:pt idx="125">
                  <c:v>16.470404716810997</c:v>
                </c:pt>
                <c:pt idx="126">
                  <c:v>16.749887619903337</c:v>
                </c:pt>
                <c:pt idx="127">
                  <c:v>17.024718418618026</c:v>
                </c:pt>
                <c:pt idx="128">
                  <c:v>17.294813117128374</c:v>
                </c:pt>
                <c:pt idx="129">
                  <c:v>17.560088503117338</c:v>
                </c:pt>
                <c:pt idx="130">
                  <c:v>17.820462193271791</c:v>
                </c:pt>
                <c:pt idx="131">
                  <c:v>18.075852680457295</c:v>
                </c:pt>
                <c:pt idx="132">
                  <c:v>18.326179382514699</c:v>
                </c:pt>
                <c:pt idx="133">
                  <c:v>18.571362692615896</c:v>
                </c:pt>
                <c:pt idx="134">
                  <c:v>18.811324031096227</c:v>
                </c:pt>
                <c:pt idx="135">
                  <c:v>19.04598589869342</c:v>
                </c:pt>
                <c:pt idx="136">
                  <c:v>19.27527193109297</c:v>
                </c:pt>
                <c:pt idx="137">
                  <c:v>19.499106954692305</c:v>
                </c:pt>
                <c:pt idx="138">
                  <c:v>19.717417043465634</c:v>
                </c:pt>
                <c:pt idx="139">
                  <c:v>19.930129576826911</c:v>
                </c:pt>
                <c:pt idx="140">
                  <c:v>20.13717329835907</c:v>
                </c:pt>
                <c:pt idx="141">
                  <c:v>20.338478375290691</c:v>
                </c:pt>
                <c:pt idx="142">
                  <c:v>20.533976458566791</c:v>
                </c:pt>
                <c:pt idx="143">
                  <c:v>20.723600743386694</c:v>
                </c:pt>
                <c:pt idx="144">
                  <c:v>20.9072860300457</c:v>
                </c:pt>
                <c:pt idx="145">
                  <c:v>21.084968784925824</c:v>
                </c:pt>
                <c:pt idx="146">
                  <c:v>21.256587201474481</c:v>
                </c:pt>
                <c:pt idx="147">
                  <c:v>21.422081260998933</c:v>
                </c:pt>
                <c:pt idx="148">
                  <c:v>21.581392793102292</c:v>
                </c:pt>
                <c:pt idx="149">
                  <c:v>21.734465535588228</c:v>
                </c:pt>
                <c:pt idx="150">
                  <c:v>21.881245193644716</c:v>
                </c:pt>
                <c:pt idx="151">
                  <c:v>22.021679498132777</c:v>
                </c:pt>
                <c:pt idx="152">
                  <c:v>22.155718262784152</c:v>
                </c:pt>
                <c:pt idx="153">
                  <c:v>22.283313440132833</c:v>
                </c:pt>
                <c:pt idx="154">
                  <c:v>22.40441917598341</c:v>
                </c:pt>
                <c:pt idx="155">
                  <c:v>22.518991862238835</c:v>
                </c:pt>
                <c:pt idx="156">
                  <c:v>22.626990187900169</c:v>
                </c:pt>
                <c:pt idx="157">
                  <c:v>22.728375188058457</c:v>
                </c:pt>
                <c:pt idx="158">
                  <c:v>22.823110290704175</c:v>
                </c:pt>
                <c:pt idx="159">
                  <c:v>22.91116136118076</c:v>
                </c:pt>
                <c:pt idx="160">
                  <c:v>22.992496744117901</c:v>
                </c:pt>
                <c:pt idx="161">
                  <c:v>23.067087302686215</c:v>
                </c:pt>
                <c:pt idx="162">
                  <c:v>23.13490645502192</c:v>
                </c:pt>
                <c:pt idx="163">
                  <c:v>23.195930207681887</c:v>
                </c:pt>
                <c:pt idx="164">
                  <c:v>23.250137185995371</c:v>
                </c:pt>
                <c:pt idx="165">
                  <c:v>23.297508661192062</c:v>
                </c:pt>
                <c:pt idx="166">
                  <c:v>23.338028574197427</c:v>
                </c:pt>
                <c:pt idx="167">
                  <c:v>23.371683555996704</c:v>
                </c:pt>
                <c:pt idx="168">
                  <c:v>23.398462944483661</c:v>
                </c:pt>
                <c:pt idx="169">
                  <c:v>23.418358797722121</c:v>
                </c:pt>
                <c:pt idx="170">
                  <c:v>23.431365903563734</c:v>
                </c:pt>
                <c:pt idx="171">
                  <c:v>23.437481785577351</c:v>
                </c:pt>
                <c:pt idx="172">
                  <c:v>23.436706705262953</c:v>
                </c:pt>
                <c:pt idx="173">
                  <c:v>23.429043660534791</c:v>
                </c:pt>
                <c:pt idx="174">
                  <c:v>23.414498380475706</c:v>
                </c:pt>
                <c:pt idx="175">
                  <c:v>23.393079316377815</c:v>
                </c:pt>
                <c:pt idx="176">
                  <c:v>23.36479762910044</c:v>
                </c:pt>
                <c:pt idx="177">
                  <c:v>23.329667172790547</c:v>
                </c:pt>
                <c:pt idx="178">
                  <c:v>23.287704475024622</c:v>
                </c:pt>
                <c:pt idx="179">
                  <c:v>23.238928713445731</c:v>
                </c:pt>
                <c:pt idx="180">
                  <c:v>23.183361688982039</c:v>
                </c:pt>
                <c:pt idx="181">
                  <c:v>23.121027795747093</c:v>
                </c:pt>
                <c:pt idx="182">
                  <c:v>23.051953987731594</c:v>
                </c:pt>
                <c:pt idx="183">
                  <c:v>22.976169742412594</c:v>
                </c:pt>
                <c:pt idx="184">
                  <c:v>22.893707021410918</c:v>
                </c:pt>
                <c:pt idx="185">
                  <c:v>22.804600228342149</c:v>
                </c:pt>
                <c:pt idx="186">
                  <c:v>22.708886164013553</c:v>
                </c:pt>
                <c:pt idx="187">
                  <c:v>22.60660397912568</c:v>
                </c:pt>
                <c:pt idx="188">
                  <c:v>22.497795124648846</c:v>
                </c:pt>
                <c:pt idx="189">
                  <c:v>22.38250330004378</c:v>
                </c:pt>
                <c:pt idx="190">
                  <c:v>22.260774399510044</c:v>
                </c:pt>
                <c:pt idx="191">
                  <c:v>22.132656456439431</c:v>
                </c:pt>
                <c:pt idx="192">
                  <c:v>21.998199586262594</c:v>
                </c:pt>
                <c:pt idx="193">
                  <c:v>21.857455927876646</c:v>
                </c:pt>
                <c:pt idx="194">
                  <c:v>21.710479583837387</c:v>
                </c:pt>
                <c:pt idx="195">
                  <c:v>21.557326559513076</c:v>
                </c:pt>
                <c:pt idx="196">
                  <c:v>21.398054701375614</c:v>
                </c:pt>
                <c:pt idx="197">
                  <c:v>21.232723634626272</c:v>
                </c:pt>
                <c:pt idx="198">
                  <c:v>21.061394700330126</c:v>
                </c:pt>
                <c:pt idx="199">
                  <c:v>20.884130892244048</c:v>
                </c:pt>
                <c:pt idx="200">
                  <c:v>20.700996793509493</c:v>
                </c:pt>
                <c:pt idx="201">
                  <c:v>20.512058513387871</c:v>
                </c:pt>
                <c:pt idx="202">
                  <c:v>20.317383624193962</c:v>
                </c:pt>
                <c:pt idx="203">
                  <c:v>20.117041098592264</c:v>
                </c:pt>
                <c:pt idx="204">
                  <c:v>19.911101247413566</c:v>
                </c:pt>
                <c:pt idx="205">
                  <c:v>19.699635658124272</c:v>
                </c:pt>
                <c:pt idx="206">
                  <c:v>19.482717134102476</c:v>
                </c:pt>
                <c:pt idx="207">
                  <c:v>19.260419634839728</c:v>
                </c:pt>
                <c:pt idx="208">
                  <c:v>19.032818217200191</c:v>
                </c:pt>
                <c:pt idx="209">
                  <c:v>18.799988977843757</c:v>
                </c:pt>
                <c:pt idx="210">
                  <c:v>18.562008996931045</c:v>
                </c:pt>
                <c:pt idx="211">
                  <c:v>18.318956283197881</c:v>
                </c:pt>
                <c:pt idx="212">
                  <c:v>18.070909720499834</c:v>
                </c:pt>
                <c:pt idx="213">
                  <c:v>17.817949015896652</c:v>
                </c:pt>
                <c:pt idx="214">
                  <c:v>17.560154649369547</c:v>
                </c:pt>
                <c:pt idx="215">
                  <c:v>17.297607825216666</c:v>
                </c:pt>
                <c:pt idx="216">
                  <c:v>17.030390425198849</c:v>
                </c:pt>
                <c:pt idx="217">
                  <c:v>16.758584963483099</c:v>
                </c:pt>
                <c:pt idx="218">
                  <c:v>16.482274543422921</c:v>
                </c:pt>
                <c:pt idx="219">
                  <c:v>16.201542816215763</c:v>
                </c:pt>
                <c:pt idx="220">
                  <c:v>15.916473941463822</c:v>
                </c:pt>
                <c:pt idx="221">
                  <c:v>15.627152549662995</c:v>
                </c:pt>
                <c:pt idx="222">
                  <c:v>15.333663706630611</c:v>
                </c:pt>
                <c:pt idx="223">
                  <c:v>15.036092879883645</c:v>
                </c:pt>
                <c:pt idx="224">
                  <c:v>14.734525906975835</c:v>
                </c:pt>
                <c:pt idx="225">
                  <c:v>14.429048965783922</c:v>
                </c:pt>
                <c:pt idx="226">
                  <c:v>14.119748546738563</c:v>
                </c:pt>
                <c:pt idx="227">
                  <c:v>13.806711426990441</c:v>
                </c:pt>
                <c:pt idx="228">
                  <c:v>13.490024646491435</c:v>
                </c:pt>
                <c:pt idx="229">
                  <c:v>13.169775485975064</c:v>
                </c:pt>
                <c:pt idx="230">
                  <c:v>12.846051446800541</c:v>
                </c:pt>
                <c:pt idx="231">
                  <c:v>12.518940232651103</c:v>
                </c:pt>
                <c:pt idx="232">
                  <c:v>12.18852973303003</c:v>
                </c:pt>
                <c:pt idx="233">
                  <c:v>11.854908008545404</c:v>
                </c:pt>
                <c:pt idx="234">
                  <c:v>11.518163277923115</c:v>
                </c:pt>
                <c:pt idx="235">
                  <c:v>11.178383906728337</c:v>
                </c:pt>
                <c:pt idx="236">
                  <c:v>10.835658397736111</c:v>
                </c:pt>
                <c:pt idx="237">
                  <c:v>10.490075382920507</c:v>
                </c:pt>
                <c:pt idx="238">
                  <c:v>10.141723617005704</c:v>
                </c:pt>
                <c:pt idx="239">
                  <c:v>9.7906919725387969</c:v>
                </c:pt>
                <c:pt idx="240">
                  <c:v>9.4370694364313401</c:v>
                </c:pt>
                <c:pt idx="241">
                  <c:v>9.0809451079236094</c:v>
                </c:pt>
                <c:pt idx="242">
                  <c:v>8.7224081979135004</c:v>
                </c:pt>
                <c:pt idx="243">
                  <c:v>8.3615480296052258</c:v>
                </c:pt>
                <c:pt idx="244">
                  <c:v>7.998454040417923</c:v>
                </c:pt>
                <c:pt idx="245">
                  <c:v>7.6332157851100098</c:v>
                </c:pt>
                <c:pt idx="246">
                  <c:v>7.265922940055674</c:v>
                </c:pt>
                <c:pt idx="247">
                  <c:v>6.8966653086212562</c:v>
                </c:pt>
                <c:pt idx="248">
                  <c:v>6.5255328275931861</c:v>
                </c:pt>
                <c:pt idx="249">
                  <c:v>6.1526155745886761</c:v>
                </c:pt>
                <c:pt idx="250">
                  <c:v>5.7780037764113423</c:v>
                </c:pt>
                <c:pt idx="251">
                  <c:v>5.4017878182776249</c:v>
                </c:pt>
                <c:pt idx="252">
                  <c:v>5.0240582538734033</c:v>
                </c:pt>
                <c:pt idx="253">
                  <c:v>4.6449058161696284</c:v>
                </c:pt>
                <c:pt idx="254">
                  <c:v>4.2644214289543276</c:v>
                </c:pt>
                <c:pt idx="255">
                  <c:v>3.8826962190165455</c:v>
                </c:pt>
                <c:pt idx="256">
                  <c:v>3.4998215289264669</c:v>
                </c:pt>
                <c:pt idx="257">
                  <c:v>3.1158889303493096</c:v>
                </c:pt>
                <c:pt idx="258">
                  <c:v>2.7309902378497992</c:v>
                </c:pt>
                <c:pt idx="259">
                  <c:v>2.3452175231118075</c:v>
                </c:pt>
                <c:pt idx="260">
                  <c:v>1.9586631295255641</c:v>
                </c:pt>
                <c:pt idx="261">
                  <c:v>1.5714196870832287</c:v>
                </c:pt>
                <c:pt idx="262">
                  <c:v>1.1835801275162241</c:v>
                </c:pt>
                <c:pt idx="263">
                  <c:v>0.79523769962241353</c:v>
                </c:pt>
                <c:pt idx="264">
                  <c:v>0.40648598471832531</c:v>
                </c:pt>
                <c:pt idx="265">
                  <c:v>1.7418912155606675E-2</c:v>
                </c:pt>
                <c:pt idx="266">
                  <c:v>-0.37186922515732918</c:v>
                </c:pt>
                <c:pt idx="267">
                  <c:v>-0.76128375529794456</c:v>
                </c:pt>
                <c:pt idx="268">
                  <c:v>-1.1507296119945492</c:v>
                </c:pt>
                <c:pt idx="269">
                  <c:v>-1.540111319478128</c:v>
                </c:pt>
                <c:pt idx="270">
                  <c:v>-1.9293329775936114</c:v>
                </c:pt>
                <c:pt idx="271">
                  <c:v>-2.3182982472307563</c:v>
                </c:pt>
                <c:pt idx="272">
                  <c:v>-2.7069103361463891</c:v>
                </c:pt>
                <c:pt idx="273">
                  <c:v>-3.0950719852480475</c:v>
                </c:pt>
                <c:pt idx="274">
                  <c:v>-3.4826854554064579</c:v>
                </c:pt>
                <c:pt idx="275">
                  <c:v>-3.86965251487671</c:v>
                </c:pt>
                <c:pt idx="276">
                  <c:v>-4.2558744273949607</c:v>
                </c:pt>
                <c:pt idx="277">
                  <c:v>-4.6412519410309079</c:v>
                </c:pt>
                <c:pt idx="278">
                  <c:v>-5.0256852778686998</c:v>
                </c:pt>
                <c:pt idx="279">
                  <c:v>-5.4090741246033884</c:v>
                </c:pt>
                <c:pt idx="280">
                  <c:v>-5.7913176241218558</c:v>
                </c:pt>
                <c:pt idx="281">
                  <c:v>-6.1723143681654218</c:v>
                </c:pt>
                <c:pt idx="282">
                  <c:v>-6.5519623911397185</c:v>
                </c:pt>
                <c:pt idx="283">
                  <c:v>-6.9301591651756551</c:v>
                </c:pt>
                <c:pt idx="284">
                  <c:v>-7.3068015965121687</c:v>
                </c:pt>
                <c:pt idx="285">
                  <c:v>-7.6817860233095301</c:v>
                </c:pt>
                <c:pt idx="286">
                  <c:v>-8.0550082149541993</c:v>
                </c:pt>
                <c:pt idx="287">
                  <c:v>-8.426363372978388</c:v>
                </c:pt>
                <c:pt idx="288">
                  <c:v>-8.7957461336661087</c:v>
                </c:pt>
                <c:pt idx="289">
                  <c:v>-9.1630505724444227</c:v>
                </c:pt>
                <c:pt idx="290">
                  <c:v>-9.5281702101601997</c:v>
                </c:pt>
                <c:pt idx="291">
                  <c:v>-9.890998021331173</c:v>
                </c:pt>
                <c:pt idx="292">
                  <c:v>-10.251426444471187</c:v>
                </c:pt>
                <c:pt idx="293">
                  <c:v>-10.609347394582217</c:v>
                </c:pt>
                <c:pt idx="294">
                  <c:v>-10.964652277916015</c:v>
                </c:pt>
                <c:pt idx="295">
                  <c:v>-11.31723200909385</c:v>
                </c:pt>
                <c:pt idx="296">
                  <c:v>-11.666977030687779</c:v>
                </c:pt>
                <c:pt idx="297">
                  <c:v>-12.013777335343828</c:v>
                </c:pt>
                <c:pt idx="298">
                  <c:v>-12.357522490558969</c:v>
                </c:pt>
                <c:pt idx="299">
                  <c:v>-12.698101666186647</c:v>
                </c:pt>
                <c:pt idx="300">
                  <c:v>-13.03540366476663</c:v>
                </c:pt>
                <c:pt idx="301">
                  <c:v>-13.369316954759862</c:v>
                </c:pt>
                <c:pt idx="302">
                  <c:v>-13.699729706775523</c:v>
                </c:pt>
                <c:pt idx="303">
                  <c:v>-14.026529832865663</c:v>
                </c:pt>
                <c:pt idx="304">
                  <c:v>-14.349605028950215</c:v>
                </c:pt>
                <c:pt idx="305">
                  <c:v>-14.66884282045979</c:v>
                </c:pt>
                <c:pt idx="306">
                  <c:v>-14.984130611237111</c:v>
                </c:pt>
                <c:pt idx="307">
                  <c:v>-15.295355735756859</c:v>
                </c:pt>
                <c:pt idx="308">
                  <c:v>-15.602405514720738</c:v>
                </c:pt>
                <c:pt idx="309">
                  <c:v>-15.905167314044911</c:v>
                </c:pt>
                <c:pt idx="310">
                  <c:v>-16.203528607288995</c:v>
                </c:pt>
                <c:pt idx="311">
                  <c:v>-16.497377041522903</c:v>
                </c:pt>
                <c:pt idx="312">
                  <c:v>-16.786600506661291</c:v>
                </c:pt>
                <c:pt idx="313">
                  <c:v>-17.07108720824095</c:v>
                </c:pt>
                <c:pt idx="314">
                  <c:v>-17.350725743632665</c:v>
                </c:pt>
                <c:pt idx="315">
                  <c:v>-17.625405181657626</c:v>
                </c:pt>
                <c:pt idx="316">
                  <c:v>-17.895015145558062</c:v>
                </c:pt>
                <c:pt idx="317">
                  <c:v>-18.15944589926535</c:v>
                </c:pt>
                <c:pt idx="318">
                  <c:v>-18.41858843688588</c:v>
                </c:pt>
                <c:pt idx="319">
                  <c:v>-18.672334575317524</c:v>
                </c:pt>
                <c:pt idx="320">
                  <c:v>-18.920577049882581</c:v>
                </c:pt>
                <c:pt idx="321">
                  <c:v>-19.163209612850551</c:v>
                </c:pt>
                <c:pt idx="322">
                  <c:v>-19.400127134709795</c:v>
                </c:pt>
                <c:pt idx="323">
                  <c:v>-19.631225708020629</c:v>
                </c:pt>
                <c:pt idx="324">
                  <c:v>-19.856402753670505</c:v>
                </c:pt>
                <c:pt idx="325">
                  <c:v>-20.075557129328832</c:v>
                </c:pt>
                <c:pt idx="326">
                  <c:v>-20.288589239886118</c:v>
                </c:pt>
                <c:pt idx="327">
                  <c:v>-20.495401149638038</c:v>
                </c:pt>
                <c:pt idx="328">
                  <c:v>-20.695896695955824</c:v>
                </c:pt>
                <c:pt idx="329">
                  <c:v>-20.889981604174665</c:v>
                </c:pt>
                <c:pt idx="330">
                  <c:v>-21.077563603407793</c:v>
                </c:pt>
                <c:pt idx="331">
                  <c:v>-21.258552542977679</c:v>
                </c:pt>
                <c:pt idx="332">
                  <c:v>-21.432860509144025</c:v>
                </c:pt>
                <c:pt idx="333">
                  <c:v>-21.600401941789052</c:v>
                </c:pt>
                <c:pt idx="334">
                  <c:v>-21.761093750716217</c:v>
                </c:pt>
                <c:pt idx="335">
                  <c:v>-21.914855431190823</c:v>
                </c:pt>
                <c:pt idx="336">
                  <c:v>-22.061609178363412</c:v>
                </c:pt>
                <c:pt idx="337">
                  <c:v>-22.201280000185498</c:v>
                </c:pt>
                <c:pt idx="338">
                  <c:v>-22.333795828438131</c:v>
                </c:pt>
                <c:pt idx="339">
                  <c:v>-22.459087627478759</c:v>
                </c:pt>
                <c:pt idx="340">
                  <c:v>-22.577089500320014</c:v>
                </c:pt>
                <c:pt idx="341">
                  <c:v>-22.687738791640225</c:v>
                </c:pt>
                <c:pt idx="342">
                  <c:v>-22.790976187344395</c:v>
                </c:pt>
                <c:pt idx="343">
                  <c:v>-22.886745810283283</c:v>
                </c:pt>
                <c:pt idx="344">
                  <c:v>-22.974995311761951</c:v>
                </c:pt>
                <c:pt idx="345">
                  <c:v>-23.055675958463159</c:v>
                </c:pt>
                <c:pt idx="346">
                  <c:v>-23.128742714438005</c:v>
                </c:pt>
                <c:pt idx="347">
                  <c:v>-23.194154317820139</c:v>
                </c:pt>
                <c:pt idx="348">
                  <c:v>-23.251873351944479</c:v>
                </c:pt>
                <c:pt idx="349">
                  <c:v>-23.301866310568471</c:v>
                </c:pt>
                <c:pt idx="350">
                  <c:v>-23.344103656916783</c:v>
                </c:pt>
                <c:pt idx="351">
                  <c:v>-23.378559876293675</c:v>
                </c:pt>
                <c:pt idx="352">
                  <c:v>-23.405213522035133</c:v>
                </c:pt>
                <c:pt idx="353">
                  <c:v>-23.424047254599433</c:v>
                </c:pt>
                <c:pt idx="354">
                  <c:v>-23.435047873625987</c:v>
                </c:pt>
                <c:pt idx="355">
                  <c:v>-23.438206342821509</c:v>
                </c:pt>
                <c:pt idx="356">
                  <c:v>-23.433517807566162</c:v>
                </c:pt>
                <c:pt idx="357">
                  <c:v>-23.420981605164521</c:v>
                </c:pt>
                <c:pt idx="358">
                  <c:v>-23.400601267699855</c:v>
                </c:pt>
                <c:pt idx="359">
                  <c:v>-23.372384517484488</c:v>
                </c:pt>
                <c:pt idx="360">
                  <c:v>-23.336343255132096</c:v>
                </c:pt>
                <c:pt idx="361">
                  <c:v>-23.292493540312844</c:v>
                </c:pt>
                <c:pt idx="362">
                  <c:v>-23.240855565283031</c:v>
                </c:pt>
                <c:pt idx="363">
                  <c:v>-23.181453621317459</c:v>
                </c:pt>
                <c:pt idx="364">
                  <c:v>-23.114316058197939</c:v>
                </c:pt>
                <c:pt idx="365">
                  <c:v>-23.039475236948977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F-4C7F-AAB3-F2C1A4F9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50895"/>
        <c:axId val="1"/>
      </c:lineChart>
      <c:catAx>
        <c:axId val="623850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85089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0</xdr:colOff>
      <xdr:row>18</xdr:row>
      <xdr:rowOff>0</xdr:rowOff>
    </xdr:to>
    <xdr:graphicFrame macro="">
      <xdr:nvGraphicFramePr>
        <xdr:cNvPr id="1121" name="Chart 8">
          <a:extLst>
            <a:ext uri="{FF2B5EF4-FFF2-40B4-BE49-F238E27FC236}">
              <a16:creationId xmlns:a16="http://schemas.microsoft.com/office/drawing/2014/main" id="{2A05147A-71A1-463A-69C4-AC1030974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3</xdr:col>
      <xdr:colOff>0</xdr:colOff>
      <xdr:row>29</xdr:row>
      <xdr:rowOff>0</xdr:rowOff>
    </xdr:to>
    <xdr:graphicFrame macro="">
      <xdr:nvGraphicFramePr>
        <xdr:cNvPr id="1122" name="Chart 7">
          <a:extLst>
            <a:ext uri="{FF2B5EF4-FFF2-40B4-BE49-F238E27FC236}">
              <a16:creationId xmlns:a16="http://schemas.microsoft.com/office/drawing/2014/main" id="{BE4F79CA-8EF5-E111-CF96-3F67F5765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3</xdr:col>
      <xdr:colOff>0</xdr:colOff>
      <xdr:row>40</xdr:row>
      <xdr:rowOff>0</xdr:rowOff>
    </xdr:to>
    <xdr:graphicFrame macro="">
      <xdr:nvGraphicFramePr>
        <xdr:cNvPr id="1123" name="Chart 6">
          <a:extLst>
            <a:ext uri="{FF2B5EF4-FFF2-40B4-BE49-F238E27FC236}">
              <a16:creationId xmlns:a16="http://schemas.microsoft.com/office/drawing/2014/main" id="{59D2DB3A-3105-B729-DD61-D4EB0380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3</xdr:col>
      <xdr:colOff>0</xdr:colOff>
      <xdr:row>51</xdr:row>
      <xdr:rowOff>0</xdr:rowOff>
    </xdr:to>
    <xdr:graphicFrame macro="">
      <xdr:nvGraphicFramePr>
        <xdr:cNvPr id="1124" name="Chart 2">
          <a:extLst>
            <a:ext uri="{FF2B5EF4-FFF2-40B4-BE49-F238E27FC236}">
              <a16:creationId xmlns:a16="http://schemas.microsoft.com/office/drawing/2014/main" id="{BBD7A1C3-3CB9-0123-DBD7-9317C1EA8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3</xdr:col>
      <xdr:colOff>0</xdr:colOff>
      <xdr:row>62</xdr:row>
      <xdr:rowOff>0</xdr:rowOff>
    </xdr:to>
    <xdr:graphicFrame macro="">
      <xdr:nvGraphicFramePr>
        <xdr:cNvPr id="1125" name="Chart 3">
          <a:extLst>
            <a:ext uri="{FF2B5EF4-FFF2-40B4-BE49-F238E27FC236}">
              <a16:creationId xmlns:a16="http://schemas.microsoft.com/office/drawing/2014/main" id="{40416BE4-08D9-77A1-6F99-03558C0A2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7" sqref="B7"/>
    </sheetView>
  </sheetViews>
  <sheetFormatPr baseColWidth="10" defaultColWidth="8.7265625" defaultRowHeight="14.5" x14ac:dyDescent="0.35"/>
  <cols>
    <col min="1" max="1" width="16.90625" bestFit="1" customWidth="1"/>
    <col min="2" max="2" width="9.26953125" customWidth="1"/>
    <col min="3" max="3" width="16.6328125" customWidth="1"/>
    <col min="4" max="4" width="10.90625" bestFit="1" customWidth="1"/>
    <col min="5" max="5" width="9.6328125" customWidth="1"/>
    <col min="6" max="6" width="12.90625" customWidth="1"/>
    <col min="7" max="7" width="11.81640625" style="10" customWidth="1"/>
    <col min="8" max="8" width="3.36328125" customWidth="1"/>
    <col min="9" max="9" width="9.81640625" style="10" customWidth="1"/>
    <col min="10" max="11" width="8.7265625" style="10"/>
    <col min="14" max="15" width="8.7265625" style="12"/>
    <col min="19" max="19" width="8.7265625" style="12"/>
    <col min="20" max="20" width="13.36328125" customWidth="1"/>
    <col min="22" max="23" width="10.1796875" customWidth="1"/>
    <col min="24" max="25" width="10.08984375" customWidth="1"/>
    <col min="26" max="26" width="10.7265625" customWidth="1"/>
    <col min="27" max="27" width="10.08984375" customWidth="1"/>
    <col min="33" max="33" width="10.6328125" customWidth="1"/>
  </cols>
  <sheetData>
    <row r="1" spans="1:35" ht="99.75" customHeight="1" x14ac:dyDescent="0.35">
      <c r="A1" s="14" t="s">
        <v>23</v>
      </c>
      <c r="B1" s="15"/>
      <c r="C1" s="15"/>
      <c r="D1" s="3" t="s">
        <v>7</v>
      </c>
      <c r="E1" s="3" t="s">
        <v>3</v>
      </c>
      <c r="F1" s="3" t="s">
        <v>8</v>
      </c>
      <c r="G1" s="8" t="s">
        <v>9</v>
      </c>
      <c r="H1" s="3"/>
      <c r="I1" s="8" t="s">
        <v>30</v>
      </c>
      <c r="J1" s="8" t="s">
        <v>31</v>
      </c>
      <c r="K1" s="8" t="s">
        <v>11</v>
      </c>
      <c r="L1" s="3" t="s">
        <v>10</v>
      </c>
      <c r="M1" s="3" t="s">
        <v>32</v>
      </c>
      <c r="N1" s="11" t="s">
        <v>33</v>
      </c>
      <c r="O1" s="11" t="s">
        <v>13</v>
      </c>
      <c r="P1" s="3" t="s">
        <v>34</v>
      </c>
      <c r="Q1" s="3" t="s">
        <v>28</v>
      </c>
      <c r="R1" s="3" t="s">
        <v>29</v>
      </c>
      <c r="S1" s="11" t="s">
        <v>35</v>
      </c>
      <c r="T1" s="3" t="s">
        <v>19</v>
      </c>
      <c r="U1" s="3" t="s">
        <v>14</v>
      </c>
      <c r="V1" s="3" t="s">
        <v>4</v>
      </c>
      <c r="W1" s="3" t="s">
        <v>18</v>
      </c>
      <c r="X1" s="3" t="s">
        <v>26</v>
      </c>
      <c r="Y1" s="3" t="s">
        <v>24</v>
      </c>
      <c r="Z1" s="3" t="s">
        <v>25</v>
      </c>
      <c r="AA1" s="3" t="s">
        <v>27</v>
      </c>
      <c r="AB1" s="3" t="s">
        <v>5</v>
      </c>
      <c r="AC1" s="3" t="s">
        <v>6</v>
      </c>
      <c r="AD1" s="3" t="s">
        <v>16</v>
      </c>
      <c r="AE1" s="3" t="s">
        <v>15</v>
      </c>
      <c r="AF1" s="3" t="s">
        <v>21</v>
      </c>
      <c r="AG1" s="3" t="s">
        <v>20</v>
      </c>
      <c r="AH1" s="3" t="s">
        <v>17</v>
      </c>
    </row>
    <row r="2" spans="1:35" x14ac:dyDescent="0.35">
      <c r="A2" t="s">
        <v>0</v>
      </c>
      <c r="B2" s="4">
        <v>38.009970000000003</v>
      </c>
      <c r="D2" s="1">
        <f>DATEVALUE("1/1/"&amp;$B$6)</f>
        <v>44562</v>
      </c>
      <c r="E2" s="6">
        <f>$B$5</f>
        <v>0.5</v>
      </c>
      <c r="F2" s="2">
        <f>0+2415020+365*(B6-1900)+ABS((B6-1900) /4)</f>
        <v>2459580.5</v>
      </c>
      <c r="G2" s="9">
        <f>(F2-2451545)/36525</f>
        <v>0.22</v>
      </c>
      <c r="I2" s="10">
        <f>MOD(280.46646+G2*(36000.76983 + G2*0.0003032),360)</f>
        <v>280.63583727488003</v>
      </c>
      <c r="J2" s="10">
        <f>357.52911+G2*(35999.05029 - 0.0001537*G2)</f>
        <v>8277.3201663609198</v>
      </c>
      <c r="K2" s="10">
        <f>0.016708634-G2*(0.000042037+0.0000001267*G2)</f>
        <v>1.6699379727719999E-2</v>
      </c>
      <c r="L2">
        <f>SIN(RADIANS(J2))*(1.914602-G2*(0.004817+0.000014*G2))+SIN(RADIANS(2*J2))*(0.019993-0.000101*G2)+SIN(RADIANS(3*J2))*0.000289</f>
        <v>-9.1373224726819052E-2</v>
      </c>
      <c r="M2">
        <f>I2+L2</f>
        <v>280.54446405015324</v>
      </c>
      <c r="P2">
        <f>M2-0.00569-0.00478*SIN(RADIANS(125.04-1934.136*G2))</f>
        <v>280.53465418967846</v>
      </c>
      <c r="Q2">
        <f>23+(26+((21.448-G2*(46.815+G2*(0.00059-G2*0.001813))))/60)/60</f>
        <v>23.436430191874674</v>
      </c>
      <c r="R2">
        <f>Q2+0.00256*COS(RADIANS(125.04-1934.136*G2))</f>
        <v>23.437728331886202</v>
      </c>
      <c r="T2">
        <f>DEGREES(ASIN(SIN(RADIANS(R2))*SIN(RADIANS(P2))))</f>
        <v>-23.019713687932533</v>
      </c>
      <c r="U2">
        <f>TAN(RADIANS(R2/2))*TAN(RADIANS(R2/2))</f>
        <v>4.3028627723111008E-2</v>
      </c>
      <c r="V2">
        <f>4*DEGREES(U2*SIN(2*RADIANS(I2))-2*K2*SIN(RADIANS(J2))+4*K2*U2*SIN(RADIANS(J2))*COS(2*RADIANS(I2))-0.5*U2*U2*SIN(4*RADIANS(I2))-1.25*K2*K2*SIN(2*RADIANS(J2)))</f>
        <v>-3.3270442987188158</v>
      </c>
      <c r="W2">
        <f>DEGREES(ACOS(COS(RADIANS(90.833))/(COS(RADIANS($B$2))*COS(RADIANS(T2)))-TAN(RADIANS($B$2))*TAN(RADIANS(T2))))</f>
        <v>71.818725226717916</v>
      </c>
      <c r="X2" s="6">
        <f>(720-4*$B$3-V2+$B$4*60)/1440</f>
        <v>0.59890766965188802</v>
      </c>
      <c r="Y2" s="6">
        <f>(X2*1440-W2*4)/1440</f>
        <v>0.39941121068878277</v>
      </c>
      <c r="Z2" s="6">
        <f>(X2*1440+W2*4)/1440</f>
        <v>0.79840412861499332</v>
      </c>
      <c r="AA2">
        <f>8*W2</f>
        <v>574.54980181374333</v>
      </c>
      <c r="AB2">
        <f>MOD(E2*1440+V2+4*$B$3-60*$B$4,1440)</f>
        <v>577.57295570128122</v>
      </c>
      <c r="AC2">
        <f>IF(AB2/4&lt;0,AB2/4+180,AB2/4-180)</f>
        <v>-35.606761074679696</v>
      </c>
      <c r="AD2">
        <f t="shared" ref="AD2:AD65" si="0">DEGREES(ACOS(SIN(RADIANS($B$2))*SIN(RADIANS(T2))+COS(RADIANS($B$2))*COS(RADIANS(T2))*COS(RADIANS(AC2))))</f>
        <v>69.587643222060251</v>
      </c>
      <c r="AE2">
        <f>90-AD2</f>
        <v>20.412356777939749</v>
      </c>
      <c r="AF2">
        <f>IF(AE2&gt;85,0,IF(AE2&gt;5,58.1/TAN(RADIANS(AE2))-0.07/POWER(TAN(RADIANS(AE2)),3)+0.000086/POWER(TAN(RADIANS(AE2)),5),IF(AE2&gt;-0.575,1735+AE2*(-518.2+AE2*(103.4+AE2*(-12.79+AE2*0.711))),-20.772/TAN(RADIANS(AE2)))))/3600</f>
        <v>4.2993597145293008E-2</v>
      </c>
      <c r="AG2">
        <f>AE2+AF2</f>
        <v>20.455350375085043</v>
      </c>
      <c r="AH2">
        <f t="shared" ref="AH2:AH65" si="1">IF(AC2&gt;0,MOD(DEGREES(ACOS(((SIN(RADIANS($B$2))*COS(RADIANS(AD2)))-SIN(RADIANS(T2)))/(COS(RADIANS($B$2))*SIN(RADIANS(AD2)))))+180,360),MOD(540-DEGREES(ACOS(((SIN(RADIANS($B$2))*COS(RADIANS(AD2)))-SIN(RADIANS(T2)))/(COS(RADIANS($B$2))*SIN(RADIANS(AD2))))),360))</f>
        <v>145.12697678073175</v>
      </c>
      <c r="AI2" s="5"/>
    </row>
    <row r="3" spans="1:35" x14ac:dyDescent="0.35">
      <c r="A3" t="s">
        <v>1</v>
      </c>
      <c r="B3" s="4">
        <v>-4.7750000000000004</v>
      </c>
      <c r="D3" s="1">
        <f>D2+1</f>
        <v>44563</v>
      </c>
      <c r="E3" s="6">
        <f t="shared" ref="E3:E66" si="2">$B$5</f>
        <v>0.5</v>
      </c>
      <c r="F3" s="2">
        <f>D3-$D$2+2415020+365*($B$6-1900)+ABS(($B$6-1900) /4)</f>
        <v>2459581.5</v>
      </c>
      <c r="G3" s="9">
        <f t="shared" ref="G3:G66" si="3">(F3-2451545)/36525</f>
        <v>0.22002737850787132</v>
      </c>
      <c r="I3" s="10">
        <f t="shared" ref="I3:I66" si="4">MOD(280.46646+G3*(36000.76983 + G3*0.0003032),360)</f>
        <v>281.62148463869744</v>
      </c>
      <c r="J3" s="10">
        <f t="shared" ref="J3:J66" si="5">357.52911+G3*(35999.05029 - 0.0001537*G3)</f>
        <v>8278.3057666407931</v>
      </c>
      <c r="K3" s="10">
        <f t="shared" ref="K3:K66" si="6">0.016708634-G3*(0.000042037+0.0000001267*G3)</f>
        <v>1.6699378575283273E-2</v>
      </c>
      <c r="L3">
        <f t="shared" ref="L3:L66" si="7">SIN(RADIANS(J3))*(1.914602-G3*(0.004817+0.000014*G3))+SIN(RADIANS(2*J3))*(0.019993-0.000101*G3)+SIN(RADIANS(3*J3))*0.000289</f>
        <v>-5.7781065228333969E-2</v>
      </c>
      <c r="M3">
        <f t="shared" ref="M3:M66" si="8">I3+L3</f>
        <v>281.56370357346913</v>
      </c>
      <c r="N3" s="12">
        <f t="shared" ref="N3:N66" si="9">J3+L3</f>
        <v>8278.2479855755646</v>
      </c>
      <c r="O3" s="12">
        <f t="shared" ref="O3:O66" si="10">(1.000001018*(1-K3*K3))/(1+K3*COS(RADIANS(N3)))</f>
        <v>0.98330917272281093</v>
      </c>
      <c r="P3">
        <f t="shared" ref="P3:P66" si="11">M3-0.00569-0.00478*SIN(RADIANS(125.04-1934.136*G3))</f>
        <v>281.55389595493722</v>
      </c>
      <c r="Q3">
        <f t="shared" ref="Q3:Q66" si="12">23+(26+((21.448-G3*(46.815+G3*(0.00059-G3*0.001813))))/60)/60</f>
        <v>23.436429835840023</v>
      </c>
      <c r="R3">
        <f t="shared" ref="R3:R66" si="13">Q3+0.00256*COS(RADIANS(125.04-1934.136*G3))</f>
        <v>23.437730014538658</v>
      </c>
      <c r="S3" s="12">
        <f t="shared" ref="S3:S66" si="14">DEGREES(ATAN2(COS(RADIANS(P3)),COS(RADIANS(R3))*SIN(RADIANS(P3))))</f>
        <v>-77.438777120607909</v>
      </c>
      <c r="T3">
        <f t="shared" ref="T3:T66" si="15">DEGREES(ASIN(SIN(RADIANS(R3))*SIN(RADIANS(P3))))</f>
        <v>-22.935360972865755</v>
      </c>
      <c r="U3">
        <f t="shared" ref="U3:U66" si="16">TAN(RADIANS(R3/2))*TAN(RADIANS(R3/2))</f>
        <v>4.302863407710477E-2</v>
      </c>
      <c r="V3">
        <f t="shared" ref="V3:V66" si="17">4*DEGREES(U3*SIN(2*RADIANS(I3))-2*K3*SIN(RADIANS(J3))+4*K3*U3*SIN(RADIANS(J3))*COS(2*RADIANS(I3))-0.5*U3*U3*SIN(4*RADIANS(I3))-1.25*K3*K3*SIN(2*RADIANS(J3)))</f>
        <v>-3.7965657766467964</v>
      </c>
      <c r="W3">
        <f t="shared" ref="W3:W66" si="18">DEGREES(ACOS(COS(RADIANS(90.833))/(COS(RADIANS($B$2))*COS(RADIANS(T3)))-TAN(RADIANS($B$2))*TAN(RADIANS(T3))))</f>
        <v>71.899819252737927</v>
      </c>
      <c r="X3" s="6">
        <f t="shared" ref="X3:X66" si="19">(720-4*$B$3-V3+$B$4*60)/1440</f>
        <v>0.59923372623378257</v>
      </c>
      <c r="Y3" s="6">
        <f t="shared" ref="Y3:Y66" si="20">(X3*1440-W3*4)/1440</f>
        <v>0.39951200608728832</v>
      </c>
      <c r="Z3" s="6">
        <f t="shared" ref="Z3:Z66" si="21">(X3*1440+W3*4)/1440</f>
        <v>0.79895544638027682</v>
      </c>
      <c r="AA3">
        <f t="shared" ref="AA3:AA66" si="22">8*W3</f>
        <v>575.19855402190342</v>
      </c>
      <c r="AB3">
        <f t="shared" ref="AB3:AB66" si="23">MOD(E3*1440+V3+4*$B$3-60*$B$4,1440)</f>
        <v>577.10343422335313</v>
      </c>
      <c r="AC3">
        <f t="shared" ref="AC3:AC66" si="24">IF(AB3/4&lt;0,AB3/4+180,AB3/4-180)</f>
        <v>-35.724141444161717</v>
      </c>
      <c r="AD3">
        <f t="shared" si="0"/>
        <v>69.567095133352566</v>
      </c>
      <c r="AE3">
        <f t="shared" ref="AE3:AE66" si="25">90-AD3</f>
        <v>20.432904866647434</v>
      </c>
      <c r="AF3">
        <f t="shared" ref="AF3:AF66" si="26">IF(AE3&gt;85,0,IF(AE3&gt;5,58.1/TAN(RADIANS(AE3))-0.07/POWER(TAN(RADIANS(AE3)),3)+0.000086/POWER(TAN(RADIANS(AE3)),5),IF(AE3&gt;-0.575,1735+AE3*(-518.2+AE3*(103.4+AE3*(-12.79+AE3*0.711))),-20.772/TAN(RADIANS(AE3)))))/3600</f>
        <v>4.2947282892858367E-2</v>
      </c>
      <c r="AG3">
        <f t="shared" ref="AG3:AG66" si="27">AE3+AF3</f>
        <v>20.475852149540291</v>
      </c>
      <c r="AH3">
        <f t="shared" si="1"/>
        <v>144.98234362736923</v>
      </c>
    </row>
    <row r="4" spans="1:35" x14ac:dyDescent="0.35">
      <c r="A4" t="s">
        <v>2</v>
      </c>
      <c r="B4" s="4">
        <v>2</v>
      </c>
      <c r="D4" s="1">
        <f t="shared" ref="D4:D67" si="28">D3+1</f>
        <v>44564</v>
      </c>
      <c r="E4" s="6">
        <f t="shared" si="2"/>
        <v>0.5</v>
      </c>
      <c r="F4" s="2">
        <f t="shared" ref="F4:F67" si="29">D4-$D$2+2415020+365*($B$6-1900)+ABS(($B$6-1900) /4)</f>
        <v>2459582.5</v>
      </c>
      <c r="G4" s="9">
        <f t="shared" si="3"/>
        <v>0.22005475701574265</v>
      </c>
      <c r="I4" s="10">
        <f t="shared" si="4"/>
        <v>282.60713200251485</v>
      </c>
      <c r="J4" s="10">
        <f t="shared" si="5"/>
        <v>8279.2913669206664</v>
      </c>
      <c r="K4" s="10">
        <f t="shared" si="6"/>
        <v>1.6699377422846357E-2</v>
      </c>
      <c r="L4">
        <f t="shared" si="7"/>
        <v>-2.4170704697757773E-2</v>
      </c>
      <c r="M4">
        <f t="shared" si="8"/>
        <v>282.58296129781706</v>
      </c>
      <c r="N4" s="12">
        <f t="shared" si="9"/>
        <v>8279.2671962159693</v>
      </c>
      <c r="O4" s="12">
        <f t="shared" si="10"/>
        <v>0.98330294453603573</v>
      </c>
      <c r="P4">
        <f t="shared" si="11"/>
        <v>282.57315592474521</v>
      </c>
      <c r="Q4">
        <f t="shared" si="12"/>
        <v>23.436429479805369</v>
      </c>
      <c r="R4">
        <f t="shared" si="13"/>
        <v>23.437731696080526</v>
      </c>
      <c r="S4" s="12">
        <f t="shared" si="14"/>
        <v>-76.336908477341012</v>
      </c>
      <c r="T4">
        <f t="shared" si="15"/>
        <v>-22.84339203285926</v>
      </c>
      <c r="U4">
        <f t="shared" si="16"/>
        <v>4.3028640426905289E-2</v>
      </c>
      <c r="V4">
        <f t="shared" si="17"/>
        <v>-4.2605443894363564</v>
      </c>
      <c r="W4">
        <f t="shared" si="18"/>
        <v>71.988080574138806</v>
      </c>
      <c r="X4" s="6">
        <f t="shared" si="19"/>
        <v>0.59955593360377535</v>
      </c>
      <c r="Y4" s="6">
        <f t="shared" si="20"/>
        <v>0.39958904312005644</v>
      </c>
      <c r="Z4" s="6">
        <f t="shared" si="21"/>
        <v>0.79952282408749431</v>
      </c>
      <c r="AA4">
        <f t="shared" si="22"/>
        <v>575.90464459311045</v>
      </c>
      <c r="AB4">
        <f t="shared" si="23"/>
        <v>576.63945561056357</v>
      </c>
      <c r="AC4">
        <f t="shared" si="24"/>
        <v>-35.840136097359107</v>
      </c>
      <c r="AD4">
        <f t="shared" si="0"/>
        <v>69.539550166304934</v>
      </c>
      <c r="AE4">
        <f t="shared" si="25"/>
        <v>20.460449833695066</v>
      </c>
      <c r="AF4">
        <f t="shared" si="26"/>
        <v>4.2885333642714914E-2</v>
      </c>
      <c r="AG4">
        <f t="shared" si="27"/>
        <v>20.503335167337781</v>
      </c>
      <c r="AH4">
        <f t="shared" si="1"/>
        <v>144.83477568532862</v>
      </c>
    </row>
    <row r="5" spans="1:35" x14ac:dyDescent="0.35">
      <c r="A5" t="s">
        <v>12</v>
      </c>
      <c r="B5" s="7">
        <v>0.5</v>
      </c>
      <c r="D5" s="1">
        <f t="shared" si="28"/>
        <v>44565</v>
      </c>
      <c r="E5" s="6">
        <f t="shared" si="2"/>
        <v>0.5</v>
      </c>
      <c r="F5" s="2">
        <f t="shared" si="29"/>
        <v>2459583.5</v>
      </c>
      <c r="G5" s="9">
        <f t="shared" si="3"/>
        <v>0.22008213552361397</v>
      </c>
      <c r="I5" s="10">
        <f t="shared" si="4"/>
        <v>283.59277936633225</v>
      </c>
      <c r="J5" s="10">
        <f t="shared" si="5"/>
        <v>8280.2769672005379</v>
      </c>
      <c r="K5" s="10">
        <f t="shared" si="6"/>
        <v>1.6699376270409249E-2</v>
      </c>
      <c r="L5">
        <f t="shared" si="7"/>
        <v>9.4472670284978903E-3</v>
      </c>
      <c r="M5">
        <f t="shared" si="8"/>
        <v>283.60222663336077</v>
      </c>
      <c r="N5" s="12">
        <f t="shared" si="9"/>
        <v>8280.2864144675659</v>
      </c>
      <c r="O5" s="12">
        <f t="shared" si="10"/>
        <v>0.98330182652363884</v>
      </c>
      <c r="P5">
        <f t="shared" si="11"/>
        <v>283.59242350926417</v>
      </c>
      <c r="Q5">
        <f t="shared" si="12"/>
        <v>23.436429123770719</v>
      </c>
      <c r="R5">
        <f t="shared" si="13"/>
        <v>23.437733376510074</v>
      </c>
      <c r="S5" s="12">
        <f t="shared" si="14"/>
        <v>-75.236581885550976</v>
      </c>
      <c r="T5">
        <f t="shared" si="15"/>
        <v>-22.743851832322129</v>
      </c>
      <c r="U5">
        <f t="shared" si="16"/>
        <v>4.3028646772505987E-2</v>
      </c>
      <c r="V5">
        <f t="shared" si="17"/>
        <v>-4.7184857819614452</v>
      </c>
      <c r="W5">
        <f t="shared" si="18"/>
        <v>72.083427357919504</v>
      </c>
      <c r="X5" s="6">
        <f t="shared" si="19"/>
        <v>0.59987394845969544</v>
      </c>
      <c r="Y5" s="6">
        <f t="shared" si="20"/>
        <v>0.39964220579880788</v>
      </c>
      <c r="Z5" s="6">
        <f t="shared" si="21"/>
        <v>0.80010569112058305</v>
      </c>
      <c r="AA5">
        <f t="shared" si="22"/>
        <v>576.66741886335603</v>
      </c>
      <c r="AB5">
        <f t="shared" si="23"/>
        <v>576.1815142180385</v>
      </c>
      <c r="AC5">
        <f t="shared" si="24"/>
        <v>-35.954621445490375</v>
      </c>
      <c r="AD5">
        <f t="shared" si="0"/>
        <v>69.505003202302504</v>
      </c>
      <c r="AE5">
        <f t="shared" si="25"/>
        <v>20.494996797697496</v>
      </c>
      <c r="AF5">
        <f t="shared" si="26"/>
        <v>4.2807855429147189E-2</v>
      </c>
      <c r="AG5">
        <f t="shared" si="27"/>
        <v>20.537804653126642</v>
      </c>
      <c r="AH5">
        <f t="shared" si="1"/>
        <v>144.68436515507091</v>
      </c>
    </row>
    <row r="6" spans="1:35" x14ac:dyDescent="0.35">
      <c r="A6" t="s">
        <v>22</v>
      </c>
      <c r="B6" s="4">
        <v>2022</v>
      </c>
      <c r="D6" s="1">
        <f t="shared" si="28"/>
        <v>44566</v>
      </c>
      <c r="E6" s="6">
        <f t="shared" si="2"/>
        <v>0.5</v>
      </c>
      <c r="F6" s="2">
        <f t="shared" si="29"/>
        <v>2459584.5</v>
      </c>
      <c r="G6" s="9">
        <f t="shared" si="3"/>
        <v>0.22010951403148529</v>
      </c>
      <c r="I6" s="10">
        <f t="shared" si="4"/>
        <v>284.57842673015148</v>
      </c>
      <c r="J6" s="10">
        <f t="shared" si="5"/>
        <v>8281.2625674804112</v>
      </c>
      <c r="K6" s="10">
        <f t="shared" si="6"/>
        <v>1.6699375117971951E-2</v>
      </c>
      <c r="L6">
        <f t="shared" si="7"/>
        <v>4.30622572773222E-2</v>
      </c>
      <c r="M6">
        <f t="shared" si="8"/>
        <v>284.62148898742879</v>
      </c>
      <c r="N6" s="12">
        <f t="shared" si="9"/>
        <v>8281.3056297376879</v>
      </c>
      <c r="O6" s="12">
        <f t="shared" si="10"/>
        <v>0.98330581905028625</v>
      </c>
      <c r="P6">
        <f t="shared" si="11"/>
        <v>284.61168811582081</v>
      </c>
      <c r="Q6">
        <f t="shared" si="12"/>
        <v>23.436428767736068</v>
      </c>
      <c r="R6">
        <f t="shared" si="13"/>
        <v>23.437735055825559</v>
      </c>
      <c r="S6" s="12">
        <f t="shared" si="14"/>
        <v>-74.13792043049466</v>
      </c>
      <c r="T6">
        <f t="shared" si="15"/>
        <v>-22.636789076615479</v>
      </c>
      <c r="U6">
        <f t="shared" si="16"/>
        <v>4.3028653113900285E-2</v>
      </c>
      <c r="V6">
        <f t="shared" si="17"/>
        <v>-5.1699060929963681</v>
      </c>
      <c r="W6">
        <f t="shared" si="18"/>
        <v>72.185771868020154</v>
      </c>
      <c r="X6" s="6">
        <f t="shared" si="19"/>
        <v>0.60018743478680303</v>
      </c>
      <c r="Y6" s="6">
        <f t="shared" si="20"/>
        <v>0.39967140182008037</v>
      </c>
      <c r="Z6" s="6">
        <f t="shared" si="21"/>
        <v>0.80070346775352574</v>
      </c>
      <c r="AA6">
        <f t="shared" si="22"/>
        <v>577.48617494416123</v>
      </c>
      <c r="AB6">
        <f t="shared" si="23"/>
        <v>575.73009390700361</v>
      </c>
      <c r="AC6">
        <f t="shared" si="24"/>
        <v>-36.067476523249098</v>
      </c>
      <c r="AD6">
        <f t="shared" si="0"/>
        <v>69.463452627888884</v>
      </c>
      <c r="AE6">
        <f t="shared" si="25"/>
        <v>20.536547372111116</v>
      </c>
      <c r="AF6">
        <f t="shared" si="26"/>
        <v>4.2714991049785177E-2</v>
      </c>
      <c r="AG6">
        <f t="shared" si="27"/>
        <v>20.5792623631609</v>
      </c>
      <c r="AH6">
        <f t="shared" si="1"/>
        <v>144.5312039878595</v>
      </c>
    </row>
    <row r="7" spans="1:35" x14ac:dyDescent="0.35">
      <c r="D7" s="1">
        <f t="shared" si="28"/>
        <v>44567</v>
      </c>
      <c r="E7" s="6">
        <f t="shared" si="2"/>
        <v>0.5</v>
      </c>
      <c r="F7" s="2">
        <f t="shared" si="29"/>
        <v>2459585.5</v>
      </c>
      <c r="G7" s="9">
        <f t="shared" si="3"/>
        <v>0.22013689253935662</v>
      </c>
      <c r="I7" s="10">
        <f t="shared" si="4"/>
        <v>285.56407409396888</v>
      </c>
      <c r="J7" s="10">
        <f t="shared" si="5"/>
        <v>8282.2481677602827</v>
      </c>
      <c r="K7" s="10">
        <f t="shared" si="6"/>
        <v>1.6699373965534465E-2</v>
      </c>
      <c r="L7">
        <f t="shared" si="7"/>
        <v>7.666367448840837E-2</v>
      </c>
      <c r="M7">
        <f t="shared" si="8"/>
        <v>285.64073776845731</v>
      </c>
      <c r="N7" s="12">
        <f t="shared" si="9"/>
        <v>8282.3248314347711</v>
      </c>
      <c r="O7" s="12">
        <f t="shared" si="10"/>
        <v>0.98331492081045535</v>
      </c>
      <c r="P7">
        <f t="shared" si="11"/>
        <v>285.63093915284941</v>
      </c>
      <c r="Q7">
        <f t="shared" si="12"/>
        <v>23.436428411701417</v>
      </c>
      <c r="R7">
        <f t="shared" si="13"/>
        <v>23.43773673402524</v>
      </c>
      <c r="S7" s="12">
        <f t="shared" si="14"/>
        <v>-73.041044001302751</v>
      </c>
      <c r="T7">
        <f t="shared" si="15"/>
        <v>-22.522256133489787</v>
      </c>
      <c r="U7">
        <f t="shared" si="16"/>
        <v>4.302865945108162E-2</v>
      </c>
      <c r="V7">
        <f t="shared" si="17"/>
        <v>-5.6143327044662543</v>
      </c>
      <c r="W7">
        <f t="shared" si="18"/>
        <v>72.295020753459625</v>
      </c>
      <c r="X7" s="6">
        <f t="shared" si="19"/>
        <v>0.60049606437810155</v>
      </c>
      <c r="Y7" s="6">
        <f t="shared" si="20"/>
        <v>0.39967656228515813</v>
      </c>
      <c r="Z7" s="6">
        <f t="shared" si="21"/>
        <v>0.80131556647104485</v>
      </c>
      <c r="AA7">
        <f t="shared" si="22"/>
        <v>578.360166027677</v>
      </c>
      <c r="AB7">
        <f t="shared" si="23"/>
        <v>575.2856672955337</v>
      </c>
      <c r="AC7">
        <f t="shared" si="24"/>
        <v>-36.178583176116575</v>
      </c>
      <c r="AD7">
        <f t="shared" si="0"/>
        <v>69.41490032905125</v>
      </c>
      <c r="AE7">
        <f t="shared" si="25"/>
        <v>20.58509967094875</v>
      </c>
      <c r="AF7">
        <f t="shared" si="26"/>
        <v>4.2606919239169878E-2</v>
      </c>
      <c r="AG7">
        <f t="shared" si="27"/>
        <v>20.62770659018792</v>
      </c>
      <c r="AH7">
        <f t="shared" si="1"/>
        <v>144.37538379192813</v>
      </c>
    </row>
    <row r="8" spans="1:35" x14ac:dyDescent="0.35">
      <c r="D8" s="1">
        <f t="shared" si="28"/>
        <v>44568</v>
      </c>
      <c r="E8" s="6">
        <f t="shared" si="2"/>
        <v>0.5</v>
      </c>
      <c r="F8" s="2">
        <f t="shared" si="29"/>
        <v>2459586.5</v>
      </c>
      <c r="G8" s="9">
        <f t="shared" si="3"/>
        <v>0.22016427104722794</v>
      </c>
      <c r="I8" s="10">
        <f t="shared" si="4"/>
        <v>286.54972145778811</v>
      </c>
      <c r="J8" s="10">
        <f t="shared" si="5"/>
        <v>8283.2337680401561</v>
      </c>
      <c r="K8" s="10">
        <f t="shared" si="6"/>
        <v>1.6699372813096785E-2</v>
      </c>
      <c r="L8">
        <f t="shared" si="7"/>
        <v>0.1102409321644488</v>
      </c>
      <c r="M8">
        <f t="shared" si="8"/>
        <v>286.65996238995257</v>
      </c>
      <c r="N8" s="12">
        <f t="shared" si="9"/>
        <v>8283.3440089723208</v>
      </c>
      <c r="O8" s="12">
        <f t="shared" si="10"/>
        <v>0.98332912882898249</v>
      </c>
      <c r="P8">
        <f t="shared" si="11"/>
        <v>286.65016603385419</v>
      </c>
      <c r="Q8">
        <f t="shared" si="12"/>
        <v>23.436428055666767</v>
      </c>
      <c r="R8">
        <f t="shared" si="13"/>
        <v>23.437738411107382</v>
      </c>
      <c r="S8" s="12">
        <f t="shared" si="14"/>
        <v>-71.946069097804497</v>
      </c>
      <c r="T8">
        <f t="shared" si="15"/>
        <v>-22.400308949503927</v>
      </c>
      <c r="U8">
        <f t="shared" si="16"/>
        <v>4.3028665784043428E-2</v>
      </c>
      <c r="V8">
        <f t="shared" si="17"/>
        <v>-6.0513049620882819</v>
      </c>
      <c r="W8">
        <f t="shared" si="18"/>
        <v>72.411075349927287</v>
      </c>
      <c r="X8" s="6">
        <f t="shared" si="19"/>
        <v>0.60079951733478354</v>
      </c>
      <c r="Y8" s="6">
        <f t="shared" si="20"/>
        <v>0.39965764136276333</v>
      </c>
      <c r="Z8" s="6">
        <f t="shared" si="21"/>
        <v>0.8019413933068037</v>
      </c>
      <c r="AA8">
        <f t="shared" si="22"/>
        <v>579.2886027994183</v>
      </c>
      <c r="AB8">
        <f t="shared" si="23"/>
        <v>574.84869503791174</v>
      </c>
      <c r="AC8">
        <f t="shared" si="24"/>
        <v>-36.287826240522065</v>
      </c>
      <c r="AD8">
        <f t="shared" si="0"/>
        <v>69.359351683147764</v>
      </c>
      <c r="AE8">
        <f t="shared" si="25"/>
        <v>20.640648316852236</v>
      </c>
      <c r="AF8">
        <f t="shared" si="26"/>
        <v>4.248385363469747E-2</v>
      </c>
      <c r="AG8">
        <f t="shared" si="27"/>
        <v>20.683132170486932</v>
      </c>
      <c r="AH8">
        <f t="shared" si="1"/>
        <v>144.21699573612392</v>
      </c>
    </row>
    <row r="9" spans="1:35" x14ac:dyDescent="0.35">
      <c r="D9" s="1">
        <f t="shared" si="28"/>
        <v>44569</v>
      </c>
      <c r="E9" s="6">
        <f t="shared" si="2"/>
        <v>0.5</v>
      </c>
      <c r="F9" s="2">
        <f t="shared" si="29"/>
        <v>2459587.5</v>
      </c>
      <c r="G9" s="9">
        <f t="shared" si="3"/>
        <v>0.22019164955509923</v>
      </c>
      <c r="I9" s="10">
        <f t="shared" si="4"/>
        <v>287.53536882160734</v>
      </c>
      <c r="J9" s="10">
        <f t="shared" si="5"/>
        <v>8284.2193683200276</v>
      </c>
      <c r="K9" s="10">
        <f t="shared" si="6"/>
        <v>1.6699371660658921E-2</v>
      </c>
      <c r="L9">
        <f t="shared" si="7"/>
        <v>0.14378345281702862</v>
      </c>
      <c r="M9">
        <f t="shared" si="8"/>
        <v>287.67915227442438</v>
      </c>
      <c r="N9" s="12">
        <f t="shared" si="9"/>
        <v>8284.3631517728445</v>
      </c>
      <c r="O9" s="12">
        <f t="shared" si="10"/>
        <v>0.98334843846230813</v>
      </c>
      <c r="P9">
        <f t="shared" si="11"/>
        <v>287.66935818134311</v>
      </c>
      <c r="Q9">
        <f t="shared" si="12"/>
        <v>23.436427699632116</v>
      </c>
      <c r="R9">
        <f t="shared" si="13"/>
        <v>23.437740087070246</v>
      </c>
      <c r="S9" s="12">
        <f t="shared" si="14"/>
        <v>-70.853108649088071</v>
      </c>
      <c r="T9">
        <f t="shared" si="15"/>
        <v>-22.271006961779761</v>
      </c>
      <c r="U9">
        <f t="shared" si="16"/>
        <v>4.3028672112779151E-2</v>
      </c>
      <c r="V9">
        <f t="shared" si="17"/>
        <v>-6.4803748657353069</v>
      </c>
      <c r="W9">
        <f t="shared" si="18"/>
        <v>72.533831992917627</v>
      </c>
      <c r="X9" s="6">
        <f t="shared" si="19"/>
        <v>0.60109748254564954</v>
      </c>
      <c r="Y9" s="6">
        <f t="shared" si="20"/>
        <v>0.39961461589865621</v>
      </c>
      <c r="Z9" s="6">
        <f t="shared" si="21"/>
        <v>0.80258034919264298</v>
      </c>
      <c r="AA9">
        <f t="shared" si="22"/>
        <v>580.27065594334101</v>
      </c>
      <c r="AB9">
        <f t="shared" si="23"/>
        <v>574.41962513426472</v>
      </c>
      <c r="AC9">
        <f t="shared" si="24"/>
        <v>-36.39509371643382</v>
      </c>
      <c r="AD9">
        <f t="shared" si="0"/>
        <v>69.296815548597934</v>
      </c>
      <c r="AE9">
        <f t="shared" si="25"/>
        <v>20.703184451402066</v>
      </c>
      <c r="AF9">
        <f t="shared" si="26"/>
        <v>4.234604154630707E-2</v>
      </c>
      <c r="AG9">
        <f t="shared" si="27"/>
        <v>20.745530492948372</v>
      </c>
      <c r="AH9">
        <f t="shared" si="1"/>
        <v>144.0561304512035</v>
      </c>
    </row>
    <row r="10" spans="1:35" x14ac:dyDescent="0.35">
      <c r="D10" s="1">
        <f t="shared" si="28"/>
        <v>44570</v>
      </c>
      <c r="E10" s="6">
        <f t="shared" si="2"/>
        <v>0.5</v>
      </c>
      <c r="F10" s="2">
        <f t="shared" si="29"/>
        <v>2459588.5</v>
      </c>
      <c r="G10" s="9">
        <f t="shared" si="3"/>
        <v>0.22021902806297056</v>
      </c>
      <c r="I10" s="10">
        <f t="shared" si="4"/>
        <v>288.52101618542838</v>
      </c>
      <c r="J10" s="10">
        <f t="shared" si="5"/>
        <v>8285.2049685998973</v>
      </c>
      <c r="K10" s="10">
        <f t="shared" si="6"/>
        <v>1.6699370508220863E-2</v>
      </c>
      <c r="L10">
        <f t="shared" si="7"/>
        <v>0.17728067190811461</v>
      </c>
      <c r="M10">
        <f t="shared" si="8"/>
        <v>288.69829685733652</v>
      </c>
      <c r="N10" s="12">
        <f t="shared" si="9"/>
        <v>8285.3822492718045</v>
      </c>
      <c r="O10" s="12">
        <f t="shared" si="10"/>
        <v>0.98337284340042175</v>
      </c>
      <c r="P10">
        <f t="shared" si="11"/>
        <v>288.68850503077795</v>
      </c>
      <c r="Q10">
        <f t="shared" si="12"/>
        <v>23.436427343597469</v>
      </c>
      <c r="R10">
        <f t="shared" si="13"/>
        <v>23.437741761912104</v>
      </c>
      <c r="S10" s="12">
        <f t="shared" si="14"/>
        <v>-69.762271844165809</v>
      </c>
      <c r="T10">
        <f t="shared" si="15"/>
        <v>-22.134413005448721</v>
      </c>
      <c r="U10">
        <f t="shared" si="16"/>
        <v>4.3028678437282246E-2</v>
      </c>
      <c r="V10">
        <f t="shared" si="17"/>
        <v>-6.9011077280118602</v>
      </c>
      <c r="W10">
        <f t="shared" si="18"/>
        <v>72.663182340483459</v>
      </c>
      <c r="X10" s="6">
        <f t="shared" si="19"/>
        <v>0.60138965814445267</v>
      </c>
      <c r="Y10" s="6">
        <f t="shared" si="20"/>
        <v>0.39954748497644299</v>
      </c>
      <c r="Z10" s="6">
        <f t="shared" si="21"/>
        <v>0.80323183131246223</v>
      </c>
      <c r="AA10">
        <f t="shared" si="22"/>
        <v>581.30545872386767</v>
      </c>
      <c r="AB10">
        <f t="shared" si="23"/>
        <v>573.9988922719881</v>
      </c>
      <c r="AC10">
        <f t="shared" si="24"/>
        <v>-36.500276932002976</v>
      </c>
      <c r="AD10">
        <f t="shared" si="0"/>
        <v>69.227304252445251</v>
      </c>
      <c r="AE10">
        <f t="shared" si="25"/>
        <v>20.772695747554749</v>
      </c>
      <c r="AF10">
        <f t="shared" si="26"/>
        <v>4.2193762543253313E-2</v>
      </c>
      <c r="AG10">
        <f t="shared" si="27"/>
        <v>20.814889510098002</v>
      </c>
      <c r="AH10">
        <f t="shared" si="1"/>
        <v>143.89287792897528</v>
      </c>
    </row>
    <row r="11" spans="1:35" x14ac:dyDescent="0.35">
      <c r="D11" s="1">
        <f t="shared" si="28"/>
        <v>44571</v>
      </c>
      <c r="E11" s="6">
        <f t="shared" si="2"/>
        <v>0.5</v>
      </c>
      <c r="F11" s="2">
        <f t="shared" si="29"/>
        <v>2459589.5</v>
      </c>
      <c r="G11" s="9">
        <f t="shared" si="3"/>
        <v>0.22024640657084188</v>
      </c>
      <c r="I11" s="10">
        <f t="shared" si="4"/>
        <v>289.50666354924761</v>
      </c>
      <c r="J11" s="10">
        <f t="shared" si="5"/>
        <v>8286.1905688797688</v>
      </c>
      <c r="K11" s="10">
        <f t="shared" si="6"/>
        <v>1.6699369355782614E-2</v>
      </c>
      <c r="L11">
        <f t="shared" si="7"/>
        <v>0.21072204178426132</v>
      </c>
      <c r="M11">
        <f t="shared" si="8"/>
        <v>289.71738559103187</v>
      </c>
      <c r="N11" s="12">
        <f t="shared" si="9"/>
        <v>8286.4012909215526</v>
      </c>
      <c r="O11" s="12">
        <f t="shared" si="10"/>
        <v>0.98340233566950042</v>
      </c>
      <c r="P11">
        <f t="shared" si="11"/>
        <v>289.70759603449972</v>
      </c>
      <c r="Q11">
        <f t="shared" si="12"/>
        <v>23.436426987562818</v>
      </c>
      <c r="R11">
        <f t="shared" si="13"/>
        <v>23.437743435631209</v>
      </c>
      <c r="S11" s="12">
        <f t="shared" si="14"/>
        <v>-68.673663975129955</v>
      </c>
      <c r="T11">
        <f t="shared" si="15"/>
        <v>-21.990593217166737</v>
      </c>
      <c r="U11">
        <f t="shared" si="16"/>
        <v>4.3028684757546141E-2</v>
      </c>
      <c r="V11">
        <f t="shared" si="17"/>
        <v>-7.3130827996071766</v>
      </c>
      <c r="W11">
        <f t="shared" si="18"/>
        <v>72.799013703670369</v>
      </c>
      <c r="X11" s="6">
        <f t="shared" si="19"/>
        <v>0.60167575194417167</v>
      </c>
      <c r="Y11" s="6">
        <f t="shared" si="20"/>
        <v>0.39945626943397622</v>
      </c>
      <c r="Z11" s="6">
        <f t="shared" si="21"/>
        <v>0.80389523445436706</v>
      </c>
      <c r="AA11">
        <f t="shared" si="22"/>
        <v>582.39210962936295</v>
      </c>
      <c r="AB11">
        <f t="shared" si="23"/>
        <v>573.5869172003928</v>
      </c>
      <c r="AC11">
        <f t="shared" si="24"/>
        <v>-36.603270699901799</v>
      </c>
      <c r="AD11">
        <f t="shared" si="0"/>
        <v>69.15083357589981</v>
      </c>
      <c r="AE11">
        <f t="shared" si="25"/>
        <v>20.84916642410019</v>
      </c>
      <c r="AF11">
        <f t="shared" si="26"/>
        <v>4.202732687307581E-2</v>
      </c>
      <c r="AG11">
        <f t="shared" si="27"/>
        <v>20.891193750973265</v>
      </c>
      <c r="AH11">
        <f t="shared" si="1"/>
        <v>143.72732741951558</v>
      </c>
    </row>
    <row r="12" spans="1:35" x14ac:dyDescent="0.35">
      <c r="D12" s="1">
        <f t="shared" si="28"/>
        <v>44572</v>
      </c>
      <c r="E12" s="6">
        <f t="shared" si="2"/>
        <v>0.5</v>
      </c>
      <c r="F12" s="2">
        <f t="shared" si="29"/>
        <v>2459590.5</v>
      </c>
      <c r="G12" s="9">
        <f t="shared" si="3"/>
        <v>0.2202737850787132</v>
      </c>
      <c r="I12" s="10">
        <f t="shared" si="4"/>
        <v>290.49231091307047</v>
      </c>
      <c r="J12" s="10">
        <f t="shared" si="5"/>
        <v>8287.1761691596421</v>
      </c>
      <c r="K12" s="10">
        <f t="shared" si="6"/>
        <v>1.6699368203344177E-2</v>
      </c>
      <c r="L12">
        <f t="shared" si="7"/>
        <v>0.24409703560033935</v>
      </c>
      <c r="M12">
        <f t="shared" si="8"/>
        <v>290.73640794867083</v>
      </c>
      <c r="N12" s="12">
        <f t="shared" si="9"/>
        <v>8287.4202661952422</v>
      </c>
      <c r="O12" s="12">
        <f t="shared" si="10"/>
        <v>0.98343690563524533</v>
      </c>
      <c r="P12">
        <f t="shared" si="11"/>
        <v>290.72662066566681</v>
      </c>
      <c r="Q12">
        <f t="shared" si="12"/>
        <v>23.436426631528168</v>
      </c>
      <c r="R12">
        <f t="shared" si="13"/>
        <v>23.437745108225837</v>
      </c>
      <c r="S12" s="12">
        <f t="shared" si="14"/>
        <v>-67.587386293026341</v>
      </c>
      <c r="T12">
        <f t="shared" si="15"/>
        <v>-21.839616935072339</v>
      </c>
      <c r="U12">
        <f t="shared" si="16"/>
        <v>4.3028691073564315E-2</v>
      </c>
      <c r="V12">
        <f t="shared" si="17"/>
        <v>-7.7158938601304881</v>
      </c>
      <c r="W12">
        <f t="shared" si="18"/>
        <v>72.941209382716593</v>
      </c>
      <c r="X12" s="6">
        <f t="shared" si="19"/>
        <v>0.60195548184731285</v>
      </c>
      <c r="Y12" s="6">
        <f t="shared" si="20"/>
        <v>0.39934101133976679</v>
      </c>
      <c r="Z12" s="6">
        <f t="shared" si="21"/>
        <v>0.80456995235485884</v>
      </c>
      <c r="AA12">
        <f t="shared" si="22"/>
        <v>583.52967506173275</v>
      </c>
      <c r="AB12">
        <f t="shared" si="23"/>
        <v>573.18410613986953</v>
      </c>
      <c r="AC12">
        <f t="shared" si="24"/>
        <v>-36.703973465032618</v>
      </c>
      <c r="AD12">
        <f t="shared" si="0"/>
        <v>69.067422737953194</v>
      </c>
      <c r="AE12">
        <f t="shared" si="25"/>
        <v>20.932577262046806</v>
      </c>
      <c r="AF12">
        <f t="shared" si="26"/>
        <v>4.1847073729365108E-2</v>
      </c>
      <c r="AG12">
        <f t="shared" si="27"/>
        <v>20.97442433577617</v>
      </c>
      <c r="AH12">
        <f t="shared" si="1"/>
        <v>143.55956732670643</v>
      </c>
    </row>
    <row r="13" spans="1:35" x14ac:dyDescent="0.35">
      <c r="D13" s="1">
        <f t="shared" si="28"/>
        <v>44573</v>
      </c>
      <c r="E13" s="6">
        <f t="shared" si="2"/>
        <v>0.5</v>
      </c>
      <c r="F13" s="2">
        <f t="shared" si="29"/>
        <v>2459591.5</v>
      </c>
      <c r="G13" s="9">
        <f t="shared" si="3"/>
        <v>0.22030116358658453</v>
      </c>
      <c r="I13" s="10">
        <f t="shared" si="4"/>
        <v>291.47795827689151</v>
      </c>
      <c r="J13" s="10">
        <f t="shared" si="5"/>
        <v>8288.1617694395118</v>
      </c>
      <c r="K13" s="10">
        <f t="shared" si="6"/>
        <v>1.669936705090555E-2</v>
      </c>
      <c r="L13">
        <f t="shared" si="7"/>
        <v>0.27739515123175773</v>
      </c>
      <c r="M13">
        <f t="shared" si="8"/>
        <v>291.75535342812327</v>
      </c>
      <c r="N13" s="12">
        <f t="shared" si="9"/>
        <v>8288.4391645907435</v>
      </c>
      <c r="O13" s="12">
        <f t="shared" si="10"/>
        <v>0.98347654200690793</v>
      </c>
      <c r="P13">
        <f t="shared" si="11"/>
        <v>291.74556842214724</v>
      </c>
      <c r="Q13">
        <f t="shared" si="12"/>
        <v>23.43642627549352</v>
      </c>
      <c r="R13">
        <f t="shared" si="13"/>
        <v>23.437746779694251</v>
      </c>
      <c r="S13" s="12">
        <f t="shared" si="14"/>
        <v>-66.503535876702458</v>
      </c>
      <c r="T13">
        <f t="shared" si="15"/>
        <v>-21.681556595580719</v>
      </c>
      <c r="U13">
        <f t="shared" si="16"/>
        <v>4.3028697385330189E-2</v>
      </c>
      <c r="V13">
        <f t="shared" si="17"/>
        <v>-8.1091497732366609</v>
      </c>
      <c r="W13">
        <f t="shared" si="18"/>
        <v>73.089649007122119</v>
      </c>
      <c r="X13" s="6">
        <f t="shared" si="19"/>
        <v>0.60222857623141435</v>
      </c>
      <c r="Y13" s="6">
        <f t="shared" si="20"/>
        <v>0.39920177343385288</v>
      </c>
      <c r="Z13" s="6">
        <f t="shared" si="21"/>
        <v>0.80525537902897582</v>
      </c>
      <c r="AA13">
        <f t="shared" si="22"/>
        <v>584.71719205697696</v>
      </c>
      <c r="AB13">
        <f t="shared" si="23"/>
        <v>572.79085022676327</v>
      </c>
      <c r="AC13">
        <f t="shared" si="24"/>
        <v>-36.802287443309183</v>
      </c>
      <c r="AD13">
        <f t="shared" si="0"/>
        <v>68.977094377157869</v>
      </c>
      <c r="AE13">
        <f t="shared" si="25"/>
        <v>21.022905622842131</v>
      </c>
      <c r="AF13">
        <f t="shared" si="26"/>
        <v>4.1653369386174192E-2</v>
      </c>
      <c r="AG13">
        <f t="shared" si="27"/>
        <v>21.064558992228307</v>
      </c>
      <c r="AH13">
        <f t="shared" si="1"/>
        <v>143.38968510237407</v>
      </c>
    </row>
    <row r="14" spans="1:35" x14ac:dyDescent="0.35">
      <c r="D14" s="1">
        <f t="shared" si="28"/>
        <v>44574</v>
      </c>
      <c r="E14" s="6">
        <f t="shared" si="2"/>
        <v>0.5</v>
      </c>
      <c r="F14" s="2">
        <f t="shared" si="29"/>
        <v>2459592.5</v>
      </c>
      <c r="G14" s="9">
        <f t="shared" si="3"/>
        <v>0.22032854209445585</v>
      </c>
      <c r="I14" s="10">
        <f t="shared" si="4"/>
        <v>292.46360564071438</v>
      </c>
      <c r="J14" s="10">
        <f t="shared" si="5"/>
        <v>8289.1473697193833</v>
      </c>
      <c r="K14" s="10">
        <f t="shared" si="6"/>
        <v>1.6699365898466736E-2</v>
      </c>
      <c r="L14">
        <f t="shared" si="7"/>
        <v>0.31060591517305203</v>
      </c>
      <c r="M14">
        <f t="shared" si="8"/>
        <v>292.7742115558874</v>
      </c>
      <c r="N14" s="12">
        <f t="shared" si="9"/>
        <v>8289.4579756345556</v>
      </c>
      <c r="O14" s="12">
        <f t="shared" si="10"/>
        <v>0.98352123184200801</v>
      </c>
      <c r="P14">
        <f t="shared" si="11"/>
        <v>292.76442883043723</v>
      </c>
      <c r="Q14">
        <f t="shared" si="12"/>
        <v>23.43642591945887</v>
      </c>
      <c r="R14">
        <f t="shared" si="13"/>
        <v>23.437748450034718</v>
      </c>
      <c r="S14" s="12">
        <f t="shared" si="14"/>
        <v>-65.422205514671276</v>
      </c>
      <c r="T14">
        <f t="shared" si="15"/>
        <v>-21.516487627391328</v>
      </c>
      <c r="U14">
        <f t="shared" si="16"/>
        <v>4.3028703692837234E-2</v>
      </c>
      <c r="V14">
        <f t="shared" si="17"/>
        <v>-8.4924750050069786</v>
      </c>
      <c r="W14">
        <f t="shared" si="18"/>
        <v>73.244208877752982</v>
      </c>
      <c r="X14" s="6">
        <f t="shared" si="19"/>
        <v>0.60249477430903264</v>
      </c>
      <c r="Y14" s="6">
        <f t="shared" si="20"/>
        <v>0.3990386385374966</v>
      </c>
      <c r="Z14" s="6">
        <f t="shared" si="21"/>
        <v>0.80595091008056874</v>
      </c>
      <c r="AA14">
        <f t="shared" si="22"/>
        <v>585.95367102202385</v>
      </c>
      <c r="AB14">
        <f t="shared" si="23"/>
        <v>572.40752499499297</v>
      </c>
      <c r="AC14">
        <f t="shared" si="24"/>
        <v>-36.898118751251758</v>
      </c>
      <c r="AD14">
        <f t="shared" si="0"/>
        <v>68.879874531641875</v>
      </c>
      <c r="AE14">
        <f t="shared" si="25"/>
        <v>21.120125468358125</v>
      </c>
      <c r="AF14">
        <f t="shared" si="26"/>
        <v>4.1446605217843137E-2</v>
      </c>
      <c r="AG14">
        <f t="shared" si="27"/>
        <v>21.161572073575968</v>
      </c>
      <c r="AH14">
        <f t="shared" si="1"/>
        <v>143.21776713931285</v>
      </c>
    </row>
    <row r="15" spans="1:35" x14ac:dyDescent="0.35">
      <c r="D15" s="1">
        <f t="shared" si="28"/>
        <v>44575</v>
      </c>
      <c r="E15" s="6">
        <f t="shared" si="2"/>
        <v>0.5</v>
      </c>
      <c r="F15" s="2">
        <f t="shared" si="29"/>
        <v>2459593.5</v>
      </c>
      <c r="G15" s="9">
        <f t="shared" si="3"/>
        <v>0.22035592060232717</v>
      </c>
      <c r="I15" s="10">
        <f t="shared" si="4"/>
        <v>293.44925300453724</v>
      </c>
      <c r="J15" s="10">
        <f t="shared" si="5"/>
        <v>8290.132969999253</v>
      </c>
      <c r="K15" s="10">
        <f t="shared" si="6"/>
        <v>1.6699364746027727E-2</v>
      </c>
      <c r="L15">
        <f t="shared" si="7"/>
        <v>0.34371888641869291</v>
      </c>
      <c r="M15">
        <f t="shared" si="8"/>
        <v>293.79297189095593</v>
      </c>
      <c r="N15" s="12">
        <f t="shared" si="9"/>
        <v>8290.476688885672</v>
      </c>
      <c r="O15" s="12">
        <f t="shared" si="10"/>
        <v>0.98357096055173598</v>
      </c>
      <c r="P15">
        <f t="shared" si="11"/>
        <v>293.78319144952746</v>
      </c>
      <c r="Q15">
        <f t="shared" si="12"/>
        <v>23.436425563424223</v>
      </c>
      <c r="R15">
        <f t="shared" si="13"/>
        <v>23.437750119245511</v>
      </c>
      <c r="S15" s="12">
        <f t="shared" si="14"/>
        <v>-64.343483600125424</v>
      </c>
      <c r="T15">
        <f t="shared" si="15"/>
        <v>-21.344488343108612</v>
      </c>
      <c r="U15">
        <f t="shared" si="16"/>
        <v>4.3028709996078926E-2</v>
      </c>
      <c r="V15">
        <f t="shared" si="17"/>
        <v>-8.8655101046293883</v>
      </c>
      <c r="W15">
        <f t="shared" si="18"/>
        <v>73.404762309187134</v>
      </c>
      <c r="X15" s="6">
        <f t="shared" si="19"/>
        <v>0.60275382646154818</v>
      </c>
      <c r="Y15" s="6">
        <f t="shared" si="20"/>
        <v>0.39885170893602839</v>
      </c>
      <c r="Z15" s="6">
        <f t="shared" si="21"/>
        <v>0.80665594398706797</v>
      </c>
      <c r="AA15">
        <f t="shared" si="22"/>
        <v>587.23809847349708</v>
      </c>
      <c r="AB15">
        <f t="shared" si="23"/>
        <v>572.0344898953706</v>
      </c>
      <c r="AC15">
        <f t="shared" si="24"/>
        <v>-36.991377526157351</v>
      </c>
      <c r="AD15">
        <f t="shared" si="0"/>
        <v>68.775792617431691</v>
      </c>
      <c r="AE15">
        <f t="shared" si="25"/>
        <v>21.224207382568309</v>
      </c>
      <c r="AF15">
        <f t="shared" si="26"/>
        <v>4.1227195623682218E-2</v>
      </c>
      <c r="AG15">
        <f t="shared" si="27"/>
        <v>21.265434578191993</v>
      </c>
      <c r="AH15">
        <f t="shared" si="1"/>
        <v>143.04389866351931</v>
      </c>
    </row>
    <row r="16" spans="1:35" x14ac:dyDescent="0.35">
      <c r="D16" s="1">
        <f t="shared" si="28"/>
        <v>44576</v>
      </c>
      <c r="E16" s="6">
        <f t="shared" si="2"/>
        <v>0.5</v>
      </c>
      <c r="F16" s="2">
        <f t="shared" si="29"/>
        <v>2459594.5</v>
      </c>
      <c r="G16" s="9">
        <f t="shared" si="3"/>
        <v>0.22038329911019849</v>
      </c>
      <c r="I16" s="10">
        <f t="shared" si="4"/>
        <v>294.4349003683601</v>
      </c>
      <c r="J16" s="10">
        <f t="shared" si="5"/>
        <v>8291.1185702791227</v>
      </c>
      <c r="K16" s="10">
        <f t="shared" si="6"/>
        <v>1.6699363593588531E-2</v>
      </c>
      <c r="L16">
        <f t="shared" si="7"/>
        <v>0.37672366032688276</v>
      </c>
      <c r="M16">
        <f t="shared" si="8"/>
        <v>294.81162402868699</v>
      </c>
      <c r="N16" s="12">
        <f t="shared" si="9"/>
        <v>8291.4952939394498</v>
      </c>
      <c r="O16" s="12">
        <f t="shared" si="10"/>
        <v>0.98362571190703729</v>
      </c>
      <c r="P16">
        <f t="shared" si="11"/>
        <v>294.80184587477424</v>
      </c>
      <c r="Q16">
        <f t="shared" si="12"/>
        <v>23.436425207389576</v>
      </c>
      <c r="R16">
        <f t="shared" si="13"/>
        <v>23.437751787324899</v>
      </c>
      <c r="S16" s="12">
        <f t="shared" si="14"/>
        <v>-63.267454039018681</v>
      </c>
      <c r="T16">
        <f t="shared" si="15"/>
        <v>-21.16563982885393</v>
      </c>
      <c r="U16">
        <f t="shared" si="16"/>
        <v>4.3028716295048744E-2</v>
      </c>
      <c r="V16">
        <f t="shared" si="17"/>
        <v>-9.2279121466085599</v>
      </c>
      <c r="W16">
        <f t="shared" si="18"/>
        <v>73.571179970600951</v>
      </c>
      <c r="X16" s="6">
        <f t="shared" si="19"/>
        <v>0.60300549454625596</v>
      </c>
      <c r="Y16" s="6">
        <f t="shared" si="20"/>
        <v>0.39864110573903111</v>
      </c>
      <c r="Z16" s="6">
        <f t="shared" si="21"/>
        <v>0.8073698833534807</v>
      </c>
      <c r="AA16">
        <f t="shared" si="22"/>
        <v>588.56943976480761</v>
      </c>
      <c r="AB16">
        <f t="shared" si="23"/>
        <v>571.67208785339142</v>
      </c>
      <c r="AC16">
        <f t="shared" si="24"/>
        <v>-37.081978036652146</v>
      </c>
      <c r="AD16">
        <f t="shared" si="0"/>
        <v>68.664881405135347</v>
      </c>
      <c r="AE16">
        <f t="shared" si="25"/>
        <v>21.335118594864653</v>
      </c>
      <c r="AF16">
        <f t="shared" si="26"/>
        <v>4.0995575877295902E-2</v>
      </c>
      <c r="AG16">
        <f t="shared" si="27"/>
        <v>21.37611417074195</v>
      </c>
      <c r="AH16">
        <f t="shared" si="1"/>
        <v>142.86816362595664</v>
      </c>
    </row>
    <row r="17" spans="4:34" x14ac:dyDescent="0.35">
      <c r="D17" s="1">
        <f t="shared" si="28"/>
        <v>44577</v>
      </c>
      <c r="E17" s="6">
        <f t="shared" si="2"/>
        <v>0.5</v>
      </c>
      <c r="F17" s="2">
        <f t="shared" si="29"/>
        <v>2459595.5</v>
      </c>
      <c r="G17" s="9">
        <f t="shared" si="3"/>
        <v>0.22041067761806982</v>
      </c>
      <c r="I17" s="10">
        <f t="shared" si="4"/>
        <v>295.42054773218297</v>
      </c>
      <c r="J17" s="10">
        <f t="shared" si="5"/>
        <v>8292.1041705589942</v>
      </c>
      <c r="K17" s="10">
        <f t="shared" si="6"/>
        <v>1.6699362441149144E-2</v>
      </c>
      <c r="L17">
        <f t="shared" si="7"/>
        <v>0.40960987246140884</v>
      </c>
      <c r="M17">
        <f t="shared" si="8"/>
        <v>295.8301576046444</v>
      </c>
      <c r="N17" s="12">
        <f t="shared" si="9"/>
        <v>8292.5137804314563</v>
      </c>
      <c r="O17" s="12">
        <f t="shared" si="10"/>
        <v>0.98368546804537749</v>
      </c>
      <c r="P17">
        <f t="shared" si="11"/>
        <v>295.82038174173937</v>
      </c>
      <c r="Q17">
        <f t="shared" si="12"/>
        <v>23.436424851354925</v>
      </c>
      <c r="R17">
        <f t="shared" si="13"/>
        <v>23.437753454271149</v>
      </c>
      <c r="S17" s="12">
        <f t="shared" si="14"/>
        <v>-62.194196171168876</v>
      </c>
      <c r="T17">
        <f t="shared" si="15"/>
        <v>-20.980025832256715</v>
      </c>
      <c r="U17">
        <f t="shared" si="16"/>
        <v>4.3028722589740116E-2</v>
      </c>
      <c r="V17">
        <f t="shared" si="17"/>
        <v>-9.5793551338208953</v>
      </c>
      <c r="W17">
        <f t="shared" si="18"/>
        <v>73.743330223566062</v>
      </c>
      <c r="X17" s="6">
        <f t="shared" si="19"/>
        <v>0.60324955217626453</v>
      </c>
      <c r="Y17" s="6">
        <f t="shared" si="20"/>
        <v>0.39840696822191435</v>
      </c>
      <c r="Z17" s="6">
        <f t="shared" si="21"/>
        <v>0.8080921361306147</v>
      </c>
      <c r="AA17">
        <f t="shared" si="22"/>
        <v>589.9466417885285</v>
      </c>
      <c r="AB17">
        <f t="shared" si="23"/>
        <v>571.32064486617912</v>
      </c>
      <c r="AC17">
        <f t="shared" si="24"/>
        <v>-37.169838783455219</v>
      </c>
      <c r="AD17">
        <f t="shared" si="0"/>
        <v>68.54717699503415</v>
      </c>
      <c r="AE17">
        <f t="shared" si="25"/>
        <v>21.45282300496585</v>
      </c>
      <c r="AF17">
        <f t="shared" si="26"/>
        <v>4.0752199920418675E-2</v>
      </c>
      <c r="AG17">
        <f t="shared" si="27"/>
        <v>21.49357520488627</v>
      </c>
      <c r="AH17">
        <f t="shared" si="1"/>
        <v>142.69064459419894</v>
      </c>
    </row>
    <row r="18" spans="4:34" x14ac:dyDescent="0.35">
      <c r="D18" s="1">
        <f t="shared" si="28"/>
        <v>44578</v>
      </c>
      <c r="E18" s="6">
        <f t="shared" si="2"/>
        <v>0.5</v>
      </c>
      <c r="F18" s="2">
        <f t="shared" si="29"/>
        <v>2459596.5</v>
      </c>
      <c r="G18" s="9">
        <f t="shared" si="3"/>
        <v>0.22043805612594114</v>
      </c>
      <c r="I18" s="10">
        <f t="shared" si="4"/>
        <v>296.40619509600583</v>
      </c>
      <c r="J18" s="10">
        <f t="shared" si="5"/>
        <v>8293.0897708388638</v>
      </c>
      <c r="K18" s="10">
        <f t="shared" si="6"/>
        <v>1.669936128870957E-2</v>
      </c>
      <c r="L18">
        <f t="shared" si="7"/>
        <v>0.44236720241082167</v>
      </c>
      <c r="M18">
        <f t="shared" si="8"/>
        <v>296.84856229841665</v>
      </c>
      <c r="N18" s="12">
        <f t="shared" si="9"/>
        <v>8293.5321380412752</v>
      </c>
      <c r="O18" s="12">
        <f t="shared" si="10"/>
        <v>0.98375020947817626</v>
      </c>
      <c r="P18">
        <f t="shared" si="11"/>
        <v>296.83878873000941</v>
      </c>
      <c r="Q18">
        <f t="shared" si="12"/>
        <v>23.436424495320278</v>
      </c>
      <c r="R18">
        <f t="shared" si="13"/>
        <v>23.437755120082539</v>
      </c>
      <c r="S18" s="12">
        <f t="shared" si="14"/>
        <v>-61.123784704220867</v>
      </c>
      <c r="T18">
        <f t="shared" si="15"/>
        <v>-20.787732649199747</v>
      </c>
      <c r="U18">
        <f t="shared" si="16"/>
        <v>4.3028728880146541E-2</v>
      </c>
      <c r="V18">
        <f t="shared" si="17"/>
        <v>-9.9195303608926917</v>
      </c>
      <c r="W18">
        <f t="shared" si="18"/>
        <v>73.921079455228394</v>
      </c>
      <c r="X18" s="6">
        <f t="shared" si="19"/>
        <v>0.60348578497284222</v>
      </c>
      <c r="Y18" s="6">
        <f t="shared" si="20"/>
        <v>0.39814945315276334</v>
      </c>
      <c r="Z18" s="6">
        <f t="shared" si="21"/>
        <v>0.80882211679292104</v>
      </c>
      <c r="AA18">
        <f t="shared" si="22"/>
        <v>591.36863564182715</v>
      </c>
      <c r="AB18">
        <f t="shared" si="23"/>
        <v>570.98046963910724</v>
      </c>
      <c r="AC18">
        <f t="shared" si="24"/>
        <v>-37.25488259022319</v>
      </c>
      <c r="AD18">
        <f t="shared" si="0"/>
        <v>68.422718790618248</v>
      </c>
      <c r="AE18">
        <f t="shared" si="25"/>
        <v>21.577281209381752</v>
      </c>
      <c r="AF18">
        <f t="shared" si="26"/>
        <v>4.049753812092758E-2</v>
      </c>
      <c r="AG18">
        <f t="shared" si="27"/>
        <v>21.61777874750268</v>
      </c>
      <c r="AH18">
        <f t="shared" si="1"/>
        <v>142.51142264430791</v>
      </c>
    </row>
    <row r="19" spans="4:34" x14ac:dyDescent="0.35">
      <c r="D19" s="1">
        <f t="shared" si="28"/>
        <v>44579</v>
      </c>
      <c r="E19" s="6">
        <f t="shared" si="2"/>
        <v>0.5</v>
      </c>
      <c r="F19" s="2">
        <f t="shared" si="29"/>
        <v>2459597.5</v>
      </c>
      <c r="G19" s="9">
        <f t="shared" si="3"/>
        <v>0.22046543463381246</v>
      </c>
      <c r="I19" s="10">
        <f t="shared" si="4"/>
        <v>297.39184245983051</v>
      </c>
      <c r="J19" s="10">
        <f t="shared" si="5"/>
        <v>8294.0753711187317</v>
      </c>
      <c r="K19" s="10">
        <f t="shared" si="6"/>
        <v>1.6699360136269801E-2</v>
      </c>
      <c r="L19">
        <f t="shared" si="7"/>
        <v>0.47498537758290366</v>
      </c>
      <c r="M19">
        <f t="shared" si="8"/>
        <v>297.86682783741344</v>
      </c>
      <c r="N19" s="12">
        <f t="shared" si="9"/>
        <v>8294.5503564963146</v>
      </c>
      <c r="O19" s="12">
        <f t="shared" si="10"/>
        <v>0.9838199150989132</v>
      </c>
      <c r="P19">
        <f t="shared" si="11"/>
        <v>297.85705656699207</v>
      </c>
      <c r="Q19">
        <f t="shared" si="12"/>
        <v>23.436424139285631</v>
      </c>
      <c r="R19">
        <f t="shared" si="13"/>
        <v>23.437756784757337</v>
      </c>
      <c r="S19" s="12">
        <f t="shared" si="14"/>
        <v>-60.056289660264682</v>
      </c>
      <c r="T19">
        <f t="shared" si="15"/>
        <v>-20.588849009687525</v>
      </c>
      <c r="U19">
        <f t="shared" si="16"/>
        <v>4.3028735166261489E-2</v>
      </c>
      <c r="V19">
        <f t="shared" si="17"/>
        <v>-10.248146737504303</v>
      </c>
      <c r="W19">
        <f t="shared" si="18"/>
        <v>74.104292405441669</v>
      </c>
      <c r="X19" s="6">
        <f t="shared" si="19"/>
        <v>0.60371399078993349</v>
      </c>
      <c r="Y19" s="6">
        <f t="shared" si="20"/>
        <v>0.39786873410815105</v>
      </c>
      <c r="Z19" s="6">
        <f t="shared" si="21"/>
        <v>0.80955924747171593</v>
      </c>
      <c r="AA19">
        <f t="shared" si="22"/>
        <v>592.83433924353335</v>
      </c>
      <c r="AB19">
        <f t="shared" si="23"/>
        <v>570.65185326249571</v>
      </c>
      <c r="AC19">
        <f t="shared" si="24"/>
        <v>-37.337036684376073</v>
      </c>
      <c r="AD19">
        <f t="shared" si="0"/>
        <v>68.291549470592145</v>
      </c>
      <c r="AE19">
        <f t="shared" si="25"/>
        <v>21.708450529407855</v>
      </c>
      <c r="AF19">
        <f t="shared" si="26"/>
        <v>4.0232075014241642E-2</v>
      </c>
      <c r="AG19">
        <f t="shared" si="27"/>
        <v>21.748682604422097</v>
      </c>
      <c r="AH19">
        <f t="shared" si="1"/>
        <v>142.33057725330423</v>
      </c>
    </row>
    <row r="20" spans="4:34" x14ac:dyDescent="0.35">
      <c r="D20" s="1">
        <f t="shared" si="28"/>
        <v>44580</v>
      </c>
      <c r="E20" s="6">
        <f t="shared" si="2"/>
        <v>0.5</v>
      </c>
      <c r="F20" s="2">
        <f t="shared" si="29"/>
        <v>2459598.5</v>
      </c>
      <c r="G20" s="9">
        <f t="shared" si="3"/>
        <v>0.22049281314168379</v>
      </c>
      <c r="I20" s="10">
        <f t="shared" si="4"/>
        <v>298.3774898236552</v>
      </c>
      <c r="J20" s="10">
        <f t="shared" si="5"/>
        <v>8295.0609713986014</v>
      </c>
      <c r="K20" s="10">
        <f t="shared" si="6"/>
        <v>1.6699358983829845E-2</v>
      </c>
      <c r="L20">
        <f t="shared" si="7"/>
        <v>0.50745417697165829</v>
      </c>
      <c r="M20">
        <f t="shared" si="8"/>
        <v>298.88494400062683</v>
      </c>
      <c r="N20" s="12">
        <f t="shared" si="9"/>
        <v>8295.5684255755732</v>
      </c>
      <c r="O20" s="12">
        <f t="shared" si="10"/>
        <v>0.98389456219189275</v>
      </c>
      <c r="P20">
        <f t="shared" si="11"/>
        <v>298.87517503167743</v>
      </c>
      <c r="Q20">
        <f t="shared" si="12"/>
        <v>23.436423783250984</v>
      </c>
      <c r="R20">
        <f t="shared" si="13"/>
        <v>23.43775844829382</v>
      </c>
      <c r="S20" s="12">
        <f t="shared" si="14"/>
        <v>-58.991776334859566</v>
      </c>
      <c r="T20">
        <f t="shared" si="15"/>
        <v>-20.383465963199079</v>
      </c>
      <c r="U20">
        <f t="shared" si="16"/>
        <v>4.3028741448078459E-2</v>
      </c>
      <c r="V20">
        <f t="shared" si="17"/>
        <v>-10.564931071353858</v>
      </c>
      <c r="W20">
        <f t="shared" si="18"/>
        <v>74.29283248653536</v>
      </c>
      <c r="X20" s="6">
        <f t="shared" si="19"/>
        <v>0.60393397991066244</v>
      </c>
      <c r="Y20" s="6">
        <f t="shared" si="20"/>
        <v>0.39756500078139762</v>
      </c>
      <c r="Z20" s="6">
        <f t="shared" si="21"/>
        <v>0.81030295903992733</v>
      </c>
      <c r="AA20">
        <f t="shared" si="22"/>
        <v>594.34265989228288</v>
      </c>
      <c r="AB20">
        <f t="shared" si="23"/>
        <v>570.33506892864614</v>
      </c>
      <c r="AC20">
        <f t="shared" si="24"/>
        <v>-37.416232767838466</v>
      </c>
      <c r="AD20">
        <f t="shared" si="0"/>
        <v>68.153714959368614</v>
      </c>
      <c r="AE20">
        <f t="shared" si="25"/>
        <v>21.846285040631386</v>
      </c>
      <c r="AF20">
        <f t="shared" si="26"/>
        <v>3.9956307046629946E-2</v>
      </c>
      <c r="AG20">
        <f t="shared" si="27"/>
        <v>21.886241347678016</v>
      </c>
      <c r="AH20">
        <f t="shared" si="1"/>
        <v>142.14818619260546</v>
      </c>
    </row>
    <row r="21" spans="4:34" x14ac:dyDescent="0.35">
      <c r="D21" s="1">
        <f t="shared" si="28"/>
        <v>44581</v>
      </c>
      <c r="E21" s="6">
        <f t="shared" si="2"/>
        <v>0.5</v>
      </c>
      <c r="F21" s="2">
        <f t="shared" si="29"/>
        <v>2459599.5</v>
      </c>
      <c r="G21" s="9">
        <f t="shared" si="3"/>
        <v>0.22052019164955511</v>
      </c>
      <c r="I21" s="10">
        <f t="shared" si="4"/>
        <v>299.36313718747988</v>
      </c>
      <c r="J21" s="10">
        <f t="shared" si="5"/>
        <v>8296.0465716784711</v>
      </c>
      <c r="K21" s="10">
        <f t="shared" si="6"/>
        <v>1.6699357831389698E-2</v>
      </c>
      <c r="L21">
        <f t="shared" si="7"/>
        <v>0.53976343489479783</v>
      </c>
      <c r="M21">
        <f t="shared" si="8"/>
        <v>299.90290062237466</v>
      </c>
      <c r="N21" s="12">
        <f t="shared" si="9"/>
        <v>8296.5863351133667</v>
      </c>
      <c r="O21" s="12">
        <f t="shared" si="10"/>
        <v>0.98397412644166715</v>
      </c>
      <c r="P21">
        <f t="shared" si="11"/>
        <v>299.89313395838144</v>
      </c>
      <c r="Q21">
        <f t="shared" si="12"/>
        <v>23.436423427216337</v>
      </c>
      <c r="R21">
        <f t="shared" si="13"/>
        <v>23.437760110690263</v>
      </c>
      <c r="S21" s="12">
        <f t="shared" si="14"/>
        <v>-57.930305268131249</v>
      </c>
      <c r="T21">
        <f t="shared" si="15"/>
        <v>-20.171676763869332</v>
      </c>
      <c r="U21">
        <f t="shared" si="16"/>
        <v>4.302874772559092E-2</v>
      </c>
      <c r="V21">
        <f t="shared" si="17"/>
        <v>-10.869628310655747</v>
      </c>
      <c r="W21">
        <f t="shared" si="18"/>
        <v>74.486562094516259</v>
      </c>
      <c r="X21" s="6">
        <f t="shared" si="19"/>
        <v>0.6041455752157332</v>
      </c>
      <c r="Y21" s="6">
        <f t="shared" si="20"/>
        <v>0.39723845828652143</v>
      </c>
      <c r="Z21" s="6">
        <f t="shared" si="21"/>
        <v>0.81105269214494502</v>
      </c>
      <c r="AA21">
        <f t="shared" si="22"/>
        <v>595.89249675613007</v>
      </c>
      <c r="AB21">
        <f t="shared" si="23"/>
        <v>570.03037168934418</v>
      </c>
      <c r="AC21">
        <f t="shared" si="24"/>
        <v>-37.492407077663955</v>
      </c>
      <c r="AD21">
        <f t="shared" si="0"/>
        <v>68.009264396056651</v>
      </c>
      <c r="AE21">
        <f t="shared" si="25"/>
        <v>21.990735603943349</v>
      </c>
      <c r="AF21">
        <f t="shared" si="26"/>
        <v>3.9670740338038399E-2</v>
      </c>
      <c r="AG21">
        <f t="shared" si="27"/>
        <v>22.030406344281388</v>
      </c>
      <c r="AH21">
        <f t="shared" si="1"/>
        <v>141.96432542279797</v>
      </c>
    </row>
    <row r="22" spans="4:34" x14ac:dyDescent="0.35">
      <c r="D22" s="1">
        <f t="shared" si="28"/>
        <v>44582</v>
      </c>
      <c r="E22" s="6">
        <f t="shared" si="2"/>
        <v>0.5</v>
      </c>
      <c r="F22" s="2">
        <f t="shared" si="29"/>
        <v>2459600.5</v>
      </c>
      <c r="G22" s="9">
        <f t="shared" si="3"/>
        <v>0.22054757015742643</v>
      </c>
      <c r="I22" s="10">
        <f t="shared" si="4"/>
        <v>300.34878455130638</v>
      </c>
      <c r="J22" s="10">
        <f t="shared" si="5"/>
        <v>8297.0321719583389</v>
      </c>
      <c r="K22" s="10">
        <f t="shared" si="6"/>
        <v>1.6699356678949361E-2</v>
      </c>
      <c r="L22">
        <f t="shared" si="7"/>
        <v>0.57190304470005171</v>
      </c>
      <c r="M22">
        <f t="shared" si="8"/>
        <v>300.92068759600642</v>
      </c>
      <c r="N22" s="12">
        <f t="shared" si="9"/>
        <v>8297.6040750030388</v>
      </c>
      <c r="O22" s="12">
        <f t="shared" si="10"/>
        <v>0.98405858194310569</v>
      </c>
      <c r="P22">
        <f t="shared" si="11"/>
        <v>300.91092324045155</v>
      </c>
      <c r="Q22">
        <f t="shared" si="12"/>
        <v>23.436423071181689</v>
      </c>
      <c r="R22">
        <f t="shared" si="13"/>
        <v>23.437761771944942</v>
      </c>
      <c r="S22" s="12">
        <f t="shared" si="14"/>
        <v>-56.871932227605818</v>
      </c>
      <c r="T22">
        <f t="shared" si="15"/>
        <v>-19.953576755838036</v>
      </c>
      <c r="U22">
        <f t="shared" si="16"/>
        <v>4.3028753998792364E-2</v>
      </c>
      <c r="V22">
        <f t="shared" si="17"/>
        <v>-11.162001746177173</v>
      </c>
      <c r="W22">
        <f t="shared" si="18"/>
        <v>74.685342910613883</v>
      </c>
      <c r="X22" s="6">
        <f t="shared" si="19"/>
        <v>0.60434861232373416</v>
      </c>
      <c r="Y22" s="6">
        <f t="shared" si="20"/>
        <v>0.39688932646091779</v>
      </c>
      <c r="Z22" s="6">
        <f t="shared" si="21"/>
        <v>0.81180789818655041</v>
      </c>
      <c r="AA22">
        <f t="shared" si="22"/>
        <v>597.48274328491107</v>
      </c>
      <c r="AB22">
        <f t="shared" si="23"/>
        <v>569.73799825382275</v>
      </c>
      <c r="AC22">
        <f t="shared" si="24"/>
        <v>-37.565500436544312</v>
      </c>
      <c r="AD22">
        <f t="shared" si="0"/>
        <v>67.858250101947462</v>
      </c>
      <c r="AE22">
        <f t="shared" si="25"/>
        <v>22.141749898052538</v>
      </c>
      <c r="AF22">
        <f t="shared" si="26"/>
        <v>3.9375888480971878E-2</v>
      </c>
      <c r="AG22">
        <f t="shared" si="27"/>
        <v>22.18112578653351</v>
      </c>
      <c r="AH22">
        <f t="shared" si="1"/>
        <v>141.77906899011793</v>
      </c>
    </row>
    <row r="23" spans="4:34" x14ac:dyDescent="0.35">
      <c r="D23" s="1">
        <f t="shared" si="28"/>
        <v>44583</v>
      </c>
      <c r="E23" s="6">
        <f t="shared" si="2"/>
        <v>0.5</v>
      </c>
      <c r="F23" s="2">
        <f t="shared" si="29"/>
        <v>2459601.5</v>
      </c>
      <c r="G23" s="9">
        <f t="shared" si="3"/>
        <v>0.22057494866529775</v>
      </c>
      <c r="I23" s="10">
        <f t="shared" si="4"/>
        <v>301.33443191513288</v>
      </c>
      <c r="J23" s="10">
        <f t="shared" si="5"/>
        <v>8298.0177722382086</v>
      </c>
      <c r="K23" s="10">
        <f t="shared" si="6"/>
        <v>1.6699355526508836E-2</v>
      </c>
      <c r="L23">
        <f t="shared" si="7"/>
        <v>0.6038629624386358</v>
      </c>
      <c r="M23">
        <f t="shared" si="8"/>
        <v>301.93829487757154</v>
      </c>
      <c r="N23" s="12">
        <f t="shared" si="9"/>
        <v>8298.6216352006468</v>
      </c>
      <c r="O23" s="12">
        <f t="shared" si="10"/>
        <v>0.98414790121211204</v>
      </c>
      <c r="P23">
        <f t="shared" si="11"/>
        <v>301.92853283393526</v>
      </c>
      <c r="Q23">
        <f t="shared" si="12"/>
        <v>23.436422715147042</v>
      </c>
      <c r="R23">
        <f t="shared" si="13"/>
        <v>23.43776343205613</v>
      </c>
      <c r="S23" s="12">
        <f t="shared" si="14"/>
        <v>-55.816708202377235</v>
      </c>
      <c r="T23">
        <f t="shared" si="15"/>
        <v>-19.729263259086917</v>
      </c>
      <c r="U23">
        <f t="shared" si="16"/>
        <v>4.3028760267676269E-2</v>
      </c>
      <c r="V23">
        <f t="shared" si="17"/>
        <v>-11.441833172951066</v>
      </c>
      <c r="W23">
        <f t="shared" si="18"/>
        <v>74.889036192202937</v>
      </c>
      <c r="X23" s="6">
        <f t="shared" si="19"/>
        <v>0.60454293970343831</v>
      </c>
      <c r="Y23" s="6">
        <f t="shared" si="20"/>
        <v>0.39651783916954125</v>
      </c>
      <c r="Z23" s="6">
        <f t="shared" si="21"/>
        <v>0.81256804023733542</v>
      </c>
      <c r="AA23">
        <f t="shared" si="22"/>
        <v>599.1122895376235</v>
      </c>
      <c r="AB23">
        <f t="shared" si="23"/>
        <v>569.4581668270489</v>
      </c>
      <c r="AC23">
        <f t="shared" si="24"/>
        <v>-37.635458293237775</v>
      </c>
      <c r="AD23">
        <f t="shared" si="0"/>
        <v>67.700727546493354</v>
      </c>
      <c r="AE23">
        <f t="shared" si="25"/>
        <v>22.299272453506646</v>
      </c>
      <c r="AF23">
        <f t="shared" si="26"/>
        <v>3.9072270390722329E-2</v>
      </c>
      <c r="AG23">
        <f t="shared" si="27"/>
        <v>22.338344723897368</v>
      </c>
      <c r="AH23">
        <f t="shared" si="1"/>
        <v>141.59248892500858</v>
      </c>
    </row>
    <row r="24" spans="4:34" x14ac:dyDescent="0.35">
      <c r="D24" s="1">
        <f t="shared" si="28"/>
        <v>44584</v>
      </c>
      <c r="E24" s="6">
        <f t="shared" si="2"/>
        <v>0.5</v>
      </c>
      <c r="F24" s="2">
        <f t="shared" si="29"/>
        <v>2459602.5</v>
      </c>
      <c r="G24" s="9">
        <f t="shared" si="3"/>
        <v>0.22060232717316905</v>
      </c>
      <c r="I24" s="10">
        <f t="shared" si="4"/>
        <v>302.32007927895938</v>
      </c>
      <c r="J24" s="10">
        <f t="shared" si="5"/>
        <v>8299.0033725180747</v>
      </c>
      <c r="K24" s="10">
        <f t="shared" si="6"/>
        <v>1.669935437406812E-2</v>
      </c>
      <c r="L24">
        <f t="shared" si="7"/>
        <v>0.63563321050224775</v>
      </c>
      <c r="M24">
        <f t="shared" si="8"/>
        <v>302.95571248946163</v>
      </c>
      <c r="N24" s="12">
        <f t="shared" si="9"/>
        <v>8299.6390057285771</v>
      </c>
      <c r="O24" s="12">
        <f t="shared" si="10"/>
        <v>0.98424205519696839</v>
      </c>
      <c r="P24">
        <f t="shared" si="11"/>
        <v>302.9459527612222</v>
      </c>
      <c r="Q24">
        <f t="shared" si="12"/>
        <v>23.436422359112399</v>
      </c>
      <c r="R24">
        <f t="shared" si="13"/>
        <v>23.437765091022111</v>
      </c>
      <c r="S24" s="12">
        <f t="shared" si="14"/>
        <v>-54.764679408161186</v>
      </c>
      <c r="T24">
        <f t="shared" si="15"/>
        <v>-19.49883545606875</v>
      </c>
      <c r="U24">
        <f t="shared" si="16"/>
        <v>4.3028766532236161E-2</v>
      </c>
      <c r="V24">
        <f t="shared" si="17"/>
        <v>-11.708923011927428</v>
      </c>
      <c r="W24">
        <f t="shared" si="18"/>
        <v>75.097503052257466</v>
      </c>
      <c r="X24" s="6">
        <f t="shared" si="19"/>
        <v>0.60472841875828298</v>
      </c>
      <c r="Y24" s="6">
        <f t="shared" si="20"/>
        <v>0.39612424361312343</v>
      </c>
      <c r="Z24" s="6">
        <f t="shared" si="21"/>
        <v>0.81333259390344259</v>
      </c>
      <c r="AA24">
        <f t="shared" si="22"/>
        <v>600.78002441805972</v>
      </c>
      <c r="AB24">
        <f t="shared" si="23"/>
        <v>569.1910769880725</v>
      </c>
      <c r="AC24">
        <f t="shared" si="24"/>
        <v>-37.702230752981876</v>
      </c>
      <c r="AD24">
        <f t="shared" si="0"/>
        <v>67.536755311765589</v>
      </c>
      <c r="AE24">
        <f t="shared" si="25"/>
        <v>22.463244688234411</v>
      </c>
      <c r="AF24">
        <f t="shared" si="26"/>
        <v>3.8760408220863206E-2</v>
      </c>
      <c r="AG24">
        <f t="shared" si="27"/>
        <v>22.502005096455274</v>
      </c>
      <c r="AH24">
        <f t="shared" si="1"/>
        <v>141.40465514311734</v>
      </c>
    </row>
    <row r="25" spans="4:34" x14ac:dyDescent="0.35">
      <c r="D25" s="1">
        <f t="shared" si="28"/>
        <v>44585</v>
      </c>
      <c r="E25" s="6">
        <f t="shared" si="2"/>
        <v>0.5</v>
      </c>
      <c r="F25" s="2">
        <f t="shared" si="29"/>
        <v>2459603.5</v>
      </c>
      <c r="G25" s="9">
        <f t="shared" si="3"/>
        <v>0.22062970568104037</v>
      </c>
      <c r="I25" s="10">
        <f t="shared" si="4"/>
        <v>303.30572664278588</v>
      </c>
      <c r="J25" s="10">
        <f t="shared" si="5"/>
        <v>8299.9889727979444</v>
      </c>
      <c r="K25" s="10">
        <f t="shared" si="6"/>
        <v>1.6699353221627213E-2</v>
      </c>
      <c r="L25">
        <f t="shared" si="7"/>
        <v>0.66720388122407426</v>
      </c>
      <c r="M25">
        <f t="shared" si="8"/>
        <v>303.97293052400994</v>
      </c>
      <c r="N25" s="12">
        <f t="shared" si="9"/>
        <v>8300.6561766791692</v>
      </c>
      <c r="O25" s="12">
        <f t="shared" si="10"/>
        <v>0.98434101329031354</v>
      </c>
      <c r="P25">
        <f t="shared" si="11"/>
        <v>303.96317311464361</v>
      </c>
      <c r="Q25">
        <f t="shared" si="12"/>
        <v>23.436422003077752</v>
      </c>
      <c r="R25">
        <f t="shared" si="13"/>
        <v>23.437766748841156</v>
      </c>
      <c r="S25" s="12">
        <f t="shared" si="14"/>
        <v>-53.715887302782164</v>
      </c>
      <c r="T25">
        <f t="shared" si="15"/>
        <v>-19.262394279421194</v>
      </c>
      <c r="U25">
        <f t="shared" si="16"/>
        <v>4.3028772792465496E-2</v>
      </c>
      <c r="V25">
        <f t="shared" si="17"/>
        <v>-11.963090391963348</v>
      </c>
      <c r="W25">
        <f t="shared" si="18"/>
        <v>75.310604726605959</v>
      </c>
      <c r="X25" s="6">
        <f t="shared" si="19"/>
        <v>0.60490492388330785</v>
      </c>
      <c r="Y25" s="6">
        <f t="shared" si="20"/>
        <v>0.39570879964273575</v>
      </c>
      <c r="Z25" s="6">
        <f t="shared" si="21"/>
        <v>0.81410104812388007</v>
      </c>
      <c r="AA25">
        <f t="shared" si="22"/>
        <v>602.48483781284767</v>
      </c>
      <c r="AB25">
        <f t="shared" si="23"/>
        <v>568.93690960803667</v>
      </c>
      <c r="AC25">
        <f t="shared" si="24"/>
        <v>-37.765772597990832</v>
      </c>
      <c r="AD25">
        <f t="shared" si="0"/>
        <v>67.366395055380266</v>
      </c>
      <c r="AE25">
        <f t="shared" si="25"/>
        <v>22.633604944619734</v>
      </c>
      <c r="AF25">
        <f t="shared" si="26"/>
        <v>3.8440825356486068E-2</v>
      </c>
      <c r="AG25">
        <f t="shared" si="27"/>
        <v>22.672045769976219</v>
      </c>
      <c r="AH25">
        <f t="shared" si="1"/>
        <v>141.2156353490887</v>
      </c>
    </row>
    <row r="26" spans="4:34" x14ac:dyDescent="0.35">
      <c r="D26" s="1">
        <f t="shared" si="28"/>
        <v>44586</v>
      </c>
      <c r="E26" s="6">
        <f t="shared" si="2"/>
        <v>0.5</v>
      </c>
      <c r="F26" s="2">
        <f t="shared" si="29"/>
        <v>2459604.5</v>
      </c>
      <c r="G26" s="9">
        <f t="shared" si="3"/>
        <v>0.2206570841889117</v>
      </c>
      <c r="I26" s="10">
        <f t="shared" si="4"/>
        <v>304.29137400661421</v>
      </c>
      <c r="J26" s="10">
        <f t="shared" si="5"/>
        <v>8300.9745730778122</v>
      </c>
      <c r="K26" s="10">
        <f t="shared" si="6"/>
        <v>1.6699352069186116E-2</v>
      </c>
      <c r="L26">
        <f t="shared" si="7"/>
        <v>0.69856514043914708</v>
      </c>
      <c r="M26">
        <f t="shared" si="8"/>
        <v>304.98993914705335</v>
      </c>
      <c r="N26" s="12">
        <f t="shared" si="9"/>
        <v>8301.6731382182516</v>
      </c>
      <c r="O26" s="12">
        <f t="shared" si="10"/>
        <v>0.98444474334173471</v>
      </c>
      <c r="P26">
        <f t="shared" si="11"/>
        <v>304.98018406003439</v>
      </c>
      <c r="Q26">
        <f t="shared" si="12"/>
        <v>23.436421647043105</v>
      </c>
      <c r="R26">
        <f t="shared" si="13"/>
        <v>23.437768405511552</v>
      </c>
      <c r="S26" s="12">
        <f t="shared" si="14"/>
        <v>-52.670368611592579</v>
      </c>
      <c r="T26">
        <f t="shared" si="15"/>
        <v>-19.020042301037375</v>
      </c>
      <c r="U26">
        <f t="shared" si="16"/>
        <v>4.3028779048357828E-2</v>
      </c>
      <c r="V26">
        <f t="shared" si="17"/>
        <v>-12.204173192659518</v>
      </c>
      <c r="W26">
        <f t="shared" si="18"/>
        <v>75.528202828376806</v>
      </c>
      <c r="X26" s="6">
        <f t="shared" si="19"/>
        <v>0.60507234249490238</v>
      </c>
      <c r="Y26" s="6">
        <f t="shared" si="20"/>
        <v>0.39527177908274458</v>
      </c>
      <c r="Z26" s="6">
        <f t="shared" si="21"/>
        <v>0.81487290590706007</v>
      </c>
      <c r="AA26">
        <f t="shared" si="22"/>
        <v>604.22562262701445</v>
      </c>
      <c r="AB26">
        <f t="shared" si="23"/>
        <v>568.6958268073405</v>
      </c>
      <c r="AC26">
        <f t="shared" si="24"/>
        <v>-37.826043298164876</v>
      </c>
      <c r="AD26">
        <f t="shared" si="0"/>
        <v>67.189711471871874</v>
      </c>
      <c r="AE26">
        <f t="shared" si="25"/>
        <v>22.810288528128126</v>
      </c>
      <c r="AF26">
        <f t="shared" si="26"/>
        <v>3.8114044496121796E-2</v>
      </c>
      <c r="AG26">
        <f t="shared" si="27"/>
        <v>22.848402572624249</v>
      </c>
      <c r="AH26">
        <f t="shared" si="1"/>
        <v>141.02549494349853</v>
      </c>
    </row>
    <row r="27" spans="4:34" x14ac:dyDescent="0.35">
      <c r="D27" s="1">
        <f t="shared" si="28"/>
        <v>44587</v>
      </c>
      <c r="E27" s="6">
        <f t="shared" si="2"/>
        <v>0.5</v>
      </c>
      <c r="F27" s="2">
        <f t="shared" si="29"/>
        <v>2459605.5</v>
      </c>
      <c r="G27" s="9">
        <f t="shared" si="3"/>
        <v>0.22068446269678302</v>
      </c>
      <c r="I27" s="10">
        <f t="shared" si="4"/>
        <v>305.27702137044253</v>
      </c>
      <c r="J27" s="10">
        <f t="shared" si="5"/>
        <v>8301.9601733576783</v>
      </c>
      <c r="K27" s="10">
        <f t="shared" si="6"/>
        <v>1.6699350916744831E-2</v>
      </c>
      <c r="L27">
        <f t="shared" si="7"/>
        <v>0.72970723100485457</v>
      </c>
      <c r="M27">
        <f t="shared" si="8"/>
        <v>306.00672860144738</v>
      </c>
      <c r="N27" s="12">
        <f t="shared" si="9"/>
        <v>8302.6898805886831</v>
      </c>
      <c r="O27" s="12">
        <f t="shared" si="10"/>
        <v>0.98455321167097043</v>
      </c>
      <c r="P27">
        <f t="shared" si="11"/>
        <v>305.99697584024813</v>
      </c>
      <c r="Q27">
        <f t="shared" si="12"/>
        <v>23.436421291008461</v>
      </c>
      <c r="R27">
        <f t="shared" si="13"/>
        <v>23.437770061031578</v>
      </c>
      <c r="S27" s="12">
        <f t="shared" si="14"/>
        <v>-51.628155362315354</v>
      </c>
      <c r="T27">
        <f t="shared" si="15"/>
        <v>-18.771883622750735</v>
      </c>
      <c r="U27">
        <f t="shared" si="16"/>
        <v>4.3028785299906641E-2</v>
      </c>
      <c r="V27">
        <f t="shared" si="17"/>
        <v>-12.432028048690755</v>
      </c>
      <c r="W27">
        <f t="shared" si="18"/>
        <v>75.750159589135038</v>
      </c>
      <c r="X27" s="6">
        <f t="shared" si="19"/>
        <v>0.60523057503381306</v>
      </c>
      <c r="Y27" s="6">
        <f t="shared" si="20"/>
        <v>0.39481346506399356</v>
      </c>
      <c r="Z27" s="6">
        <f t="shared" si="21"/>
        <v>0.81564768500363261</v>
      </c>
      <c r="AA27">
        <f t="shared" si="22"/>
        <v>606.0012767130803</v>
      </c>
      <c r="AB27">
        <f t="shared" si="23"/>
        <v>568.46797195130921</v>
      </c>
      <c r="AC27">
        <f t="shared" si="24"/>
        <v>-37.883007012172698</v>
      </c>
      <c r="AD27">
        <f t="shared" si="0"/>
        <v>67.006772252498195</v>
      </c>
      <c r="AE27">
        <f t="shared" si="25"/>
        <v>22.993227747501805</v>
      </c>
      <c r="AF27">
        <f t="shared" si="26"/>
        <v>3.7780585831742146E-2</v>
      </c>
      <c r="AG27">
        <f t="shared" si="27"/>
        <v>23.031008333333549</v>
      </c>
      <c r="AH27">
        <f t="shared" si="1"/>
        <v>140.83429693326207</v>
      </c>
    </row>
    <row r="28" spans="4:34" x14ac:dyDescent="0.35">
      <c r="D28" s="1">
        <f t="shared" si="28"/>
        <v>44588</v>
      </c>
      <c r="E28" s="6">
        <f t="shared" si="2"/>
        <v>0.5</v>
      </c>
      <c r="F28" s="2">
        <f t="shared" si="29"/>
        <v>2459606.5</v>
      </c>
      <c r="G28" s="9">
        <f t="shared" si="3"/>
        <v>0.22071184120465434</v>
      </c>
      <c r="I28" s="10">
        <f t="shared" si="4"/>
        <v>306.26266873426903</v>
      </c>
      <c r="J28" s="10">
        <f t="shared" si="5"/>
        <v>8302.945773637548</v>
      </c>
      <c r="K28" s="10">
        <f t="shared" si="6"/>
        <v>1.6699349764303355E-2</v>
      </c>
      <c r="L28">
        <f t="shared" si="7"/>
        <v>0.76062047627797935</v>
      </c>
      <c r="M28">
        <f t="shared" si="8"/>
        <v>307.02328921054703</v>
      </c>
      <c r="N28" s="12">
        <f t="shared" si="9"/>
        <v>8303.7063941138258</v>
      </c>
      <c r="O28" s="12">
        <f t="shared" si="10"/>
        <v>0.98466638308171717</v>
      </c>
      <c r="P28">
        <f t="shared" si="11"/>
        <v>307.01353877863778</v>
      </c>
      <c r="Q28">
        <f t="shared" si="12"/>
        <v>23.436420934973814</v>
      </c>
      <c r="R28">
        <f t="shared" si="13"/>
        <v>23.43777171539951</v>
      </c>
      <c r="S28" s="12">
        <f t="shared" si="14"/>
        <v>-50.589274928759856</v>
      </c>
      <c r="T28">
        <f t="shared" si="15"/>
        <v>-18.518023768868623</v>
      </c>
      <c r="U28">
        <f t="shared" si="16"/>
        <v>4.302879154710542E-2</v>
      </c>
      <c r="V28">
        <f t="shared" si="17"/>
        <v>-12.64653031637949</v>
      </c>
      <c r="W28">
        <f t="shared" si="18"/>
        <v>75.976338086325498</v>
      </c>
      <c r="X28" s="6">
        <f t="shared" si="19"/>
        <v>0.6053795349419302</v>
      </c>
      <c r="Y28" s="6">
        <f t="shared" si="20"/>
        <v>0.39433415136880384</v>
      </c>
      <c r="Z28" s="6">
        <f t="shared" si="21"/>
        <v>0.8164249185150565</v>
      </c>
      <c r="AA28">
        <f t="shared" si="22"/>
        <v>607.81070469060398</v>
      </c>
      <c r="AB28">
        <f t="shared" si="23"/>
        <v>568.25346968362044</v>
      </c>
      <c r="AC28">
        <f t="shared" si="24"/>
        <v>-37.936632579094891</v>
      </c>
      <c r="AD28">
        <f t="shared" si="0"/>
        <v>66.817648043453559</v>
      </c>
      <c r="AE28">
        <f t="shared" si="25"/>
        <v>23.182351956546441</v>
      </c>
      <c r="AF28">
        <f t="shared" si="26"/>
        <v>3.7440965334661173E-2</v>
      </c>
      <c r="AG28">
        <f t="shared" si="27"/>
        <v>23.219792921881101</v>
      </c>
      <c r="AH28">
        <f t="shared" si="1"/>
        <v>140.6421018458322</v>
      </c>
    </row>
    <row r="29" spans="4:34" x14ac:dyDescent="0.35">
      <c r="D29" s="1">
        <f t="shared" si="28"/>
        <v>44589</v>
      </c>
      <c r="E29" s="6">
        <f t="shared" si="2"/>
        <v>0.5</v>
      </c>
      <c r="F29" s="2">
        <f t="shared" si="29"/>
        <v>2459607.5</v>
      </c>
      <c r="G29" s="9">
        <f t="shared" si="3"/>
        <v>0.22073921971252566</v>
      </c>
      <c r="I29" s="10">
        <f t="shared" si="4"/>
        <v>307.24831609809735</v>
      </c>
      <c r="J29" s="10">
        <f t="shared" si="5"/>
        <v>8303.9313739174158</v>
      </c>
      <c r="K29" s="10">
        <f t="shared" si="6"/>
        <v>1.6699348611861689E-2</v>
      </c>
      <c r="L29">
        <f t="shared" si="7"/>
        <v>0.79129528354654644</v>
      </c>
      <c r="M29">
        <f t="shared" si="8"/>
        <v>308.03961138164391</v>
      </c>
      <c r="N29" s="12">
        <f t="shared" si="9"/>
        <v>8304.7226692009626</v>
      </c>
      <c r="O29" s="12">
        <f t="shared" si="10"/>
        <v>0.98478422087602047</v>
      </c>
      <c r="P29">
        <f t="shared" si="11"/>
        <v>308.02986328249301</v>
      </c>
      <c r="Q29">
        <f t="shared" si="12"/>
        <v>23.43642057893917</v>
      </c>
      <c r="R29">
        <f t="shared" si="13"/>
        <v>23.437773368613641</v>
      </c>
      <c r="S29" s="12">
        <f t="shared" si="14"/>
        <v>-49.553750082871801</v>
      </c>
      <c r="T29">
        <f t="shared" si="15"/>
        <v>-18.25856958077609</v>
      </c>
      <c r="U29">
        <f t="shared" si="16"/>
        <v>4.3028797789947726E-2</v>
      </c>
      <c r="V29">
        <f t="shared" si="17"/>
        <v>-12.847574003377602</v>
      </c>
      <c r="W29">
        <f t="shared" si="18"/>
        <v>76.206602456737841</v>
      </c>
      <c r="X29" s="6">
        <f t="shared" si="19"/>
        <v>0.60551914861345668</v>
      </c>
      <c r="Y29" s="6">
        <f t="shared" si="20"/>
        <v>0.39383414178918491</v>
      </c>
      <c r="Z29" s="6">
        <f t="shared" si="21"/>
        <v>0.81720415543772862</v>
      </c>
      <c r="AA29">
        <f t="shared" si="22"/>
        <v>609.65281965390272</v>
      </c>
      <c r="AB29">
        <f t="shared" si="23"/>
        <v>568.05242599662233</v>
      </c>
      <c r="AC29">
        <f t="shared" si="24"/>
        <v>-37.986893500844417</v>
      </c>
      <c r="AD29">
        <f t="shared" si="0"/>
        <v>66.62241240247323</v>
      </c>
      <c r="AE29">
        <f t="shared" si="25"/>
        <v>23.37758759752677</v>
      </c>
      <c r="AF29">
        <f t="shared" si="26"/>
        <v>3.7095693153617833E-2</v>
      </c>
      <c r="AG29">
        <f t="shared" si="27"/>
        <v>23.414683290680387</v>
      </c>
      <c r="AH29">
        <f t="shared" si="1"/>
        <v>140.44896764749012</v>
      </c>
    </row>
    <row r="30" spans="4:34" x14ac:dyDescent="0.35">
      <c r="D30" s="1">
        <f t="shared" si="28"/>
        <v>44590</v>
      </c>
      <c r="E30" s="6">
        <f t="shared" si="2"/>
        <v>0.5</v>
      </c>
      <c r="F30" s="2">
        <f t="shared" si="29"/>
        <v>2459608.5</v>
      </c>
      <c r="G30" s="9">
        <f t="shared" si="3"/>
        <v>0.22076659822039699</v>
      </c>
      <c r="I30" s="10">
        <f t="shared" si="4"/>
        <v>308.23396346192749</v>
      </c>
      <c r="J30" s="10">
        <f t="shared" si="5"/>
        <v>8304.9169741972819</v>
      </c>
      <c r="K30" s="10">
        <f t="shared" si="6"/>
        <v>1.6699347459419832E-2</v>
      </c>
      <c r="L30">
        <f t="shared" si="7"/>
        <v>0.82172214741610838</v>
      </c>
      <c r="M30">
        <f t="shared" si="8"/>
        <v>309.05568560934358</v>
      </c>
      <c r="N30" s="12">
        <f t="shared" si="9"/>
        <v>8305.7386963446988</v>
      </c>
      <c r="O30" s="12">
        <f t="shared" si="10"/>
        <v>0.98490668686925409</v>
      </c>
      <c r="P30">
        <f t="shared" si="11"/>
        <v>309.04593984641741</v>
      </c>
      <c r="Q30">
        <f t="shared" si="12"/>
        <v>23.436420222904523</v>
      </c>
      <c r="R30">
        <f t="shared" si="13"/>
        <v>23.437775020672245</v>
      </c>
      <c r="S30" s="12">
        <f t="shared" si="14"/>
        <v>-48.52159905457475</v>
      </c>
      <c r="T30">
        <f t="shared" si="15"/>
        <v>-17.993629113814762</v>
      </c>
      <c r="U30">
        <f t="shared" si="16"/>
        <v>4.3028804028427035E-2</v>
      </c>
      <c r="V30">
        <f t="shared" si="17"/>
        <v>-13.035071662434405</v>
      </c>
      <c r="W30">
        <f t="shared" si="18"/>
        <v>76.440818095807145</v>
      </c>
      <c r="X30" s="6">
        <f t="shared" si="19"/>
        <v>0.60564935532113506</v>
      </c>
      <c r="Y30" s="6">
        <f t="shared" si="20"/>
        <v>0.39331374949944853</v>
      </c>
      <c r="Z30" s="6">
        <f t="shared" si="21"/>
        <v>0.8179849611428216</v>
      </c>
      <c r="AA30">
        <f t="shared" si="22"/>
        <v>611.52654476645716</v>
      </c>
      <c r="AB30">
        <f t="shared" si="23"/>
        <v>567.86492833756563</v>
      </c>
      <c r="AC30">
        <f t="shared" si="24"/>
        <v>-38.033767915608593</v>
      </c>
      <c r="AD30">
        <f t="shared" si="0"/>
        <v>66.421141753816855</v>
      </c>
      <c r="AE30">
        <f t="shared" si="25"/>
        <v>23.578858246183145</v>
      </c>
      <c r="AF30">
        <f t="shared" si="26"/>
        <v>3.6745272129816715E-2</v>
      </c>
      <c r="AG30">
        <f t="shared" si="27"/>
        <v>23.615603518312962</v>
      </c>
      <c r="AH30">
        <f t="shared" si="1"/>
        <v>140.25494966601241</v>
      </c>
    </row>
    <row r="31" spans="4:34" x14ac:dyDescent="0.35">
      <c r="D31" s="1">
        <f t="shared" si="28"/>
        <v>44591</v>
      </c>
      <c r="E31" s="6">
        <f t="shared" si="2"/>
        <v>0.5</v>
      </c>
      <c r="F31" s="2">
        <f t="shared" si="29"/>
        <v>2459609.5</v>
      </c>
      <c r="G31" s="9">
        <f t="shared" si="3"/>
        <v>0.22079397672826831</v>
      </c>
      <c r="I31" s="10">
        <f t="shared" si="4"/>
        <v>309.21961082575763</v>
      </c>
      <c r="J31" s="10">
        <f t="shared" si="5"/>
        <v>8305.9025744771479</v>
      </c>
      <c r="K31" s="10">
        <f t="shared" si="6"/>
        <v>1.6699346306977787E-2</v>
      </c>
      <c r="L31">
        <f t="shared" si="7"/>
        <v>0.85189165314727544</v>
      </c>
      <c r="M31">
        <f t="shared" si="8"/>
        <v>310.0715024789049</v>
      </c>
      <c r="N31" s="12">
        <f t="shared" si="9"/>
        <v>8306.7544661302945</v>
      </c>
      <c r="O31" s="12">
        <f t="shared" si="10"/>
        <v>0.98503374140566669</v>
      </c>
      <c r="P31">
        <f t="shared" si="11"/>
        <v>310.06175905566772</v>
      </c>
      <c r="Q31">
        <f t="shared" si="12"/>
        <v>23.43641986686988</v>
      </c>
      <c r="R31">
        <f t="shared" si="13"/>
        <v>23.437776671573616</v>
      </c>
      <c r="S31" s="12">
        <f t="shared" si="14"/>
        <v>-47.492835598817287</v>
      </c>
      <c r="T31">
        <f t="shared" si="15"/>
        <v>-17.723311536614382</v>
      </c>
      <c r="U31">
        <f t="shared" si="16"/>
        <v>4.3028810262536923E-2</v>
      </c>
      <c r="V31">
        <f t="shared" si="17"/>
        <v>-13.208954250322561</v>
      </c>
      <c r="W31">
        <f t="shared" si="18"/>
        <v>76.678851842664997</v>
      </c>
      <c r="X31" s="6">
        <f t="shared" si="19"/>
        <v>0.60577010711827961</v>
      </c>
      <c r="Y31" s="6">
        <f t="shared" si="20"/>
        <v>0.39277329644421016</v>
      </c>
      <c r="Z31" s="6">
        <f t="shared" si="21"/>
        <v>0.818766917792349</v>
      </c>
      <c r="AA31">
        <f t="shared" si="22"/>
        <v>613.43081474131998</v>
      </c>
      <c r="AB31">
        <f t="shared" si="23"/>
        <v>567.69104574967741</v>
      </c>
      <c r="AC31">
        <f t="shared" si="24"/>
        <v>-38.077238562580646</v>
      </c>
      <c r="AD31">
        <f t="shared" si="0"/>
        <v>66.213915341613188</v>
      </c>
      <c r="AE31">
        <f t="shared" si="25"/>
        <v>23.786084658386812</v>
      </c>
      <c r="AF31">
        <f t="shared" si="26"/>
        <v>3.6390196432238689E-2</v>
      </c>
      <c r="AG31">
        <f t="shared" si="27"/>
        <v>23.822474854819053</v>
      </c>
      <c r="AH31">
        <f t="shared" si="1"/>
        <v>140.06010051797404</v>
      </c>
    </row>
    <row r="32" spans="4:34" x14ac:dyDescent="0.35">
      <c r="D32" s="1">
        <f t="shared" si="28"/>
        <v>44592</v>
      </c>
      <c r="E32" s="6">
        <f t="shared" si="2"/>
        <v>0.5</v>
      </c>
      <c r="F32" s="2">
        <f t="shared" si="29"/>
        <v>2459610.5</v>
      </c>
      <c r="G32" s="9">
        <f t="shared" si="3"/>
        <v>0.22082135523613963</v>
      </c>
      <c r="I32" s="10">
        <f t="shared" si="4"/>
        <v>310.20525818958777</v>
      </c>
      <c r="J32" s="10">
        <f t="shared" si="5"/>
        <v>8306.8881747570158</v>
      </c>
      <c r="K32" s="10">
        <f t="shared" si="6"/>
        <v>1.6699345154535552E-2</v>
      </c>
      <c r="L32">
        <f t="shared" si="7"/>
        <v>0.88179447994345472</v>
      </c>
      <c r="M32">
        <f t="shared" si="8"/>
        <v>311.0870526695312</v>
      </c>
      <c r="N32" s="12">
        <f t="shared" si="9"/>
        <v>8307.7699692369588</v>
      </c>
      <c r="O32" s="12">
        <f t="shared" si="10"/>
        <v>0.98516534337448958</v>
      </c>
      <c r="P32">
        <f t="shared" si="11"/>
        <v>311.0773115894454</v>
      </c>
      <c r="Q32">
        <f t="shared" si="12"/>
        <v>23.436419510835236</v>
      </c>
      <c r="R32">
        <f t="shared" si="13"/>
        <v>23.437778321316031</v>
      </c>
      <c r="S32" s="12">
        <f t="shared" si="14"/>
        <v>-46.467469069270756</v>
      </c>
      <c r="T32">
        <f t="shared" si="15"/>
        <v>-17.447727033043151</v>
      </c>
      <c r="U32">
        <f t="shared" si="16"/>
        <v>4.3028816492270833E-2</v>
      </c>
      <c r="V32">
        <f t="shared" si="17"/>
        <v>-13.369170953094198</v>
      </c>
      <c r="W32">
        <f t="shared" si="18"/>
        <v>76.920572150936863</v>
      </c>
      <c r="X32" s="6">
        <f t="shared" si="19"/>
        <v>0.60588136871742659</v>
      </c>
      <c r="Y32" s="6">
        <f t="shared" si="20"/>
        <v>0.39221311274260195</v>
      </c>
      <c r="Z32" s="6">
        <f t="shared" si="21"/>
        <v>0.81954962469225123</v>
      </c>
      <c r="AA32">
        <f t="shared" si="22"/>
        <v>615.3645772074949</v>
      </c>
      <c r="AB32">
        <f t="shared" si="23"/>
        <v>567.53082904690575</v>
      </c>
      <c r="AC32">
        <f t="shared" si="24"/>
        <v>-38.117292738273562</v>
      </c>
      <c r="AD32">
        <f t="shared" si="0"/>
        <v>66.000815181559915</v>
      </c>
      <c r="AE32">
        <f t="shared" si="25"/>
        <v>23.999184818440085</v>
      </c>
      <c r="AF32">
        <f t="shared" si="26"/>
        <v>3.6030950315171596E-2</v>
      </c>
      <c r="AG32">
        <f t="shared" si="27"/>
        <v>24.035215768755258</v>
      </c>
      <c r="AH32">
        <f t="shared" si="1"/>
        <v>139.86447004092935</v>
      </c>
    </row>
    <row r="33" spans="4:34" x14ac:dyDescent="0.35">
      <c r="D33" s="1">
        <f t="shared" si="28"/>
        <v>44593</v>
      </c>
      <c r="E33" s="6">
        <f t="shared" si="2"/>
        <v>0.5</v>
      </c>
      <c r="F33" s="2">
        <f t="shared" si="29"/>
        <v>2459611.5</v>
      </c>
      <c r="G33" s="9">
        <f t="shared" si="3"/>
        <v>0.22084873374401096</v>
      </c>
      <c r="I33" s="10">
        <f t="shared" si="4"/>
        <v>311.19090555341791</v>
      </c>
      <c r="J33" s="10">
        <f t="shared" si="5"/>
        <v>8307.87377503688</v>
      </c>
      <c r="K33" s="10">
        <f t="shared" si="6"/>
        <v>1.6699344002093126E-2</v>
      </c>
      <c r="L33">
        <f t="shared" si="7"/>
        <v>0.91142140418694695</v>
      </c>
      <c r="M33">
        <f t="shared" si="8"/>
        <v>312.10232695760487</v>
      </c>
      <c r="N33" s="12">
        <f t="shared" si="9"/>
        <v>8308.7851964410675</v>
      </c>
      <c r="O33" s="12">
        <f t="shared" si="10"/>
        <v>0.98530145022659399</v>
      </c>
      <c r="P33">
        <f t="shared" si="11"/>
        <v>312.09258822413079</v>
      </c>
      <c r="Q33">
        <f t="shared" si="12"/>
        <v>23.436419154800593</v>
      </c>
      <c r="R33">
        <f t="shared" si="13"/>
        <v>23.437779969897782</v>
      </c>
      <c r="S33" s="12">
        <f t="shared" si="14"/>
        <v>-45.44550449812543</v>
      </c>
      <c r="T33">
        <f t="shared" si="15"/>
        <v>-17.166986706926068</v>
      </c>
      <c r="U33">
        <f t="shared" si="16"/>
        <v>4.3028822717622379E-2</v>
      </c>
      <c r="V33">
        <f t="shared" si="17"/>
        <v>-13.515688978927489</v>
      </c>
      <c r="W33">
        <f t="shared" si="18"/>
        <v>77.165849245360903</v>
      </c>
      <c r="X33" s="6">
        <f t="shared" si="19"/>
        <v>0.60598311734647747</v>
      </c>
      <c r="Y33" s="6">
        <f t="shared" si="20"/>
        <v>0.39163353610936386</v>
      </c>
      <c r="Z33" s="6">
        <f t="shared" si="21"/>
        <v>0.82033269858359104</v>
      </c>
      <c r="AA33">
        <f t="shared" si="22"/>
        <v>617.32679396288722</v>
      </c>
      <c r="AB33">
        <f t="shared" si="23"/>
        <v>567.38431102107245</v>
      </c>
      <c r="AC33">
        <f t="shared" si="24"/>
        <v>-38.153922244731888</v>
      </c>
      <c r="AD33">
        <f t="shared" si="0"/>
        <v>65.781926010978836</v>
      </c>
      <c r="AE33">
        <f t="shared" si="25"/>
        <v>24.218073989021164</v>
      </c>
      <c r="AF33">
        <f t="shared" si="26"/>
        <v>3.5668006998627891E-2</v>
      </c>
      <c r="AG33">
        <f t="shared" si="27"/>
        <v>24.253741996019791</v>
      </c>
      <c r="AH33">
        <f t="shared" si="1"/>
        <v>139.66810523069051</v>
      </c>
    </row>
    <row r="34" spans="4:34" x14ac:dyDescent="0.35">
      <c r="D34" s="1">
        <f t="shared" si="28"/>
        <v>44594</v>
      </c>
      <c r="E34" s="6">
        <f t="shared" si="2"/>
        <v>0.5</v>
      </c>
      <c r="F34" s="2">
        <f t="shared" si="29"/>
        <v>2459612.5</v>
      </c>
      <c r="G34" s="9">
        <f t="shared" si="3"/>
        <v>0.22087611225188228</v>
      </c>
      <c r="I34" s="10">
        <f t="shared" si="4"/>
        <v>312.17655291724986</v>
      </c>
      <c r="J34" s="10">
        <f t="shared" si="5"/>
        <v>8308.8593753167479</v>
      </c>
      <c r="K34" s="10">
        <f t="shared" si="6"/>
        <v>1.6699342849650509E-2</v>
      </c>
      <c r="L34">
        <f t="shared" si="7"/>
        <v>0.94076330262301644</v>
      </c>
      <c r="M34">
        <f t="shared" si="8"/>
        <v>313.11731621987286</v>
      </c>
      <c r="N34" s="12">
        <f t="shared" si="9"/>
        <v>8309.80013861937</v>
      </c>
      <c r="O34" s="12">
        <f t="shared" si="10"/>
        <v>0.98544201799168762</v>
      </c>
      <c r="P34">
        <f t="shared" si="11"/>
        <v>313.10757983646886</v>
      </c>
      <c r="Q34">
        <f t="shared" si="12"/>
        <v>23.436418798765949</v>
      </c>
      <c r="R34">
        <f t="shared" si="13"/>
        <v>23.437781617317157</v>
      </c>
      <c r="S34" s="12">
        <f t="shared" si="14"/>
        <v>-44.426942681418907</v>
      </c>
      <c r="T34">
        <f t="shared" si="15"/>
        <v>-16.881202489657245</v>
      </c>
      <c r="U34">
        <f t="shared" si="16"/>
        <v>4.3028828938585048E-2</v>
      </c>
      <c r="V34">
        <f t="shared" si="17"/>
        <v>-13.648493319913678</v>
      </c>
      <c r="W34">
        <f t="shared" si="18"/>
        <v>77.414555264382074</v>
      </c>
      <c r="X34" s="6">
        <f t="shared" si="19"/>
        <v>0.60607534258327334</v>
      </c>
      <c r="Y34" s="6">
        <f t="shared" si="20"/>
        <v>0.39103491129332313</v>
      </c>
      <c r="Z34" s="6">
        <f t="shared" si="21"/>
        <v>0.82111577387322354</v>
      </c>
      <c r="AA34">
        <f t="shared" si="22"/>
        <v>619.31644211505659</v>
      </c>
      <c r="AB34">
        <f t="shared" si="23"/>
        <v>567.25150668008632</v>
      </c>
      <c r="AC34">
        <f t="shared" si="24"/>
        <v>-38.187123329978419</v>
      </c>
      <c r="AD34">
        <f t="shared" si="0"/>
        <v>65.557335237229367</v>
      </c>
      <c r="AE34">
        <f t="shared" si="25"/>
        <v>24.442664762770633</v>
      </c>
      <c r="AF34">
        <f t="shared" si="26"/>
        <v>3.5301827671124587E-2</v>
      </c>
      <c r="AG34">
        <f t="shared" si="27"/>
        <v>24.477966590441756</v>
      </c>
      <c r="AH34">
        <f t="shared" si="1"/>
        <v>139.47105018389681</v>
      </c>
    </row>
    <row r="35" spans="4:34" x14ac:dyDescent="0.35">
      <c r="D35" s="1">
        <f t="shared" si="28"/>
        <v>44595</v>
      </c>
      <c r="E35" s="6">
        <f t="shared" si="2"/>
        <v>0.5</v>
      </c>
      <c r="F35" s="2">
        <f t="shared" si="29"/>
        <v>2459613.5</v>
      </c>
      <c r="G35" s="9">
        <f t="shared" si="3"/>
        <v>0.2209034907597536</v>
      </c>
      <c r="I35" s="10">
        <f t="shared" si="4"/>
        <v>313.16220028108182</v>
      </c>
      <c r="J35" s="10">
        <f t="shared" si="5"/>
        <v>8309.8449755966139</v>
      </c>
      <c r="K35" s="10">
        <f t="shared" si="6"/>
        <v>1.6699341697207704E-2</v>
      </c>
      <c r="L35">
        <f t="shared" si="7"/>
        <v>0.96981115548773</v>
      </c>
      <c r="M35">
        <f t="shared" si="8"/>
        <v>314.13201143656954</v>
      </c>
      <c r="N35" s="12">
        <f t="shared" si="9"/>
        <v>8310.814786752102</v>
      </c>
      <c r="O35" s="12">
        <f t="shared" si="10"/>
        <v>0.98558700129603849</v>
      </c>
      <c r="P35">
        <f t="shared" si="11"/>
        <v>314.12227740669192</v>
      </c>
      <c r="Q35">
        <f t="shared" si="12"/>
        <v>23.436418442731306</v>
      </c>
      <c r="R35">
        <f t="shared" si="13"/>
        <v>23.437783263572438</v>
      </c>
      <c r="S35" s="12">
        <f t="shared" si="14"/>
        <v>-43.411780269363533</v>
      </c>
      <c r="T35">
        <f t="shared" si="15"/>
        <v>-16.590487050821636</v>
      </c>
      <c r="U35">
        <f t="shared" si="16"/>
        <v>4.3028835155152372E-2</v>
      </c>
      <c r="V35">
        <f t="shared" si="17"/>
        <v>-13.767586484195485</v>
      </c>
      <c r="W35">
        <f t="shared" si="18"/>
        <v>77.666564388934646</v>
      </c>
      <c r="X35" s="6">
        <f t="shared" si="19"/>
        <v>0.60615804616958024</v>
      </c>
      <c r="Y35" s="6">
        <f t="shared" si="20"/>
        <v>0.39041758953365058</v>
      </c>
      <c r="Z35" s="6">
        <f t="shared" si="21"/>
        <v>0.8218985028055098</v>
      </c>
      <c r="AA35">
        <f t="shared" si="22"/>
        <v>621.33251511147716</v>
      </c>
      <c r="AB35">
        <f t="shared" si="23"/>
        <v>567.1324135158045</v>
      </c>
      <c r="AC35">
        <f t="shared" si="24"/>
        <v>-38.216896621048875</v>
      </c>
      <c r="AD35">
        <f t="shared" si="0"/>
        <v>65.3271328844951</v>
      </c>
      <c r="AE35">
        <f t="shared" si="25"/>
        <v>24.6728671155049</v>
      </c>
      <c r="AF35">
        <f t="shared" si="26"/>
        <v>3.4932860613231587E-2</v>
      </c>
      <c r="AG35">
        <f t="shared" si="27"/>
        <v>24.707799976118132</v>
      </c>
      <c r="AH35">
        <f t="shared" si="1"/>
        <v>139.27334604604829</v>
      </c>
    </row>
    <row r="36" spans="4:34" x14ac:dyDescent="0.35">
      <c r="D36" s="1">
        <f t="shared" si="28"/>
        <v>44596</v>
      </c>
      <c r="E36" s="6">
        <f t="shared" si="2"/>
        <v>0.5</v>
      </c>
      <c r="F36" s="2">
        <f t="shared" si="29"/>
        <v>2459614.5</v>
      </c>
      <c r="G36" s="9">
        <f t="shared" si="3"/>
        <v>0.22093086926762492</v>
      </c>
      <c r="I36" s="10">
        <f t="shared" si="4"/>
        <v>314.14784764491378</v>
      </c>
      <c r="J36" s="10">
        <f t="shared" si="5"/>
        <v>8310.8305758764782</v>
      </c>
      <c r="K36" s="10">
        <f t="shared" si="6"/>
        <v>1.6699340544764709E-2</v>
      </c>
      <c r="L36">
        <f t="shared" si="7"/>
        <v>0.99855604958149924</v>
      </c>
      <c r="M36">
        <f t="shared" si="8"/>
        <v>315.14640369449529</v>
      </c>
      <c r="N36" s="12">
        <f t="shared" si="9"/>
        <v>8311.8291319260588</v>
      </c>
      <c r="O36" s="12">
        <f t="shared" si="10"/>
        <v>0.98573635338071064</v>
      </c>
      <c r="P36">
        <f t="shared" si="11"/>
        <v>315.13667202159837</v>
      </c>
      <c r="Q36">
        <f t="shared" si="12"/>
        <v>23.436418086696662</v>
      </c>
      <c r="R36">
        <f t="shared" si="13"/>
        <v>23.437784908661925</v>
      </c>
      <c r="S36" s="12">
        <f t="shared" si="14"/>
        <v>-42.400009861117759</v>
      </c>
      <c r="T36">
        <f t="shared" si="15"/>
        <v>-16.29495371191533</v>
      </c>
      <c r="U36">
        <f t="shared" si="16"/>
        <v>4.3028841367317931E-2</v>
      </c>
      <c r="V36">
        <f t="shared" si="17"/>
        <v>-13.872988199962704</v>
      </c>
      <c r="W36">
        <f t="shared" si="18"/>
        <v>77.921752957695205</v>
      </c>
      <c r="X36" s="6">
        <f t="shared" si="19"/>
        <v>0.60623124180552967</v>
      </c>
      <c r="Y36" s="6">
        <f t="shared" si="20"/>
        <v>0.38978192803415418</v>
      </c>
      <c r="Z36" s="6">
        <f t="shared" si="21"/>
        <v>0.82268055557690523</v>
      </c>
      <c r="AA36">
        <f t="shared" si="22"/>
        <v>623.37402366156164</v>
      </c>
      <c r="AB36">
        <f t="shared" si="23"/>
        <v>567.02701180003726</v>
      </c>
      <c r="AC36">
        <f t="shared" si="24"/>
        <v>-38.243247049990686</v>
      </c>
      <c r="AD36">
        <f t="shared" si="0"/>
        <v>65.091411538960713</v>
      </c>
      <c r="AE36">
        <f t="shared" si="25"/>
        <v>24.908588461039287</v>
      </c>
      <c r="AF36">
        <f t="shared" si="26"/>
        <v>3.4561540439321539E-2</v>
      </c>
      <c r="AG36">
        <f t="shared" si="27"/>
        <v>24.943150001478607</v>
      </c>
      <c r="AH36">
        <f t="shared" si="1"/>
        <v>139.0750309651466</v>
      </c>
    </row>
    <row r="37" spans="4:34" x14ac:dyDescent="0.35">
      <c r="D37" s="1">
        <f t="shared" si="28"/>
        <v>44597</v>
      </c>
      <c r="E37" s="6">
        <f t="shared" si="2"/>
        <v>0.5</v>
      </c>
      <c r="F37" s="2">
        <f t="shared" si="29"/>
        <v>2459615.5</v>
      </c>
      <c r="G37" s="9">
        <f t="shared" si="3"/>
        <v>0.22095824777549625</v>
      </c>
      <c r="I37" s="10">
        <f t="shared" si="4"/>
        <v>315.13349500874574</v>
      </c>
      <c r="J37" s="10">
        <f t="shared" si="5"/>
        <v>8311.8161761563442</v>
      </c>
      <c r="K37" s="10">
        <f t="shared" si="6"/>
        <v>1.6699339392321523E-2</v>
      </c>
      <c r="L37">
        <f t="shared" si="7"/>
        <v>1.0269891812844651</v>
      </c>
      <c r="M37">
        <f t="shared" si="8"/>
        <v>316.16048419003022</v>
      </c>
      <c r="N37" s="12">
        <f t="shared" si="9"/>
        <v>8312.8431653376283</v>
      </c>
      <c r="O37" s="12">
        <f t="shared" si="10"/>
        <v>0.98589002612030974</v>
      </c>
      <c r="P37">
        <f t="shared" si="11"/>
        <v>316.15075487756633</v>
      </c>
      <c r="Q37">
        <f t="shared" si="12"/>
        <v>23.436417730662018</v>
      </c>
      <c r="R37">
        <f t="shared" si="13"/>
        <v>23.437786552583898</v>
      </c>
      <c r="S37" s="12">
        <f t="shared" si="14"/>
        <v>-41.391620103499918</v>
      </c>
      <c r="T37">
        <f t="shared" si="15"/>
        <v>-15.994716363248559</v>
      </c>
      <c r="U37">
        <f t="shared" si="16"/>
        <v>4.3028847575075212E-2</v>
      </c>
      <c r="V37">
        <f t="shared" si="17"/>
        <v>-13.964735092849429</v>
      </c>
      <c r="W37">
        <f t="shared" si="18"/>
        <v>78.179999569129535</v>
      </c>
      <c r="X37" s="6">
        <f t="shared" si="19"/>
        <v>0.60629495492558994</v>
      </c>
      <c r="Y37" s="6">
        <f t="shared" si="20"/>
        <v>0.3891282894557857</v>
      </c>
      <c r="Z37" s="6">
        <f t="shared" si="21"/>
        <v>0.82346162039539417</v>
      </c>
      <c r="AA37">
        <f t="shared" si="22"/>
        <v>625.43999655303628</v>
      </c>
      <c r="AB37">
        <f t="shared" si="23"/>
        <v>566.93526490715055</v>
      </c>
      <c r="AC37">
        <f t="shared" si="24"/>
        <v>-38.266183773212362</v>
      </c>
      <c r="AD37">
        <f t="shared" si="0"/>
        <v>64.850266292413323</v>
      </c>
      <c r="AE37">
        <f t="shared" si="25"/>
        <v>25.149733707586677</v>
      </c>
      <c r="AF37">
        <f t="shared" si="26"/>
        <v>3.4188287454120093E-2</v>
      </c>
      <c r="AG37">
        <f t="shared" si="27"/>
        <v>25.183921995040798</v>
      </c>
      <c r="AH37">
        <f t="shared" si="1"/>
        <v>138.87614005106707</v>
      </c>
    </row>
    <row r="38" spans="4:34" x14ac:dyDescent="0.35">
      <c r="D38" s="1">
        <f t="shared" si="28"/>
        <v>44598</v>
      </c>
      <c r="E38" s="6">
        <f t="shared" si="2"/>
        <v>0.5</v>
      </c>
      <c r="F38" s="2">
        <f t="shared" si="29"/>
        <v>2459616.5</v>
      </c>
      <c r="G38" s="9">
        <f t="shared" si="3"/>
        <v>0.22098562628336757</v>
      </c>
      <c r="I38" s="10">
        <f t="shared" si="4"/>
        <v>316.1191423725777</v>
      </c>
      <c r="J38" s="10">
        <f t="shared" si="5"/>
        <v>8312.8017764362085</v>
      </c>
      <c r="K38" s="10">
        <f t="shared" si="6"/>
        <v>1.669933823987815E-2</v>
      </c>
      <c r="L38">
        <f t="shared" si="7"/>
        <v>1.0551018595129966</v>
      </c>
      <c r="M38">
        <f t="shared" si="8"/>
        <v>317.1742442320907</v>
      </c>
      <c r="N38" s="12">
        <f t="shared" si="9"/>
        <v>8313.8568782957209</v>
      </c>
      <c r="O38" s="12">
        <f t="shared" si="10"/>
        <v>0.98604797004221167</v>
      </c>
      <c r="P38">
        <f t="shared" si="11"/>
        <v>317.16451728351012</v>
      </c>
      <c r="Q38">
        <f t="shared" si="12"/>
        <v>23.436417374627375</v>
      </c>
      <c r="R38">
        <f t="shared" si="13"/>
        <v>23.437788195336658</v>
      </c>
      <c r="S38" s="12">
        <f t="shared" si="14"/>
        <v>-40.386595793130027</v>
      </c>
      <c r="T38">
        <f t="shared" si="15"/>
        <v>-15.689889384092016</v>
      </c>
      <c r="U38">
        <f t="shared" si="16"/>
        <v>4.3028853778417822E-2</v>
      </c>
      <c r="V38">
        <f t="shared" si="17"/>
        <v>-14.042880338346031</v>
      </c>
      <c r="W38">
        <f t="shared" si="18"/>
        <v>78.441185170709858</v>
      </c>
      <c r="X38" s="6">
        <f t="shared" si="19"/>
        <v>0.6063492224571847</v>
      </c>
      <c r="Y38" s="6">
        <f t="shared" si="20"/>
        <v>0.38845704142743515</v>
      </c>
      <c r="Z38" s="6">
        <f t="shared" si="21"/>
        <v>0.82424140348693431</v>
      </c>
      <c r="AA38">
        <f t="shared" si="22"/>
        <v>627.52948136567886</v>
      </c>
      <c r="AB38">
        <f t="shared" si="23"/>
        <v>566.857119661654</v>
      </c>
      <c r="AC38">
        <f t="shared" si="24"/>
        <v>-38.285720084586501</v>
      </c>
      <c r="AD38">
        <f t="shared" si="0"/>
        <v>64.603794684305711</v>
      </c>
      <c r="AE38">
        <f t="shared" si="25"/>
        <v>25.396205315694289</v>
      </c>
      <c r="AF38">
        <f t="shared" si="26"/>
        <v>3.3813507119913384E-2</v>
      </c>
      <c r="AG38">
        <f t="shared" si="27"/>
        <v>25.430018822814201</v>
      </c>
      <c r="AH38">
        <f t="shared" si="1"/>
        <v>138.6767053407587</v>
      </c>
    </row>
    <row r="39" spans="4:34" x14ac:dyDescent="0.35">
      <c r="D39" s="1">
        <f t="shared" si="28"/>
        <v>44599</v>
      </c>
      <c r="E39" s="6">
        <f t="shared" si="2"/>
        <v>0.5</v>
      </c>
      <c r="F39" s="2">
        <f t="shared" si="29"/>
        <v>2459617.5</v>
      </c>
      <c r="G39" s="9">
        <f t="shared" si="3"/>
        <v>0.22101300479123887</v>
      </c>
      <c r="I39" s="10">
        <f t="shared" si="4"/>
        <v>317.10478973641148</v>
      </c>
      <c r="J39" s="10">
        <f t="shared" si="5"/>
        <v>8313.7873767160727</v>
      </c>
      <c r="K39" s="10">
        <f t="shared" si="6"/>
        <v>1.6699337087434582E-2</v>
      </c>
      <c r="L39">
        <f t="shared" si="7"/>
        <v>1.0828855086168026</v>
      </c>
      <c r="M39">
        <f t="shared" si="8"/>
        <v>318.18767524502829</v>
      </c>
      <c r="N39" s="12">
        <f t="shared" si="9"/>
        <v>8314.8702622246892</v>
      </c>
      <c r="O39" s="12">
        <f t="shared" si="10"/>
        <v>0.9862101343462748</v>
      </c>
      <c r="P39">
        <f t="shared" si="11"/>
        <v>318.17795066377926</v>
      </c>
      <c r="Q39">
        <f t="shared" si="12"/>
        <v>23.436417018592735</v>
      </c>
      <c r="R39">
        <f t="shared" si="13"/>
        <v>23.437789836918494</v>
      </c>
      <c r="S39" s="12">
        <f t="shared" si="14"/>
        <v>-39.384917981511734</v>
      </c>
      <c r="T39">
        <f t="shared" si="15"/>
        <v>-15.380587566114258</v>
      </c>
      <c r="U39">
        <f t="shared" si="16"/>
        <v>4.3028859977339282E-2</v>
      </c>
      <c r="V39">
        <f t="shared" si="17"/>
        <v>-14.107493290887012</v>
      </c>
      <c r="W39">
        <f t="shared" si="18"/>
        <v>78.705193135716286</v>
      </c>
      <c r="X39" s="6">
        <f t="shared" si="19"/>
        <v>0.60639409256311594</v>
      </c>
      <c r="Y39" s="6">
        <f t="shared" si="20"/>
        <v>0.38776855607501515</v>
      </c>
      <c r="Z39" s="6">
        <f t="shared" si="21"/>
        <v>0.82501962905121673</v>
      </c>
      <c r="AA39">
        <f t="shared" si="22"/>
        <v>629.64154508573029</v>
      </c>
      <c r="AB39">
        <f t="shared" si="23"/>
        <v>566.79250670911301</v>
      </c>
      <c r="AC39">
        <f t="shared" si="24"/>
        <v>-38.301873322721747</v>
      </c>
      <c r="AD39">
        <f t="shared" si="0"/>
        <v>64.35209664233038</v>
      </c>
      <c r="AE39">
        <f t="shared" si="25"/>
        <v>25.64790335766962</v>
      </c>
      <c r="AF39">
        <f t="shared" si="26"/>
        <v>3.3437589629656206E-2</v>
      </c>
      <c r="AG39">
        <f t="shared" si="27"/>
        <v>25.681340947299276</v>
      </c>
      <c r="AH39">
        <f t="shared" si="1"/>
        <v>138.4767557693429</v>
      </c>
    </row>
    <row r="40" spans="4:34" x14ac:dyDescent="0.35">
      <c r="D40" s="1">
        <f t="shared" si="28"/>
        <v>44600</v>
      </c>
      <c r="E40" s="6">
        <f t="shared" si="2"/>
        <v>0.5</v>
      </c>
      <c r="F40" s="2">
        <f t="shared" si="29"/>
        <v>2459618.5</v>
      </c>
      <c r="G40" s="9">
        <f t="shared" si="3"/>
        <v>0.22104038329911019</v>
      </c>
      <c r="I40" s="10">
        <f t="shared" si="4"/>
        <v>318.09043710024525</v>
      </c>
      <c r="J40" s="10">
        <f t="shared" si="5"/>
        <v>8314.7729769959387</v>
      </c>
      <c r="K40" s="10">
        <f t="shared" si="6"/>
        <v>1.6699335934990827E-2</v>
      </c>
      <c r="L40">
        <f t="shared" si="7"/>
        <v>1.1103316712142948</v>
      </c>
      <c r="M40">
        <f t="shared" si="8"/>
        <v>319.20076877145954</v>
      </c>
      <c r="N40" s="12">
        <f t="shared" si="9"/>
        <v>8315.883308667153</v>
      </c>
      <c r="O40" s="12">
        <f t="shared" si="10"/>
        <v>0.9863764669250169</v>
      </c>
      <c r="P40">
        <f t="shared" si="11"/>
        <v>319.19104656098835</v>
      </c>
      <c r="Q40">
        <f t="shared" si="12"/>
        <v>23.436416662558091</v>
      </c>
      <c r="R40">
        <f t="shared" si="13"/>
        <v>23.437791477327696</v>
      </c>
      <c r="S40" s="12">
        <f t="shared" si="14"/>
        <v>-38.386564082597602</v>
      </c>
      <c r="T40">
        <f t="shared" si="15"/>
        <v>-15.066926040147671</v>
      </c>
      <c r="U40">
        <f t="shared" si="16"/>
        <v>4.3028866171833137E-2</v>
      </c>
      <c r="V40">
        <f t="shared" si="17"/>
        <v>-14.158659091309307</v>
      </c>
      <c r="W40">
        <f t="shared" si="18"/>
        <v>78.97190932806474</v>
      </c>
      <c r="X40" s="6">
        <f t="shared" si="19"/>
        <v>0.60642962436896486</v>
      </c>
      <c r="Y40" s="6">
        <f t="shared" si="20"/>
        <v>0.38706320956878498</v>
      </c>
      <c r="Z40" s="6">
        <f t="shared" si="21"/>
        <v>0.82579603916914468</v>
      </c>
      <c r="AA40">
        <f t="shared" si="22"/>
        <v>631.77527462451792</v>
      </c>
      <c r="AB40">
        <f t="shared" si="23"/>
        <v>566.74134090869063</v>
      </c>
      <c r="AC40">
        <f t="shared" si="24"/>
        <v>-38.314664772827342</v>
      </c>
      <c r="AD40">
        <f t="shared" si="0"/>
        <v>64.095274421566302</v>
      </c>
      <c r="AE40">
        <f t="shared" si="25"/>
        <v>25.904725578433698</v>
      </c>
      <c r="AF40">
        <f t="shared" si="26"/>
        <v>3.3060909580722775E-2</v>
      </c>
      <c r="AG40">
        <f t="shared" si="27"/>
        <v>25.937786488014421</v>
      </c>
      <c r="AH40">
        <f t="shared" si="1"/>
        <v>138.27631714716193</v>
      </c>
    </row>
    <row r="41" spans="4:34" x14ac:dyDescent="0.35">
      <c r="D41" s="1">
        <f t="shared" si="28"/>
        <v>44601</v>
      </c>
      <c r="E41" s="6">
        <f t="shared" si="2"/>
        <v>0.5</v>
      </c>
      <c r="F41" s="2">
        <f t="shared" si="29"/>
        <v>2459619.5</v>
      </c>
      <c r="G41" s="9">
        <f t="shared" si="3"/>
        <v>0.22106776180698151</v>
      </c>
      <c r="I41" s="10">
        <f t="shared" si="4"/>
        <v>319.07608446407903</v>
      </c>
      <c r="J41" s="10">
        <f t="shared" si="5"/>
        <v>8315.7585772758011</v>
      </c>
      <c r="K41" s="10">
        <f t="shared" si="6"/>
        <v>1.6699334782546881E-2</v>
      </c>
      <c r="L41">
        <f t="shared" si="7"/>
        <v>1.1374320109657354</v>
      </c>
      <c r="M41">
        <f t="shared" si="8"/>
        <v>320.21351647504474</v>
      </c>
      <c r="N41" s="12">
        <f t="shared" si="9"/>
        <v>8316.8960092867674</v>
      </c>
      <c r="O41" s="12">
        <f t="shared" si="10"/>
        <v>0.98654691438424191</v>
      </c>
      <c r="P41">
        <f t="shared" si="11"/>
        <v>320.20379663879561</v>
      </c>
      <c r="Q41">
        <f t="shared" si="12"/>
        <v>23.436416306523448</v>
      </c>
      <c r="R41">
        <f t="shared" si="13"/>
        <v>23.437793116562563</v>
      </c>
      <c r="S41" s="12">
        <f t="shared" si="14"/>
        <v>-37.391507982372062</v>
      </c>
      <c r="T41">
        <f t="shared" si="15"/>
        <v>-14.749020206297747</v>
      </c>
      <c r="U41">
        <f t="shared" si="16"/>
        <v>4.302887236189297E-2</v>
      </c>
      <c r="V41">
        <f t="shared" si="17"/>
        <v>-14.196478254414144</v>
      </c>
      <c r="W41">
        <f t="shared" si="18"/>
        <v>79.241222155639235</v>
      </c>
      <c r="X41" s="6">
        <f t="shared" si="19"/>
        <v>0.60645588767667646</v>
      </c>
      <c r="Y41" s="6">
        <f t="shared" si="20"/>
        <v>0.38634138168878968</v>
      </c>
      <c r="Z41" s="6">
        <f t="shared" si="21"/>
        <v>0.82657039366456309</v>
      </c>
      <c r="AA41">
        <f t="shared" si="22"/>
        <v>633.92977724511388</v>
      </c>
      <c r="AB41">
        <f t="shared" si="23"/>
        <v>566.70352174558582</v>
      </c>
      <c r="AC41">
        <f t="shared" si="24"/>
        <v>-38.324119563603546</v>
      </c>
      <c r="AD41">
        <f t="shared" si="0"/>
        <v>63.833432542262393</v>
      </c>
      <c r="AE41">
        <f t="shared" si="25"/>
        <v>26.166567457737607</v>
      </c>
      <c r="AF41">
        <f t="shared" si="26"/>
        <v>3.268382574363056E-2</v>
      </c>
      <c r="AG41">
        <f t="shared" si="27"/>
        <v>26.199251283481239</v>
      </c>
      <c r="AH41">
        <f t="shared" si="1"/>
        <v>138.07541214279786</v>
      </c>
    </row>
    <row r="42" spans="4:34" x14ac:dyDescent="0.35">
      <c r="D42" s="1">
        <f t="shared" si="28"/>
        <v>44602</v>
      </c>
      <c r="E42" s="6">
        <f t="shared" si="2"/>
        <v>0.5</v>
      </c>
      <c r="F42" s="2">
        <f t="shared" si="29"/>
        <v>2459620.5</v>
      </c>
      <c r="G42" s="9">
        <f t="shared" si="3"/>
        <v>0.22109514031485283</v>
      </c>
      <c r="I42" s="10">
        <f t="shared" si="4"/>
        <v>320.06173182791463</v>
      </c>
      <c r="J42" s="10">
        <f t="shared" si="5"/>
        <v>8316.7441775556672</v>
      </c>
      <c r="K42" s="10">
        <f t="shared" si="6"/>
        <v>1.6699333630102748E-2</v>
      </c>
      <c r="L42">
        <f t="shared" si="7"/>
        <v>1.1641783152830858</v>
      </c>
      <c r="M42">
        <f t="shared" si="8"/>
        <v>321.22591014319772</v>
      </c>
      <c r="N42" s="12">
        <f t="shared" si="9"/>
        <v>8317.9083558709499</v>
      </c>
      <c r="O42" s="12">
        <f t="shared" si="10"/>
        <v>0.98672142206411118</v>
      </c>
      <c r="P42">
        <f t="shared" si="11"/>
        <v>321.21619268461285</v>
      </c>
      <c r="Q42">
        <f t="shared" si="12"/>
        <v>23.436415950488808</v>
      </c>
      <c r="R42">
        <f t="shared" si="13"/>
        <v>23.437794754621393</v>
      </c>
      <c r="S42" s="12">
        <f t="shared" si="14"/>
        <v>-36.399720150043443</v>
      </c>
      <c r="T42">
        <f t="shared" si="15"/>
        <v>-14.426985667408573</v>
      </c>
      <c r="U42">
        <f t="shared" si="16"/>
        <v>4.3028878547512348E-2</v>
      </c>
      <c r="V42">
        <f t="shared" si="17"/>
        <v>-14.221066238389035</v>
      </c>
      <c r="W42">
        <f t="shared" si="18"/>
        <v>79.513022612617391</v>
      </c>
      <c r="X42" s="6">
        <f t="shared" si="19"/>
        <v>0.60647296266554795</v>
      </c>
      <c r="Y42" s="6">
        <f t="shared" si="20"/>
        <v>0.38560345540827745</v>
      </c>
      <c r="Z42" s="6">
        <f t="shared" si="21"/>
        <v>0.82734246992281857</v>
      </c>
      <c r="AA42">
        <f t="shared" si="22"/>
        <v>636.10418090093913</v>
      </c>
      <c r="AB42">
        <f t="shared" si="23"/>
        <v>566.67893376161089</v>
      </c>
      <c r="AC42">
        <f t="shared" si="24"/>
        <v>-38.330266559597277</v>
      </c>
      <c r="AD42">
        <f t="shared" si="0"/>
        <v>63.566677726341112</v>
      </c>
      <c r="AE42">
        <f t="shared" si="25"/>
        <v>26.433322273658888</v>
      </c>
      <c r="AF42">
        <f t="shared" si="26"/>
        <v>3.2306680919782858E-2</v>
      </c>
      <c r="AG42">
        <f t="shared" si="27"/>
        <v>26.465628954578669</v>
      </c>
      <c r="AH42">
        <f t="shared" si="1"/>
        <v>137.87406027206623</v>
      </c>
    </row>
    <row r="43" spans="4:34" x14ac:dyDescent="0.35">
      <c r="D43" s="1">
        <f t="shared" si="28"/>
        <v>44603</v>
      </c>
      <c r="E43" s="6">
        <f t="shared" si="2"/>
        <v>0.5</v>
      </c>
      <c r="F43" s="2">
        <f t="shared" si="29"/>
        <v>2459621.5</v>
      </c>
      <c r="G43" s="9">
        <f t="shared" si="3"/>
        <v>0.22112251882272416</v>
      </c>
      <c r="I43" s="10">
        <f t="shared" si="4"/>
        <v>321.04737919175022</v>
      </c>
      <c r="J43" s="10">
        <f t="shared" si="5"/>
        <v>8317.7297778355314</v>
      </c>
      <c r="K43" s="10">
        <f t="shared" si="6"/>
        <v>1.6699332477658421E-2</v>
      </c>
      <c r="L43">
        <f t="shared" si="7"/>
        <v>1.1905624979746021</v>
      </c>
      <c r="M43">
        <f t="shared" si="8"/>
        <v>322.23794168972483</v>
      </c>
      <c r="N43" s="12">
        <f t="shared" si="9"/>
        <v>8318.9203403335068</v>
      </c>
      <c r="O43" s="12">
        <f t="shared" si="10"/>
        <v>0.98689993406063448</v>
      </c>
      <c r="P43">
        <f t="shared" si="11"/>
        <v>322.22822661224438</v>
      </c>
      <c r="Q43">
        <f t="shared" si="12"/>
        <v>23.436415594454168</v>
      </c>
      <c r="R43">
        <f t="shared" si="13"/>
        <v>23.437796391502477</v>
      </c>
      <c r="S43" s="12">
        <f t="shared" si="14"/>
        <v>-35.411167750445465</v>
      </c>
      <c r="T43">
        <f t="shared" si="15"/>
        <v>-14.100938165881713</v>
      </c>
      <c r="U43">
        <f t="shared" si="16"/>
        <v>4.3028884728684796E-2</v>
      </c>
      <c r="V43">
        <f t="shared" si="17"/>
        <v>-14.232552997859624</v>
      </c>
      <c r="W43">
        <f t="shared" si="18"/>
        <v>79.787204311297359</v>
      </c>
      <c r="X43" s="6">
        <f t="shared" si="19"/>
        <v>0.60648093958184701</v>
      </c>
      <c r="Y43" s="6">
        <f t="shared" si="20"/>
        <v>0.3848498164949099</v>
      </c>
      <c r="Z43" s="6">
        <f t="shared" si="21"/>
        <v>0.82811206266878423</v>
      </c>
      <c r="AA43">
        <f t="shared" si="22"/>
        <v>638.29763449037887</v>
      </c>
      <c r="AB43">
        <f t="shared" si="23"/>
        <v>566.66744700214031</v>
      </c>
      <c r="AC43">
        <f t="shared" si="24"/>
        <v>-38.333138249464923</v>
      </c>
      <c r="AD43">
        <f t="shared" si="0"/>
        <v>63.295118832710095</v>
      </c>
      <c r="AE43">
        <f t="shared" si="25"/>
        <v>26.704881167289905</v>
      </c>
      <c r="AF43">
        <f t="shared" si="26"/>
        <v>3.1929801882061723E-2</v>
      </c>
      <c r="AG43">
        <f t="shared" si="27"/>
        <v>26.736810969171966</v>
      </c>
      <c r="AH43">
        <f t="shared" si="1"/>
        <v>137.6722778929676</v>
      </c>
    </row>
    <row r="44" spans="4:34" x14ac:dyDescent="0.35">
      <c r="D44" s="1">
        <f t="shared" si="28"/>
        <v>44604</v>
      </c>
      <c r="E44" s="6">
        <f t="shared" si="2"/>
        <v>0.5</v>
      </c>
      <c r="F44" s="2">
        <f t="shared" si="29"/>
        <v>2459622.5</v>
      </c>
      <c r="G44" s="9">
        <f t="shared" si="3"/>
        <v>0.22114989733059548</v>
      </c>
      <c r="I44" s="10">
        <f t="shared" si="4"/>
        <v>322.03302655558582</v>
      </c>
      <c r="J44" s="10">
        <f t="shared" si="5"/>
        <v>8318.7153781153938</v>
      </c>
      <c r="K44" s="10">
        <f t="shared" si="6"/>
        <v>1.6699331325213906E-2</v>
      </c>
      <c r="L44">
        <f t="shared" si="7"/>
        <v>1.2165766018247013</v>
      </c>
      <c r="M44">
        <f t="shared" si="8"/>
        <v>323.24960315741055</v>
      </c>
      <c r="N44" s="12">
        <f t="shared" si="9"/>
        <v>8319.9319547172181</v>
      </c>
      <c r="O44" s="12">
        <f t="shared" si="10"/>
        <v>0.98708239324757774</v>
      </c>
      <c r="P44">
        <f t="shared" si="11"/>
        <v>323.23989046447264</v>
      </c>
      <c r="Q44">
        <f t="shared" si="12"/>
        <v>23.436415238419524</v>
      </c>
      <c r="R44">
        <f t="shared" si="13"/>
        <v>23.437798027204114</v>
      </c>
      <c r="S44" s="12">
        <f t="shared" si="14"/>
        <v>-34.425814757250848</v>
      </c>
      <c r="T44">
        <f t="shared" si="15"/>
        <v>-13.770993523827487</v>
      </c>
      <c r="U44">
        <f t="shared" si="16"/>
        <v>4.3028890905403926E-2</v>
      </c>
      <c r="V44">
        <f t="shared" si="17"/>
        <v>-14.231082522358035</v>
      </c>
      <c r="W44">
        <f t="shared" si="18"/>
        <v>80.063663503951176</v>
      </c>
      <c r="X44" s="6">
        <f t="shared" si="19"/>
        <v>0.60647991841830418</v>
      </c>
      <c r="Y44" s="6">
        <f t="shared" si="20"/>
        <v>0.38408085312955087</v>
      </c>
      <c r="Z44" s="6">
        <f t="shared" si="21"/>
        <v>0.82887898370705737</v>
      </c>
      <c r="AA44">
        <f t="shared" si="22"/>
        <v>640.50930803160941</v>
      </c>
      <c r="AB44">
        <f t="shared" si="23"/>
        <v>566.66891747764191</v>
      </c>
      <c r="AC44">
        <f t="shared" si="24"/>
        <v>-38.332770630589522</v>
      </c>
      <c r="AD44">
        <f t="shared" si="0"/>
        <v>63.018866791475482</v>
      </c>
      <c r="AE44">
        <f t="shared" si="25"/>
        <v>26.981133208524518</v>
      </c>
      <c r="AF44">
        <f t="shared" si="26"/>
        <v>3.1553499391977907E-2</v>
      </c>
      <c r="AG44">
        <f t="shared" si="27"/>
        <v>27.012686707916497</v>
      </c>
      <c r="AH44">
        <f t="shared" si="1"/>
        <v>137.47007820654972</v>
      </c>
    </row>
    <row r="45" spans="4:34" x14ac:dyDescent="0.35">
      <c r="D45" s="1">
        <f t="shared" si="28"/>
        <v>44605</v>
      </c>
      <c r="E45" s="6">
        <f t="shared" si="2"/>
        <v>0.5</v>
      </c>
      <c r="F45" s="2">
        <f t="shared" si="29"/>
        <v>2459623.5</v>
      </c>
      <c r="G45" s="9">
        <f t="shared" si="3"/>
        <v>0.2211772758384668</v>
      </c>
      <c r="I45" s="10">
        <f t="shared" si="4"/>
        <v>323.01867391942142</v>
      </c>
      <c r="J45" s="10">
        <f t="shared" si="5"/>
        <v>8319.7009783952581</v>
      </c>
      <c r="K45" s="10">
        <f t="shared" si="6"/>
        <v>1.66993301727692E-2</v>
      </c>
      <c r="L45">
        <f t="shared" si="7"/>
        <v>1.2422128011068103</v>
      </c>
      <c r="M45">
        <f t="shared" si="8"/>
        <v>324.26088672052822</v>
      </c>
      <c r="N45" s="12">
        <f t="shared" si="9"/>
        <v>8320.9431911963657</v>
      </c>
      <c r="O45" s="12">
        <f t="shared" si="10"/>
        <v>0.98726874129877018</v>
      </c>
      <c r="P45">
        <f t="shared" si="11"/>
        <v>324.25117641556892</v>
      </c>
      <c r="Q45">
        <f t="shared" si="12"/>
        <v>23.436414882384884</v>
      </c>
      <c r="R45">
        <f t="shared" si="13"/>
        <v>23.437799661724604</v>
      </c>
      <c r="S45" s="12">
        <f t="shared" si="14"/>
        <v>-33.443622066663707</v>
      </c>
      <c r="T45">
        <f t="shared" si="15"/>
        <v>-13.437267586530515</v>
      </c>
      <c r="U45">
        <f t="shared" si="16"/>
        <v>4.3028897077663303E-2</v>
      </c>
      <c r="V45">
        <f t="shared" si="17"/>
        <v>-14.21681236198698</v>
      </c>
      <c r="W45">
        <f t="shared" si="18"/>
        <v>80.342299095224462</v>
      </c>
      <c r="X45" s="6">
        <f t="shared" si="19"/>
        <v>0.60647000858471323</v>
      </c>
      <c r="Y45" s="6">
        <f t="shared" si="20"/>
        <v>0.3832969555424231</v>
      </c>
      <c r="Z45" s="6">
        <f t="shared" si="21"/>
        <v>0.82964306162700341</v>
      </c>
      <c r="AA45">
        <f t="shared" si="22"/>
        <v>642.73839276179569</v>
      </c>
      <c r="AB45">
        <f t="shared" si="23"/>
        <v>566.68318763801301</v>
      </c>
      <c r="AC45">
        <f t="shared" si="24"/>
        <v>-38.329203090496748</v>
      </c>
      <c r="AD45">
        <f t="shared" si="0"/>
        <v>62.738034537167344</v>
      </c>
      <c r="AE45">
        <f t="shared" si="25"/>
        <v>27.261965462832656</v>
      </c>
      <c r="AF45">
        <f t="shared" si="26"/>
        <v>3.1178068287053193E-2</v>
      </c>
      <c r="AG45">
        <f t="shared" si="27"/>
        <v>27.293143531119711</v>
      </c>
      <c r="AH45">
        <f t="shared" si="1"/>
        <v>137.26747126362773</v>
      </c>
    </row>
    <row r="46" spans="4:34" x14ac:dyDescent="0.35">
      <c r="D46" s="1">
        <f t="shared" si="28"/>
        <v>44606</v>
      </c>
      <c r="E46" s="6">
        <f t="shared" si="2"/>
        <v>0.5</v>
      </c>
      <c r="F46" s="2">
        <f t="shared" si="29"/>
        <v>2459624.5</v>
      </c>
      <c r="G46" s="9">
        <f t="shared" si="3"/>
        <v>0.22120465434633813</v>
      </c>
      <c r="I46" s="10">
        <f t="shared" si="4"/>
        <v>324.00432128325883</v>
      </c>
      <c r="J46" s="10">
        <f t="shared" si="5"/>
        <v>8320.6865786751223</v>
      </c>
      <c r="K46" s="10">
        <f t="shared" si="6"/>
        <v>1.6699329020324307E-2</v>
      </c>
      <c r="L46">
        <f t="shared" si="7"/>
        <v>1.2674634040288666</v>
      </c>
      <c r="M46">
        <f t="shared" si="8"/>
        <v>325.27178468728772</v>
      </c>
      <c r="N46" s="12">
        <f t="shared" si="9"/>
        <v>8321.9540420791509</v>
      </c>
      <c r="O46" s="12">
        <f t="shared" si="10"/>
        <v>0.98745891871079106</v>
      </c>
      <c r="P46">
        <f t="shared" si="11"/>
        <v>325.26207677374111</v>
      </c>
      <c r="Q46">
        <f t="shared" si="12"/>
        <v>23.436414526350244</v>
      </c>
      <c r="R46">
        <f t="shared" si="13"/>
        <v>23.437801295062251</v>
      </c>
      <c r="S46" s="12">
        <f t="shared" si="14"/>
        <v>-32.464547611247887</v>
      </c>
      <c r="T46">
        <f t="shared" si="15"/>
        <v>-13.099876169191059</v>
      </c>
      <c r="U46">
        <f t="shared" si="16"/>
        <v>4.302890324545651E-2</v>
      </c>
      <c r="V46">
        <f t="shared" si="17"/>
        <v>-14.189913142058101</v>
      </c>
      <c r="W46">
        <f t="shared" si="18"/>
        <v>80.623012645613827</v>
      </c>
      <c r="X46" s="6">
        <f t="shared" si="19"/>
        <v>0.60645132857087369</v>
      </c>
      <c r="Y46" s="6">
        <f t="shared" si="20"/>
        <v>0.38249851566639087</v>
      </c>
      <c r="Z46" s="6">
        <f t="shared" si="21"/>
        <v>0.83040414147535657</v>
      </c>
      <c r="AA46">
        <f t="shared" si="22"/>
        <v>644.98410116491061</v>
      </c>
      <c r="AB46">
        <f t="shared" si="23"/>
        <v>566.71008685794186</v>
      </c>
      <c r="AC46">
        <f t="shared" si="24"/>
        <v>-38.322478285514535</v>
      </c>
      <c r="AD46">
        <f t="shared" si="0"/>
        <v>62.452736941088169</v>
      </c>
      <c r="AE46">
        <f t="shared" si="25"/>
        <v>27.547263058911831</v>
      </c>
      <c r="AF46">
        <f t="shared" si="26"/>
        <v>3.0803787632126343E-2</v>
      </c>
      <c r="AG46">
        <f t="shared" si="27"/>
        <v>27.578066846543958</v>
      </c>
      <c r="AH46">
        <f t="shared" si="1"/>
        <v>137.06446397728189</v>
      </c>
    </row>
    <row r="47" spans="4:34" x14ac:dyDescent="0.35">
      <c r="D47" s="1">
        <f t="shared" si="28"/>
        <v>44607</v>
      </c>
      <c r="E47" s="6">
        <f t="shared" si="2"/>
        <v>0.5</v>
      </c>
      <c r="F47" s="2">
        <f t="shared" si="29"/>
        <v>2459625.5</v>
      </c>
      <c r="G47" s="9">
        <f t="shared" si="3"/>
        <v>0.22123203285420945</v>
      </c>
      <c r="I47" s="10">
        <f t="shared" si="4"/>
        <v>324.98996864709625</v>
      </c>
      <c r="J47" s="10">
        <f t="shared" si="5"/>
        <v>8321.6721789549847</v>
      </c>
      <c r="K47" s="10">
        <f t="shared" si="6"/>
        <v>1.669932786787922E-2</v>
      </c>
      <c r="L47">
        <f t="shared" si="7"/>
        <v>1.2923208551105205</v>
      </c>
      <c r="M47">
        <f t="shared" si="8"/>
        <v>326.28228950220677</v>
      </c>
      <c r="N47" s="12">
        <f t="shared" si="9"/>
        <v>8322.9644998100957</v>
      </c>
      <c r="O47" s="12">
        <f t="shared" si="10"/>
        <v>0.98765286482603376</v>
      </c>
      <c r="P47">
        <f t="shared" si="11"/>
        <v>326.27258398350489</v>
      </c>
      <c r="Q47">
        <f t="shared" si="12"/>
        <v>23.436414170315604</v>
      </c>
      <c r="R47">
        <f t="shared" si="13"/>
        <v>23.437802927215348</v>
      </c>
      <c r="S47" s="12">
        <f t="shared" si="14"/>
        <v>-31.488546473597744</v>
      </c>
      <c r="T47">
        <f t="shared" si="15"/>
        <v>-12.758935006903583</v>
      </c>
      <c r="U47">
        <f t="shared" si="16"/>
        <v>4.302890940877712E-2</v>
      </c>
      <c r="V47">
        <f t="shared" si="17"/>
        <v>-14.150568068468434</v>
      </c>
      <c r="W47">
        <f t="shared" si="18"/>
        <v>80.905708366544658</v>
      </c>
      <c r="X47" s="6">
        <f t="shared" si="19"/>
        <v>0.60642400560310317</v>
      </c>
      <c r="Y47" s="6">
        <f t="shared" si="20"/>
        <v>0.38168592680714569</v>
      </c>
      <c r="Z47" s="6">
        <f t="shared" si="21"/>
        <v>0.83116208439906059</v>
      </c>
      <c r="AA47">
        <f t="shared" si="22"/>
        <v>647.24566693235727</v>
      </c>
      <c r="AB47">
        <f t="shared" si="23"/>
        <v>566.74943193153149</v>
      </c>
      <c r="AC47">
        <f t="shared" si="24"/>
        <v>-38.312642017117128</v>
      </c>
      <c r="AD47">
        <f t="shared" si="0"/>
        <v>62.163090742908551</v>
      </c>
      <c r="AE47">
        <f t="shared" si="25"/>
        <v>27.836909257091449</v>
      </c>
      <c r="AF47">
        <f t="shared" si="26"/>
        <v>3.0430920928370003E-2</v>
      </c>
      <c r="AG47">
        <f t="shared" si="27"/>
        <v>27.86734017801982</v>
      </c>
      <c r="AH47">
        <f t="shared" si="1"/>
        <v>136.86106014104223</v>
      </c>
    </row>
    <row r="48" spans="4:34" x14ac:dyDescent="0.35">
      <c r="D48" s="1">
        <f t="shared" si="28"/>
        <v>44608</v>
      </c>
      <c r="E48" s="6">
        <f t="shared" si="2"/>
        <v>0.5</v>
      </c>
      <c r="F48" s="2">
        <f t="shared" si="29"/>
        <v>2459626.5</v>
      </c>
      <c r="G48" s="9">
        <f t="shared" si="3"/>
        <v>0.22125941136208077</v>
      </c>
      <c r="I48" s="10">
        <f t="shared" si="4"/>
        <v>325.97561601093366</v>
      </c>
      <c r="J48" s="10">
        <f t="shared" si="5"/>
        <v>8322.6577792348471</v>
      </c>
      <c r="K48" s="10">
        <f t="shared" si="6"/>
        <v>1.6699326715433945E-2</v>
      </c>
      <c r="L48">
        <f t="shared" si="7"/>
        <v>1.3167777374916927</v>
      </c>
      <c r="M48">
        <f t="shared" si="8"/>
        <v>327.29239374842535</v>
      </c>
      <c r="N48" s="12">
        <f t="shared" si="9"/>
        <v>8323.9745569723382</v>
      </c>
      <c r="O48" s="12">
        <f t="shared" si="10"/>
        <v>0.98785051785612188</v>
      </c>
      <c r="P48">
        <f t="shared" si="11"/>
        <v>327.28269062799814</v>
      </c>
      <c r="Q48">
        <f t="shared" si="12"/>
        <v>23.436413814280964</v>
      </c>
      <c r="R48">
        <f t="shared" si="13"/>
        <v>23.437804558182197</v>
      </c>
      <c r="S48" s="12">
        <f t="shared" si="14"/>
        <v>-30.515570999550018</v>
      </c>
      <c r="T48">
        <f t="shared" si="15"/>
        <v>-12.414559707815082</v>
      </c>
      <c r="U48">
        <f t="shared" si="16"/>
        <v>4.3028915567618703E-2</v>
      </c>
      <c r="V48">
        <f t="shared" si="17"/>
        <v>-14.098972425556411</v>
      </c>
      <c r="W48">
        <f t="shared" si="18"/>
        <v>81.190293107575812</v>
      </c>
      <c r="X48" s="6">
        <f t="shared" si="19"/>
        <v>0.60638817529552536</v>
      </c>
      <c r="Y48" s="6">
        <f t="shared" si="20"/>
        <v>0.380859583330037</v>
      </c>
      <c r="Z48" s="6">
        <f t="shared" si="21"/>
        <v>0.8319167672610136</v>
      </c>
      <c r="AA48">
        <f t="shared" si="22"/>
        <v>649.52234486060649</v>
      </c>
      <c r="AB48">
        <f t="shared" si="23"/>
        <v>566.80102757444354</v>
      </c>
      <c r="AC48">
        <f t="shared" si="24"/>
        <v>-38.299743106389116</v>
      </c>
      <c r="AD48">
        <f t="shared" si="0"/>
        <v>61.869214481632099</v>
      </c>
      <c r="AE48">
        <f t="shared" si="25"/>
        <v>28.130785518367901</v>
      </c>
      <c r="AF48">
        <f t="shared" si="26"/>
        <v>3.0059716373934921E-2</v>
      </c>
      <c r="AG48">
        <f t="shared" si="27"/>
        <v>28.160845234741835</v>
      </c>
      <c r="AH48">
        <f t="shared" si="1"/>
        <v>136.6572604526487</v>
      </c>
    </row>
    <row r="49" spans="4:34" x14ac:dyDescent="0.35">
      <c r="D49" s="1">
        <f t="shared" si="28"/>
        <v>44609</v>
      </c>
      <c r="E49" s="6">
        <f t="shared" si="2"/>
        <v>0.5</v>
      </c>
      <c r="F49" s="2">
        <f t="shared" si="29"/>
        <v>2459627.5</v>
      </c>
      <c r="G49" s="9">
        <f t="shared" si="3"/>
        <v>0.22128678986995209</v>
      </c>
      <c r="I49" s="10">
        <f t="shared" si="4"/>
        <v>326.96126337476926</v>
      </c>
      <c r="J49" s="10">
        <f t="shared" si="5"/>
        <v>8323.6433795147113</v>
      </c>
      <c r="K49" s="10">
        <f t="shared" si="6"/>
        <v>1.6699325562988483E-2</v>
      </c>
      <c r="L49">
        <f t="shared" si="7"/>
        <v>1.3408267751712795</v>
      </c>
      <c r="M49">
        <f t="shared" si="8"/>
        <v>328.30209014994051</v>
      </c>
      <c r="N49" s="12">
        <f t="shared" si="9"/>
        <v>8324.9842062898824</v>
      </c>
      <c r="O49" s="12">
        <f t="shared" si="10"/>
        <v>0.9880518149056724</v>
      </c>
      <c r="P49">
        <f t="shared" si="11"/>
        <v>328.2923894312159</v>
      </c>
      <c r="Q49">
        <f t="shared" si="12"/>
        <v>23.436413458246324</v>
      </c>
      <c r="R49">
        <f t="shared" si="13"/>
        <v>23.437806187961108</v>
      </c>
      <c r="S49" s="12">
        <f t="shared" si="14"/>
        <v>-29.545570910699688</v>
      </c>
      <c r="T49">
        <f t="shared" si="15"/>
        <v>-12.066865709412614</v>
      </c>
      <c r="U49">
        <f t="shared" si="16"/>
        <v>4.302892172197488E-2</v>
      </c>
      <c r="V49">
        <f t="shared" si="17"/>
        <v>-14.035333068151465</v>
      </c>
      <c r="W49">
        <f t="shared" si="18"/>
        <v>81.476676336238569</v>
      </c>
      <c r="X49" s="6">
        <f t="shared" si="19"/>
        <v>0.60634398129732736</v>
      </c>
      <c r="Y49" s="6">
        <f t="shared" si="20"/>
        <v>0.3800198803633314</v>
      </c>
      <c r="Z49" s="6">
        <f t="shared" si="21"/>
        <v>0.83266808223132338</v>
      </c>
      <c r="AA49">
        <f t="shared" si="22"/>
        <v>651.81341068990855</v>
      </c>
      <c r="AB49">
        <f t="shared" si="23"/>
        <v>566.86466693184855</v>
      </c>
      <c r="AC49">
        <f t="shared" si="24"/>
        <v>-38.283833267037863</v>
      </c>
      <c r="AD49">
        <f t="shared" si="0"/>
        <v>61.571228426067428</v>
      </c>
      <c r="AE49">
        <f t="shared" si="25"/>
        <v>28.428771573932572</v>
      </c>
      <c r="AF49">
        <f t="shared" si="26"/>
        <v>2.9690407170337111E-2</v>
      </c>
      <c r="AG49">
        <f t="shared" si="27"/>
        <v>28.458461981102911</v>
      </c>
      <c r="AH49">
        <f t="shared" si="1"/>
        <v>136.45306254327079</v>
      </c>
    </row>
    <row r="50" spans="4:34" x14ac:dyDescent="0.35">
      <c r="D50" s="1">
        <f t="shared" si="28"/>
        <v>44610</v>
      </c>
      <c r="E50" s="6">
        <f t="shared" si="2"/>
        <v>0.5</v>
      </c>
      <c r="F50" s="2">
        <f t="shared" si="29"/>
        <v>2459628.5</v>
      </c>
      <c r="G50" s="9">
        <f t="shared" si="3"/>
        <v>0.22131416837782342</v>
      </c>
      <c r="I50" s="10">
        <f t="shared" si="4"/>
        <v>327.94691073860849</v>
      </c>
      <c r="J50" s="10">
        <f t="shared" si="5"/>
        <v>8324.6289797945719</v>
      </c>
      <c r="K50" s="10">
        <f t="shared" si="6"/>
        <v>1.6699324410542827E-2</v>
      </c>
      <c r="L50">
        <f t="shared" si="7"/>
        <v>1.3644608351751131</v>
      </c>
      <c r="M50">
        <f t="shared" si="8"/>
        <v>329.31137157378362</v>
      </c>
      <c r="N50" s="12">
        <f t="shared" si="9"/>
        <v>8325.9934406297471</v>
      </c>
      <c r="O50" s="12">
        <f t="shared" si="10"/>
        <v>0.98825669199637955</v>
      </c>
      <c r="P50">
        <f t="shared" si="11"/>
        <v>329.30167326018744</v>
      </c>
      <c r="Q50">
        <f t="shared" si="12"/>
        <v>23.436413102211684</v>
      </c>
      <c r="R50">
        <f t="shared" si="13"/>
        <v>23.437807816550379</v>
      </c>
      <c r="S50" s="12">
        <f t="shared" si="14"/>
        <v>-28.578493415963983</v>
      </c>
      <c r="T50">
        <f t="shared" si="15"/>
        <v>-11.715968237868493</v>
      </c>
      <c r="U50">
        <f t="shared" si="16"/>
        <v>4.302892787183922E-2</v>
      </c>
      <c r="V50">
        <f t="shared" si="17"/>
        <v>-13.959867909491157</v>
      </c>
      <c r="W50">
        <f t="shared" si="18"/>
        <v>81.764770111018436</v>
      </c>
      <c r="X50" s="6">
        <f t="shared" si="19"/>
        <v>0.60629157493714669</v>
      </c>
      <c r="Y50" s="6">
        <f t="shared" si="20"/>
        <v>0.37916721351765104</v>
      </c>
      <c r="Z50" s="6">
        <f t="shared" si="21"/>
        <v>0.83341593635664235</v>
      </c>
      <c r="AA50">
        <f t="shared" si="22"/>
        <v>654.11816088814749</v>
      </c>
      <c r="AB50">
        <f t="shared" si="23"/>
        <v>566.94013209050877</v>
      </c>
      <c r="AC50">
        <f t="shared" si="24"/>
        <v>-38.264966977372808</v>
      </c>
      <c r="AD50">
        <f t="shared" si="0"/>
        <v>61.269254504937464</v>
      </c>
      <c r="AE50">
        <f t="shared" si="25"/>
        <v>28.730745495062536</v>
      </c>
      <c r="AF50">
        <f t="shared" si="26"/>
        <v>2.9323211868911174E-2</v>
      </c>
      <c r="AG50">
        <f t="shared" si="27"/>
        <v>28.760068706931445</v>
      </c>
      <c r="AH50">
        <f t="shared" si="1"/>
        <v>136.24846101205253</v>
      </c>
    </row>
    <row r="51" spans="4:34" x14ac:dyDescent="0.35">
      <c r="D51" s="1">
        <f t="shared" si="28"/>
        <v>44611</v>
      </c>
      <c r="E51" s="6">
        <f t="shared" si="2"/>
        <v>0.5</v>
      </c>
      <c r="F51" s="2">
        <f t="shared" si="29"/>
        <v>2459629.5</v>
      </c>
      <c r="G51" s="9">
        <f t="shared" si="3"/>
        <v>0.22134154688569474</v>
      </c>
      <c r="I51" s="10">
        <f t="shared" si="4"/>
        <v>328.93255810244773</v>
      </c>
      <c r="J51" s="10">
        <f t="shared" si="5"/>
        <v>8325.6145800744343</v>
      </c>
      <c r="K51" s="10">
        <f t="shared" si="6"/>
        <v>1.6699323258096983E-2</v>
      </c>
      <c r="L51">
        <f t="shared" si="7"/>
        <v>1.3876729296539481</v>
      </c>
      <c r="M51">
        <f t="shared" si="8"/>
        <v>330.32023103210167</v>
      </c>
      <c r="N51" s="12">
        <f t="shared" si="9"/>
        <v>8327.0022530040878</v>
      </c>
      <c r="O51" s="12">
        <f t="shared" si="10"/>
        <v>0.98846508409142475</v>
      </c>
      <c r="P51">
        <f t="shared" si="11"/>
        <v>330.31053512705779</v>
      </c>
      <c r="Q51">
        <f t="shared" si="12"/>
        <v>23.436412746177044</v>
      </c>
      <c r="R51">
        <f t="shared" si="13"/>
        <v>23.437809443948314</v>
      </c>
      <c r="S51" s="12">
        <f t="shared" si="14"/>
        <v>-27.614283322018672</v>
      </c>
      <c r="T51">
        <f t="shared" si="15"/>
        <v>-11.361982270386246</v>
      </c>
      <c r="U51">
        <f t="shared" si="16"/>
        <v>4.3028934017205332E-2</v>
      </c>
      <c r="V51">
        <f t="shared" si="17"/>
        <v>-13.872805406653377</v>
      </c>
      <c r="W51">
        <f t="shared" si="18"/>
        <v>82.054489047959095</v>
      </c>
      <c r="X51" s="6">
        <f t="shared" si="19"/>
        <v>0.60623111486573156</v>
      </c>
      <c r="Y51" s="6">
        <f t="shared" si="20"/>
        <v>0.37830197862140075</v>
      </c>
      <c r="Z51" s="6">
        <f t="shared" si="21"/>
        <v>0.83416025111006242</v>
      </c>
      <c r="AA51">
        <f t="shared" si="22"/>
        <v>656.43591238367276</v>
      </c>
      <c r="AB51">
        <f t="shared" si="23"/>
        <v>567.02719459334662</v>
      </c>
      <c r="AC51">
        <f t="shared" si="24"/>
        <v>-38.243201351663345</v>
      </c>
      <c r="AD51">
        <f t="shared" si="0"/>
        <v>60.963416236777661</v>
      </c>
      <c r="AE51">
        <f t="shared" si="25"/>
        <v>29.036583763222339</v>
      </c>
      <c r="AF51">
        <f t="shared" si="26"/>
        <v>2.8958334751928317E-2</v>
      </c>
      <c r="AG51">
        <f t="shared" si="27"/>
        <v>29.065542097974266</v>
      </c>
      <c r="AH51">
        <f t="shared" si="1"/>
        <v>136.043447465849</v>
      </c>
    </row>
    <row r="52" spans="4:34" x14ac:dyDescent="0.35">
      <c r="D52" s="1">
        <f t="shared" si="28"/>
        <v>44612</v>
      </c>
      <c r="E52" s="6">
        <f t="shared" si="2"/>
        <v>0.5</v>
      </c>
      <c r="F52" s="2">
        <f t="shared" si="29"/>
        <v>2459630.5</v>
      </c>
      <c r="G52" s="9">
        <f t="shared" si="3"/>
        <v>0.22136892539356606</v>
      </c>
      <c r="I52" s="10">
        <f t="shared" si="4"/>
        <v>329.91820546628696</v>
      </c>
      <c r="J52" s="10">
        <f t="shared" si="5"/>
        <v>8326.6001803542968</v>
      </c>
      <c r="K52" s="10">
        <f t="shared" si="6"/>
        <v>1.6699322105650949E-2</v>
      </c>
      <c r="L52">
        <f t="shared" si="7"/>
        <v>1.4104562179092377</v>
      </c>
      <c r="M52">
        <f t="shared" si="8"/>
        <v>331.32866168419622</v>
      </c>
      <c r="N52" s="12">
        <f t="shared" si="9"/>
        <v>8328.0106365722058</v>
      </c>
      <c r="O52" s="12">
        <f t="shared" si="10"/>
        <v>0.98867692512017491</v>
      </c>
      <c r="P52">
        <f t="shared" si="11"/>
        <v>331.31896819112637</v>
      </c>
      <c r="Q52">
        <f t="shared" si="12"/>
        <v>23.436412390142404</v>
      </c>
      <c r="R52">
        <f t="shared" si="13"/>
        <v>23.437811070153224</v>
      </c>
      <c r="S52" s="12">
        <f t="shared" si="14"/>
        <v>-26.652883142365873</v>
      </c>
      <c r="T52">
        <f t="shared" si="15"/>
        <v>-11.005022500454118</v>
      </c>
      <c r="U52">
        <f t="shared" si="16"/>
        <v>4.3028940158066825E-2</v>
      </c>
      <c r="V52">
        <f t="shared" si="17"/>
        <v>-13.77438404507549</v>
      </c>
      <c r="W52">
        <f t="shared" si="18"/>
        <v>82.34575028137867</v>
      </c>
      <c r="X52" s="6">
        <f t="shared" si="19"/>
        <v>0.60616276669796909</v>
      </c>
      <c r="Y52" s="6">
        <f t="shared" si="20"/>
        <v>0.37742457147191733</v>
      </c>
      <c r="Z52" s="6">
        <f t="shared" si="21"/>
        <v>0.83490096192402097</v>
      </c>
      <c r="AA52">
        <f t="shared" si="22"/>
        <v>658.76600225102936</v>
      </c>
      <c r="AB52">
        <f t="shared" si="23"/>
        <v>567.12561595492446</v>
      </c>
      <c r="AC52">
        <f t="shared" si="24"/>
        <v>-38.218596011268886</v>
      </c>
      <c r="AD52">
        <f t="shared" si="0"/>
        <v>60.653838659747628</v>
      </c>
      <c r="AE52">
        <f t="shared" si="25"/>
        <v>29.346161340252372</v>
      </c>
      <c r="AF52">
        <f t="shared" si="26"/>
        <v>2.8595966243218276E-2</v>
      </c>
      <c r="AG52">
        <f t="shared" si="27"/>
        <v>29.374757306495592</v>
      </c>
      <c r="AH52">
        <f t="shared" si="1"/>
        <v>135.83801056399932</v>
      </c>
    </row>
    <row r="53" spans="4:34" x14ac:dyDescent="0.35">
      <c r="D53" s="1">
        <f t="shared" si="28"/>
        <v>44613</v>
      </c>
      <c r="E53" s="6">
        <f t="shared" si="2"/>
        <v>0.5</v>
      </c>
      <c r="F53" s="2">
        <f t="shared" si="29"/>
        <v>2459631.5</v>
      </c>
      <c r="G53" s="9">
        <f t="shared" si="3"/>
        <v>0.22139630390143736</v>
      </c>
      <c r="I53" s="10">
        <f t="shared" si="4"/>
        <v>330.9038528301262</v>
      </c>
      <c r="J53" s="10">
        <f t="shared" si="5"/>
        <v>8327.5857806341573</v>
      </c>
      <c r="K53" s="10">
        <f t="shared" si="6"/>
        <v>1.6699320953204724E-2</v>
      </c>
      <c r="L53">
        <f t="shared" si="7"/>
        <v>1.4328040083472606</v>
      </c>
      <c r="M53">
        <f t="shared" si="8"/>
        <v>332.33665683847346</v>
      </c>
      <c r="N53" s="12">
        <f t="shared" si="9"/>
        <v>8329.0185846425047</v>
      </c>
      <c r="O53" s="12">
        <f t="shared" si="10"/>
        <v>0.98889214800317116</v>
      </c>
      <c r="P53">
        <f t="shared" si="11"/>
        <v>332.32696576079735</v>
      </c>
      <c r="Q53">
        <f t="shared" si="12"/>
        <v>23.436412034107768</v>
      </c>
      <c r="R53">
        <f t="shared" si="13"/>
        <v>23.437812695163412</v>
      </c>
      <c r="S53" s="12">
        <f t="shared" si="14"/>
        <v>-25.694233204909299</v>
      </c>
      <c r="T53">
        <f t="shared" si="15"/>
        <v>-10.645203305942768</v>
      </c>
      <c r="U53">
        <f t="shared" si="16"/>
        <v>4.3028946294417295E-2</v>
      </c>
      <c r="V53">
        <f t="shared" si="17"/>
        <v>-13.664851823704314</v>
      </c>
      <c r="W53">
        <f t="shared" si="18"/>
        <v>82.63847341914429</v>
      </c>
      <c r="X53" s="6">
        <f t="shared" si="19"/>
        <v>0.60608670265535025</v>
      </c>
      <c r="Y53" s="6">
        <f t="shared" si="20"/>
        <v>0.3765353876021717</v>
      </c>
      <c r="Z53" s="6">
        <f t="shared" si="21"/>
        <v>0.83563801770852875</v>
      </c>
      <c r="AA53">
        <f t="shared" si="22"/>
        <v>661.10778735315432</v>
      </c>
      <c r="AB53">
        <f t="shared" si="23"/>
        <v>567.23514817629564</v>
      </c>
      <c r="AC53">
        <f t="shared" si="24"/>
        <v>-38.19121295592609</v>
      </c>
      <c r="AD53">
        <f t="shared" si="0"/>
        <v>60.340648261512563</v>
      </c>
      <c r="AE53">
        <f t="shared" si="25"/>
        <v>29.659351738487437</v>
      </c>
      <c r="AF53">
        <f t="shared" si="26"/>
        <v>2.8236283343466898E-2</v>
      </c>
      <c r="AG53">
        <f t="shared" si="27"/>
        <v>29.687588021830905</v>
      </c>
      <c r="AH53">
        <f t="shared" si="1"/>
        <v>135.63213606799354</v>
      </c>
    </row>
    <row r="54" spans="4:34" x14ac:dyDescent="0.35">
      <c r="D54" s="1">
        <f t="shared" si="28"/>
        <v>44614</v>
      </c>
      <c r="E54" s="6">
        <f t="shared" si="2"/>
        <v>0.5</v>
      </c>
      <c r="F54" s="2">
        <f t="shared" si="29"/>
        <v>2459632.5</v>
      </c>
      <c r="G54" s="9">
        <f t="shared" si="3"/>
        <v>0.22142368240930868</v>
      </c>
      <c r="I54" s="10">
        <f t="shared" si="4"/>
        <v>331.88950019396725</v>
      </c>
      <c r="J54" s="10">
        <f t="shared" si="5"/>
        <v>8328.5713809140198</v>
      </c>
      <c r="K54" s="10">
        <f t="shared" si="6"/>
        <v>1.6699319800758308E-2</v>
      </c>
      <c r="L54">
        <f t="shared" si="7"/>
        <v>1.4547097603612826</v>
      </c>
      <c r="M54">
        <f t="shared" si="8"/>
        <v>333.34420995432856</v>
      </c>
      <c r="N54" s="12">
        <f t="shared" si="9"/>
        <v>8330.0260906743806</v>
      </c>
      <c r="O54" s="12">
        <f t="shared" si="10"/>
        <v>0.98911068467738938</v>
      </c>
      <c r="P54">
        <f t="shared" si="11"/>
        <v>333.33452129546379</v>
      </c>
      <c r="Q54">
        <f t="shared" si="12"/>
        <v>23.436411678073128</v>
      </c>
      <c r="R54">
        <f t="shared" si="13"/>
        <v>23.437814318977185</v>
      </c>
      <c r="S54" s="12">
        <f t="shared" si="14"/>
        <v>-24.738271757867729</v>
      </c>
      <c r="T54">
        <f t="shared" si="15"/>
        <v>-10.282638719956319</v>
      </c>
      <c r="U54">
        <f t="shared" si="16"/>
        <v>4.302895242625035E-2</v>
      </c>
      <c r="V54">
        <f t="shared" si="17"/>
        <v>-13.544465742245958</v>
      </c>
      <c r="W54">
        <f t="shared" si="18"/>
        <v>82.932580492952766</v>
      </c>
      <c r="X54" s="6">
        <f t="shared" si="19"/>
        <v>0.60600310120989309</v>
      </c>
      <c r="Y54" s="6">
        <f t="shared" si="20"/>
        <v>0.37563482206280208</v>
      </c>
      <c r="Z54" s="6">
        <f t="shared" si="21"/>
        <v>0.83637138035698422</v>
      </c>
      <c r="AA54">
        <f t="shared" si="22"/>
        <v>663.46064394362213</v>
      </c>
      <c r="AB54">
        <f t="shared" si="23"/>
        <v>567.35553425775402</v>
      </c>
      <c r="AC54">
        <f t="shared" si="24"/>
        <v>-38.161116435561496</v>
      </c>
      <c r="AD54">
        <f t="shared" si="0"/>
        <v>60.023972909329679</v>
      </c>
      <c r="AE54">
        <f t="shared" si="25"/>
        <v>29.976027090670321</v>
      </c>
      <c r="AF54">
        <f t="shared" si="26"/>
        <v>2.7879450085640998E-2</v>
      </c>
      <c r="AG54">
        <f t="shared" si="27"/>
        <v>30.003906540755963</v>
      </c>
      <c r="AH54">
        <f t="shared" si="1"/>
        <v>135.42580689587493</v>
      </c>
    </row>
    <row r="55" spans="4:34" x14ac:dyDescent="0.35">
      <c r="D55" s="1">
        <f t="shared" si="28"/>
        <v>44615</v>
      </c>
      <c r="E55" s="6">
        <f t="shared" si="2"/>
        <v>0.5</v>
      </c>
      <c r="F55" s="2">
        <f t="shared" si="29"/>
        <v>2459633.5</v>
      </c>
      <c r="G55" s="9">
        <f t="shared" si="3"/>
        <v>0.22145106091718</v>
      </c>
      <c r="I55" s="10">
        <f t="shared" si="4"/>
        <v>332.87514755780649</v>
      </c>
      <c r="J55" s="10">
        <f t="shared" si="5"/>
        <v>8329.5569811938803</v>
      </c>
      <c r="K55" s="10">
        <f t="shared" si="6"/>
        <v>1.6699318648311704E-2</v>
      </c>
      <c r="L55">
        <f t="shared" si="7"/>
        <v>1.4761670861407414</v>
      </c>
      <c r="M55">
        <f t="shared" si="8"/>
        <v>334.35131464394721</v>
      </c>
      <c r="N55" s="12">
        <f t="shared" si="9"/>
        <v>8331.0331482800211</v>
      </c>
      <c r="O55" s="12">
        <f t="shared" si="10"/>
        <v>0.98933246612175518</v>
      </c>
      <c r="P55">
        <f t="shared" si="11"/>
        <v>334.34162840730937</v>
      </c>
      <c r="Q55">
        <f t="shared" si="12"/>
        <v>23.436411322038488</v>
      </c>
      <c r="R55">
        <f t="shared" si="13"/>
        <v>23.437815941592856</v>
      </c>
      <c r="S55" s="12">
        <f t="shared" si="14"/>
        <v>-23.78493507391584</v>
      </c>
      <c r="T55">
        <f t="shared" si="15"/>
        <v>-9.917442404356688</v>
      </c>
      <c r="U55">
        <f t="shared" si="16"/>
        <v>4.3028958553559593E-2</v>
      </c>
      <c r="V55">
        <f t="shared" si="17"/>
        <v>-13.413491291921904</v>
      </c>
      <c r="W55">
        <f t="shared" si="18"/>
        <v>83.227995904035069</v>
      </c>
      <c r="X55" s="6">
        <f t="shared" si="19"/>
        <v>0.60591214673050131</v>
      </c>
      <c r="Y55" s="6">
        <f t="shared" si="20"/>
        <v>0.37472326921929283</v>
      </c>
      <c r="Z55" s="6">
        <f t="shared" si="21"/>
        <v>0.83710102424170985</v>
      </c>
      <c r="AA55">
        <f t="shared" si="22"/>
        <v>665.82396723228055</v>
      </c>
      <c r="AB55">
        <f t="shared" si="23"/>
        <v>567.48650870807808</v>
      </c>
      <c r="AC55">
        <f t="shared" si="24"/>
        <v>-38.128372822980481</v>
      </c>
      <c r="AD55">
        <f t="shared" si="0"/>
        <v>59.703941780484342</v>
      </c>
      <c r="AE55">
        <f t="shared" si="25"/>
        <v>30.296058219515658</v>
      </c>
      <c r="AF55">
        <f t="shared" si="26"/>
        <v>2.7525618006318673E-2</v>
      </c>
      <c r="AG55">
        <f t="shared" si="27"/>
        <v>30.323583837521976</v>
      </c>
      <c r="AH55">
        <f t="shared" si="1"/>
        <v>135.219003181228</v>
      </c>
    </row>
    <row r="56" spans="4:34" x14ac:dyDescent="0.35">
      <c r="D56" s="1">
        <f t="shared" si="28"/>
        <v>44616</v>
      </c>
      <c r="E56" s="6">
        <f t="shared" si="2"/>
        <v>0.5</v>
      </c>
      <c r="F56" s="2">
        <f t="shared" si="29"/>
        <v>2459634.5</v>
      </c>
      <c r="G56" s="9">
        <f t="shared" si="3"/>
        <v>0.22147843942505133</v>
      </c>
      <c r="I56" s="10">
        <f t="shared" si="4"/>
        <v>333.86079492164936</v>
      </c>
      <c r="J56" s="10">
        <f t="shared" si="5"/>
        <v>8330.5425814737409</v>
      </c>
      <c r="K56" s="10">
        <f t="shared" si="6"/>
        <v>1.669931749586491E-2</v>
      </c>
      <c r="L56">
        <f t="shared" si="7"/>
        <v>1.4971697524077137</v>
      </c>
      <c r="M56">
        <f t="shared" si="8"/>
        <v>335.35796467405709</v>
      </c>
      <c r="N56" s="12">
        <f t="shared" si="9"/>
        <v>8332.0397512261479</v>
      </c>
      <c r="O56" s="12">
        <f t="shared" si="10"/>
        <v>0.98955742238290101</v>
      </c>
      <c r="P56">
        <f t="shared" si="11"/>
        <v>335.34828086305964</v>
      </c>
      <c r="Q56">
        <f t="shared" si="12"/>
        <v>23.436410966003852</v>
      </c>
      <c r="R56">
        <f t="shared" si="13"/>
        <v>23.437817563008732</v>
      </c>
      <c r="S56" s="12">
        <f t="shared" si="14"/>
        <v>-22.834157552413529</v>
      </c>
      <c r="T56">
        <f t="shared" si="15"/>
        <v>-9.5497276258607755</v>
      </c>
      <c r="U56">
        <f t="shared" si="16"/>
        <v>4.3028964676338675E-2</v>
      </c>
      <c r="V56">
        <f t="shared" si="17"/>
        <v>-13.272201951062094</v>
      </c>
      <c r="W56">
        <f t="shared" si="18"/>
        <v>83.52464636469756</v>
      </c>
      <c r="X56" s="6">
        <f t="shared" si="19"/>
        <v>0.60581402913268201</v>
      </c>
      <c r="Y56" s="6">
        <f t="shared" si="20"/>
        <v>0.37380112256407766</v>
      </c>
      <c r="Z56" s="6">
        <f t="shared" si="21"/>
        <v>0.83782693570128619</v>
      </c>
      <c r="AA56">
        <f t="shared" si="22"/>
        <v>668.19717091758048</v>
      </c>
      <c r="AB56">
        <f t="shared" si="23"/>
        <v>567.62779804893785</v>
      </c>
      <c r="AC56">
        <f t="shared" si="24"/>
        <v>-38.093050487765538</v>
      </c>
      <c r="AD56">
        <f t="shared" si="0"/>
        <v>59.380685293202568</v>
      </c>
      <c r="AE56">
        <f t="shared" si="25"/>
        <v>30.619314706797432</v>
      </c>
      <c r="AF56">
        <f t="shared" si="26"/>
        <v>2.7174926629001239E-2</v>
      </c>
      <c r="AG56">
        <f t="shared" si="27"/>
        <v>30.646489633426434</v>
      </c>
      <c r="AH56">
        <f t="shared" si="1"/>
        <v>135.01170233659354</v>
      </c>
    </row>
    <row r="57" spans="4:34" x14ac:dyDescent="0.35">
      <c r="D57" s="1">
        <f t="shared" si="28"/>
        <v>44617</v>
      </c>
      <c r="E57" s="6">
        <f t="shared" si="2"/>
        <v>0.5</v>
      </c>
      <c r="F57" s="2">
        <f t="shared" si="29"/>
        <v>2459635.5</v>
      </c>
      <c r="G57" s="9">
        <f t="shared" si="3"/>
        <v>0.22150581793292265</v>
      </c>
      <c r="I57" s="10">
        <f t="shared" si="4"/>
        <v>334.84644228549041</v>
      </c>
      <c r="J57" s="10">
        <f t="shared" si="5"/>
        <v>8331.5281817536033</v>
      </c>
      <c r="K57" s="10">
        <f t="shared" si="6"/>
        <v>1.6699316343417925E-2</v>
      </c>
      <c r="L57">
        <f t="shared" si="7"/>
        <v>1.5177116820804541</v>
      </c>
      <c r="M57">
        <f t="shared" si="8"/>
        <v>336.36415396757087</v>
      </c>
      <c r="N57" s="12">
        <f t="shared" si="9"/>
        <v>8333.045893435683</v>
      </c>
      <c r="O57" s="12">
        <f t="shared" si="10"/>
        <v>0.98978548260115273</v>
      </c>
      <c r="P57">
        <f t="shared" si="11"/>
        <v>336.35447258562527</v>
      </c>
      <c r="Q57">
        <f t="shared" si="12"/>
        <v>23.436410609969215</v>
      </c>
      <c r="R57">
        <f t="shared" si="13"/>
        <v>23.437819183223123</v>
      </c>
      <c r="S57" s="12">
        <f t="shared" si="14"/>
        <v>-21.885871819689015</v>
      </c>
      <c r="T57">
        <f t="shared" si="15"/>
        <v>-9.1796072346405602</v>
      </c>
      <c r="U57">
        <f t="shared" si="16"/>
        <v>4.3028970794581178E-2</v>
      </c>
      <c r="V57">
        <f t="shared" si="17"/>
        <v>-13.120878686806595</v>
      </c>
      <c r="W57">
        <f t="shared" si="18"/>
        <v>83.822460836066412</v>
      </c>
      <c r="X57" s="6">
        <f t="shared" si="19"/>
        <v>0.6057089435325046</v>
      </c>
      <c r="Y57" s="6">
        <f t="shared" si="20"/>
        <v>0.37286877454343126</v>
      </c>
      <c r="Z57" s="6">
        <f t="shared" si="21"/>
        <v>0.83854911252157793</v>
      </c>
      <c r="AA57">
        <f t="shared" si="22"/>
        <v>670.5796866885313</v>
      </c>
      <c r="AB57">
        <f t="shared" si="23"/>
        <v>567.7791213131934</v>
      </c>
      <c r="AC57">
        <f t="shared" si="24"/>
        <v>-38.05521967170165</v>
      </c>
      <c r="AD57">
        <f t="shared" si="0"/>
        <v>59.05433503819193</v>
      </c>
      <c r="AE57">
        <f t="shared" si="25"/>
        <v>30.94566496180807</v>
      </c>
      <c r="AF57">
        <f t="shared" si="26"/>
        <v>2.6827503955830331E-2</v>
      </c>
      <c r="AG57">
        <f t="shared" si="27"/>
        <v>30.972492465763899</v>
      </c>
      <c r="AH57">
        <f t="shared" si="1"/>
        <v>134.80387912117197</v>
      </c>
    </row>
    <row r="58" spans="4:34" x14ac:dyDescent="0.35">
      <c r="D58" s="1">
        <f t="shared" si="28"/>
        <v>44618</v>
      </c>
      <c r="E58" s="6">
        <f t="shared" si="2"/>
        <v>0.5</v>
      </c>
      <c r="F58" s="2">
        <f t="shared" si="29"/>
        <v>2459636.5</v>
      </c>
      <c r="G58" s="9">
        <f t="shared" si="3"/>
        <v>0.22153319644079397</v>
      </c>
      <c r="I58" s="10">
        <f t="shared" si="4"/>
        <v>335.83208964933328</v>
      </c>
      <c r="J58" s="10">
        <f t="shared" si="5"/>
        <v>8332.5137820334621</v>
      </c>
      <c r="K58" s="10">
        <f t="shared" si="6"/>
        <v>1.6699315190970749E-2</v>
      </c>
      <c r="L58">
        <f t="shared" si="7"/>
        <v>1.5377869558630981</v>
      </c>
      <c r="M58">
        <f t="shared" si="8"/>
        <v>337.3698766051964</v>
      </c>
      <c r="N58" s="12">
        <f t="shared" si="9"/>
        <v>8334.0515689893255</v>
      </c>
      <c r="O58" s="12">
        <f t="shared" si="10"/>
        <v>0.99001657503672569</v>
      </c>
      <c r="P58">
        <f t="shared" si="11"/>
        <v>337.360197655712</v>
      </c>
      <c r="Q58">
        <f t="shared" si="12"/>
        <v>23.436410253934575</v>
      </c>
      <c r="R58">
        <f t="shared" si="13"/>
        <v>23.437820802234341</v>
      </c>
      <c r="S58" s="12">
        <f t="shared" si="14"/>
        <v>-20.940008827232102</v>
      </c>
      <c r="T58">
        <f t="shared" si="15"/>
        <v>-8.8071936453061479</v>
      </c>
      <c r="U58">
        <f t="shared" si="16"/>
        <v>4.3028976908280746E-2</v>
      </c>
      <c r="V58">
        <f t="shared" si="17"/>
        <v>-12.959809464076248</v>
      </c>
      <c r="W58">
        <f t="shared" si="18"/>
        <v>84.121370462420643</v>
      </c>
      <c r="X58" s="6">
        <f t="shared" si="19"/>
        <v>0.60559708990560845</v>
      </c>
      <c r="Y58" s="6">
        <f t="shared" si="20"/>
        <v>0.37192661639888436</v>
      </c>
      <c r="Z58" s="6">
        <f t="shared" si="21"/>
        <v>0.83926756341233244</v>
      </c>
      <c r="AA58">
        <f t="shared" si="22"/>
        <v>672.97096369936514</v>
      </c>
      <c r="AB58">
        <f t="shared" si="23"/>
        <v>567.94019053592376</v>
      </c>
      <c r="AC58">
        <f t="shared" si="24"/>
        <v>-38.01495236601906</v>
      </c>
      <c r="AD58">
        <f t="shared" si="0"/>
        <v>58.725023710912673</v>
      </c>
      <c r="AE58">
        <f t="shared" si="25"/>
        <v>31.274976289087327</v>
      </c>
      <c r="AF58">
        <f t="shared" si="26"/>
        <v>2.6483466964393514E-2</v>
      </c>
      <c r="AG58">
        <f t="shared" si="27"/>
        <v>31.30145975605172</v>
      </c>
      <c r="AH58">
        <f t="shared" si="1"/>
        <v>134.59550571265902</v>
      </c>
    </row>
    <row r="59" spans="4:34" x14ac:dyDescent="0.35">
      <c r="D59" s="1">
        <f t="shared" si="28"/>
        <v>44619</v>
      </c>
      <c r="E59" s="6">
        <f t="shared" si="2"/>
        <v>0.5</v>
      </c>
      <c r="F59" s="2">
        <f t="shared" si="29"/>
        <v>2459637.5</v>
      </c>
      <c r="G59" s="9">
        <f t="shared" si="3"/>
        <v>0.2215605749486653</v>
      </c>
      <c r="I59" s="10">
        <f t="shared" si="4"/>
        <v>336.81773701317434</v>
      </c>
      <c r="J59" s="10">
        <f t="shared" si="5"/>
        <v>8333.4993823133227</v>
      </c>
      <c r="K59" s="10">
        <f t="shared" si="6"/>
        <v>1.6699314038523386E-2</v>
      </c>
      <c r="L59">
        <f t="shared" si="7"/>
        <v>1.5573898137630227</v>
      </c>
      <c r="M59">
        <f t="shared" si="8"/>
        <v>338.37512682693733</v>
      </c>
      <c r="N59" s="12">
        <f t="shared" si="9"/>
        <v>8335.0567721270854</v>
      </c>
      <c r="O59" s="12">
        <f t="shared" si="10"/>
        <v>0.99025062709612566</v>
      </c>
      <c r="P59">
        <f t="shared" si="11"/>
        <v>338.36545031332139</v>
      </c>
      <c r="Q59">
        <f t="shared" si="12"/>
        <v>23.436409897899939</v>
      </c>
      <c r="R59">
        <f t="shared" si="13"/>
        <v>23.437822420040703</v>
      </c>
      <c r="S59" s="12">
        <f t="shared" si="14"/>
        <v>-19.996497947815055</v>
      </c>
      <c r="T59">
        <f t="shared" si="15"/>
        <v>-8.4325988202061488</v>
      </c>
      <c r="U59">
        <f t="shared" si="16"/>
        <v>4.3028983017431001E-2</v>
      </c>
      <c r="V59">
        <f t="shared" si="17"/>
        <v>-12.789288762931314</v>
      </c>
      <c r="W59">
        <f t="shared" si="18"/>
        <v>84.421308502433916</v>
      </c>
      <c r="X59" s="6">
        <f t="shared" si="19"/>
        <v>0.6054786727520356</v>
      </c>
      <c r="Y59" s="6">
        <f t="shared" si="20"/>
        <v>0.37097503802305248</v>
      </c>
      <c r="Z59" s="6">
        <f t="shared" si="21"/>
        <v>0.83998230748101876</v>
      </c>
      <c r="AA59">
        <f t="shared" si="22"/>
        <v>675.37046801947133</v>
      </c>
      <c r="AB59">
        <f t="shared" si="23"/>
        <v>568.1107112370687</v>
      </c>
      <c r="AC59">
        <f t="shared" si="24"/>
        <v>-37.972322190732825</v>
      </c>
      <c r="AD59">
        <f t="shared" si="0"/>
        <v>58.392885044726377</v>
      </c>
      <c r="AE59">
        <f t="shared" si="25"/>
        <v>31.607114955273623</v>
      </c>
      <c r="AF59">
        <f t="shared" si="26"/>
        <v>2.6142922106661082E-2</v>
      </c>
      <c r="AG59">
        <f t="shared" si="27"/>
        <v>31.633257877380284</v>
      </c>
      <c r="AH59">
        <f t="shared" si="1"/>
        <v>134.38655178309125</v>
      </c>
    </row>
    <row r="60" spans="4:34" x14ac:dyDescent="0.35">
      <c r="D60" s="1">
        <f t="shared" si="28"/>
        <v>44620</v>
      </c>
      <c r="E60" s="6">
        <f t="shared" si="2"/>
        <v>0.5</v>
      </c>
      <c r="F60" s="2">
        <f t="shared" si="29"/>
        <v>2459638.5</v>
      </c>
      <c r="G60" s="9">
        <f t="shared" si="3"/>
        <v>0.22158795345653662</v>
      </c>
      <c r="I60" s="10">
        <f t="shared" si="4"/>
        <v>337.80338437701721</v>
      </c>
      <c r="J60" s="10">
        <f t="shared" si="5"/>
        <v>8334.4849825931833</v>
      </c>
      <c r="K60" s="10">
        <f t="shared" si="6"/>
        <v>1.6699312886075832E-2</v>
      </c>
      <c r="L60">
        <f t="shared" si="7"/>
        <v>1.5765146565336225</v>
      </c>
      <c r="M60">
        <f t="shared" si="8"/>
        <v>339.37989903355083</v>
      </c>
      <c r="N60" s="12">
        <f t="shared" si="9"/>
        <v>8336.0614972497169</v>
      </c>
      <c r="O60" s="12">
        <f t="shared" si="10"/>
        <v>0.99048756535872884</v>
      </c>
      <c r="P60">
        <f t="shared" si="11"/>
        <v>339.37022495920854</v>
      </c>
      <c r="Q60">
        <f t="shared" si="12"/>
        <v>23.436409541865302</v>
      </c>
      <c r="R60">
        <f t="shared" si="13"/>
        <v>23.437824036640521</v>
      </c>
      <c r="S60" s="12">
        <f t="shared" si="14"/>
        <v>-19.055267069436514</v>
      </c>
      <c r="T60">
        <f t="shared" si="15"/>
        <v>-8.0559342549256545</v>
      </c>
      <c r="U60">
        <f t="shared" si="16"/>
        <v>4.3028989122025588E-2</v>
      </c>
      <c r="V60">
        <f t="shared" si="17"/>
        <v>-12.609617105303023</v>
      </c>
      <c r="W60">
        <f t="shared" si="18"/>
        <v>84.722210257667456</v>
      </c>
      <c r="X60" s="6">
        <f t="shared" si="19"/>
        <v>0.60535390076757156</v>
      </c>
      <c r="Y60" s="6">
        <f t="shared" si="20"/>
        <v>0.37001442782960642</v>
      </c>
      <c r="Z60" s="6">
        <f t="shared" si="21"/>
        <v>0.84069337370553687</v>
      </c>
      <c r="AA60">
        <f t="shared" si="22"/>
        <v>677.77768206133965</v>
      </c>
      <c r="AB60">
        <f t="shared" si="23"/>
        <v>568.2903828946969</v>
      </c>
      <c r="AC60">
        <f t="shared" si="24"/>
        <v>-37.927404276325774</v>
      </c>
      <c r="AD60">
        <f t="shared" si="0"/>
        <v>58.058053745011335</v>
      </c>
      <c r="AE60">
        <f t="shared" si="25"/>
        <v>31.941946254988665</v>
      </c>
      <c r="AF60">
        <f t="shared" si="26"/>
        <v>2.5805965807334949E-2</v>
      </c>
      <c r="AG60">
        <f t="shared" si="27"/>
        <v>31.967752220796001</v>
      </c>
      <c r="AH60">
        <f t="shared" si="1"/>
        <v>134.17698457856494</v>
      </c>
    </row>
    <row r="61" spans="4:34" x14ac:dyDescent="0.35">
      <c r="D61" s="1">
        <f t="shared" si="28"/>
        <v>44621</v>
      </c>
      <c r="E61" s="6">
        <f t="shared" si="2"/>
        <v>0.5</v>
      </c>
      <c r="F61" s="2">
        <f t="shared" si="29"/>
        <v>2459639.5</v>
      </c>
      <c r="G61" s="9">
        <f t="shared" si="3"/>
        <v>0.22161533196440794</v>
      </c>
      <c r="I61" s="10">
        <f t="shared" si="4"/>
        <v>338.78903174086008</v>
      </c>
      <c r="J61" s="10">
        <f t="shared" si="5"/>
        <v>8335.4705828730421</v>
      </c>
      <c r="K61" s="10">
        <f t="shared" si="6"/>
        <v>1.6699311733628087E-2</v>
      </c>
      <c r="L61">
        <f t="shared" si="7"/>
        <v>1.5951560470445008</v>
      </c>
      <c r="M61">
        <f t="shared" si="8"/>
        <v>340.38418778790458</v>
      </c>
      <c r="N61" s="12">
        <f t="shared" si="9"/>
        <v>8337.065738920086</v>
      </c>
      <c r="O61" s="12">
        <f t="shared" si="10"/>
        <v>0.99072731560353378</v>
      </c>
      <c r="P61">
        <f t="shared" si="11"/>
        <v>340.37451615623905</v>
      </c>
      <c r="Q61">
        <f t="shared" si="12"/>
        <v>23.436409185830666</v>
      </c>
      <c r="R61">
        <f t="shared" si="13"/>
        <v>23.43782565203211</v>
      </c>
      <c r="S61" s="12">
        <f t="shared" si="14"/>
        <v>-18.116242687119367</v>
      </c>
      <c r="T61">
        <f t="shared" si="15"/>
        <v>-7.6773109659087551</v>
      </c>
      <c r="U61">
        <f t="shared" si="16"/>
        <v>4.3028995222058136E-2</v>
      </c>
      <c r="V61">
        <f t="shared" si="17"/>
        <v>-12.421100592038334</v>
      </c>
      <c r="W61">
        <f t="shared" si="18"/>
        <v>85.024012998599247</v>
      </c>
      <c r="X61" s="6">
        <f t="shared" si="19"/>
        <v>0.60522298652224882</v>
      </c>
      <c r="Y61" s="6">
        <f t="shared" si="20"/>
        <v>0.3690451726372509</v>
      </c>
      <c r="Z61" s="6">
        <f t="shared" si="21"/>
        <v>0.84140080040724685</v>
      </c>
      <c r="AA61">
        <f t="shared" si="22"/>
        <v>680.19210398879397</v>
      </c>
      <c r="AB61">
        <f t="shared" si="23"/>
        <v>568.47889940796165</v>
      </c>
      <c r="AC61">
        <f t="shared" si="24"/>
        <v>-37.880275148009588</v>
      </c>
      <c r="AD61">
        <f t="shared" si="0"/>
        <v>57.72066542436994</v>
      </c>
      <c r="AE61">
        <f t="shared" si="25"/>
        <v>32.27933457563006</v>
      </c>
      <c r="AF61">
        <f t="shared" si="26"/>
        <v>2.5472684959219338E-2</v>
      </c>
      <c r="AG61">
        <f t="shared" si="27"/>
        <v>32.304807260589278</v>
      </c>
      <c r="AH61">
        <f t="shared" si="1"/>
        <v>133.96676900272212</v>
      </c>
    </row>
    <row r="62" spans="4:34" x14ac:dyDescent="0.35">
      <c r="D62" s="1">
        <f t="shared" si="28"/>
        <v>44622</v>
      </c>
      <c r="E62" s="6">
        <f t="shared" si="2"/>
        <v>0.5</v>
      </c>
      <c r="F62" s="2">
        <f t="shared" si="29"/>
        <v>2459640.5</v>
      </c>
      <c r="G62" s="9">
        <f t="shared" si="3"/>
        <v>0.22164271047227926</v>
      </c>
      <c r="I62" s="10">
        <f t="shared" si="4"/>
        <v>339.77467910470477</v>
      </c>
      <c r="J62" s="10">
        <f t="shared" si="5"/>
        <v>8336.4561831529027</v>
      </c>
      <c r="K62" s="10">
        <f t="shared" si="6"/>
        <v>1.6699310581180155E-2</v>
      </c>
      <c r="L62">
        <f t="shared" si="7"/>
        <v>1.6133087115782612</v>
      </c>
      <c r="M62">
        <f t="shared" si="8"/>
        <v>341.38798781628304</v>
      </c>
      <c r="N62" s="12">
        <f t="shared" si="9"/>
        <v>8338.0694918644804</v>
      </c>
      <c r="O62" s="12">
        <f t="shared" si="10"/>
        <v>0.99096980283607317</v>
      </c>
      <c r="P62">
        <f t="shared" si="11"/>
        <v>341.37831863069528</v>
      </c>
      <c r="Q62">
        <f t="shared" si="12"/>
        <v>23.436408829796029</v>
      </c>
      <c r="R62">
        <f t="shared" si="13"/>
        <v>23.437827266213784</v>
      </c>
      <c r="S62" s="12">
        <f t="shared" si="14"/>
        <v>-17.179349992501521</v>
      </c>
      <c r="T62">
        <f t="shared" si="15"/>
        <v>-7.2968394800906697</v>
      </c>
      <c r="U62">
        <f t="shared" si="16"/>
        <v>4.302900131752227E-2</v>
      </c>
      <c r="V62">
        <f t="shared" si="17"/>
        <v>-12.224050451069239</v>
      </c>
      <c r="W62">
        <f t="shared" si="18"/>
        <v>85.326655888486982</v>
      </c>
      <c r="X62" s="6">
        <f t="shared" si="19"/>
        <v>0.60508614614657585</v>
      </c>
      <c r="Y62" s="6">
        <f t="shared" si="20"/>
        <v>0.36806765756744531</v>
      </c>
      <c r="Z62" s="6">
        <f t="shared" si="21"/>
        <v>0.8421046347257064</v>
      </c>
      <c r="AA62">
        <f t="shared" si="22"/>
        <v>682.61324710789586</v>
      </c>
      <c r="AB62">
        <f t="shared" si="23"/>
        <v>568.6759495489307</v>
      </c>
      <c r="AC62">
        <f t="shared" si="24"/>
        <v>-37.831012612767324</v>
      </c>
      <c r="AD62">
        <f t="shared" si="0"/>
        <v>57.380856539004384</v>
      </c>
      <c r="AE62">
        <f t="shared" si="25"/>
        <v>32.619143460995616</v>
      </c>
      <c r="AF62">
        <f t="shared" si="26"/>
        <v>2.5143157413450527E-2</v>
      </c>
      <c r="AG62">
        <f t="shared" si="27"/>
        <v>32.644286618409069</v>
      </c>
      <c r="AH62">
        <f t="shared" si="1"/>
        <v>133.75586770389441</v>
      </c>
    </row>
    <row r="63" spans="4:34" x14ac:dyDescent="0.35">
      <c r="D63" s="1">
        <f t="shared" si="28"/>
        <v>44623</v>
      </c>
      <c r="E63" s="6">
        <f t="shared" si="2"/>
        <v>0.5</v>
      </c>
      <c r="F63" s="2">
        <f t="shared" si="29"/>
        <v>2459641.5</v>
      </c>
      <c r="G63" s="9">
        <f t="shared" si="3"/>
        <v>0.22167008898015059</v>
      </c>
      <c r="I63" s="10">
        <f t="shared" si="4"/>
        <v>340.76032646854947</v>
      </c>
      <c r="J63" s="10">
        <f t="shared" si="5"/>
        <v>8337.4417834327633</v>
      </c>
      <c r="K63" s="10">
        <f t="shared" si="6"/>
        <v>1.6699309428732028E-2</v>
      </c>
      <c r="L63">
        <f t="shared" si="7"/>
        <v>1.6309675410535112</v>
      </c>
      <c r="M63">
        <f t="shared" si="8"/>
        <v>342.39129400960297</v>
      </c>
      <c r="N63" s="12">
        <f t="shared" si="9"/>
        <v>8339.0727509738172</v>
      </c>
      <c r="O63" s="12">
        <f t="shared" si="10"/>
        <v>0.99121495131546333</v>
      </c>
      <c r="P63">
        <f t="shared" si="11"/>
        <v>342.38162727349197</v>
      </c>
      <c r="Q63">
        <f t="shared" si="12"/>
        <v>23.436408473761393</v>
      </c>
      <c r="R63">
        <f t="shared" si="13"/>
        <v>23.437828879183858</v>
      </c>
      <c r="S63" s="12">
        <f t="shared" si="14"/>
        <v>-16.244512961259289</v>
      </c>
      <c r="T63">
        <f t="shared" si="15"/>
        <v>-6.9146298264596586</v>
      </c>
      <c r="U63">
        <f t="shared" si="16"/>
        <v>4.3029007408411653E-2</v>
      </c>
      <c r="V63">
        <f t="shared" si="17"/>
        <v>-12.018782597446398</v>
      </c>
      <c r="W63">
        <f t="shared" si="18"/>
        <v>85.630079905315924</v>
      </c>
      <c r="X63" s="6">
        <f t="shared" si="19"/>
        <v>0.60494359902600447</v>
      </c>
      <c r="Y63" s="6">
        <f t="shared" si="20"/>
        <v>0.36708226595568239</v>
      </c>
      <c r="Z63" s="6">
        <f t="shared" si="21"/>
        <v>0.84280493209632645</v>
      </c>
      <c r="AA63">
        <f t="shared" si="22"/>
        <v>685.04063924252739</v>
      </c>
      <c r="AB63">
        <f t="shared" si="23"/>
        <v>568.8812174025536</v>
      </c>
      <c r="AC63">
        <f t="shared" si="24"/>
        <v>-37.779695649361599</v>
      </c>
      <c r="AD63">
        <f t="shared" si="0"/>
        <v>57.038764326358042</v>
      </c>
      <c r="AE63">
        <f t="shared" si="25"/>
        <v>32.961235673641958</v>
      </c>
      <c r="AF63">
        <f t="shared" si="26"/>
        <v>2.4817452462709742E-2</v>
      </c>
      <c r="AG63">
        <f t="shared" si="27"/>
        <v>32.986053126104672</v>
      </c>
      <c r="AH63">
        <f t="shared" si="1"/>
        <v>133.54424116582425</v>
      </c>
    </row>
    <row r="64" spans="4:34" x14ac:dyDescent="0.35">
      <c r="D64" s="1">
        <f t="shared" si="28"/>
        <v>44624</v>
      </c>
      <c r="E64" s="6">
        <f t="shared" si="2"/>
        <v>0.5</v>
      </c>
      <c r="F64" s="2">
        <f t="shared" si="29"/>
        <v>2459642.5</v>
      </c>
      <c r="G64" s="9">
        <f t="shared" si="3"/>
        <v>0.22169746748802191</v>
      </c>
      <c r="I64" s="10">
        <f t="shared" si="4"/>
        <v>341.74597383239416</v>
      </c>
      <c r="J64" s="10">
        <f t="shared" si="5"/>
        <v>8338.4273837126202</v>
      </c>
      <c r="K64" s="10">
        <f t="shared" si="6"/>
        <v>1.6699308276283714E-2</v>
      </c>
      <c r="L64">
        <f t="shared" si="7"/>
        <v>1.6481275921754968</v>
      </c>
      <c r="M64">
        <f t="shared" si="8"/>
        <v>343.39410142456967</v>
      </c>
      <c r="N64" s="12">
        <f t="shared" si="9"/>
        <v>8340.0755113047962</v>
      </c>
      <c r="O64" s="12">
        <f t="shared" si="10"/>
        <v>0.99146268458158293</v>
      </c>
      <c r="P64">
        <f t="shared" si="11"/>
        <v>343.38443714133217</v>
      </c>
      <c r="Q64">
        <f t="shared" si="12"/>
        <v>23.436408117726756</v>
      </c>
      <c r="R64">
        <f t="shared" si="13"/>
        <v>23.437830490940659</v>
      </c>
      <c r="S64" s="12">
        <f t="shared" si="14"/>
        <v>-15.311654438346491</v>
      </c>
      <c r="T64">
        <f t="shared" si="15"/>
        <v>-6.5307915294417089</v>
      </c>
      <c r="U64">
        <f t="shared" si="16"/>
        <v>4.302901349471993E-2</v>
      </c>
      <c r="V64">
        <f t="shared" si="17"/>
        <v>-11.805617205871359</v>
      </c>
      <c r="W64">
        <f t="shared" si="18"/>
        <v>85.934227762085342</v>
      </c>
      <c r="X64" s="6">
        <f t="shared" si="19"/>
        <v>0.60479556750407737</v>
      </c>
      <c r="Y64" s="6">
        <f t="shared" si="20"/>
        <v>0.36608937927606255</v>
      </c>
      <c r="Z64" s="6">
        <f t="shared" si="21"/>
        <v>0.84350175573209218</v>
      </c>
      <c r="AA64">
        <f t="shared" si="22"/>
        <v>687.47382209668274</v>
      </c>
      <c r="AB64">
        <f t="shared" si="23"/>
        <v>569.09438279412859</v>
      </c>
      <c r="AC64">
        <f t="shared" si="24"/>
        <v>-37.726404301467852</v>
      </c>
      <c r="AD64">
        <f t="shared" si="0"/>
        <v>56.6945267440842</v>
      </c>
      <c r="AE64">
        <f t="shared" si="25"/>
        <v>33.3054732559158</v>
      </c>
      <c r="AF64">
        <f t="shared" si="26"/>
        <v>2.4495631315758749E-2</v>
      </c>
      <c r="AG64">
        <f t="shared" si="27"/>
        <v>33.329968887231558</v>
      </c>
      <c r="AH64">
        <f t="shared" si="1"/>
        <v>133.33184780188725</v>
      </c>
    </row>
    <row r="65" spans="4:34" x14ac:dyDescent="0.35">
      <c r="D65" s="1">
        <f t="shared" si="28"/>
        <v>44625</v>
      </c>
      <c r="E65" s="6">
        <f t="shared" si="2"/>
        <v>0.5</v>
      </c>
      <c r="F65" s="2">
        <f t="shared" si="29"/>
        <v>2459643.5</v>
      </c>
      <c r="G65" s="9">
        <f t="shared" si="3"/>
        <v>0.22172484599589323</v>
      </c>
      <c r="I65" s="10">
        <f t="shared" si="4"/>
        <v>342.73162119623885</v>
      </c>
      <c r="J65" s="10">
        <f t="shared" si="5"/>
        <v>8339.4129839924808</v>
      </c>
      <c r="K65" s="10">
        <f t="shared" si="6"/>
        <v>1.6699307123835213E-2</v>
      </c>
      <c r="L65">
        <f t="shared" si="7"/>
        <v>1.6647840885137393</v>
      </c>
      <c r="M65">
        <f t="shared" si="8"/>
        <v>344.39640528475257</v>
      </c>
      <c r="N65" s="12">
        <f t="shared" si="9"/>
        <v>8341.0777680809952</v>
      </c>
      <c r="O65" s="12">
        <f t="shared" si="10"/>
        <v>0.991712925482373</v>
      </c>
      <c r="P65">
        <f t="shared" si="11"/>
        <v>344.38674345778338</v>
      </c>
      <c r="Q65">
        <f t="shared" si="12"/>
        <v>23.43640776169212</v>
      </c>
      <c r="R65">
        <f t="shared" si="13"/>
        <v>23.437832101482496</v>
      </c>
      <c r="S65" s="12">
        <f t="shared" si="14"/>
        <v>-14.380696221091281</v>
      </c>
      <c r="T65">
        <f t="shared" si="15"/>
        <v>-6.1454336040209299</v>
      </c>
      <c r="U65">
        <f t="shared" si="16"/>
        <v>4.3029019576440737E-2</v>
      </c>
      <c r="V65">
        <f t="shared" si="17"/>
        <v>-11.58487829626916</v>
      </c>
      <c r="W65">
        <f t="shared" si="18"/>
        <v>86.239043825653553</v>
      </c>
      <c r="X65" s="6">
        <f t="shared" si="19"/>
        <v>0.60464227659463132</v>
      </c>
      <c r="Y65" s="6">
        <f t="shared" si="20"/>
        <v>0.36508937707892702</v>
      </c>
      <c r="Z65" s="6">
        <f t="shared" si="21"/>
        <v>0.84419517611033557</v>
      </c>
      <c r="AA65">
        <f t="shared" si="22"/>
        <v>689.91235060522843</v>
      </c>
      <c r="AB65">
        <f t="shared" si="23"/>
        <v>569.31512170373082</v>
      </c>
      <c r="AC65">
        <f t="shared" si="24"/>
        <v>-37.671219574067294</v>
      </c>
      <c r="AD65">
        <f t="shared" si="0"/>
        <v>56.348282410407698</v>
      </c>
      <c r="AE65">
        <f t="shared" si="25"/>
        <v>33.651717589592302</v>
      </c>
      <c r="AF65">
        <f t="shared" si="26"/>
        <v>2.4177747561878019E-2</v>
      </c>
      <c r="AG65">
        <f t="shared" si="27"/>
        <v>33.675895337154181</v>
      </c>
      <c r="AH65">
        <f t="shared" si="1"/>
        <v>133.11864405276492</v>
      </c>
    </row>
    <row r="66" spans="4:34" x14ac:dyDescent="0.35">
      <c r="D66" s="1">
        <f t="shared" si="28"/>
        <v>44626</v>
      </c>
      <c r="E66" s="6">
        <f t="shared" si="2"/>
        <v>0.5</v>
      </c>
      <c r="F66" s="2">
        <f t="shared" si="29"/>
        <v>2459644.5</v>
      </c>
      <c r="G66" s="9">
        <f t="shared" si="3"/>
        <v>0.22175222450376456</v>
      </c>
      <c r="I66" s="10">
        <f t="shared" si="4"/>
        <v>343.71726856008536</v>
      </c>
      <c r="J66" s="10">
        <f t="shared" si="5"/>
        <v>8340.3985842723396</v>
      </c>
      <c r="K66" s="10">
        <f t="shared" si="6"/>
        <v>1.6699305971386517E-2</v>
      </c>
      <c r="L66">
        <f t="shared" si="7"/>
        <v>1.680932421506576</v>
      </c>
      <c r="M66">
        <f t="shared" si="8"/>
        <v>345.39820098159191</v>
      </c>
      <c r="N66" s="12">
        <f t="shared" si="9"/>
        <v>8342.079516693846</v>
      </c>
      <c r="O66" s="12">
        <f t="shared" si="10"/>
        <v>0.9919655962012256</v>
      </c>
      <c r="P66">
        <f t="shared" si="11"/>
        <v>345.38854161428367</v>
      </c>
      <c r="Q66">
        <f t="shared" si="12"/>
        <v>23.436407405657484</v>
      </c>
      <c r="R66">
        <f t="shared" si="13"/>
        <v>23.437833710807695</v>
      </c>
      <c r="S66" s="12">
        <f t="shared" si="14"/>
        <v>-13.451559140175874</v>
      </c>
      <c r="T66">
        <f t="shared" si="15"/>
        <v>-5.7586645524984128</v>
      </c>
      <c r="U66">
        <f t="shared" si="16"/>
        <v>4.302902565356774E-2</v>
      </c>
      <c r="V66">
        <f t="shared" si="17"/>
        <v>-11.356893332840782</v>
      </c>
      <c r="W66">
        <f t="shared" si="18"/>
        <v>86.544474034352646</v>
      </c>
      <c r="X66" s="6">
        <f t="shared" si="19"/>
        <v>0.60448395370336161</v>
      </c>
      <c r="Y66" s="6">
        <f t="shared" si="20"/>
        <v>0.36408263694127097</v>
      </c>
      <c r="Z66" s="6">
        <f t="shared" si="21"/>
        <v>0.84488527046545225</v>
      </c>
      <c r="AA66">
        <f t="shared" si="22"/>
        <v>692.35579227482117</v>
      </c>
      <c r="AB66">
        <f t="shared" si="23"/>
        <v>569.54310666715924</v>
      </c>
      <c r="AC66">
        <f t="shared" si="24"/>
        <v>-37.614223333210191</v>
      </c>
      <c r="AD66">
        <f t="shared" ref="AD66:AD129" si="30">DEGREES(ACOS(SIN(RADIANS($B$2))*SIN(RADIANS(T66))+COS(RADIANS($B$2))*COS(RADIANS(T66))*COS(RADIANS(AC66))))</f>
        <v>56.000170545922572</v>
      </c>
      <c r="AE66">
        <f t="shared" si="25"/>
        <v>33.999829454077428</v>
      </c>
      <c r="AF66">
        <f t="shared" si="26"/>
        <v>2.3863847623987289E-2</v>
      </c>
      <c r="AG66">
        <f t="shared" si="27"/>
        <v>34.023693301701414</v>
      </c>
      <c r="AH66">
        <f t="shared" ref="AH66:AH129" si="31"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>132.90458448753208</v>
      </c>
    </row>
    <row r="67" spans="4:34" x14ac:dyDescent="0.35">
      <c r="D67" s="1">
        <f t="shared" si="28"/>
        <v>44627</v>
      </c>
      <c r="E67" s="6">
        <f t="shared" ref="E67:E130" si="32">$B$5</f>
        <v>0.5</v>
      </c>
      <c r="F67" s="2">
        <f t="shared" si="29"/>
        <v>2459645.5</v>
      </c>
      <c r="G67" s="9">
        <f t="shared" ref="G67:G130" si="33">(F67-2451545)/36525</f>
        <v>0.22177960301163588</v>
      </c>
      <c r="I67" s="10">
        <f t="shared" ref="I67:I130" si="34">MOD(280.46646+G67*(36000.76983 + G67*0.0003032),360)</f>
        <v>344.70291592393187</v>
      </c>
      <c r="J67" s="10">
        <f t="shared" ref="J67:J130" si="35">357.52911+G67*(35999.05029 - 0.0001537*G67)</f>
        <v>8341.3841845521965</v>
      </c>
      <c r="K67" s="10">
        <f t="shared" ref="K67:K130" si="36">0.016708634-G67*(0.000042037+0.0000001267*G67)</f>
        <v>1.6699304818937635E-2</v>
      </c>
      <c r="L67">
        <f t="shared" ref="L67:L130" si="37">SIN(RADIANS(J67))*(1.914602-G67*(0.004817+0.000014*G67))+SIN(RADIANS(2*J67))*(0.019993-0.000101*G67)+SIN(RADIANS(3*J67))*0.000289</f>
        <v>1.696568151394402</v>
      </c>
      <c r="M67">
        <f t="shared" ref="M67:M130" si="38">I67+L67</f>
        <v>346.39948407532626</v>
      </c>
      <c r="N67" s="12">
        <f t="shared" ref="N67:N130" si="39">J67+L67</f>
        <v>8343.0807527035904</v>
      </c>
      <c r="O67" s="12">
        <f t="shared" ref="O67:O130" si="40">(1.000001018*(1-K67*K67))/(1+K67*COS(RADIANS(N67)))</f>
        <v>0.99222061828447217</v>
      </c>
      <c r="P67">
        <f t="shared" ref="P67:P130" si="41">M67-0.00569-0.00478*SIN(RADIANS(125.04-1934.136*G67))</f>
        <v>346.3898271710695</v>
      </c>
      <c r="Q67">
        <f t="shared" ref="Q67:Q130" si="42">23+(26+((21.448-G67*(46.815+G67*(0.00059-G67*0.001813))))/60)/60</f>
        <v>23.436407049622851</v>
      </c>
      <c r="R67">
        <f t="shared" ref="R67:R130" si="43">Q67+0.00256*COS(RADIANS(125.04-1934.136*G67))</f>
        <v>23.43783531891458</v>
      </c>
      <c r="S67" s="12">
        <f t="shared" ref="S67:S130" si="44">DEGREES(ATAN2(COS(RADIANS(P67)),COS(RADIANS(R67))*SIN(RADIANS(P67))))</f>
        <v>-12.524163138549195</v>
      </c>
      <c r="T67">
        <f t="shared" ref="T67:T130" si="45">DEGREES(ASIN(SIN(RADIANS(R67))*SIN(RADIANS(P67))))</f>
        <v>-5.3705923627996004</v>
      </c>
      <c r="U67">
        <f t="shared" ref="U67:U130" si="46">TAN(RADIANS(R67/2))*TAN(RADIANS(R67/2))</f>
        <v>4.3029031726094624E-2</v>
      </c>
      <c r="V67">
        <f t="shared" ref="V67:V130" si="47">4*DEGREES(U67*SIN(2*RADIANS(I67))-2*K67*SIN(RADIANS(J67))+4*K67*U67*SIN(RADIANS(J67))*COS(2*RADIANS(I67))-0.5*U67*U67*SIN(4*RADIANS(I67))-1.25*K67*K67*SIN(2*RADIANS(J67)))</f>
        <v>-11.121992836949907</v>
      </c>
      <c r="W67">
        <f t="shared" ref="W67:W130" si="48">DEGREES(ACOS(COS(RADIANS(90.833))/(COS(RADIANS($B$2))*COS(RADIANS(T67)))-TAN(RADIANS($B$2))*TAN(RADIANS(T67))))</f>
        <v>86.850465814562497</v>
      </c>
      <c r="X67" s="6">
        <f t="shared" ref="X67:X130" si="49">(720-4*$B$3-V67+$B$4*60)/1440</f>
        <v>0.60432082835899292</v>
      </c>
      <c r="Y67" s="6">
        <f t="shared" ref="Y67:Y130" si="50">(X67*1440-W67*4)/1440</f>
        <v>0.36306953442965267</v>
      </c>
      <c r="Z67" s="6">
        <f t="shared" ref="Z67:Z130" si="51">(X67*1440+W67*4)/1440</f>
        <v>0.84557212228833312</v>
      </c>
      <c r="AA67">
        <f t="shared" ref="AA67:AA130" si="52">8*W67</f>
        <v>694.80372651649998</v>
      </c>
      <c r="AB67">
        <f t="shared" ref="AB67:AB130" si="53">MOD(E67*1440+V67+4*$B$3-60*$B$4,1440)</f>
        <v>569.77800716305012</v>
      </c>
      <c r="AC67">
        <f t="shared" ref="AC67:AC130" si="54">IF(AB67/4&lt;0,AB67/4+180,AB67/4-180)</f>
        <v>-37.55549820923747</v>
      </c>
      <c r="AD67">
        <f t="shared" si="30"/>
        <v>55.650330916861087</v>
      </c>
      <c r="AE67">
        <f t="shared" ref="AE67:AE130" si="55">90-AD67</f>
        <v>34.349669083138913</v>
      </c>
      <c r="AF67">
        <f t="shared" ref="AF67:AF130" si="56">IF(AE67&gt;85,0,IF(AE67&gt;5,58.1/TAN(RADIANS(AE67))-0.07/POWER(TAN(RADIANS(AE67)),3)+0.000086/POWER(TAN(RADIANS(AE67)),5),IF(AE67&gt;-0.575,1735+AE67*(-518.2+AE67*(103.4+AE67*(-12.79+AE67*0.711))),-20.772/TAN(RADIANS(AE67)))))/3600</f>
        <v>2.3553971199427051E-2</v>
      </c>
      <c r="AG67">
        <f t="shared" ref="AG67:AG130" si="57">AE67+AF67</f>
        <v>34.373223054338339</v>
      </c>
      <c r="AH67">
        <f t="shared" si="31"/>
        <v>132.68962190814392</v>
      </c>
    </row>
    <row r="68" spans="4:34" x14ac:dyDescent="0.35">
      <c r="D68" s="1">
        <f t="shared" ref="D68:D131" si="58">D67+1</f>
        <v>44628</v>
      </c>
      <c r="E68" s="6">
        <f t="shared" si="32"/>
        <v>0.5</v>
      </c>
      <c r="F68" s="2">
        <f t="shared" ref="F68:F131" si="59">D68-$D$2+2415020+365*($B$6-1900)+ABS(($B$6-1900) /4)</f>
        <v>2459646.5</v>
      </c>
      <c r="G68" s="9">
        <f t="shared" si="33"/>
        <v>0.22180698151950717</v>
      </c>
      <c r="I68" s="10">
        <f t="shared" si="34"/>
        <v>345.68856328777656</v>
      </c>
      <c r="J68" s="10">
        <f t="shared" si="35"/>
        <v>8342.3697848320553</v>
      </c>
      <c r="K68" s="10">
        <f t="shared" si="36"/>
        <v>1.6699303666488561E-2</v>
      </c>
      <c r="L68">
        <f t="shared" si="37"/>
        <v>1.711687008080333</v>
      </c>
      <c r="M68">
        <f t="shared" si="38"/>
        <v>347.40025029585689</v>
      </c>
      <c r="N68" s="12">
        <f t="shared" si="39"/>
        <v>8344.0814718401361</v>
      </c>
      <c r="O68" s="12">
        <f t="shared" si="40"/>
        <v>0.99247791266893925</v>
      </c>
      <c r="P68">
        <f t="shared" si="41"/>
        <v>347.39059585804011</v>
      </c>
      <c r="Q68">
        <f t="shared" si="42"/>
        <v>23.436406693588214</v>
      </c>
      <c r="R68">
        <f t="shared" si="43"/>
        <v>23.437836925801463</v>
      </c>
      <c r="S68" s="12">
        <f t="shared" si="44"/>
        <v>-11.598427348309816</v>
      </c>
      <c r="T68">
        <f t="shared" si="45"/>
        <v>-4.9813245082324817</v>
      </c>
      <c r="U68">
        <f t="shared" si="46"/>
        <v>4.3029037794014985E-2</v>
      </c>
      <c r="V68">
        <f t="shared" si="47"/>
        <v>-10.880510014083564</v>
      </c>
      <c r="W68">
        <f t="shared" si="48"/>
        <v>87.156967996423759</v>
      </c>
      <c r="X68" s="6">
        <f t="shared" si="49"/>
        <v>0.60415313195422471</v>
      </c>
      <c r="Y68" s="6">
        <f t="shared" si="50"/>
        <v>0.36205044307526985</v>
      </c>
      <c r="Z68" s="6">
        <f t="shared" si="51"/>
        <v>0.84625582083317963</v>
      </c>
      <c r="AA68">
        <f t="shared" si="52"/>
        <v>697.25574397139007</v>
      </c>
      <c r="AB68">
        <f t="shared" si="53"/>
        <v>570.01948998591638</v>
      </c>
      <c r="AC68">
        <f t="shared" si="54"/>
        <v>-37.495127503520905</v>
      </c>
      <c r="AD68">
        <f t="shared" si="30"/>
        <v>55.298903779846036</v>
      </c>
      <c r="AE68">
        <f t="shared" si="55"/>
        <v>34.701096220153964</v>
      </c>
      <c r="AF68">
        <f t="shared" si="56"/>
        <v>2.3248151687549495E-2</v>
      </c>
      <c r="AG68">
        <f t="shared" si="57"/>
        <v>34.724344371841511</v>
      </c>
      <c r="AH68">
        <f t="shared" si="31"/>
        <v>132.47370745732536</v>
      </c>
    </row>
    <row r="69" spans="4:34" x14ac:dyDescent="0.35">
      <c r="D69" s="1">
        <f t="shared" si="58"/>
        <v>44629</v>
      </c>
      <c r="E69" s="6">
        <f t="shared" si="32"/>
        <v>0.5</v>
      </c>
      <c r="F69" s="2">
        <f t="shared" si="59"/>
        <v>2459647.5</v>
      </c>
      <c r="G69" s="9">
        <f t="shared" si="33"/>
        <v>0.2218343600273785</v>
      </c>
      <c r="I69" s="10">
        <f t="shared" si="34"/>
        <v>346.67421065162307</v>
      </c>
      <c r="J69" s="10">
        <f t="shared" si="35"/>
        <v>8343.3553851119141</v>
      </c>
      <c r="K69" s="10">
        <f t="shared" si="36"/>
        <v>1.6699302514039296E-2</v>
      </c>
      <c r="L69">
        <f t="shared" si="37"/>
        <v>1.7262848919197709</v>
      </c>
      <c r="M69">
        <f t="shared" si="38"/>
        <v>348.40049554354283</v>
      </c>
      <c r="N69" s="12">
        <f t="shared" si="39"/>
        <v>8345.081670003834</v>
      </c>
      <c r="O69" s="12">
        <f t="shared" si="40"/>
        <v>0.99273739970956776</v>
      </c>
      <c r="P69">
        <f t="shared" si="41"/>
        <v>348.39084357555231</v>
      </c>
      <c r="Q69">
        <f t="shared" si="42"/>
        <v>23.436406337553578</v>
      </c>
      <c r="R69">
        <f t="shared" si="43"/>
        <v>23.437838531466674</v>
      </c>
      <c r="S69" s="12">
        <f t="shared" si="44"/>
        <v>-10.674270165624479</v>
      </c>
      <c r="T69">
        <f t="shared" si="45"/>
        <v>-4.5909679486084878</v>
      </c>
      <c r="U69">
        <f t="shared" si="46"/>
        <v>4.3029043857322556E-2</v>
      </c>
      <c r="V69">
        <f t="shared" si="47"/>
        <v>-10.63278039504709</v>
      </c>
      <c r="W69">
        <f t="shared" si="48"/>
        <v>87.463930728848666</v>
      </c>
      <c r="X69" s="6">
        <f t="shared" si="49"/>
        <v>0.60398109749656048</v>
      </c>
      <c r="Y69" s="6">
        <f t="shared" si="50"/>
        <v>0.36102573436086971</v>
      </c>
      <c r="Z69" s="6">
        <f t="shared" si="51"/>
        <v>0.84693646063225125</v>
      </c>
      <c r="AA69">
        <f t="shared" si="52"/>
        <v>699.71144583078933</v>
      </c>
      <c r="AB69">
        <f t="shared" si="53"/>
        <v>570.26721960495286</v>
      </c>
      <c r="AC69">
        <f t="shared" si="54"/>
        <v>-37.433195098761786</v>
      </c>
      <c r="AD69">
        <f t="shared" si="30"/>
        <v>54.946029828131877</v>
      </c>
      <c r="AE69">
        <f t="shared" si="55"/>
        <v>35.053970171868123</v>
      </c>
      <c r="AF69">
        <f t="shared" si="56"/>
        <v>2.2946416603438189E-2</v>
      </c>
      <c r="AG69">
        <f t="shared" si="57"/>
        <v>35.076916588471562</v>
      </c>
      <c r="AH69">
        <f t="shared" si="31"/>
        <v>132.25679072989061</v>
      </c>
    </row>
    <row r="70" spans="4:34" x14ac:dyDescent="0.35">
      <c r="D70" s="1">
        <f t="shared" si="58"/>
        <v>44630</v>
      </c>
      <c r="E70" s="6">
        <f t="shared" si="32"/>
        <v>0.5</v>
      </c>
      <c r="F70" s="2">
        <f t="shared" si="59"/>
        <v>2459648.5</v>
      </c>
      <c r="G70" s="9">
        <f t="shared" si="33"/>
        <v>0.22186173853524982</v>
      </c>
      <c r="I70" s="10">
        <f t="shared" si="34"/>
        <v>347.6598580154714</v>
      </c>
      <c r="J70" s="10">
        <f t="shared" si="35"/>
        <v>8344.340985391771</v>
      </c>
      <c r="K70" s="10">
        <f t="shared" si="36"/>
        <v>1.6699301361589841E-2</v>
      </c>
      <c r="L70">
        <f t="shared" si="37"/>
        <v>1.740357874438808</v>
      </c>
      <c r="M70">
        <f t="shared" si="38"/>
        <v>349.40021588991021</v>
      </c>
      <c r="N70" s="12">
        <f t="shared" si="39"/>
        <v>8346.0813432662089</v>
      </c>
      <c r="O70" s="12">
        <f t="shared" si="40"/>
        <v>0.99299899920707624</v>
      </c>
      <c r="P70">
        <f t="shared" si="41"/>
        <v>349.39056639513018</v>
      </c>
      <c r="Q70">
        <f t="shared" si="42"/>
        <v>23.436405981518945</v>
      </c>
      <c r="R70">
        <f t="shared" si="43"/>
        <v>23.437840135908541</v>
      </c>
      <c r="S70" s="12">
        <f t="shared" si="44"/>
        <v>-9.751609323761576</v>
      </c>
      <c r="T70">
        <f t="shared" si="45"/>
        <v>-4.1996291326422863</v>
      </c>
      <c r="U70">
        <f t="shared" si="46"/>
        <v>4.3029049916010996E-2</v>
      </c>
      <c r="V70">
        <f t="shared" si="47"/>
        <v>-10.379141491457672</v>
      </c>
      <c r="W70">
        <f t="shared" si="48"/>
        <v>87.771305393971019</v>
      </c>
      <c r="X70" s="6">
        <f t="shared" si="49"/>
        <v>0.60380495936906786</v>
      </c>
      <c r="Y70" s="6">
        <f t="shared" si="50"/>
        <v>0.35999577771914837</v>
      </c>
      <c r="Z70" s="6">
        <f t="shared" si="51"/>
        <v>0.84761414101898747</v>
      </c>
      <c r="AA70">
        <f t="shared" si="52"/>
        <v>702.17044315176815</v>
      </c>
      <c r="AB70">
        <f t="shared" si="53"/>
        <v>570.52085850854235</v>
      </c>
      <c r="AC70">
        <f t="shared" si="54"/>
        <v>-37.369785372864413</v>
      </c>
      <c r="AD70">
        <f t="shared" si="30"/>
        <v>54.591850139328102</v>
      </c>
      <c r="AE70">
        <f t="shared" si="55"/>
        <v>35.408149860671898</v>
      </c>
      <c r="AF70">
        <f t="shared" si="56"/>
        <v>2.2648787977226203E-2</v>
      </c>
      <c r="AG70">
        <f t="shared" si="57"/>
        <v>35.430798648649123</v>
      </c>
      <c r="AH70">
        <f t="shared" si="31"/>
        <v>132.03881988754171</v>
      </c>
    </row>
    <row r="71" spans="4:34" x14ac:dyDescent="0.35">
      <c r="D71" s="1">
        <f t="shared" si="58"/>
        <v>44631</v>
      </c>
      <c r="E71" s="6">
        <f t="shared" si="32"/>
        <v>0.5</v>
      </c>
      <c r="F71" s="2">
        <f t="shared" si="59"/>
        <v>2459649.5</v>
      </c>
      <c r="G71" s="9">
        <f t="shared" si="33"/>
        <v>0.22188911704312114</v>
      </c>
      <c r="I71" s="10">
        <f t="shared" si="34"/>
        <v>348.64550537931973</v>
      </c>
      <c r="J71" s="10">
        <f t="shared" si="35"/>
        <v>8345.326585671628</v>
      </c>
      <c r="K71" s="10">
        <f t="shared" si="36"/>
        <v>1.6699300209140198E-2</v>
      </c>
      <c r="L71">
        <f t="shared" si="37"/>
        <v>1.753902198982511</v>
      </c>
      <c r="M71">
        <f t="shared" si="38"/>
        <v>350.39940757830226</v>
      </c>
      <c r="N71" s="12">
        <f t="shared" si="39"/>
        <v>8347.0804878706113</v>
      </c>
      <c r="O71" s="12">
        <f t="shared" si="40"/>
        <v>0.99326263043566976</v>
      </c>
      <c r="P71">
        <f t="shared" si="41"/>
        <v>350.38976056011484</v>
      </c>
      <c r="Q71">
        <f t="shared" si="42"/>
        <v>23.436405625484312</v>
      </c>
      <c r="R71">
        <f t="shared" si="43"/>
        <v>23.437841739125385</v>
      </c>
      <c r="S71" s="12">
        <f t="shared" si="44"/>
        <v>-8.8303619642888691</v>
      </c>
      <c r="T71">
        <f t="shared" si="45"/>
        <v>-3.8074140015328011</v>
      </c>
      <c r="U71">
        <f t="shared" si="46"/>
        <v>4.3029055970073969E-2</v>
      </c>
      <c r="V71">
        <f t="shared" si="47"/>
        <v>-10.119932465500085</v>
      </c>
      <c r="W71">
        <f t="shared" si="48"/>
        <v>88.07904452117522</v>
      </c>
      <c r="X71" s="6">
        <f t="shared" si="49"/>
        <v>0.60362495310104169</v>
      </c>
      <c r="Y71" s="6">
        <f t="shared" si="50"/>
        <v>0.35896094054222166</v>
      </c>
      <c r="Z71" s="6">
        <f t="shared" si="51"/>
        <v>0.84828896565986167</v>
      </c>
      <c r="AA71">
        <f t="shared" si="52"/>
        <v>704.63235616940176</v>
      </c>
      <c r="AB71">
        <f t="shared" si="53"/>
        <v>570.78006753449984</v>
      </c>
      <c r="AC71">
        <f t="shared" si="54"/>
        <v>-37.304983116375041</v>
      </c>
      <c r="AD71">
        <f t="shared" si="30"/>
        <v>54.236506124567775</v>
      </c>
      <c r="AE71">
        <f t="shared" si="55"/>
        <v>35.763493875432225</v>
      </c>
      <c r="AF71">
        <f t="shared" si="56"/>
        <v>2.2355282738604002E-2</v>
      </c>
      <c r="AG71">
        <f t="shared" si="57"/>
        <v>35.785849158170826</v>
      </c>
      <c r="AH71">
        <f t="shared" si="31"/>
        <v>131.81974177721236</v>
      </c>
    </row>
    <row r="72" spans="4:34" x14ac:dyDescent="0.35">
      <c r="D72" s="1">
        <f t="shared" si="58"/>
        <v>44632</v>
      </c>
      <c r="E72" s="6">
        <f t="shared" si="32"/>
        <v>0.5</v>
      </c>
      <c r="F72" s="2">
        <f t="shared" si="59"/>
        <v>2459650.5</v>
      </c>
      <c r="G72" s="9">
        <f t="shared" si="33"/>
        <v>0.22191649555099247</v>
      </c>
      <c r="I72" s="10">
        <f t="shared" si="34"/>
        <v>349.63115274316806</v>
      </c>
      <c r="J72" s="10">
        <f t="shared" si="35"/>
        <v>8346.3121859514849</v>
      </c>
      <c r="K72" s="10">
        <f t="shared" si="36"/>
        <v>1.6699299056690365E-2</v>
      </c>
      <c r="L72">
        <f t="shared" si="37"/>
        <v>1.7669142812929217</v>
      </c>
      <c r="M72">
        <f t="shared" si="38"/>
        <v>351.398067024461</v>
      </c>
      <c r="N72" s="12">
        <f t="shared" si="39"/>
        <v>8348.0791002327787</v>
      </c>
      <c r="O72" s="12">
        <f t="shared" si="40"/>
        <v>0.9935282121707556</v>
      </c>
      <c r="P72">
        <f t="shared" si="41"/>
        <v>351.38842248624616</v>
      </c>
      <c r="Q72">
        <f t="shared" si="42"/>
        <v>23.436405269449676</v>
      </c>
      <c r="R72">
        <f t="shared" si="43"/>
        <v>23.437843341115531</v>
      </c>
      <c r="S72" s="12">
        <f t="shared" si="44"/>
        <v>-7.9104447065205061</v>
      </c>
      <c r="T72">
        <f t="shared" si="45"/>
        <v>-3.4144279936417226</v>
      </c>
      <c r="U72">
        <f t="shared" si="46"/>
        <v>4.3029062019505154E-2</v>
      </c>
      <c r="V72">
        <f t="shared" si="47"/>
        <v>-9.8554938138245429</v>
      </c>
      <c r="W72">
        <f t="shared" si="48"/>
        <v>88.387101700822839</v>
      </c>
      <c r="X72" s="6">
        <f t="shared" si="49"/>
        <v>0.60344131514848931</v>
      </c>
      <c r="Y72" s="6">
        <f t="shared" si="50"/>
        <v>0.35792158820175929</v>
      </c>
      <c r="Z72" s="6">
        <f t="shared" si="51"/>
        <v>0.84896104209521939</v>
      </c>
      <c r="AA72">
        <f t="shared" si="52"/>
        <v>707.09681360658271</v>
      </c>
      <c r="AB72">
        <f t="shared" si="53"/>
        <v>571.04450618617545</v>
      </c>
      <c r="AC72">
        <f t="shared" si="54"/>
        <v>-37.238873453456137</v>
      </c>
      <c r="AD72">
        <f t="shared" si="30"/>
        <v>53.880139479080839</v>
      </c>
      <c r="AE72">
        <f t="shared" si="55"/>
        <v>36.119860520919161</v>
      </c>
      <c r="AF72">
        <f t="shared" si="56"/>
        <v>2.2065913086240133E-2</v>
      </c>
      <c r="AG72">
        <f t="shared" si="57"/>
        <v>36.141926434005399</v>
      </c>
      <c r="AH72">
        <f t="shared" si="31"/>
        <v>131.5995020530487</v>
      </c>
    </row>
    <row r="73" spans="4:34" x14ac:dyDescent="0.35">
      <c r="D73" s="1">
        <f t="shared" si="58"/>
        <v>44633</v>
      </c>
      <c r="E73" s="6">
        <f t="shared" si="32"/>
        <v>0.5</v>
      </c>
      <c r="F73" s="2">
        <f t="shared" si="59"/>
        <v>2459651.5</v>
      </c>
      <c r="G73" s="9">
        <f t="shared" si="33"/>
        <v>0.22194387405886379</v>
      </c>
      <c r="I73" s="10">
        <f t="shared" si="34"/>
        <v>350.61680010701639</v>
      </c>
      <c r="J73" s="10">
        <f t="shared" si="35"/>
        <v>8347.2977862313419</v>
      </c>
      <c r="K73" s="10">
        <f t="shared" si="36"/>
        <v>1.6699297904240341E-2</v>
      </c>
      <c r="L73">
        <f t="shared" si="37"/>
        <v>1.7793907100179964</v>
      </c>
      <c r="M73">
        <f t="shared" si="38"/>
        <v>352.39619081703438</v>
      </c>
      <c r="N73" s="12">
        <f t="shared" si="39"/>
        <v>8349.0771769413604</v>
      </c>
      <c r="O73" s="12">
        <f t="shared" si="40"/>
        <v>0.99379566271668296</v>
      </c>
      <c r="P73">
        <f t="shared" si="41"/>
        <v>352.38654876217004</v>
      </c>
      <c r="Q73">
        <f t="shared" si="42"/>
        <v>23.436404913415043</v>
      </c>
      <c r="R73">
        <f t="shared" si="43"/>
        <v>23.437844941877312</v>
      </c>
      <c r="S73" s="12">
        <f t="shared" si="44"/>
        <v>-6.9917737153008872</v>
      </c>
      <c r="T73">
        <f t="shared" si="45"/>
        <v>-3.0207760501863419</v>
      </c>
      <c r="U73">
        <f t="shared" si="46"/>
        <v>4.302906806429823E-2</v>
      </c>
      <c r="V73">
        <f t="shared" si="47"/>
        <v>-9.5861670653849504</v>
      </c>
      <c r="W73">
        <f t="shared" si="48"/>
        <v>88.695431497782423</v>
      </c>
      <c r="X73" s="6">
        <f t="shared" si="49"/>
        <v>0.60325428268429515</v>
      </c>
      <c r="Y73" s="6">
        <f t="shared" si="50"/>
        <v>0.35687808407934402</v>
      </c>
      <c r="Z73" s="6">
        <f t="shared" si="51"/>
        <v>0.84963048128924623</v>
      </c>
      <c r="AA73">
        <f t="shared" si="52"/>
        <v>709.56345198225938</v>
      </c>
      <c r="AB73">
        <f t="shared" si="53"/>
        <v>571.31383293461499</v>
      </c>
      <c r="AC73">
        <f t="shared" si="54"/>
        <v>-37.171541766346252</v>
      </c>
      <c r="AD73">
        <f t="shared" si="30"/>
        <v>53.522892134115679</v>
      </c>
      <c r="AE73">
        <f t="shared" si="55"/>
        <v>36.477107865884321</v>
      </c>
      <c r="AF73">
        <f t="shared" si="56"/>
        <v>2.1780686841945313E-2</v>
      </c>
      <c r="AG73">
        <f t="shared" si="57"/>
        <v>36.498888552726264</v>
      </c>
      <c r="AH73">
        <f t="shared" si="31"/>
        <v>131.37804530214032</v>
      </c>
    </row>
    <row r="74" spans="4:34" x14ac:dyDescent="0.35">
      <c r="D74" s="1">
        <f t="shared" si="58"/>
        <v>44634</v>
      </c>
      <c r="E74" s="6">
        <f t="shared" si="32"/>
        <v>0.5</v>
      </c>
      <c r="F74" s="2">
        <f t="shared" si="59"/>
        <v>2459652.5</v>
      </c>
      <c r="G74" s="9">
        <f t="shared" si="33"/>
        <v>0.22197125256673511</v>
      </c>
      <c r="I74" s="10">
        <f t="shared" si="34"/>
        <v>351.60244747086654</v>
      </c>
      <c r="J74" s="10">
        <f t="shared" si="35"/>
        <v>8348.2833865112007</v>
      </c>
      <c r="K74" s="10">
        <f t="shared" si="36"/>
        <v>1.6699296751790129E-2</v>
      </c>
      <c r="L74">
        <f t="shared" si="37"/>
        <v>1.7913282471517498</v>
      </c>
      <c r="M74">
        <f t="shared" si="38"/>
        <v>353.39377571801828</v>
      </c>
      <c r="N74" s="12">
        <f t="shared" si="39"/>
        <v>8350.0747147583515</v>
      </c>
      <c r="O74" s="12">
        <f t="shared" si="40"/>
        <v>0.99406489993447367</v>
      </c>
      <c r="P74">
        <f t="shared" si="41"/>
        <v>353.38413614988019</v>
      </c>
      <c r="Q74">
        <f t="shared" si="42"/>
        <v>23.43640455738041</v>
      </c>
      <c r="R74">
        <f t="shared" si="43"/>
        <v>23.437846541409051</v>
      </c>
      <c r="S74" s="12">
        <f t="shared" si="44"/>
        <v>-6.0742647672053138</v>
      </c>
      <c r="T74">
        <f t="shared" si="45"/>
        <v>-2.6265626218598968</v>
      </c>
      <c r="U74">
        <f t="shared" si="46"/>
        <v>4.3029074104446896E-2</v>
      </c>
      <c r="V74">
        <f t="shared" si="47"/>
        <v>-9.3122944929237921</v>
      </c>
      <c r="W74">
        <f t="shared" si="48"/>
        <v>89.003989364863514</v>
      </c>
      <c r="X74" s="6">
        <f t="shared" si="49"/>
        <v>0.60306409339786371</v>
      </c>
      <c r="Y74" s="6">
        <f t="shared" si="50"/>
        <v>0.35583078960657616</v>
      </c>
      <c r="Z74" s="6">
        <f t="shared" si="51"/>
        <v>0.85029739718915109</v>
      </c>
      <c r="AA74">
        <f t="shared" si="52"/>
        <v>712.03191491890811</v>
      </c>
      <c r="AB74">
        <f t="shared" si="53"/>
        <v>571.58770550707618</v>
      </c>
      <c r="AC74">
        <f t="shared" si="54"/>
        <v>-37.103073623230955</v>
      </c>
      <c r="AD74">
        <f t="shared" si="30"/>
        <v>53.164906210130859</v>
      </c>
      <c r="AE74">
        <f t="shared" si="55"/>
        <v>36.835093789869141</v>
      </c>
      <c r="AF74">
        <f t="shared" si="56"/>
        <v>2.1499607789501659E-2</v>
      </c>
      <c r="AG74">
        <f t="shared" si="57"/>
        <v>36.856593397658642</v>
      </c>
      <c r="AH74">
        <f t="shared" si="31"/>
        <v>131.15531517413399</v>
      </c>
    </row>
    <row r="75" spans="4:34" x14ac:dyDescent="0.35">
      <c r="D75" s="1">
        <f t="shared" si="58"/>
        <v>44635</v>
      </c>
      <c r="E75" s="6">
        <f t="shared" si="32"/>
        <v>0.5</v>
      </c>
      <c r="F75" s="2">
        <f t="shared" si="59"/>
        <v>2459653.5</v>
      </c>
      <c r="G75" s="9">
        <f t="shared" si="33"/>
        <v>0.22199863107460643</v>
      </c>
      <c r="I75" s="10">
        <f t="shared" si="34"/>
        <v>352.58809483471668</v>
      </c>
      <c r="J75" s="10">
        <f t="shared" si="35"/>
        <v>8349.2689867910558</v>
      </c>
      <c r="K75" s="10">
        <f t="shared" si="36"/>
        <v>1.6699295599339727E-2</v>
      </c>
      <c r="L75">
        <f t="shared" si="37"/>
        <v>1.8027238284064941</v>
      </c>
      <c r="M75">
        <f t="shared" si="38"/>
        <v>354.39081866312318</v>
      </c>
      <c r="N75" s="12">
        <f t="shared" si="39"/>
        <v>8351.0717106194625</v>
      </c>
      <c r="O75" s="12">
        <f t="shared" si="40"/>
        <v>0.99433584126954011</v>
      </c>
      <c r="P75">
        <f t="shared" si="41"/>
        <v>354.38118158508496</v>
      </c>
      <c r="Q75">
        <f t="shared" si="42"/>
        <v>23.436404201345777</v>
      </c>
      <c r="R75">
        <f t="shared" si="43"/>
        <v>23.437848139709079</v>
      </c>
      <c r="S75" s="12">
        <f t="shared" si="44"/>
        <v>-5.1578333152544031</v>
      </c>
      <c r="T75">
        <f t="shared" si="45"/>
        <v>-2.2318916762998051</v>
      </c>
      <c r="U75">
        <f t="shared" si="46"/>
        <v>4.3029080139944845E-2</v>
      </c>
      <c r="V75">
        <f t="shared" si="47"/>
        <v>-9.034218837739056</v>
      </c>
      <c r="W75">
        <f t="shared" si="48"/>
        <v>89.312731556239939</v>
      </c>
      <c r="X75" s="6">
        <f t="shared" si="49"/>
        <v>0.60287098530398553</v>
      </c>
      <c r="Y75" s="6">
        <f t="shared" si="50"/>
        <v>0.3547800643144301</v>
      </c>
      <c r="Z75" s="6">
        <f t="shared" si="51"/>
        <v>0.85096190629354096</v>
      </c>
      <c r="AA75">
        <f t="shared" si="52"/>
        <v>714.50185244991951</v>
      </c>
      <c r="AB75">
        <f t="shared" si="53"/>
        <v>571.86578116226087</v>
      </c>
      <c r="AC75">
        <f t="shared" si="54"/>
        <v>-37.033554709434782</v>
      </c>
      <c r="AD75">
        <f t="shared" si="30"/>
        <v>52.806323971170272</v>
      </c>
      <c r="AE75">
        <f t="shared" si="55"/>
        <v>37.193676028829728</v>
      </c>
      <c r="AF75">
        <f t="shared" si="56"/>
        <v>2.1222675998169391E-2</v>
      </c>
      <c r="AG75">
        <f t="shared" si="57"/>
        <v>37.214898704827895</v>
      </c>
      <c r="AH75">
        <f t="shared" si="31"/>
        <v>130.9312545148851</v>
      </c>
    </row>
    <row r="76" spans="4:34" x14ac:dyDescent="0.35">
      <c r="D76" s="1">
        <f t="shared" si="58"/>
        <v>44636</v>
      </c>
      <c r="E76" s="6">
        <f t="shared" si="32"/>
        <v>0.5</v>
      </c>
      <c r="F76" s="2">
        <f t="shared" si="59"/>
        <v>2459654.5</v>
      </c>
      <c r="G76" s="9">
        <f t="shared" si="33"/>
        <v>0.22202600958247776</v>
      </c>
      <c r="I76" s="10">
        <f t="shared" si="34"/>
        <v>353.57374219856683</v>
      </c>
      <c r="J76" s="10">
        <f t="shared" si="35"/>
        <v>8350.2545870709127</v>
      </c>
      <c r="K76" s="10">
        <f t="shared" si="36"/>
        <v>1.6699294446889133E-2</v>
      </c>
      <c r="L76">
        <f t="shared" si="37"/>
        <v>1.8135745635179095</v>
      </c>
      <c r="M76">
        <f t="shared" si="38"/>
        <v>355.38731676208477</v>
      </c>
      <c r="N76" s="12">
        <f t="shared" si="39"/>
        <v>8352.06816163443</v>
      </c>
      <c r="O76" s="12">
        <f t="shared" si="40"/>
        <v>0.99460840377937565</v>
      </c>
      <c r="P76">
        <f t="shared" si="41"/>
        <v>355.3776821775179</v>
      </c>
      <c r="Q76">
        <f t="shared" si="42"/>
        <v>23.436403845311144</v>
      </c>
      <c r="R76">
        <f t="shared" si="43"/>
        <v>23.437849736775725</v>
      </c>
      <c r="S76" s="12">
        <f t="shared" si="44"/>
        <v>-4.2423945522206417</v>
      </c>
      <c r="T76">
        <f t="shared" si="45"/>
        <v>-1.8368667063162318</v>
      </c>
      <c r="U76">
        <f t="shared" si="46"/>
        <v>4.3029086170785748E-2</v>
      </c>
      <c r="V76">
        <f t="shared" si="47"/>
        <v>-8.7522830472830524</v>
      </c>
      <c r="W76">
        <f t="shared" si="48"/>
        <v>89.621615040947091</v>
      </c>
      <c r="X76" s="6">
        <f t="shared" si="49"/>
        <v>0.6026751965606133</v>
      </c>
      <c r="Y76" s="6">
        <f t="shared" si="50"/>
        <v>0.35372626589131584</v>
      </c>
      <c r="Z76" s="6">
        <f t="shared" si="51"/>
        <v>0.85162412722991088</v>
      </c>
      <c r="AA76">
        <f t="shared" si="52"/>
        <v>716.97292032757673</v>
      </c>
      <c r="AB76">
        <f t="shared" si="53"/>
        <v>572.14771695271691</v>
      </c>
      <c r="AC76">
        <f t="shared" si="54"/>
        <v>-36.963070761820774</v>
      </c>
      <c r="AD76">
        <f t="shared" si="30"/>
        <v>52.447287780309871</v>
      </c>
      <c r="AE76">
        <f t="shared" si="55"/>
        <v>37.552712219690129</v>
      </c>
      <c r="AF76">
        <f t="shared" si="56"/>
        <v>2.0949888130949852E-2</v>
      </c>
      <c r="AG76">
        <f t="shared" si="57"/>
        <v>37.573662107821079</v>
      </c>
      <c r="AH76">
        <f t="shared" si="31"/>
        <v>130.70580550431538</v>
      </c>
    </row>
    <row r="77" spans="4:34" x14ac:dyDescent="0.35">
      <c r="D77" s="1">
        <f t="shared" si="58"/>
        <v>44637</v>
      </c>
      <c r="E77" s="6">
        <f t="shared" si="32"/>
        <v>0.5</v>
      </c>
      <c r="F77" s="2">
        <f t="shared" si="59"/>
        <v>2459655.5</v>
      </c>
      <c r="G77" s="9">
        <f t="shared" si="33"/>
        <v>0.22205338809034908</v>
      </c>
      <c r="I77" s="10">
        <f t="shared" si="34"/>
        <v>354.55938956241698</v>
      </c>
      <c r="J77" s="10">
        <f t="shared" si="35"/>
        <v>8351.2401873507697</v>
      </c>
      <c r="K77" s="10">
        <f t="shared" si="36"/>
        <v>1.6699293294438349E-2</v>
      </c>
      <c r="L77">
        <f t="shared" si="37"/>
        <v>1.8238777364832151</v>
      </c>
      <c r="M77">
        <f t="shared" si="38"/>
        <v>356.38326729890019</v>
      </c>
      <c r="N77" s="12">
        <f t="shared" si="39"/>
        <v>8353.0640650872538</v>
      </c>
      <c r="O77" s="12">
        <f t="shared" si="40"/>
        <v>0.99488250416121116</v>
      </c>
      <c r="P77">
        <f t="shared" si="41"/>
        <v>356.37363521117408</v>
      </c>
      <c r="Q77">
        <f t="shared" si="42"/>
        <v>23.436403489276511</v>
      </c>
      <c r="R77">
        <f t="shared" si="43"/>
        <v>23.437851332607327</v>
      </c>
      <c r="S77" s="12">
        <f t="shared" si="44"/>
        <v>-3.3278634726378646</v>
      </c>
      <c r="T77">
        <f t="shared" si="45"/>
        <v>-1.4415907388077231</v>
      </c>
      <c r="U77">
        <f t="shared" si="46"/>
        <v>4.3029092196963332E-2</v>
      </c>
      <c r="V77">
        <f t="shared" si="47"/>
        <v>-8.466830025082329</v>
      </c>
      <c r="W77">
        <f t="shared" si="48"/>
        <v>89.930597416518893</v>
      </c>
      <c r="X77" s="6">
        <f t="shared" si="49"/>
        <v>0.60247696529519612</v>
      </c>
      <c r="Y77" s="6">
        <f t="shared" si="50"/>
        <v>0.3526697502493103</v>
      </c>
      <c r="Z77" s="6">
        <f t="shared" si="51"/>
        <v>0.85228418034108189</v>
      </c>
      <c r="AA77">
        <f t="shared" si="52"/>
        <v>719.44477933215114</v>
      </c>
      <c r="AB77">
        <f t="shared" si="53"/>
        <v>572.43316997491763</v>
      </c>
      <c r="AC77">
        <f t="shared" si="54"/>
        <v>-36.891707506270592</v>
      </c>
      <c r="AD77">
        <f t="shared" si="30"/>
        <v>52.087940056061719</v>
      </c>
      <c r="AE77">
        <f t="shared" si="55"/>
        <v>37.912059943938281</v>
      </c>
      <c r="AF77">
        <f t="shared" si="56"/>
        <v>2.0681237737758134E-2</v>
      </c>
      <c r="AG77">
        <f t="shared" si="57"/>
        <v>37.932741181676043</v>
      </c>
      <c r="AH77">
        <f t="shared" si="31"/>
        <v>130.47890979867111</v>
      </c>
    </row>
    <row r="78" spans="4:34" x14ac:dyDescent="0.35">
      <c r="D78" s="1">
        <f t="shared" si="58"/>
        <v>44638</v>
      </c>
      <c r="E78" s="6">
        <f t="shared" si="32"/>
        <v>0.5</v>
      </c>
      <c r="F78" s="2">
        <f t="shared" si="59"/>
        <v>2459656.5</v>
      </c>
      <c r="G78" s="9">
        <f t="shared" si="33"/>
        <v>0.2220807665982204</v>
      </c>
      <c r="I78" s="10">
        <f t="shared" si="34"/>
        <v>355.54503692626895</v>
      </c>
      <c r="J78" s="10">
        <f t="shared" si="35"/>
        <v>8352.2257876306248</v>
      </c>
      <c r="K78" s="10">
        <f t="shared" si="36"/>
        <v>1.6699292141987374E-2</v>
      </c>
      <c r="L78">
        <f t="shared" si="37"/>
        <v>1.8336308057340298</v>
      </c>
      <c r="M78">
        <f t="shared" si="38"/>
        <v>357.37866773200295</v>
      </c>
      <c r="N78" s="12">
        <f t="shared" si="39"/>
        <v>8354.0594184363581</v>
      </c>
      <c r="O78" s="12">
        <f t="shared" si="40"/>
        <v>0.99515805877961649</v>
      </c>
      <c r="P78">
        <f t="shared" si="41"/>
        <v>357.36903814448482</v>
      </c>
      <c r="Q78">
        <f t="shared" si="42"/>
        <v>23.436403133241878</v>
      </c>
      <c r="R78">
        <f t="shared" si="43"/>
        <v>23.437852927202211</v>
      </c>
      <c r="S78" s="12">
        <f t="shared" si="44"/>
        <v>-2.414154933601047</v>
      </c>
      <c r="T78">
        <f t="shared" si="45"/>
        <v>-1.0461663442810714</v>
      </c>
      <c r="U78">
        <f t="shared" si="46"/>
        <v>4.3029098218471298E-2</v>
      </c>
      <c r="V78">
        <f t="shared" si="47"/>
        <v>-8.178202392396523</v>
      </c>
      <c r="W78">
        <f t="shared" si="48"/>
        <v>90.239636822832537</v>
      </c>
      <c r="X78" s="6">
        <f t="shared" si="49"/>
        <v>0.60227652943916432</v>
      </c>
      <c r="Y78" s="6">
        <f t="shared" si="50"/>
        <v>0.35161087159796289</v>
      </c>
      <c r="Z78" s="6">
        <f t="shared" si="51"/>
        <v>0.85294218728036586</v>
      </c>
      <c r="AA78">
        <f t="shared" si="52"/>
        <v>721.9170945826603</v>
      </c>
      <c r="AB78">
        <f t="shared" si="53"/>
        <v>572.72179760760343</v>
      </c>
      <c r="AC78">
        <f t="shared" si="54"/>
        <v>-36.819550598099141</v>
      </c>
      <c r="AD78">
        <f t="shared" si="30"/>
        <v>51.728423229596267</v>
      </c>
      <c r="AE78">
        <f t="shared" si="55"/>
        <v>38.271576770403733</v>
      </c>
      <c r="AF78">
        <f t="shared" si="56"/>
        <v>2.0416715533706213E-2</v>
      </c>
      <c r="AG78">
        <f t="shared" si="57"/>
        <v>38.291993485937439</v>
      </c>
      <c r="AH78">
        <f t="shared" si="31"/>
        <v>130.25050867738565</v>
      </c>
    </row>
    <row r="79" spans="4:34" x14ac:dyDescent="0.35">
      <c r="D79" s="1">
        <f t="shared" si="58"/>
        <v>44639</v>
      </c>
      <c r="E79" s="6">
        <f t="shared" si="32"/>
        <v>0.5</v>
      </c>
      <c r="F79" s="2">
        <f t="shared" si="59"/>
        <v>2459657.5</v>
      </c>
      <c r="G79" s="9">
        <f t="shared" si="33"/>
        <v>0.22210814510609173</v>
      </c>
      <c r="I79" s="10">
        <f t="shared" si="34"/>
        <v>356.53068429012092</v>
      </c>
      <c r="J79" s="10">
        <f t="shared" si="35"/>
        <v>8353.21138791048</v>
      </c>
      <c r="K79" s="10">
        <f t="shared" si="36"/>
        <v>1.6699290989536212E-2</v>
      </c>
      <c r="L79">
        <f t="shared" si="37"/>
        <v>1.8428314042440785</v>
      </c>
      <c r="M79">
        <f t="shared" si="38"/>
        <v>358.37351569436498</v>
      </c>
      <c r="N79" s="12">
        <f t="shared" si="39"/>
        <v>8355.0542193147248</v>
      </c>
      <c r="O79" s="12">
        <f t="shared" si="40"/>
        <v>0.99543498369405214</v>
      </c>
      <c r="P79">
        <f t="shared" si="41"/>
        <v>358.36388861041996</v>
      </c>
      <c r="Q79">
        <f t="shared" si="42"/>
        <v>23.436402777207245</v>
      </c>
      <c r="R79">
        <f t="shared" si="43"/>
        <v>23.437854520558712</v>
      </c>
      <c r="S79" s="12">
        <f t="shared" si="44"/>
        <v>-1.5011837144660245</v>
      </c>
      <c r="T79">
        <f t="shared" si="45"/>
        <v>-0.65069564690284787</v>
      </c>
      <c r="U79">
        <f t="shared" si="46"/>
        <v>4.3029104235303317E-2</v>
      </c>
      <c r="V79">
        <f t="shared" si="47"/>
        <v>-7.8867422609752218</v>
      </c>
      <c r="W79">
        <f t="shared" si="48"/>
        <v>90.548691856215243</v>
      </c>
      <c r="X79" s="6">
        <f t="shared" si="49"/>
        <v>0.60207412657012171</v>
      </c>
      <c r="Y79" s="6">
        <f t="shared" si="50"/>
        <v>0.35054998252507935</v>
      </c>
      <c r="Z79" s="6">
        <f t="shared" si="51"/>
        <v>0.85359827061516413</v>
      </c>
      <c r="AA79">
        <f t="shared" si="52"/>
        <v>724.38953484972194</v>
      </c>
      <c r="AB79">
        <f t="shared" si="53"/>
        <v>573.01325773902477</v>
      </c>
      <c r="AC79">
        <f t="shared" si="54"/>
        <v>-36.746685565243808</v>
      </c>
      <c r="AD79">
        <f t="shared" si="30"/>
        <v>51.368879702638445</v>
      </c>
      <c r="AE79">
        <f t="shared" si="55"/>
        <v>38.631120297361555</v>
      </c>
      <c r="AF79">
        <f t="shared" si="56"/>
        <v>2.0156309662750893E-2</v>
      </c>
      <c r="AG79">
        <f t="shared" si="57"/>
        <v>38.651276607024307</v>
      </c>
      <c r="AH79">
        <f t="shared" si="31"/>
        <v>130.02054319476838</v>
      </c>
    </row>
    <row r="80" spans="4:34" x14ac:dyDescent="0.35">
      <c r="D80" s="1">
        <f t="shared" si="58"/>
        <v>44640</v>
      </c>
      <c r="E80" s="6">
        <f t="shared" si="32"/>
        <v>0.5</v>
      </c>
      <c r="F80" s="2">
        <f t="shared" si="59"/>
        <v>2459658.5</v>
      </c>
      <c r="G80" s="9">
        <f t="shared" si="33"/>
        <v>0.22213552361396305</v>
      </c>
      <c r="I80" s="10">
        <f t="shared" si="34"/>
        <v>357.51633165397106</v>
      </c>
      <c r="J80" s="10">
        <f t="shared" si="35"/>
        <v>8354.1969881903369</v>
      </c>
      <c r="K80" s="10">
        <f t="shared" si="36"/>
        <v>1.6699289837084859E-2</v>
      </c>
      <c r="L80">
        <f t="shared" si="37"/>
        <v>1.8514773395728568</v>
      </c>
      <c r="M80">
        <f t="shared" si="38"/>
        <v>359.36780899354392</v>
      </c>
      <c r="N80" s="12">
        <f t="shared" si="39"/>
        <v>8356.0484655299097</v>
      </c>
      <c r="O80" s="12">
        <f t="shared" si="40"/>
        <v>0.99571319468633501</v>
      </c>
      <c r="P80">
        <f t="shared" si="41"/>
        <v>359.35818441653498</v>
      </c>
      <c r="Q80">
        <f t="shared" si="42"/>
        <v>23.436402421172613</v>
      </c>
      <c r="R80">
        <f t="shared" si="43"/>
        <v>23.437856112675167</v>
      </c>
      <c r="S80" s="12">
        <f t="shared" si="44"/>
        <v>-0.58886457553343963</v>
      </c>
      <c r="T80">
        <f t="shared" si="45"/>
        <v>-0.25528033499992714</v>
      </c>
      <c r="U80">
        <f t="shared" si="46"/>
        <v>4.302911024745313E-2</v>
      </c>
      <c r="V80">
        <f t="shared" si="47"/>
        <v>-7.5927910162104704</v>
      </c>
      <c r="W80">
        <f t="shared" si="48"/>
        <v>90.85772148387143</v>
      </c>
      <c r="X80" s="6">
        <f t="shared" si="49"/>
        <v>0.60186999376125727</v>
      </c>
      <c r="Y80" s="6">
        <f t="shared" si="50"/>
        <v>0.34948743408383659</v>
      </c>
      <c r="Z80" s="6">
        <f t="shared" si="51"/>
        <v>0.8542525534386779</v>
      </c>
      <c r="AA80">
        <f t="shared" si="52"/>
        <v>726.86177187097144</v>
      </c>
      <c r="AB80">
        <f t="shared" si="53"/>
        <v>573.30720898378945</v>
      </c>
      <c r="AC80">
        <f t="shared" si="54"/>
        <v>-36.673197754052637</v>
      </c>
      <c r="AD80">
        <f t="shared" si="30"/>
        <v>51.009451805868665</v>
      </c>
      <c r="AE80">
        <f t="shared" si="55"/>
        <v>38.990548194131335</v>
      </c>
      <c r="AF80">
        <f t="shared" si="56"/>
        <v>1.9900005946992864E-2</v>
      </c>
      <c r="AG80">
        <f t="shared" si="57"/>
        <v>39.010448200078329</v>
      </c>
      <c r="AH80">
        <f t="shared" si="31"/>
        <v>129.78895433674887</v>
      </c>
    </row>
    <row r="81" spans="4:34" x14ac:dyDescent="0.35">
      <c r="D81" s="1">
        <f t="shared" si="58"/>
        <v>44641</v>
      </c>
      <c r="E81" s="6">
        <f t="shared" si="32"/>
        <v>0.5</v>
      </c>
      <c r="F81" s="2">
        <f t="shared" si="59"/>
        <v>2459659.5</v>
      </c>
      <c r="G81" s="9">
        <f t="shared" si="33"/>
        <v>0.22216290212183437</v>
      </c>
      <c r="I81" s="10">
        <f t="shared" si="34"/>
        <v>358.50197901782303</v>
      </c>
      <c r="J81" s="10">
        <f t="shared" si="35"/>
        <v>8355.1825884701902</v>
      </c>
      <c r="K81" s="10">
        <f t="shared" si="36"/>
        <v>1.6699288684633315E-2</v>
      </c>
      <c r="L81">
        <f t="shared" si="37"/>
        <v>1.8595665938459969</v>
      </c>
      <c r="M81">
        <f t="shared" si="38"/>
        <v>360.36154561166904</v>
      </c>
      <c r="N81" s="12">
        <f t="shared" si="39"/>
        <v>8357.0421550640367</v>
      </c>
      <c r="O81" s="12">
        <f t="shared" si="40"/>
        <v>0.99599260728803596</v>
      </c>
      <c r="P81">
        <f t="shared" si="41"/>
        <v>360.351923544957</v>
      </c>
      <c r="Q81">
        <f t="shared" si="42"/>
        <v>23.436402065137983</v>
      </c>
      <c r="R81">
        <f t="shared" si="43"/>
        <v>23.437857703549916</v>
      </c>
      <c r="S81" s="12">
        <f t="shared" si="44"/>
        <v>0.32288768417516361</v>
      </c>
      <c r="T81">
        <f t="shared" si="45"/>
        <v>0.13997832806250288</v>
      </c>
      <c r="U81">
        <f t="shared" si="46"/>
        <v>4.3029116254914485E-2</v>
      </c>
      <c r="V81">
        <f t="shared" si="47"/>
        <v>-7.296689109938705</v>
      </c>
      <c r="W81">
        <f t="shared" si="48"/>
        <v>91.166684958676029</v>
      </c>
      <c r="X81" s="6">
        <f t="shared" si="49"/>
        <v>0.60166436743745744</v>
      </c>
      <c r="Y81" s="6">
        <f t="shared" si="50"/>
        <v>0.3484235758855796</v>
      </c>
      <c r="Z81" s="6">
        <f t="shared" si="51"/>
        <v>0.85490515898933539</v>
      </c>
      <c r="AA81">
        <f t="shared" si="52"/>
        <v>729.33347966940823</v>
      </c>
      <c r="AB81">
        <f t="shared" si="53"/>
        <v>573.60331089006127</v>
      </c>
      <c r="AC81">
        <f t="shared" si="54"/>
        <v>-36.599172277484683</v>
      </c>
      <c r="AD81">
        <f t="shared" si="30"/>
        <v>50.650281757656899</v>
      </c>
      <c r="AE81">
        <f t="shared" si="55"/>
        <v>39.349718242343101</v>
      </c>
      <c r="AF81">
        <f t="shared" si="56"/>
        <v>1.9647788121952729E-2</v>
      </c>
      <c r="AG81">
        <f t="shared" si="57"/>
        <v>39.369366030465052</v>
      </c>
      <c r="AH81">
        <f t="shared" si="31"/>
        <v>129.55568318291915</v>
      </c>
    </row>
    <row r="82" spans="4:34" x14ac:dyDescent="0.35">
      <c r="D82" s="1">
        <f t="shared" si="58"/>
        <v>44642</v>
      </c>
      <c r="E82" s="6">
        <f t="shared" si="32"/>
        <v>0.5</v>
      </c>
      <c r="F82" s="2">
        <f t="shared" si="59"/>
        <v>2459660.5</v>
      </c>
      <c r="G82" s="9">
        <f t="shared" si="33"/>
        <v>0.22219028062970569</v>
      </c>
      <c r="I82" s="10">
        <f t="shared" si="34"/>
        <v>359.48762638167682</v>
      </c>
      <c r="J82" s="10">
        <f t="shared" si="35"/>
        <v>8356.1681887500472</v>
      </c>
      <c r="K82" s="10">
        <f t="shared" si="36"/>
        <v>1.6699287532181584E-2</v>
      </c>
      <c r="L82">
        <f t="shared" si="37"/>
        <v>1.8670973236736836</v>
      </c>
      <c r="M82">
        <f t="shared" si="38"/>
        <v>361.35472370535052</v>
      </c>
      <c r="N82" s="12">
        <f t="shared" si="39"/>
        <v>8358.0352860737203</v>
      </c>
      <c r="O82" s="12">
        <f t="shared" si="40"/>
        <v>0.99627313680778029</v>
      </c>
      <c r="P82">
        <f t="shared" si="41"/>
        <v>361.34510415229408</v>
      </c>
      <c r="Q82">
        <f t="shared" si="42"/>
        <v>23.43640170910335</v>
      </c>
      <c r="R82">
        <f t="shared" si="43"/>
        <v>23.437859293181287</v>
      </c>
      <c r="S82" s="12">
        <f t="shared" si="44"/>
        <v>1.2341581699340147</v>
      </c>
      <c r="T82">
        <f t="shared" si="45"/>
        <v>0.5349794926927065</v>
      </c>
      <c r="U82">
        <f t="shared" si="46"/>
        <v>4.3029122257681039E-2</v>
      </c>
      <c r="V82">
        <f t="shared" si="47"/>
        <v>-6.9987758621067444</v>
      </c>
      <c r="W82">
        <f t="shared" si="48"/>
        <v>91.475541734374389</v>
      </c>
      <c r="X82" s="6">
        <f t="shared" si="49"/>
        <v>0.6014574832375742</v>
      </c>
      <c r="Y82" s="6">
        <f t="shared" si="50"/>
        <v>0.34735875619764539</v>
      </c>
      <c r="Z82" s="6">
        <f t="shared" si="51"/>
        <v>0.85555621027750306</v>
      </c>
      <c r="AA82">
        <f t="shared" si="52"/>
        <v>731.80433387499511</v>
      </c>
      <c r="AB82">
        <f t="shared" si="53"/>
        <v>573.90122413789322</v>
      </c>
      <c r="AC82">
        <f t="shared" si="54"/>
        <v>-36.524693965526694</v>
      </c>
      <c r="AD82">
        <f t="shared" si="30"/>
        <v>50.291511622949358</v>
      </c>
      <c r="AE82">
        <f t="shared" si="55"/>
        <v>39.708488377050642</v>
      </c>
      <c r="AF82">
        <f t="shared" si="56"/>
        <v>1.9399638058178671E-2</v>
      </c>
      <c r="AG82">
        <f t="shared" si="57"/>
        <v>39.727888015108817</v>
      </c>
      <c r="AH82">
        <f t="shared" si="31"/>
        <v>129.32067107412246</v>
      </c>
    </row>
    <row r="83" spans="4:34" x14ac:dyDescent="0.35">
      <c r="D83" s="1">
        <f t="shared" si="58"/>
        <v>44643</v>
      </c>
      <c r="E83" s="6">
        <f t="shared" si="32"/>
        <v>0.5</v>
      </c>
      <c r="F83" s="2">
        <f t="shared" si="59"/>
        <v>2459661.5</v>
      </c>
      <c r="G83" s="9">
        <f t="shared" si="33"/>
        <v>0.22221765913757699</v>
      </c>
      <c r="I83" s="10">
        <f t="shared" si="34"/>
        <v>0.47327374552878609</v>
      </c>
      <c r="J83" s="10">
        <f t="shared" si="35"/>
        <v>8357.1537890299005</v>
      </c>
      <c r="K83" s="10">
        <f t="shared" si="36"/>
        <v>1.6699286379729662E-2</v>
      </c>
      <c r="L83">
        <f t="shared" si="37"/>
        <v>1.8740678600072189</v>
      </c>
      <c r="M83">
        <f t="shared" si="38"/>
        <v>2.347341605536005</v>
      </c>
      <c r="N83" s="12">
        <f t="shared" si="39"/>
        <v>8359.0278568899084</v>
      </c>
      <c r="O83" s="12">
        <f t="shared" si="40"/>
        <v>0.99655469835844257</v>
      </c>
      <c r="P83">
        <f t="shared" si="41"/>
        <v>2.3377245694917135</v>
      </c>
      <c r="Q83">
        <f t="shared" si="42"/>
        <v>23.436401353068721</v>
      </c>
      <c r="R83">
        <f t="shared" si="43"/>
        <v>23.437860881567627</v>
      </c>
      <c r="S83" s="12">
        <f t="shared" si="44"/>
        <v>2.1450318350420572</v>
      </c>
      <c r="T83">
        <f t="shared" si="45"/>
        <v>0.92962271165499466</v>
      </c>
      <c r="U83">
        <f t="shared" si="46"/>
        <v>4.3029128255746549E-2</v>
      </c>
      <c r="V83">
        <f t="shared" si="47"/>
        <v>-6.6993892704608502</v>
      </c>
      <c r="W83">
        <f t="shared" si="48"/>
        <v>91.784251381237254</v>
      </c>
      <c r="X83" s="6">
        <f t="shared" si="49"/>
        <v>0.60124957588226446</v>
      </c>
      <c r="Y83" s="6">
        <f t="shared" si="50"/>
        <v>0.34629332204549429</v>
      </c>
      <c r="Z83" s="6">
        <f t="shared" si="51"/>
        <v>0.85620582971903458</v>
      </c>
      <c r="AA83">
        <f t="shared" si="52"/>
        <v>734.27401104989804</v>
      </c>
      <c r="AB83">
        <f t="shared" si="53"/>
        <v>574.20061072953911</v>
      </c>
      <c r="AC83">
        <f t="shared" si="54"/>
        <v>-36.449847317615223</v>
      </c>
      <c r="AD83">
        <f t="shared" si="30"/>
        <v>49.933283272101463</v>
      </c>
      <c r="AE83">
        <f t="shared" si="55"/>
        <v>40.066716727898537</v>
      </c>
      <c r="AF83">
        <f t="shared" si="56"/>
        <v>1.9155535969550528E-2</v>
      </c>
      <c r="AG83">
        <f t="shared" si="57"/>
        <v>40.08587226386809</v>
      </c>
      <c r="AH83">
        <f t="shared" si="31"/>
        <v>129.08385978583647</v>
      </c>
    </row>
    <row r="84" spans="4:34" x14ac:dyDescent="0.35">
      <c r="D84" s="1">
        <f t="shared" si="58"/>
        <v>44644</v>
      </c>
      <c r="E84" s="6">
        <f t="shared" si="32"/>
        <v>0.5</v>
      </c>
      <c r="F84" s="2">
        <f t="shared" si="59"/>
        <v>2459662.5</v>
      </c>
      <c r="G84" s="9">
        <f t="shared" si="33"/>
        <v>0.22224503764544831</v>
      </c>
      <c r="I84" s="10">
        <f t="shared" si="34"/>
        <v>1.4589211093843915</v>
      </c>
      <c r="J84" s="10">
        <f t="shared" si="35"/>
        <v>8358.1393893097538</v>
      </c>
      <c r="K84" s="10">
        <f t="shared" si="36"/>
        <v>1.6699285227277549E-2</v>
      </c>
      <c r="L84">
        <f t="shared" si="37"/>
        <v>1.8804767079356273</v>
      </c>
      <c r="M84">
        <f t="shared" si="38"/>
        <v>3.3393978173200187</v>
      </c>
      <c r="N84" s="12">
        <f t="shared" si="39"/>
        <v>8360.0198660176902</v>
      </c>
      <c r="O84" s="12">
        <f t="shared" si="40"/>
        <v>0.99683720688423505</v>
      </c>
      <c r="P84">
        <f t="shared" si="41"/>
        <v>3.3297833016422396</v>
      </c>
      <c r="Q84">
        <f t="shared" si="42"/>
        <v>23.436400997034088</v>
      </c>
      <c r="R84">
        <f t="shared" si="43"/>
        <v>23.437862468707262</v>
      </c>
      <c r="S84" s="12">
        <f t="shared" si="44"/>
        <v>3.0555934251686829</v>
      </c>
      <c r="T84">
        <f t="shared" si="45"/>
        <v>1.3238079284963848</v>
      </c>
      <c r="U84">
        <f t="shared" si="46"/>
        <v>4.302913424910472E-2</v>
      </c>
      <c r="V84">
        <f t="shared" si="47"/>
        <v>-6.3988658273980548</v>
      </c>
      <c r="W84">
        <f t="shared" si="48"/>
        <v>92.092773502213092</v>
      </c>
      <c r="X84" s="6">
        <f t="shared" si="49"/>
        <v>0.60104087904680426</v>
      </c>
      <c r="Y84" s="6">
        <f t="shared" si="50"/>
        <v>0.3452276193184346</v>
      </c>
      <c r="Z84" s="6">
        <f t="shared" si="51"/>
        <v>0.85685413877517391</v>
      </c>
      <c r="AA84">
        <f t="shared" si="52"/>
        <v>736.74218801770473</v>
      </c>
      <c r="AB84">
        <f t="shared" si="53"/>
        <v>574.50113417260195</v>
      </c>
      <c r="AC84">
        <f t="shared" si="54"/>
        <v>-36.374716456849512</v>
      </c>
      <c r="AD84">
        <f t="shared" si="30"/>
        <v>49.575738339448677</v>
      </c>
      <c r="AE84">
        <f t="shared" si="55"/>
        <v>40.424261660551323</v>
      </c>
      <c r="AF84">
        <f t="shared" si="56"/>
        <v>1.8915460608667091E-2</v>
      </c>
      <c r="AG84">
        <f t="shared" si="57"/>
        <v>40.443177121159991</v>
      </c>
      <c r="AH84">
        <f t="shared" si="31"/>
        <v>128.84519170759557</v>
      </c>
    </row>
    <row r="85" spans="4:34" x14ac:dyDescent="0.35">
      <c r="D85" s="1">
        <f t="shared" si="58"/>
        <v>44645</v>
      </c>
      <c r="E85" s="6">
        <f t="shared" si="32"/>
        <v>0.5</v>
      </c>
      <c r="F85" s="2">
        <f t="shared" si="59"/>
        <v>2459663.5</v>
      </c>
      <c r="G85" s="9">
        <f t="shared" si="33"/>
        <v>0.22227241615331964</v>
      </c>
      <c r="I85" s="10">
        <f t="shared" si="34"/>
        <v>2.4445684732381778</v>
      </c>
      <c r="J85" s="10">
        <f t="shared" si="35"/>
        <v>8359.124989589609</v>
      </c>
      <c r="K85" s="10">
        <f t="shared" si="36"/>
        <v>1.6699284074825245E-2</v>
      </c>
      <c r="L85">
        <f t="shared" si="37"/>
        <v>1.8863225464225719</v>
      </c>
      <c r="M85">
        <f t="shared" si="38"/>
        <v>4.3308910196607497</v>
      </c>
      <c r="N85" s="12">
        <f t="shared" si="39"/>
        <v>8361.0113121360318</v>
      </c>
      <c r="O85" s="12">
        <f t="shared" si="40"/>
        <v>0.99712057718767289</v>
      </c>
      <c r="P85">
        <f t="shared" si="41"/>
        <v>4.3212790277017161</v>
      </c>
      <c r="Q85">
        <f t="shared" si="42"/>
        <v>23.436400640999459</v>
      </c>
      <c r="R85">
        <f t="shared" si="43"/>
        <v>23.437864054598549</v>
      </c>
      <c r="S85" s="12">
        <f t="shared" si="44"/>
        <v>3.9659274231738535</v>
      </c>
      <c r="T85">
        <f t="shared" si="45"/>
        <v>1.7174354658688142</v>
      </c>
      <c r="U85">
        <f t="shared" si="46"/>
        <v>4.3029140237749321E-2</v>
      </c>
      <c r="V85">
        <f t="shared" si="47"/>
        <v>-6.0975403431043178</v>
      </c>
      <c r="W85">
        <f t="shared" si="48"/>
        <v>92.401067649601885</v>
      </c>
      <c r="X85" s="6">
        <f t="shared" si="49"/>
        <v>0.60083162523826694</v>
      </c>
      <c r="Y85" s="6">
        <f t="shared" si="50"/>
        <v>0.34416199287826171</v>
      </c>
      <c r="Z85" s="6">
        <f t="shared" si="51"/>
        <v>0.85750125759827223</v>
      </c>
      <c r="AA85">
        <f t="shared" si="52"/>
        <v>739.20854119681508</v>
      </c>
      <c r="AB85">
        <f t="shared" si="53"/>
        <v>574.80245965689562</v>
      </c>
      <c r="AC85">
        <f t="shared" si="54"/>
        <v>-36.299385085776095</v>
      </c>
      <c r="AD85">
        <f t="shared" si="30"/>
        <v>49.21901818141616</v>
      </c>
      <c r="AE85">
        <f t="shared" si="55"/>
        <v>40.78098181858384</v>
      </c>
      <c r="AF85">
        <f t="shared" si="56"/>
        <v>1.8679389449726649E-2</v>
      </c>
      <c r="AG85">
        <f t="shared" si="57"/>
        <v>40.799661208033569</v>
      </c>
      <c r="AH85">
        <f t="shared" si="31"/>
        <v>128.60461002870784</v>
      </c>
    </row>
    <row r="86" spans="4:34" x14ac:dyDescent="0.35">
      <c r="D86" s="1">
        <f t="shared" si="58"/>
        <v>44646</v>
      </c>
      <c r="E86" s="6">
        <f t="shared" si="32"/>
        <v>0.5</v>
      </c>
      <c r="F86" s="2">
        <f t="shared" si="59"/>
        <v>2459664.5</v>
      </c>
      <c r="G86" s="9">
        <f t="shared" si="33"/>
        <v>0.22229979466119096</v>
      </c>
      <c r="I86" s="10">
        <f t="shared" si="34"/>
        <v>3.4302158370937832</v>
      </c>
      <c r="J86" s="10">
        <f t="shared" si="35"/>
        <v>8360.1105898694641</v>
      </c>
      <c r="K86" s="10">
        <f t="shared" si="36"/>
        <v>1.669928292237275E-2</v>
      </c>
      <c r="L86">
        <f t="shared" si="37"/>
        <v>1.8916042279848828</v>
      </c>
      <c r="M86">
        <f t="shared" si="38"/>
        <v>5.3218200650786658</v>
      </c>
      <c r="N86" s="12">
        <f t="shared" si="39"/>
        <v>8362.0021940974493</v>
      </c>
      <c r="O86" s="12">
        <f t="shared" si="40"/>
        <v>0.99740472395640567</v>
      </c>
      <c r="P86">
        <f t="shared" si="41"/>
        <v>5.3122106001884575</v>
      </c>
      <c r="Q86">
        <f t="shared" si="42"/>
        <v>23.436400284964826</v>
      </c>
      <c r="R86">
        <f t="shared" si="43"/>
        <v>23.437865639239813</v>
      </c>
      <c r="S86" s="12">
        <f t="shared" si="44"/>
        <v>4.8761179943720814</v>
      </c>
      <c r="T86">
        <f t="shared" si="45"/>
        <v>2.1104060138453176</v>
      </c>
      <c r="U86">
        <f t="shared" si="46"/>
        <v>4.3029146221674038E-2</v>
      </c>
      <c r="V86">
        <f t="shared" si="47"/>
        <v>-5.795745774048731</v>
      </c>
      <c r="W86">
        <f t="shared" si="48"/>
        <v>92.709093242312292</v>
      </c>
      <c r="X86" s="6">
        <f t="shared" si="49"/>
        <v>0.60062204567642274</v>
      </c>
      <c r="Y86" s="6">
        <f t="shared" si="50"/>
        <v>0.34309678666999976</v>
      </c>
      <c r="Z86" s="6">
        <f t="shared" si="51"/>
        <v>0.85814730468284595</v>
      </c>
      <c r="AA86">
        <f t="shared" si="52"/>
        <v>741.67274593849834</v>
      </c>
      <c r="AB86">
        <f t="shared" si="53"/>
        <v>575.10425422595119</v>
      </c>
      <c r="AC86">
        <f t="shared" si="54"/>
        <v>-36.223936443512201</v>
      </c>
      <c r="AD86">
        <f t="shared" si="30"/>
        <v>48.863263833916669</v>
      </c>
      <c r="AE86">
        <f t="shared" si="55"/>
        <v>41.136736166083331</v>
      </c>
      <c r="AF86">
        <f t="shared" si="56"/>
        <v>1.8447298859288769E-2</v>
      </c>
      <c r="AG86">
        <f t="shared" si="57"/>
        <v>41.155183464942617</v>
      </c>
      <c r="AH86">
        <f t="shared" si="31"/>
        <v>128.36205893048384</v>
      </c>
    </row>
    <row r="87" spans="4:34" x14ac:dyDescent="0.35">
      <c r="D87" s="1">
        <f t="shared" si="58"/>
        <v>44647</v>
      </c>
      <c r="E87" s="6">
        <f t="shared" si="32"/>
        <v>0.5</v>
      </c>
      <c r="F87" s="2">
        <f t="shared" si="59"/>
        <v>2459665.5</v>
      </c>
      <c r="G87" s="9">
        <f t="shared" si="33"/>
        <v>0.22232717316906228</v>
      </c>
      <c r="I87" s="10">
        <f t="shared" si="34"/>
        <v>4.4158632009475696</v>
      </c>
      <c r="J87" s="10">
        <f t="shared" si="35"/>
        <v>8361.0961901493174</v>
      </c>
      <c r="K87" s="10">
        <f t="shared" si="36"/>
        <v>1.6699281769920069E-2</v>
      </c>
      <c r="L87">
        <f t="shared" si="37"/>
        <v>1.8963207783138136</v>
      </c>
      <c r="M87">
        <f t="shared" si="38"/>
        <v>6.3121839792613832</v>
      </c>
      <c r="N87" s="12">
        <f t="shared" si="39"/>
        <v>8362.9925109276319</v>
      </c>
      <c r="O87" s="12">
        <f t="shared" si="40"/>
        <v>0.99768956178991086</v>
      </c>
      <c r="P87">
        <f t="shared" si="41"/>
        <v>6.3025770447879195</v>
      </c>
      <c r="Q87">
        <f t="shared" si="42"/>
        <v>23.436399928930197</v>
      </c>
      <c r="R87">
        <f t="shared" si="43"/>
        <v>23.437867222629411</v>
      </c>
      <c r="S87" s="12">
        <f t="shared" si="44"/>
        <v>5.7862489320732999</v>
      </c>
      <c r="T87">
        <f t="shared" si="45"/>
        <v>2.5026206182679354</v>
      </c>
      <c r="U87">
        <f t="shared" si="46"/>
        <v>4.3029152200872653E-2</v>
      </c>
      <c r="V87">
        <f t="shared" si="47"/>
        <v>-5.4938130559388521</v>
      </c>
      <c r="W87">
        <f t="shared" si="48"/>
        <v>93.016809483717239</v>
      </c>
      <c r="X87" s="6">
        <f t="shared" si="49"/>
        <v>0.6004123701777353</v>
      </c>
      <c r="Y87" s="6">
        <f t="shared" si="50"/>
        <v>0.34203234383407632</v>
      </c>
      <c r="Z87" s="6">
        <f t="shared" si="51"/>
        <v>0.85879239652139427</v>
      </c>
      <c r="AA87">
        <f t="shared" si="52"/>
        <v>744.13447586973791</v>
      </c>
      <c r="AB87">
        <f t="shared" si="53"/>
        <v>575.40618694406112</v>
      </c>
      <c r="AC87">
        <f t="shared" si="54"/>
        <v>-36.14845326398472</v>
      </c>
      <c r="AD87">
        <f t="shared" si="30"/>
        <v>48.508615968835571</v>
      </c>
      <c r="AE87">
        <f t="shared" si="55"/>
        <v>41.491384031164429</v>
      </c>
      <c r="AF87">
        <f t="shared" si="56"/>
        <v>1.8219164255346927E-2</v>
      </c>
      <c r="AG87">
        <f t="shared" si="57"/>
        <v>41.509603195419778</v>
      </c>
      <c r="AH87">
        <f t="shared" si="31"/>
        <v>128.11748378521429</v>
      </c>
    </row>
    <row r="88" spans="4:34" x14ac:dyDescent="0.35">
      <c r="D88" s="1">
        <f t="shared" si="58"/>
        <v>44648</v>
      </c>
      <c r="E88" s="6">
        <f t="shared" si="32"/>
        <v>0.5</v>
      </c>
      <c r="F88" s="2">
        <f t="shared" si="59"/>
        <v>2459666.5</v>
      </c>
      <c r="G88" s="9">
        <f t="shared" si="33"/>
        <v>0.2223545516769336</v>
      </c>
      <c r="I88" s="10">
        <f t="shared" si="34"/>
        <v>5.4015105648049939</v>
      </c>
      <c r="J88" s="10">
        <f t="shared" si="35"/>
        <v>8362.0817904291707</v>
      </c>
      <c r="K88" s="10">
        <f t="shared" si="36"/>
        <v>1.6699280617467196E-2</v>
      </c>
      <c r="L88">
        <f t="shared" si="37"/>
        <v>1.90047139583983</v>
      </c>
      <c r="M88">
        <f t="shared" si="38"/>
        <v>7.3019819606448237</v>
      </c>
      <c r="N88" s="12">
        <f t="shared" si="39"/>
        <v>8363.9822618250109</v>
      </c>
      <c r="O88" s="12">
        <f t="shared" si="40"/>
        <v>0.99797500522603977</v>
      </c>
      <c r="P88">
        <f t="shared" si="41"/>
        <v>7.2923775599338638</v>
      </c>
      <c r="Q88">
        <f t="shared" si="42"/>
        <v>23.436399572895567</v>
      </c>
      <c r="R88">
        <f t="shared" si="43"/>
        <v>23.437868804765674</v>
      </c>
      <c r="S88" s="12">
        <f t="shared" si="44"/>
        <v>6.6964036033694025</v>
      </c>
      <c r="T88">
        <f t="shared" si="45"/>
        <v>2.8939806692221111</v>
      </c>
      <c r="U88">
        <f t="shared" si="46"/>
        <v>4.302915817533888E-2</v>
      </c>
      <c r="V88">
        <f t="shared" si="47"/>
        <v>-5.1920709401867446</v>
      </c>
      <c r="W88">
        <f t="shared" si="48"/>
        <v>93.324175280169996</v>
      </c>
      <c r="X88" s="6">
        <f t="shared" si="49"/>
        <v>0.60020282704179639</v>
      </c>
      <c r="Y88" s="6">
        <f t="shared" si="50"/>
        <v>0.34096900681910197</v>
      </c>
      <c r="Z88" s="6">
        <f t="shared" si="51"/>
        <v>0.85943664726449087</v>
      </c>
      <c r="AA88">
        <f t="shared" si="52"/>
        <v>746.59340224135997</v>
      </c>
      <c r="AB88">
        <f t="shared" si="53"/>
        <v>575.70792905981318</v>
      </c>
      <c r="AC88">
        <f t="shared" si="54"/>
        <v>-36.073017735046705</v>
      </c>
      <c r="AD88">
        <f t="shared" si="30"/>
        <v>48.155214849342563</v>
      </c>
      <c r="AE88">
        <f t="shared" si="55"/>
        <v>41.844785150657437</v>
      </c>
      <c r="AF88">
        <f t="shared" si="56"/>
        <v>1.7994960255106374E-2</v>
      </c>
      <c r="AG88">
        <f t="shared" si="57"/>
        <v>41.862780110912546</v>
      </c>
      <c r="AH88">
        <f t="shared" si="31"/>
        <v>127.87083136208145</v>
      </c>
    </row>
    <row r="89" spans="4:34" x14ac:dyDescent="0.35">
      <c r="D89" s="1">
        <f t="shared" si="58"/>
        <v>44649</v>
      </c>
      <c r="E89" s="6">
        <f t="shared" si="32"/>
        <v>0.5</v>
      </c>
      <c r="F89" s="2">
        <f t="shared" si="59"/>
        <v>2459667.5</v>
      </c>
      <c r="G89" s="9">
        <f t="shared" si="33"/>
        <v>0.22238193018480493</v>
      </c>
      <c r="I89" s="10">
        <f t="shared" si="34"/>
        <v>6.3871579286605993</v>
      </c>
      <c r="J89" s="10">
        <f t="shared" si="35"/>
        <v>8363.067390709024</v>
      </c>
      <c r="K89" s="10">
        <f t="shared" si="36"/>
        <v>1.6699279465014132E-2</v>
      </c>
      <c r="L89">
        <f t="shared" si="37"/>
        <v>1.9040554512421097</v>
      </c>
      <c r="M89">
        <f t="shared" si="38"/>
        <v>8.2912133799027092</v>
      </c>
      <c r="N89" s="12">
        <f t="shared" si="39"/>
        <v>8364.9714461602653</v>
      </c>
      <c r="O89" s="12">
        <f t="shared" si="40"/>
        <v>0.99826096876740311</v>
      </c>
      <c r="P89">
        <f t="shared" si="41"/>
        <v>8.281611516297847</v>
      </c>
      <c r="Q89">
        <f t="shared" si="42"/>
        <v>23.436399216860938</v>
      </c>
      <c r="R89">
        <f t="shared" si="43"/>
        <v>23.437870385646956</v>
      </c>
      <c r="S89" s="12">
        <f t="shared" si="44"/>
        <v>7.6066648950106588</v>
      </c>
      <c r="T89">
        <f t="shared" si="45"/>
        <v>3.2843878896767853</v>
      </c>
      <c r="U89">
        <f t="shared" si="46"/>
        <v>4.3029164145066495E-2</v>
      </c>
      <c r="V89">
        <f t="shared" si="47"/>
        <v>-4.8908458329818041</v>
      </c>
      <c r="W89">
        <f t="shared" si="48"/>
        <v>93.631149160201332</v>
      </c>
      <c r="X89" s="6">
        <f t="shared" si="49"/>
        <v>0.59999364293957069</v>
      </c>
      <c r="Y89" s="6">
        <f t="shared" si="50"/>
        <v>0.33990711749456698</v>
      </c>
      <c r="Z89" s="6">
        <f t="shared" si="51"/>
        <v>0.86008016838457435</v>
      </c>
      <c r="AA89">
        <f t="shared" si="52"/>
        <v>749.04919328161066</v>
      </c>
      <c r="AB89">
        <f t="shared" si="53"/>
        <v>576.00915416701821</v>
      </c>
      <c r="AC89">
        <f t="shared" si="54"/>
        <v>-35.997711458245448</v>
      </c>
      <c r="AD89">
        <f t="shared" si="30"/>
        <v>47.803200283817688</v>
      </c>
      <c r="AE89">
        <f t="shared" si="55"/>
        <v>42.196799716182312</v>
      </c>
      <c r="AF89">
        <f t="shared" si="56"/>
        <v>1.7774660811894029E-2</v>
      </c>
      <c r="AG89">
        <f t="shared" si="57"/>
        <v>42.214574376994207</v>
      </c>
      <c r="AH89">
        <f t="shared" si="31"/>
        <v>127.62205004019631</v>
      </c>
    </row>
    <row r="90" spans="4:34" x14ac:dyDescent="0.35">
      <c r="D90" s="1">
        <f t="shared" si="58"/>
        <v>44650</v>
      </c>
      <c r="E90" s="6">
        <f t="shared" si="32"/>
        <v>0.5</v>
      </c>
      <c r="F90" s="2">
        <f t="shared" si="59"/>
        <v>2459668.5</v>
      </c>
      <c r="G90" s="9">
        <f t="shared" si="33"/>
        <v>0.22240930869267625</v>
      </c>
      <c r="I90" s="10">
        <f t="shared" si="34"/>
        <v>7.3728052925162046</v>
      </c>
      <c r="J90" s="10">
        <f t="shared" si="35"/>
        <v>8364.0529909888774</v>
      </c>
      <c r="K90" s="10">
        <f t="shared" si="36"/>
        <v>1.6699278312560881E-2</v>
      </c>
      <c r="L90">
        <f t="shared" si="37"/>
        <v>1.9070724869038322</v>
      </c>
      <c r="M90">
        <f t="shared" si="38"/>
        <v>9.2798777794200369</v>
      </c>
      <c r="N90" s="12">
        <f t="shared" si="39"/>
        <v>8365.9600634757808</v>
      </c>
      <c r="O90" s="12">
        <f t="shared" si="40"/>
        <v>0.99854736690759438</v>
      </c>
      <c r="P90">
        <f t="shared" si="41"/>
        <v>9.2702784562626999</v>
      </c>
      <c r="Q90">
        <f t="shared" si="42"/>
        <v>23.436398860826309</v>
      </c>
      <c r="R90">
        <f t="shared" si="43"/>
        <v>23.437871965271597</v>
      </c>
      <c r="S90" s="12">
        <f t="shared" si="44"/>
        <v>8.5171151593508387</v>
      </c>
      <c r="T90">
        <f t="shared" si="45"/>
        <v>3.6737443243855741</v>
      </c>
      <c r="U90">
        <f t="shared" si="46"/>
        <v>4.3029170110049218E-2</v>
      </c>
      <c r="V90">
        <f t="shared" si="47"/>
        <v>-4.5904616360260233</v>
      </c>
      <c r="W90">
        <f t="shared" si="48"/>
        <v>93.937689194466174</v>
      </c>
      <c r="X90" s="6">
        <f t="shared" si="49"/>
        <v>0.59978504280279588</v>
      </c>
      <c r="Y90" s="6">
        <f t="shared" si="50"/>
        <v>0.33884701726261207</v>
      </c>
      <c r="Z90" s="6">
        <f t="shared" si="51"/>
        <v>0.86072306834297962</v>
      </c>
      <c r="AA90">
        <f t="shared" si="52"/>
        <v>751.50151355572939</v>
      </c>
      <c r="AB90">
        <f t="shared" si="53"/>
        <v>576.30953836397396</v>
      </c>
      <c r="AC90">
        <f t="shared" si="54"/>
        <v>-35.922615409006511</v>
      </c>
      <c r="AD90">
        <f t="shared" si="30"/>
        <v>47.452711578124607</v>
      </c>
      <c r="AE90">
        <f t="shared" si="55"/>
        <v>42.547288421875393</v>
      </c>
      <c r="AF90">
        <f t="shared" si="56"/>
        <v>1.7558239341589284E-2</v>
      </c>
      <c r="AG90">
        <f t="shared" si="57"/>
        <v>42.564846661216983</v>
      </c>
      <c r="AH90">
        <f t="shared" si="31"/>
        <v>127.37109002888786</v>
      </c>
    </row>
    <row r="91" spans="4:34" x14ac:dyDescent="0.35">
      <c r="D91" s="1">
        <f t="shared" si="58"/>
        <v>44651</v>
      </c>
      <c r="E91" s="6">
        <f t="shared" si="32"/>
        <v>0.5</v>
      </c>
      <c r="F91" s="2">
        <f t="shared" si="59"/>
        <v>2459669.5</v>
      </c>
      <c r="G91" s="9">
        <f t="shared" si="33"/>
        <v>0.22243668720054757</v>
      </c>
      <c r="I91" s="10">
        <f t="shared" si="34"/>
        <v>8.358452656373629</v>
      </c>
      <c r="J91" s="10">
        <f t="shared" si="35"/>
        <v>8365.0385912687307</v>
      </c>
      <c r="K91" s="10">
        <f t="shared" si="36"/>
        <v>1.669927716010744E-2</v>
      </c>
      <c r="L91">
        <f t="shared" si="37"/>
        <v>1.90952221631432</v>
      </c>
      <c r="M91">
        <f t="shared" si="38"/>
        <v>10.267974872687949</v>
      </c>
      <c r="N91" s="12">
        <f t="shared" si="39"/>
        <v>8366.9481134850448</v>
      </c>
      <c r="O91" s="12">
        <f t="shared" si="40"/>
        <v>0.998834114157233</v>
      </c>
      <c r="P91">
        <f t="shared" si="41"/>
        <v>10.258378093317393</v>
      </c>
      <c r="Q91">
        <f t="shared" si="42"/>
        <v>23.436398504791679</v>
      </c>
      <c r="R91">
        <f t="shared" si="43"/>
        <v>23.437873543637949</v>
      </c>
      <c r="S91" s="12">
        <f t="shared" si="44"/>
        <v>9.4278361602156693</v>
      </c>
      <c r="T91">
        <f t="shared" si="45"/>
        <v>4.0619523290889266</v>
      </c>
      <c r="U91">
        <f t="shared" si="46"/>
        <v>4.3029176070280839E-2</v>
      </c>
      <c r="V91">
        <f t="shared" si="47"/>
        <v>-4.2912395880446423</v>
      </c>
      <c r="W91">
        <f t="shared" si="48"/>
        <v>94.243752916468083</v>
      </c>
      <c r="X91" s="6">
        <f t="shared" si="49"/>
        <v>0.5995772497139199</v>
      </c>
      <c r="Y91" s="6">
        <f t="shared" si="50"/>
        <v>0.3377890471681752</v>
      </c>
      <c r="Z91" s="6">
        <f t="shared" si="51"/>
        <v>0.86136545225966454</v>
      </c>
      <c r="AA91">
        <f t="shared" si="52"/>
        <v>753.95002333174466</v>
      </c>
      <c r="AB91">
        <f t="shared" si="53"/>
        <v>576.60876041195536</v>
      </c>
      <c r="AC91">
        <f t="shared" si="54"/>
        <v>-35.84780989701116</v>
      </c>
      <c r="AD91">
        <f t="shared" si="30"/>
        <v>47.103887486013946</v>
      </c>
      <c r="AE91">
        <f t="shared" si="55"/>
        <v>42.896112513986054</v>
      </c>
      <c r="AF91">
        <f t="shared" si="56"/>
        <v>1.7345668838991531E-2</v>
      </c>
      <c r="AG91">
        <f t="shared" si="57"/>
        <v>42.913458182825046</v>
      </c>
      <c r="AH91">
        <f t="shared" si="31"/>
        <v>127.11790359536968</v>
      </c>
    </row>
    <row r="92" spans="4:34" x14ac:dyDescent="0.35">
      <c r="D92" s="1">
        <f t="shared" si="58"/>
        <v>44652</v>
      </c>
      <c r="E92" s="6">
        <f t="shared" si="32"/>
        <v>0.5</v>
      </c>
      <c r="F92" s="2">
        <f t="shared" si="59"/>
        <v>2459670.5</v>
      </c>
      <c r="G92" s="9">
        <f t="shared" si="33"/>
        <v>0.2224640657084189</v>
      </c>
      <c r="I92" s="10">
        <f t="shared" si="34"/>
        <v>9.3441000202310533</v>
      </c>
      <c r="J92" s="10">
        <f t="shared" si="35"/>
        <v>8366.0241915485822</v>
      </c>
      <c r="K92" s="10">
        <f t="shared" si="36"/>
        <v>1.6699276007653807E-2</v>
      </c>
      <c r="L92">
        <f t="shared" si="37"/>
        <v>1.9114045234191295</v>
      </c>
      <c r="M92">
        <f t="shared" si="38"/>
        <v>11.255504543650183</v>
      </c>
      <c r="N92" s="12">
        <f t="shared" si="39"/>
        <v>8367.9355960720004</v>
      </c>
      <c r="O92" s="12">
        <f t="shared" si="40"/>
        <v>0.99912112506983508</v>
      </c>
      <c r="P92">
        <f t="shared" si="41"/>
        <v>11.245910311403492</v>
      </c>
      <c r="Q92">
        <f t="shared" si="42"/>
        <v>23.43639814875705</v>
      </c>
      <c r="R92">
        <f t="shared" si="43"/>
        <v>23.437875120744351</v>
      </c>
      <c r="S92" s="12">
        <f t="shared" si="44"/>
        <v>10.338909018637793</v>
      </c>
      <c r="T92">
        <f t="shared" si="45"/>
        <v>4.4489145600933258</v>
      </c>
      <c r="U92">
        <f t="shared" si="46"/>
        <v>4.3029182025755078E-2</v>
      </c>
      <c r="V92">
        <f t="shared" si="47"/>
        <v>-3.9934981061745258</v>
      </c>
      <c r="W92">
        <f t="shared" si="48"/>
        <v>94.549297244123267</v>
      </c>
      <c r="X92" s="6">
        <f t="shared" si="49"/>
        <v>0.59937048479595456</v>
      </c>
      <c r="Y92" s="6">
        <f t="shared" si="50"/>
        <v>0.33673354800672328</v>
      </c>
      <c r="Z92" s="6">
        <f t="shared" si="51"/>
        <v>0.86200742158518595</v>
      </c>
      <c r="AA92">
        <f t="shared" si="52"/>
        <v>756.39437795298613</v>
      </c>
      <c r="AB92">
        <f t="shared" si="53"/>
        <v>576.90650189382541</v>
      </c>
      <c r="AC92">
        <f t="shared" si="54"/>
        <v>-35.773374526543648</v>
      </c>
      <c r="AD92">
        <f t="shared" si="30"/>
        <v>46.756866157407913</v>
      </c>
      <c r="AE92">
        <f t="shared" si="55"/>
        <v>43.243133842592087</v>
      </c>
      <c r="AF92">
        <f t="shared" si="56"/>
        <v>1.7136921984511819E-2</v>
      </c>
      <c r="AG92">
        <f t="shared" si="57"/>
        <v>43.260270764576596</v>
      </c>
      <c r="AH92">
        <f t="shared" si="31"/>
        <v>126.86244529984077</v>
      </c>
    </row>
    <row r="93" spans="4:34" x14ac:dyDescent="0.35">
      <c r="D93" s="1">
        <f t="shared" si="58"/>
        <v>44653</v>
      </c>
      <c r="E93" s="6">
        <f t="shared" si="32"/>
        <v>0.5</v>
      </c>
      <c r="F93" s="2">
        <f t="shared" si="59"/>
        <v>2459671.5</v>
      </c>
      <c r="G93" s="9">
        <f t="shared" si="33"/>
        <v>0.22249144421629022</v>
      </c>
      <c r="I93" s="10">
        <f t="shared" si="34"/>
        <v>10.329747384088478</v>
      </c>
      <c r="J93" s="10">
        <f t="shared" si="35"/>
        <v>8367.0097918284355</v>
      </c>
      <c r="K93" s="10">
        <f t="shared" si="36"/>
        <v>1.6699274855199984E-2</v>
      </c>
      <c r="L93">
        <f t="shared" si="37"/>
        <v>1.9127194619192154</v>
      </c>
      <c r="M93">
        <f t="shared" si="38"/>
        <v>12.242466846007693</v>
      </c>
      <c r="N93" s="12">
        <f t="shared" si="39"/>
        <v>8368.922511290355</v>
      </c>
      <c r="O93" s="12">
        <f t="shared" si="40"/>
        <v>0.99940831426748833</v>
      </c>
      <c r="P93">
        <f t="shared" si="41"/>
        <v>12.232875164219775</v>
      </c>
      <c r="Q93">
        <f t="shared" si="42"/>
        <v>23.436397792722421</v>
      </c>
      <c r="R93">
        <f t="shared" si="43"/>
        <v>23.437876696589157</v>
      </c>
      <c r="S93" s="12">
        <f t="shared" si="44"/>
        <v>11.250414158383347</v>
      </c>
      <c r="T93">
        <f t="shared" si="45"/>
        <v>4.834533964293537</v>
      </c>
      <c r="U93">
        <f t="shared" si="46"/>
        <v>4.3029187976465724E-2</v>
      </c>
      <c r="V93">
        <f t="shared" si="47"/>
        <v>-3.6975526263656162</v>
      </c>
      <c r="W93">
        <f t="shared" si="48"/>
        <v>94.854278402222917</v>
      </c>
      <c r="X93" s="6">
        <f t="shared" si="49"/>
        <v>0.5991649671016428</v>
      </c>
      <c r="Y93" s="6">
        <f t="shared" si="50"/>
        <v>0.33568086042880135</v>
      </c>
      <c r="Z93" s="6">
        <f t="shared" si="51"/>
        <v>0.86264907377448419</v>
      </c>
      <c r="AA93">
        <f t="shared" si="52"/>
        <v>758.83422721778334</v>
      </c>
      <c r="AB93">
        <f t="shared" si="53"/>
        <v>577.20244737363441</v>
      </c>
      <c r="AC93">
        <f t="shared" si="54"/>
        <v>-35.699388156591397</v>
      </c>
      <c r="AD93">
        <f t="shared" si="30"/>
        <v>46.411785084328365</v>
      </c>
      <c r="AE93">
        <f t="shared" si="55"/>
        <v>43.588214915671635</v>
      </c>
      <c r="AF93">
        <f t="shared" si="56"/>
        <v>1.6931971241573245E-2</v>
      </c>
      <c r="AG93">
        <f t="shared" si="57"/>
        <v>43.605146886913211</v>
      </c>
      <c r="AH93">
        <f t="shared" si="31"/>
        <v>126.60467223803681</v>
      </c>
    </row>
    <row r="94" spans="4:34" x14ac:dyDescent="0.35">
      <c r="D94" s="1">
        <f t="shared" si="58"/>
        <v>44654</v>
      </c>
      <c r="E94" s="6">
        <f t="shared" si="32"/>
        <v>0.5</v>
      </c>
      <c r="F94" s="2">
        <f t="shared" si="59"/>
        <v>2459672.5</v>
      </c>
      <c r="G94" s="9">
        <f t="shared" si="33"/>
        <v>0.22251882272416154</v>
      </c>
      <c r="I94" s="10">
        <f t="shared" si="34"/>
        <v>11.315394747947721</v>
      </c>
      <c r="J94" s="10">
        <f t="shared" si="35"/>
        <v>8367.9953921082888</v>
      </c>
      <c r="K94" s="10">
        <f t="shared" si="36"/>
        <v>1.669927370274597E-2</v>
      </c>
      <c r="L94">
        <f t="shared" si="37"/>
        <v>1.9134672545202431</v>
      </c>
      <c r="M94">
        <f t="shared" si="38"/>
        <v>13.228862002467965</v>
      </c>
      <c r="N94" s="12">
        <f t="shared" si="39"/>
        <v>8369.9088593628094</v>
      </c>
      <c r="O94" s="12">
        <f t="shared" si="40"/>
        <v>0.9996955964663311</v>
      </c>
      <c r="P94">
        <f t="shared" si="41"/>
        <v>13.219272874471551</v>
      </c>
      <c r="Q94">
        <f t="shared" si="42"/>
        <v>23.436397436687795</v>
      </c>
      <c r="R94">
        <f t="shared" si="43"/>
        <v>23.437878271170721</v>
      </c>
      <c r="S94" s="12">
        <f t="shared" si="44"/>
        <v>12.162431251180612</v>
      </c>
      <c r="T94">
        <f t="shared" si="45"/>
        <v>5.21871376969548</v>
      </c>
      <c r="U94">
        <f t="shared" si="46"/>
        <v>4.3029193922406554E-2</v>
      </c>
      <c r="V94">
        <f t="shared" si="47"/>
        <v>-3.4037154419681479</v>
      </c>
      <c r="W94">
        <f t="shared" si="48"/>
        <v>95.15865184585202</v>
      </c>
      <c r="X94" s="6">
        <f t="shared" si="49"/>
        <v>0.59896091350136682</v>
      </c>
      <c r="Y94" s="6">
        <f t="shared" si="50"/>
        <v>0.33463132504066678</v>
      </c>
      <c r="Z94" s="6">
        <f t="shared" si="51"/>
        <v>0.8632905019620668</v>
      </c>
      <c r="AA94">
        <f t="shared" si="52"/>
        <v>761.26921476681616</v>
      </c>
      <c r="AB94">
        <f t="shared" si="53"/>
        <v>577.49628455803179</v>
      </c>
      <c r="AC94">
        <f t="shared" si="54"/>
        <v>-35.625928860492053</v>
      </c>
      <c r="AD94">
        <f t="shared" si="30"/>
        <v>46.068781044244318</v>
      </c>
      <c r="AE94">
        <f t="shared" si="55"/>
        <v>43.931218955755682</v>
      </c>
      <c r="AF94">
        <f t="shared" si="56"/>
        <v>1.6730788945100893E-2</v>
      </c>
      <c r="AG94">
        <f t="shared" si="57"/>
        <v>43.947949744700786</v>
      </c>
      <c r="AH94">
        <f t="shared" si="31"/>
        <v>126.34454429119307</v>
      </c>
    </row>
    <row r="95" spans="4:34" x14ac:dyDescent="0.35">
      <c r="D95" s="1">
        <f t="shared" si="58"/>
        <v>44655</v>
      </c>
      <c r="E95" s="6">
        <f t="shared" si="32"/>
        <v>0.5</v>
      </c>
      <c r="F95" s="2">
        <f t="shared" si="59"/>
        <v>2459673.5</v>
      </c>
      <c r="G95" s="9">
        <f t="shared" si="33"/>
        <v>0.22254620123203286</v>
      </c>
      <c r="I95" s="10">
        <f t="shared" si="34"/>
        <v>12.301042111806964</v>
      </c>
      <c r="J95" s="10">
        <f t="shared" si="35"/>
        <v>8368.9809923881385</v>
      </c>
      <c r="K95" s="10">
        <f t="shared" si="36"/>
        <v>1.6699272550291768E-2</v>
      </c>
      <c r="L95">
        <f t="shared" si="37"/>
        <v>1.9136482921332347</v>
      </c>
      <c r="M95">
        <f t="shared" si="38"/>
        <v>14.2146904039402</v>
      </c>
      <c r="N95" s="12">
        <f t="shared" si="39"/>
        <v>8370.8946406802716</v>
      </c>
      <c r="O95" s="12">
        <f t="shared" si="40"/>
        <v>0.99998288650183331</v>
      </c>
      <c r="P95">
        <f t="shared" si="41"/>
        <v>14.205103833065838</v>
      </c>
      <c r="Q95">
        <f t="shared" si="42"/>
        <v>23.436397080653165</v>
      </c>
      <c r="R95">
        <f t="shared" si="43"/>
        <v>23.437879844487384</v>
      </c>
      <c r="S95" s="12">
        <f t="shared" si="44"/>
        <v>13.075039161578999</v>
      </c>
      <c r="T95">
        <f t="shared" si="45"/>
        <v>5.6013574765025691</v>
      </c>
      <c r="U95">
        <f t="shared" si="46"/>
        <v>4.3029199863571309E-2</v>
      </c>
      <c r="V95">
        <f t="shared" si="47"/>
        <v>-3.1122955397108529</v>
      </c>
      <c r="W95">
        <f t="shared" si="48"/>
        <v>95.462372184833399</v>
      </c>
      <c r="X95" s="6">
        <f t="shared" si="49"/>
        <v>0.59875853856924366</v>
      </c>
      <c r="Y95" s="6">
        <f t="shared" si="50"/>
        <v>0.33358528250026204</v>
      </c>
      <c r="Z95" s="6">
        <f t="shared" si="51"/>
        <v>0.86393179463822534</v>
      </c>
      <c r="AA95">
        <f t="shared" si="52"/>
        <v>763.69897747866719</v>
      </c>
      <c r="AB95">
        <f t="shared" si="53"/>
        <v>577.78770446028909</v>
      </c>
      <c r="AC95">
        <f t="shared" si="54"/>
        <v>-35.553073884927727</v>
      </c>
      <c r="AD95">
        <f t="shared" si="30"/>
        <v>45.727990040614706</v>
      </c>
      <c r="AE95">
        <f t="shared" si="55"/>
        <v>44.272009959385294</v>
      </c>
      <c r="AF95">
        <f t="shared" si="56"/>
        <v>1.6533347381467715E-2</v>
      </c>
      <c r="AG95">
        <f t="shared" si="57"/>
        <v>44.288543306766762</v>
      </c>
      <c r="AH95">
        <f t="shared" si="31"/>
        <v>126.08202438331796</v>
      </c>
    </row>
    <row r="96" spans="4:34" x14ac:dyDescent="0.35">
      <c r="D96" s="1">
        <f t="shared" si="58"/>
        <v>44656</v>
      </c>
      <c r="E96" s="6">
        <f t="shared" si="32"/>
        <v>0.5</v>
      </c>
      <c r="F96" s="2">
        <f t="shared" si="59"/>
        <v>2459674.5</v>
      </c>
      <c r="G96" s="9">
        <f t="shared" si="33"/>
        <v>0.22257357973990419</v>
      </c>
      <c r="I96" s="10">
        <f t="shared" si="34"/>
        <v>13.286689475666208</v>
      </c>
      <c r="J96" s="10">
        <f t="shared" si="35"/>
        <v>8369.9665926679918</v>
      </c>
      <c r="K96" s="10">
        <f t="shared" si="36"/>
        <v>1.6699271397837376E-2</v>
      </c>
      <c r="L96">
        <f t="shared" si="37"/>
        <v>1.9132631330276304</v>
      </c>
      <c r="M96">
        <f t="shared" si="38"/>
        <v>15.199952608693838</v>
      </c>
      <c r="N96" s="12">
        <f t="shared" si="39"/>
        <v>8371.8798558010203</v>
      </c>
      <c r="O96" s="12">
        <f t="shared" si="40"/>
        <v>1.0002700993538651</v>
      </c>
      <c r="P96">
        <f t="shared" si="41"/>
        <v>15.190368598269893</v>
      </c>
      <c r="Q96">
        <f t="shared" si="42"/>
        <v>23.43639672461854</v>
      </c>
      <c r="R96">
        <f t="shared" si="43"/>
        <v>23.437881416537508</v>
      </c>
      <c r="S96" s="12">
        <f t="shared" si="44"/>
        <v>13.98831589138616</v>
      </c>
      <c r="T96">
        <f t="shared" si="45"/>
        <v>5.9823688488341498</v>
      </c>
      <c r="U96">
        <f t="shared" si="46"/>
        <v>4.3029205799953792E-2</v>
      </c>
      <c r="V96">
        <f t="shared" si="47"/>
        <v>-2.823598432312652</v>
      </c>
      <c r="W96">
        <f t="shared" si="48"/>
        <v>95.76539310927744</v>
      </c>
      <c r="X96" s="6">
        <f t="shared" si="49"/>
        <v>0.59855805446688382</v>
      </c>
      <c r="Y96" s="6">
        <f t="shared" si="50"/>
        <v>0.33254307360777979</v>
      </c>
      <c r="Z96" s="6">
        <f t="shared" si="51"/>
        <v>0.86457303532598784</v>
      </c>
      <c r="AA96">
        <f t="shared" si="52"/>
        <v>766.12314487421952</v>
      </c>
      <c r="AB96">
        <f t="shared" si="53"/>
        <v>578.0764015676873</v>
      </c>
      <c r="AC96">
        <f t="shared" si="54"/>
        <v>-35.480899608078175</v>
      </c>
      <c r="AD96">
        <f t="shared" si="30"/>
        <v>45.389547240408</v>
      </c>
      <c r="AE96">
        <f t="shared" si="55"/>
        <v>44.610452759592</v>
      </c>
      <c r="AF96">
        <f t="shared" si="56"/>
        <v>1.6339618860251093E-2</v>
      </c>
      <c r="AG96">
        <f t="shared" si="57"/>
        <v>44.626792378452251</v>
      </c>
      <c r="AH96">
        <f t="shared" si="31"/>
        <v>125.81707874559726</v>
      </c>
    </row>
    <row r="97" spans="4:34" x14ac:dyDescent="0.35">
      <c r="D97" s="1">
        <f t="shared" si="58"/>
        <v>44657</v>
      </c>
      <c r="E97" s="6">
        <f t="shared" si="32"/>
        <v>0.5</v>
      </c>
      <c r="F97" s="2">
        <f t="shared" si="59"/>
        <v>2459675.5</v>
      </c>
      <c r="G97" s="9">
        <f t="shared" si="33"/>
        <v>0.22260095824777551</v>
      </c>
      <c r="I97" s="10">
        <f t="shared" si="34"/>
        <v>14.272336839525451</v>
      </c>
      <c r="J97" s="10">
        <f t="shared" si="35"/>
        <v>8370.9521929478433</v>
      </c>
      <c r="K97" s="10">
        <f t="shared" si="36"/>
        <v>1.6699270245382796E-2</v>
      </c>
      <c r="L97">
        <f t="shared" si="37"/>
        <v>1.9123125019379161</v>
      </c>
      <c r="M97">
        <f t="shared" si="38"/>
        <v>16.184649341463366</v>
      </c>
      <c r="N97" s="12">
        <f t="shared" si="39"/>
        <v>8372.8645054497811</v>
      </c>
      <c r="O97" s="12">
        <f t="shared" si="40"/>
        <v>1.0005571501715411</v>
      </c>
      <c r="P97">
        <f t="shared" si="41"/>
        <v>16.175067894816014</v>
      </c>
      <c r="Q97">
        <f t="shared" si="42"/>
        <v>23.43639636858391</v>
      </c>
      <c r="R97">
        <f t="shared" si="43"/>
        <v>23.437882987319437</v>
      </c>
      <c r="S97" s="12">
        <f t="shared" si="44"/>
        <v>14.902338523604142</v>
      </c>
      <c r="T97">
        <f t="shared" si="45"/>
        <v>6.3616519071306632</v>
      </c>
      <c r="U97">
        <f t="shared" si="46"/>
        <v>4.3029211731547751E-2</v>
      </c>
      <c r="V97">
        <f t="shared" si="47"/>
        <v>-2.5379259870289688</v>
      </c>
      <c r="W97">
        <f t="shared" si="48"/>
        <v>96.067667316314768</v>
      </c>
      <c r="X97" s="6">
        <f t="shared" si="49"/>
        <v>0.59835967082432573</v>
      </c>
      <c r="Y97" s="6">
        <f t="shared" si="50"/>
        <v>0.33150503939011799</v>
      </c>
      <c r="Z97" s="6">
        <f t="shared" si="51"/>
        <v>0.86521430225853335</v>
      </c>
      <c r="AA97">
        <f t="shared" si="52"/>
        <v>768.54133853051815</v>
      </c>
      <c r="AB97">
        <f t="shared" si="53"/>
        <v>578.36207401297099</v>
      </c>
      <c r="AC97">
        <f t="shared" si="54"/>
        <v>-35.409481496757252</v>
      </c>
      <c r="AD97">
        <f t="shared" si="30"/>
        <v>45.053586908401961</v>
      </c>
      <c r="AE97">
        <f t="shared" si="55"/>
        <v>44.946413091598039</v>
      </c>
      <c r="AF97">
        <f t="shared" si="56"/>
        <v>1.6149575778150359E-2</v>
      </c>
      <c r="AG97">
        <f t="shared" si="57"/>
        <v>44.96256266737619</v>
      </c>
      <c r="AH97">
        <f t="shared" si="31"/>
        <v>125.54967718768467</v>
      </c>
    </row>
    <row r="98" spans="4:34" x14ac:dyDescent="0.35">
      <c r="D98" s="1">
        <f t="shared" si="58"/>
        <v>44658</v>
      </c>
      <c r="E98" s="6">
        <f t="shared" si="32"/>
        <v>0.5</v>
      </c>
      <c r="F98" s="2">
        <f t="shared" si="59"/>
        <v>2459676.5</v>
      </c>
      <c r="G98" s="9">
        <f t="shared" si="33"/>
        <v>0.22262833675564681</v>
      </c>
      <c r="I98" s="10">
        <f t="shared" si="34"/>
        <v>15.257984203384694</v>
      </c>
      <c r="J98" s="10">
        <f t="shared" si="35"/>
        <v>8371.937793227693</v>
      </c>
      <c r="K98" s="10">
        <f t="shared" si="36"/>
        <v>1.6699269092928022E-2</v>
      </c>
      <c r="L98">
        <f t="shared" si="37"/>
        <v>1.9107972891249592</v>
      </c>
      <c r="M98">
        <f t="shared" si="38"/>
        <v>17.168781492509652</v>
      </c>
      <c r="N98" s="12">
        <f t="shared" si="39"/>
        <v>8373.8485905168181</v>
      </c>
      <c r="O98" s="12">
        <f t="shared" si="40"/>
        <v>1.0008439542978611</v>
      </c>
      <c r="P98">
        <f t="shared" si="41"/>
        <v>17.159202612962879</v>
      </c>
      <c r="Q98">
        <f t="shared" si="42"/>
        <v>23.436396012549285</v>
      </c>
      <c r="R98">
        <f t="shared" si="43"/>
        <v>23.437884556831531</v>
      </c>
      <c r="S98" s="12">
        <f t="shared" si="44"/>
        <v>15.817183165815949</v>
      </c>
      <c r="T98">
        <f t="shared" si="45"/>
        <v>6.739110921310389</v>
      </c>
      <c r="U98">
        <f t="shared" si="46"/>
        <v>4.3029217658347003E-2</v>
      </c>
      <c r="V98">
        <f t="shared" si="47"/>
        <v>-2.2555762494779503</v>
      </c>
      <c r="W98">
        <f t="shared" si="48"/>
        <v>96.369146438104977</v>
      </c>
      <c r="X98" s="6">
        <f t="shared" si="49"/>
        <v>0.59816359461769308</v>
      </c>
      <c r="Y98" s="6">
        <f t="shared" si="50"/>
        <v>0.33047152117851264</v>
      </c>
      <c r="Z98" s="6">
        <f t="shared" si="51"/>
        <v>0.86585566805687364</v>
      </c>
      <c r="AA98">
        <f t="shared" si="52"/>
        <v>770.95317150483982</v>
      </c>
      <c r="AB98">
        <f t="shared" si="53"/>
        <v>578.64442375052204</v>
      </c>
      <c r="AC98">
        <f t="shared" si="54"/>
        <v>-35.338894062369491</v>
      </c>
      <c r="AD98">
        <f t="shared" si="30"/>
        <v>44.720242338071508</v>
      </c>
      <c r="AE98">
        <f t="shared" si="55"/>
        <v>45.279757661928492</v>
      </c>
      <c r="AF98">
        <f t="shared" si="56"/>
        <v>1.5963190675400304E-2</v>
      </c>
      <c r="AG98">
        <f t="shared" si="57"/>
        <v>45.295720852603893</v>
      </c>
      <c r="AH98">
        <f t="shared" si="31"/>
        <v>125.27979337554086</v>
      </c>
    </row>
    <row r="99" spans="4:34" x14ac:dyDescent="0.35">
      <c r="D99" s="1">
        <f t="shared" si="58"/>
        <v>44659</v>
      </c>
      <c r="E99" s="6">
        <f t="shared" si="32"/>
        <v>0.5</v>
      </c>
      <c r="F99" s="2">
        <f t="shared" si="59"/>
        <v>2459677.5</v>
      </c>
      <c r="G99" s="9">
        <f t="shared" si="33"/>
        <v>0.22265571526351813</v>
      </c>
      <c r="I99" s="10">
        <f t="shared" si="34"/>
        <v>16.243631567245757</v>
      </c>
      <c r="J99" s="10">
        <f t="shared" si="35"/>
        <v>8372.9233935075445</v>
      </c>
      <c r="K99" s="10">
        <f t="shared" si="36"/>
        <v>1.6699267940473061E-2</v>
      </c>
      <c r="L99">
        <f t="shared" si="37"/>
        <v>1.9087185493931695</v>
      </c>
      <c r="M99">
        <f t="shared" si="38"/>
        <v>18.152350116638928</v>
      </c>
      <c r="N99" s="12">
        <f t="shared" si="39"/>
        <v>8374.8321120569381</v>
      </c>
      <c r="O99" s="12">
        <f t="shared" si="40"/>
        <v>1.0011304272941033</v>
      </c>
      <c r="P99">
        <f t="shared" si="41"/>
        <v>18.142773807514534</v>
      </c>
      <c r="Q99">
        <f t="shared" si="42"/>
        <v>23.436395656514655</v>
      </c>
      <c r="R99">
        <f t="shared" si="43"/>
        <v>23.437886125072144</v>
      </c>
      <c r="S99" s="12">
        <f t="shared" si="44"/>
        <v>16.732924892971024</v>
      </c>
      <c r="T99">
        <f t="shared" si="45"/>
        <v>7.1146504047384127</v>
      </c>
      <c r="U99">
        <f t="shared" si="46"/>
        <v>4.3029223580345319E-2</v>
      </c>
      <c r="V99">
        <f t="shared" si="47"/>
        <v>-1.9768432621523058</v>
      </c>
      <c r="W99">
        <f t="shared" si="48"/>
        <v>96.669780971220888</v>
      </c>
      <c r="X99" s="6">
        <f t="shared" si="49"/>
        <v>0.5979700300431614</v>
      </c>
      <c r="Y99" s="6">
        <f t="shared" si="50"/>
        <v>0.32944286067865897</v>
      </c>
      <c r="Z99" s="6">
        <f t="shared" si="51"/>
        <v>0.8664971994076639</v>
      </c>
      <c r="AA99">
        <f t="shared" si="52"/>
        <v>773.3582477697671</v>
      </c>
      <c r="AB99">
        <f t="shared" si="53"/>
        <v>578.92315673784765</v>
      </c>
      <c r="AC99">
        <f t="shared" si="54"/>
        <v>-35.269210815538088</v>
      </c>
      <c r="AD99">
        <f t="shared" si="30"/>
        <v>44.389645778891804</v>
      </c>
      <c r="AE99">
        <f t="shared" si="55"/>
        <v>45.610354221108196</v>
      </c>
      <c r="AF99">
        <f t="shared" si="56"/>
        <v>1.5780436285007374E-2</v>
      </c>
      <c r="AG99">
        <f t="shared" si="57"/>
        <v>45.626134657393202</v>
      </c>
      <c r="AH99">
        <f t="shared" si="31"/>
        <v>125.0074051153963</v>
      </c>
    </row>
    <row r="100" spans="4:34" x14ac:dyDescent="0.35">
      <c r="D100" s="1">
        <f t="shared" si="58"/>
        <v>44660</v>
      </c>
      <c r="E100" s="6">
        <f t="shared" si="32"/>
        <v>0.5</v>
      </c>
      <c r="F100" s="2">
        <f t="shared" si="59"/>
        <v>2459678.5</v>
      </c>
      <c r="G100" s="9">
        <f t="shared" si="33"/>
        <v>0.22268309377138945</v>
      </c>
      <c r="I100" s="10">
        <f t="shared" si="34"/>
        <v>17.229278931106819</v>
      </c>
      <c r="J100" s="10">
        <f t="shared" si="35"/>
        <v>8373.908993787396</v>
      </c>
      <c r="K100" s="10">
        <f t="shared" si="36"/>
        <v>1.6699266788017909E-2</v>
      </c>
      <c r="L100">
        <f t="shared" si="37"/>
        <v>1.9060775010646696</v>
      </c>
      <c r="M100">
        <f t="shared" si="38"/>
        <v>19.135356432171488</v>
      </c>
      <c r="N100" s="12">
        <f t="shared" si="39"/>
        <v>8375.8150712884599</v>
      </c>
      <c r="O100" s="12">
        <f t="shared" si="40"/>
        <v>1.0014164849639944</v>
      </c>
      <c r="P100">
        <f t="shared" si="41"/>
        <v>19.125782696789067</v>
      </c>
      <c r="Q100">
        <f t="shared" si="42"/>
        <v>23.436395300480029</v>
      </c>
      <c r="R100">
        <f t="shared" si="43"/>
        <v>23.437887692039631</v>
      </c>
      <c r="S100" s="12">
        <f t="shared" si="44"/>
        <v>17.649637689515693</v>
      </c>
      <c r="T100">
        <f t="shared" si="45"/>
        <v>7.4881751090645698</v>
      </c>
      <c r="U100">
        <f t="shared" si="46"/>
        <v>4.3029229497536493E-2</v>
      </c>
      <c r="V100">
        <f t="shared" si="47"/>
        <v>-1.7020168770867461</v>
      </c>
      <c r="W100">
        <f t="shared" si="48"/>
        <v>96.96952020751317</v>
      </c>
      <c r="X100" s="6">
        <f t="shared" si="49"/>
        <v>0.59777917838686578</v>
      </c>
      <c r="Y100" s="6">
        <f t="shared" si="50"/>
        <v>0.32841940003266257</v>
      </c>
      <c r="Z100" s="6">
        <f t="shared" si="51"/>
        <v>0.867138956741069</v>
      </c>
      <c r="AA100">
        <f t="shared" si="52"/>
        <v>775.75616166010536</v>
      </c>
      <c r="AB100">
        <f t="shared" si="53"/>
        <v>579.19798312291323</v>
      </c>
      <c r="AC100">
        <f t="shared" si="54"/>
        <v>-35.200504219271693</v>
      </c>
      <c r="AD100">
        <f t="shared" si="30"/>
        <v>44.061928359904478</v>
      </c>
      <c r="AE100">
        <f t="shared" si="55"/>
        <v>45.938071640095522</v>
      </c>
      <c r="AF100">
        <f t="shared" si="56"/>
        <v>1.5601285575127129E-2</v>
      </c>
      <c r="AG100">
        <f t="shared" si="57"/>
        <v>45.953672925670652</v>
      </c>
      <c r="AH100">
        <f t="shared" si="31"/>
        <v>124.7324946433169</v>
      </c>
    </row>
    <row r="101" spans="4:34" x14ac:dyDescent="0.35">
      <c r="D101" s="1">
        <f t="shared" si="58"/>
        <v>44661</v>
      </c>
      <c r="E101" s="6">
        <f t="shared" si="32"/>
        <v>0.5</v>
      </c>
      <c r="F101" s="2">
        <f t="shared" si="59"/>
        <v>2459679.5</v>
      </c>
      <c r="G101" s="9">
        <f t="shared" si="33"/>
        <v>0.22271047227926077</v>
      </c>
      <c r="I101" s="10">
        <f t="shared" si="34"/>
        <v>18.214926294967881</v>
      </c>
      <c r="J101" s="10">
        <f t="shared" si="35"/>
        <v>8374.8945940672456</v>
      </c>
      <c r="K101" s="10">
        <f t="shared" si="36"/>
        <v>1.6699265635562566E-2</v>
      </c>
      <c r="L101">
        <f t="shared" si="37"/>
        <v>1.9028755249115616</v>
      </c>
      <c r="M101">
        <f t="shared" si="38"/>
        <v>20.117801819879443</v>
      </c>
      <c r="N101" s="12">
        <f t="shared" si="39"/>
        <v>8376.7974695921566</v>
      </c>
      <c r="O101" s="12">
        <f t="shared" si="40"/>
        <v>1.0017020433776378</v>
      </c>
      <c r="P101">
        <f t="shared" si="41"/>
        <v>20.108230661556398</v>
      </c>
      <c r="Q101">
        <f t="shared" si="42"/>
        <v>23.436394944445404</v>
      </c>
      <c r="R101">
        <f t="shared" si="43"/>
        <v>23.437889257732355</v>
      </c>
      <c r="S101" s="12">
        <f t="shared" si="44"/>
        <v>18.567394390846498</v>
      </c>
      <c r="T101">
        <f t="shared" si="45"/>
        <v>7.8595900199970075</v>
      </c>
      <c r="U101">
        <f t="shared" si="46"/>
        <v>4.3029235409914338E-2</v>
      </c>
      <c r="V101">
        <f t="shared" si="47"/>
        <v>-1.4313825622090273</v>
      </c>
      <c r="W101">
        <f t="shared" si="48"/>
        <v>97.26831216657871</v>
      </c>
      <c r="X101" s="6">
        <f t="shared" si="49"/>
        <v>0.5975912378904229</v>
      </c>
      <c r="Y101" s="6">
        <f t="shared" si="50"/>
        <v>0.32740148187214868</v>
      </c>
      <c r="Z101" s="6">
        <f t="shared" si="51"/>
        <v>0.86778099390869712</v>
      </c>
      <c r="AA101">
        <f t="shared" si="52"/>
        <v>778.14649733262968</v>
      </c>
      <c r="AB101">
        <f t="shared" si="53"/>
        <v>579.46861743779095</v>
      </c>
      <c r="AC101">
        <f t="shared" si="54"/>
        <v>-35.132845640552262</v>
      </c>
      <c r="AD101">
        <f t="shared" si="30"/>
        <v>43.737220009406094</v>
      </c>
      <c r="AE101">
        <f t="shared" si="55"/>
        <v>46.262779990593906</v>
      </c>
      <c r="AF101">
        <f t="shared" si="56"/>
        <v>1.5425711784886756E-2</v>
      </c>
      <c r="AG101">
        <f t="shared" si="57"/>
        <v>46.278205702378791</v>
      </c>
      <c r="AH101">
        <f t="shared" si="31"/>
        <v>124.45504891974292</v>
      </c>
    </row>
    <row r="102" spans="4:34" x14ac:dyDescent="0.35">
      <c r="D102" s="1">
        <f t="shared" si="58"/>
        <v>44662</v>
      </c>
      <c r="E102" s="6">
        <f t="shared" si="32"/>
        <v>0.5</v>
      </c>
      <c r="F102" s="2">
        <f t="shared" si="59"/>
        <v>2459680.5</v>
      </c>
      <c r="G102" s="9">
        <f t="shared" si="33"/>
        <v>0.2227378507871321</v>
      </c>
      <c r="I102" s="10">
        <f t="shared" si="34"/>
        <v>19.200573658830763</v>
      </c>
      <c r="J102" s="10">
        <f t="shared" si="35"/>
        <v>8375.8801943470971</v>
      </c>
      <c r="K102" s="10">
        <f t="shared" si="36"/>
        <v>1.6699264483107035E-2</v>
      </c>
      <c r="L102">
        <f t="shared" si="37"/>
        <v>1.8991141630474322</v>
      </c>
      <c r="M102">
        <f t="shared" si="38"/>
        <v>21.099687821878195</v>
      </c>
      <c r="N102" s="12">
        <f t="shared" si="39"/>
        <v>8377.7793085101439</v>
      </c>
      <c r="O102" s="12">
        <f t="shared" si="40"/>
        <v>1.0019870188951996</v>
      </c>
      <c r="P102">
        <f t="shared" si="41"/>
        <v>21.090119243929724</v>
      </c>
      <c r="Q102">
        <f t="shared" si="42"/>
        <v>23.436394588410778</v>
      </c>
      <c r="R102">
        <f t="shared" si="43"/>
        <v>23.437890822148667</v>
      </c>
      <c r="S102" s="12">
        <f t="shared" si="44"/>
        <v>19.486266624038386</v>
      </c>
      <c r="T102">
        <f t="shared" si="45"/>
        <v>8.2288003540639796</v>
      </c>
      <c r="U102">
        <f t="shared" si="46"/>
        <v>4.3029241317472627E-2</v>
      </c>
      <c r="V102">
        <f t="shared" si="47"/>
        <v>-1.1652212009818423</v>
      </c>
      <c r="W102">
        <f t="shared" si="48"/>
        <v>97.566103529954759</v>
      </c>
      <c r="X102" s="6">
        <f t="shared" si="49"/>
        <v>0.59740640361179298</v>
      </c>
      <c r="Y102" s="6">
        <f t="shared" si="50"/>
        <v>0.3263894493619186</v>
      </c>
      <c r="Z102" s="6">
        <f t="shared" si="51"/>
        <v>0.86842335786166736</v>
      </c>
      <c r="AA102">
        <f t="shared" si="52"/>
        <v>780.52882823963807</v>
      </c>
      <c r="AB102">
        <f t="shared" si="53"/>
        <v>579.73477879901816</v>
      </c>
      <c r="AC102">
        <f t="shared" si="54"/>
        <v>-35.06630530024546</v>
      </c>
      <c r="AD102">
        <f t="shared" si="30"/>
        <v>43.415649370652886</v>
      </c>
      <c r="AE102">
        <f t="shared" si="55"/>
        <v>46.584350629347114</v>
      </c>
      <c r="AF102">
        <f t="shared" si="56"/>
        <v>1.525368845395478E-2</v>
      </c>
      <c r="AG102">
        <f t="shared" si="57"/>
        <v>46.599604317801067</v>
      </c>
      <c r="AH102">
        <f t="shared" si="31"/>
        <v>124.17505992826932</v>
      </c>
    </row>
    <row r="103" spans="4:34" x14ac:dyDescent="0.35">
      <c r="D103" s="1">
        <f t="shared" si="58"/>
        <v>44663</v>
      </c>
      <c r="E103" s="6">
        <f t="shared" si="32"/>
        <v>0.5</v>
      </c>
      <c r="F103" s="2">
        <f t="shared" si="59"/>
        <v>2459681.5</v>
      </c>
      <c r="G103" s="9">
        <f t="shared" si="33"/>
        <v>0.22276522929500342</v>
      </c>
      <c r="I103" s="10">
        <f t="shared" si="34"/>
        <v>20.186221022691825</v>
      </c>
      <c r="J103" s="10">
        <f t="shared" si="35"/>
        <v>8376.8657946269486</v>
      </c>
      <c r="K103" s="10">
        <f t="shared" si="36"/>
        <v>1.6699263330651311E-2</v>
      </c>
      <c r="L103">
        <f t="shared" si="37"/>
        <v>1.8947951177792919</v>
      </c>
      <c r="M103">
        <f t="shared" si="38"/>
        <v>22.081016140471117</v>
      </c>
      <c r="N103" s="12">
        <f t="shared" si="39"/>
        <v>8378.7605897447283</v>
      </c>
      <c r="O103" s="12">
        <f t="shared" si="40"/>
        <v>1.0022713281903408</v>
      </c>
      <c r="P103">
        <f t="shared" si="41"/>
        <v>22.071450146210214</v>
      </c>
      <c r="Q103">
        <f t="shared" si="42"/>
        <v>23.436394232376152</v>
      </c>
      <c r="R103">
        <f t="shared" si="43"/>
        <v>23.437892385286929</v>
      </c>
      <c r="S103" s="12">
        <f t="shared" si="44"/>
        <v>20.406324747821078</v>
      </c>
      <c r="T103">
        <f t="shared" si="45"/>
        <v>8.5957115564218149</v>
      </c>
      <c r="U103">
        <f t="shared" si="46"/>
        <v>4.3029247220205173E-2</v>
      </c>
      <c r="V103">
        <f t="shared" si="47"/>
        <v>-0.90380888501116263</v>
      </c>
      <c r="W103">
        <f t="shared" si="48"/>
        <v>97.862839577176331</v>
      </c>
      <c r="X103" s="6">
        <f t="shared" si="49"/>
        <v>0.59722486728125779</v>
      </c>
      <c r="Y103" s="6">
        <f t="shared" si="50"/>
        <v>0.32538364623354582</v>
      </c>
      <c r="Z103" s="6">
        <f t="shared" si="51"/>
        <v>0.86906608832896981</v>
      </c>
      <c r="AA103">
        <f t="shared" si="52"/>
        <v>782.90271661741065</v>
      </c>
      <c r="AB103">
        <f t="shared" si="53"/>
        <v>579.99619111498885</v>
      </c>
      <c r="AC103">
        <f t="shared" si="54"/>
        <v>-35.000952221252788</v>
      </c>
      <c r="AD103">
        <f t="shared" si="30"/>
        <v>43.097343713495654</v>
      </c>
      <c r="AE103">
        <f t="shared" si="55"/>
        <v>46.902656286504346</v>
      </c>
      <c r="AF103">
        <f t="shared" si="56"/>
        <v>1.508518944614835E-2</v>
      </c>
      <c r="AG103">
        <f t="shared" si="57"/>
        <v>46.917741475950493</v>
      </c>
      <c r="AH103">
        <f t="shared" si="31"/>
        <v>123.89252497782013</v>
      </c>
    </row>
    <row r="104" spans="4:34" x14ac:dyDescent="0.35">
      <c r="D104" s="1">
        <f t="shared" si="58"/>
        <v>44664</v>
      </c>
      <c r="E104" s="6">
        <f t="shared" si="32"/>
        <v>0.5</v>
      </c>
      <c r="F104" s="2">
        <f t="shared" si="59"/>
        <v>2459682.5</v>
      </c>
      <c r="G104" s="9">
        <f t="shared" si="33"/>
        <v>0.22279260780287474</v>
      </c>
      <c r="I104" s="10">
        <f t="shared" si="34"/>
        <v>21.171868386556525</v>
      </c>
      <c r="J104" s="10">
        <f t="shared" si="35"/>
        <v>8377.8513949067965</v>
      </c>
      <c r="K104" s="10">
        <f t="shared" si="36"/>
        <v>1.6699262178195402E-2</v>
      </c>
      <c r="L104">
        <f t="shared" si="37"/>
        <v>1.8899202504210029</v>
      </c>
      <c r="M104">
        <f t="shared" si="38"/>
        <v>23.061788636977528</v>
      </c>
      <c r="N104" s="12">
        <f t="shared" si="39"/>
        <v>8379.7413151572182</v>
      </c>
      <c r="O104" s="12">
        <f t="shared" si="40"/>
        <v>1.0025548882733992</v>
      </c>
      <c r="P104">
        <f t="shared" si="41"/>
        <v>23.052225229714985</v>
      </c>
      <c r="Q104">
        <f t="shared" si="42"/>
        <v>23.436393876341526</v>
      </c>
      <c r="R104">
        <f t="shared" si="43"/>
        <v>23.437893947145501</v>
      </c>
      <c r="S104" s="12">
        <f t="shared" si="44"/>
        <v>21.327637791812403</v>
      </c>
      <c r="T104">
        <f t="shared" si="45"/>
        <v>8.9602292997774509</v>
      </c>
      <c r="U104">
        <f t="shared" si="46"/>
        <v>4.3029253118105792E-2</v>
      </c>
      <c r="V104">
        <f t="shared" si="47"/>
        <v>-0.647416699364191</v>
      </c>
      <c r="W104">
        <f t="shared" si="48"/>
        <v>98.158464123853804</v>
      </c>
      <c r="X104" s="6">
        <f t="shared" si="49"/>
        <v>0.59704681715233621</v>
      </c>
      <c r="Y104" s="6">
        <f t="shared" si="50"/>
        <v>0.32438441680829788</v>
      </c>
      <c r="Z104" s="6">
        <f t="shared" si="51"/>
        <v>0.86970921749637453</v>
      </c>
      <c r="AA104">
        <f t="shared" si="52"/>
        <v>785.26771299083043</v>
      </c>
      <c r="AB104">
        <f t="shared" si="53"/>
        <v>580.25258330063582</v>
      </c>
      <c r="AC104">
        <f t="shared" si="54"/>
        <v>-34.936854174841045</v>
      </c>
      <c r="AD104">
        <f t="shared" si="30"/>
        <v>42.782428841876218</v>
      </c>
      <c r="AE104">
        <f t="shared" si="55"/>
        <v>47.217571158123782</v>
      </c>
      <c r="AF104">
        <f t="shared" si="56"/>
        <v>1.4920188967356297E-2</v>
      </c>
      <c r="AG104">
        <f t="shared" si="57"/>
        <v>47.232491347091141</v>
      </c>
      <c r="AH104">
        <f t="shared" si="31"/>
        <v>123.60744700724121</v>
      </c>
    </row>
    <row r="105" spans="4:34" x14ac:dyDescent="0.35">
      <c r="D105" s="1">
        <f t="shared" si="58"/>
        <v>44665</v>
      </c>
      <c r="E105" s="6">
        <f t="shared" si="32"/>
        <v>0.5</v>
      </c>
      <c r="F105" s="2">
        <f t="shared" si="59"/>
        <v>2459683.5</v>
      </c>
      <c r="G105" s="9">
        <f t="shared" si="33"/>
        <v>0.22281998631074607</v>
      </c>
      <c r="I105" s="10">
        <f t="shared" si="34"/>
        <v>22.157515750419407</v>
      </c>
      <c r="J105" s="10">
        <f t="shared" si="35"/>
        <v>8378.8369951866462</v>
      </c>
      <c r="K105" s="10">
        <f t="shared" si="36"/>
        <v>1.66992610257393E-2</v>
      </c>
      <c r="L105">
        <f t="shared" si="37"/>
        <v>1.8844915800692446</v>
      </c>
      <c r="M105">
        <f t="shared" si="38"/>
        <v>24.042007330488651</v>
      </c>
      <c r="N105" s="12">
        <f t="shared" si="39"/>
        <v>8380.7214867667153</v>
      </c>
      <c r="O105" s="12">
        <f t="shared" si="40"/>
        <v>1.0028376165143174</v>
      </c>
      <c r="P105">
        <f t="shared" si="41"/>
        <v>24.032446513533042</v>
      </c>
      <c r="Q105">
        <f t="shared" si="42"/>
        <v>23.4363935203069</v>
      </c>
      <c r="R105">
        <f t="shared" si="43"/>
        <v>23.43789550772275</v>
      </c>
      <c r="S105" s="12">
        <f t="shared" si="44"/>
        <v>22.250273394945886</v>
      </c>
      <c r="T105">
        <f t="shared" si="45"/>
        <v>9.3222594844613518</v>
      </c>
      <c r="U105">
        <f t="shared" si="46"/>
        <v>4.3029259011168296E-2</v>
      </c>
      <c r="V105">
        <f t="shared" si="47"/>
        <v>-0.39631050043926985</v>
      </c>
      <c r="W105">
        <f t="shared" si="48"/>
        <v>98.452919461913055</v>
      </c>
      <c r="X105" s="6">
        <f t="shared" si="49"/>
        <v>0.5968724378475273</v>
      </c>
      <c r="Y105" s="6">
        <f t="shared" si="50"/>
        <v>0.32339210600887996</v>
      </c>
      <c r="Z105" s="6">
        <f t="shared" si="51"/>
        <v>0.8703527696861747</v>
      </c>
      <c r="AA105">
        <f t="shared" si="52"/>
        <v>787.62335569530444</v>
      </c>
      <c r="AB105">
        <f t="shared" si="53"/>
        <v>580.50368949956066</v>
      </c>
      <c r="AC105">
        <f t="shared" si="54"/>
        <v>-34.874077625109834</v>
      </c>
      <c r="AD105">
        <f t="shared" si="30"/>
        <v>42.471028997175246</v>
      </c>
      <c r="AE105">
        <f t="shared" si="55"/>
        <v>47.528971002824754</v>
      </c>
      <c r="AF105">
        <f t="shared" si="56"/>
        <v>1.4758661578064266E-2</v>
      </c>
      <c r="AG105">
        <f t="shared" si="57"/>
        <v>47.543729664402818</v>
      </c>
      <c r="AH105">
        <f t="shared" si="31"/>
        <v>123.31983489123741</v>
      </c>
    </row>
    <row r="106" spans="4:34" x14ac:dyDescent="0.35">
      <c r="D106" s="1">
        <f t="shared" si="58"/>
        <v>44666</v>
      </c>
      <c r="E106" s="6">
        <f t="shared" si="32"/>
        <v>0.5</v>
      </c>
      <c r="F106" s="2">
        <f t="shared" si="59"/>
        <v>2459684.5</v>
      </c>
      <c r="G106" s="9">
        <f t="shared" si="33"/>
        <v>0.22284736481861739</v>
      </c>
      <c r="I106" s="10">
        <f t="shared" si="34"/>
        <v>23.143163114284107</v>
      </c>
      <c r="J106" s="10">
        <f t="shared" si="35"/>
        <v>8379.8225954664958</v>
      </c>
      <c r="K106" s="10">
        <f t="shared" si="36"/>
        <v>1.6699259873283006E-2</v>
      </c>
      <c r="L106">
        <f t="shared" si="37"/>
        <v>1.8785112823434318</v>
      </c>
      <c r="M106">
        <f t="shared" si="38"/>
        <v>25.021674396627539</v>
      </c>
      <c r="N106" s="12">
        <f t="shared" si="39"/>
        <v>8381.7011067488402</v>
      </c>
      <c r="O106" s="12">
        <f t="shared" si="40"/>
        <v>1.003119430665298</v>
      </c>
      <c r="P106">
        <f t="shared" si="41"/>
        <v>25.012116173285232</v>
      </c>
      <c r="Q106">
        <f t="shared" si="42"/>
        <v>23.436393164272275</v>
      </c>
      <c r="R106">
        <f t="shared" si="43"/>
        <v>23.43789706701703</v>
      </c>
      <c r="S106" s="12">
        <f t="shared" si="44"/>
        <v>23.174297743160562</v>
      </c>
      <c r="T106">
        <f t="shared" si="45"/>
        <v>9.6817082397346663</v>
      </c>
      <c r="U106">
        <f t="shared" si="46"/>
        <v>4.3029264899386487E-2</v>
      </c>
      <c r="V106">
        <f t="shared" si="47"/>
        <v>-0.15075068627879343</v>
      </c>
      <c r="W106">
        <f t="shared" si="48"/>
        <v>98.746146302191534</v>
      </c>
      <c r="X106" s="6">
        <f t="shared" si="49"/>
        <v>0.5967019101988047</v>
      </c>
      <c r="Y106" s="6">
        <f t="shared" si="50"/>
        <v>0.32240705935938374</v>
      </c>
      <c r="Z106" s="6">
        <f t="shared" si="51"/>
        <v>0.87099676103822565</v>
      </c>
      <c r="AA106">
        <f t="shared" si="52"/>
        <v>789.96917041753227</v>
      </c>
      <c r="AB106">
        <f t="shared" si="53"/>
        <v>580.74924931372118</v>
      </c>
      <c r="AC106">
        <f t="shared" si="54"/>
        <v>-34.812687671569705</v>
      </c>
      <c r="AD106">
        <f t="shared" si="30"/>
        <v>42.163266757390488</v>
      </c>
      <c r="AE106">
        <f t="shared" si="55"/>
        <v>47.836733242609512</v>
      </c>
      <c r="AF106">
        <f t="shared" si="56"/>
        <v>1.4600582200739879E-2</v>
      </c>
      <c r="AG106">
        <f t="shared" si="57"/>
        <v>47.851333824810254</v>
      </c>
      <c r="AH106">
        <f t="shared" si="31"/>
        <v>123.02970374642058</v>
      </c>
    </row>
    <row r="107" spans="4:34" x14ac:dyDescent="0.35">
      <c r="D107" s="1">
        <f t="shared" si="58"/>
        <v>44667</v>
      </c>
      <c r="E107" s="6">
        <f t="shared" si="32"/>
        <v>0.5</v>
      </c>
      <c r="F107" s="2">
        <f t="shared" si="59"/>
        <v>2459685.5</v>
      </c>
      <c r="G107" s="9">
        <f t="shared" si="33"/>
        <v>0.22287474332648871</v>
      </c>
      <c r="I107" s="10">
        <f t="shared" si="34"/>
        <v>24.128810478148807</v>
      </c>
      <c r="J107" s="10">
        <f t="shared" si="35"/>
        <v>8380.8081957463455</v>
      </c>
      <c r="K107" s="10">
        <f t="shared" si="36"/>
        <v>1.6699258720826525E-2</v>
      </c>
      <c r="L107">
        <f t="shared" si="37"/>
        <v>1.871981688090292</v>
      </c>
      <c r="M107">
        <f t="shared" si="38"/>
        <v>26.000792166239098</v>
      </c>
      <c r="N107" s="12">
        <f t="shared" si="39"/>
        <v>8382.6801774344367</v>
      </c>
      <c r="O107" s="12">
        <f t="shared" si="40"/>
        <v>1.0034002488832026</v>
      </c>
      <c r="P107">
        <f t="shared" si="41"/>
        <v>25.991236539814242</v>
      </c>
      <c r="Q107">
        <f t="shared" si="42"/>
        <v>23.436392808237649</v>
      </c>
      <c r="R107">
        <f t="shared" si="43"/>
        <v>23.437898625026712</v>
      </c>
      <c r="S107" s="12">
        <f t="shared" si="44"/>
        <v>24.099775506289362</v>
      </c>
      <c r="T107">
        <f t="shared" si="45"/>
        <v>10.038481926357697</v>
      </c>
      <c r="U107">
        <f t="shared" si="46"/>
        <v>4.3029270782754196E-2</v>
      </c>
      <c r="V107">
        <f t="shared" si="47"/>
        <v>8.9008040668565255E-2</v>
      </c>
      <c r="W107">
        <f t="shared" si="48"/>
        <v>99.038083719549334</v>
      </c>
      <c r="X107" s="6">
        <f t="shared" si="49"/>
        <v>0.59653541108286912</v>
      </c>
      <c r="Y107" s="6">
        <f t="shared" si="50"/>
        <v>0.32142962297300981</v>
      </c>
      <c r="Z107" s="6">
        <f t="shared" si="51"/>
        <v>0.87164119919272831</v>
      </c>
      <c r="AA107">
        <f t="shared" si="52"/>
        <v>792.30466975639467</v>
      </c>
      <c r="AB107">
        <f t="shared" si="53"/>
        <v>580.98900804066852</v>
      </c>
      <c r="AC107">
        <f t="shared" si="54"/>
        <v>-34.752747989832869</v>
      </c>
      <c r="AD107">
        <f t="shared" si="30"/>
        <v>41.859262932208047</v>
      </c>
      <c r="AE107">
        <f t="shared" si="55"/>
        <v>48.140737067791953</v>
      </c>
      <c r="AF107">
        <f t="shared" si="56"/>
        <v>1.4445926122356843E-2</v>
      </c>
      <c r="AG107">
        <f t="shared" si="57"/>
        <v>48.155182993914309</v>
      </c>
      <c r="AH107">
        <f t="shared" si="31"/>
        <v>122.73707523614996</v>
      </c>
    </row>
    <row r="108" spans="4:34" x14ac:dyDescent="0.35">
      <c r="D108" s="1">
        <f t="shared" si="58"/>
        <v>44668</v>
      </c>
      <c r="E108" s="6">
        <f t="shared" si="32"/>
        <v>0.5</v>
      </c>
      <c r="F108" s="2">
        <f t="shared" si="59"/>
        <v>2459686.5</v>
      </c>
      <c r="G108" s="9">
        <f t="shared" si="33"/>
        <v>0.22290212183436003</v>
      </c>
      <c r="I108" s="10">
        <f t="shared" si="34"/>
        <v>25.114457842013508</v>
      </c>
      <c r="J108" s="10">
        <f t="shared" si="35"/>
        <v>8381.7937960261952</v>
      </c>
      <c r="K108" s="10">
        <f t="shared" si="36"/>
        <v>1.6699257568369853E-2</v>
      </c>
      <c r="L108">
        <f t="shared" si="37"/>
        <v>1.8649052820544756</v>
      </c>
      <c r="M108">
        <f t="shared" si="38"/>
        <v>26.979363124067984</v>
      </c>
      <c r="N108" s="12">
        <f t="shared" si="39"/>
        <v>8383.6587013082499</v>
      </c>
      <c r="O108" s="12">
        <f t="shared" si="40"/>
        <v>1.0036799897516766</v>
      </c>
      <c r="P108">
        <f t="shared" si="41"/>
        <v>26.969810097862513</v>
      </c>
      <c r="Q108">
        <f t="shared" si="42"/>
        <v>23.436392452203023</v>
      </c>
      <c r="R108">
        <f t="shared" si="43"/>
        <v>23.437900181750159</v>
      </c>
      <c r="S108" s="12">
        <f t="shared" si="44"/>
        <v>25.026769774214728</v>
      </c>
      <c r="T108">
        <f t="shared" si="45"/>
        <v>10.392487140494518</v>
      </c>
      <c r="U108">
        <f t="shared" si="46"/>
        <v>4.302927666126527E-2</v>
      </c>
      <c r="V108">
        <f t="shared" si="47"/>
        <v>0.32271691827669924</v>
      </c>
      <c r="W108">
        <f t="shared" si="48"/>
        <v>99.328669100706463</v>
      </c>
      <c r="X108" s="6">
        <f t="shared" si="49"/>
        <v>0.5963731132511968</v>
      </c>
      <c r="Y108" s="6">
        <f t="shared" si="50"/>
        <v>0.32046014352701213</v>
      </c>
      <c r="Z108" s="6">
        <f t="shared" si="51"/>
        <v>0.87228608297538135</v>
      </c>
      <c r="AA108">
        <f t="shared" si="52"/>
        <v>794.62935280565171</v>
      </c>
      <c r="AB108">
        <f t="shared" si="53"/>
        <v>581.22271691827666</v>
      </c>
      <c r="AC108">
        <f t="shared" si="54"/>
        <v>-34.694320770430835</v>
      </c>
      <c r="AD108">
        <f t="shared" si="30"/>
        <v>41.559136454022976</v>
      </c>
      <c r="AE108">
        <f t="shared" si="55"/>
        <v>48.440863545977024</v>
      </c>
      <c r="AF108">
        <f t="shared" si="56"/>
        <v>1.4294668992310364E-2</v>
      </c>
      <c r="AG108">
        <f t="shared" si="57"/>
        <v>48.455158214969337</v>
      </c>
      <c r="AH108">
        <f t="shared" si="31"/>
        <v>122.44197787268553</v>
      </c>
    </row>
    <row r="109" spans="4:34" x14ac:dyDescent="0.35">
      <c r="D109" s="1">
        <f t="shared" si="58"/>
        <v>44669</v>
      </c>
      <c r="E109" s="6">
        <f t="shared" si="32"/>
        <v>0.5</v>
      </c>
      <c r="F109" s="2">
        <f t="shared" si="59"/>
        <v>2459687.5</v>
      </c>
      <c r="G109" s="9">
        <f t="shared" si="33"/>
        <v>0.22292950034223136</v>
      </c>
      <c r="I109" s="10">
        <f t="shared" si="34"/>
        <v>26.100105205878208</v>
      </c>
      <c r="J109" s="10">
        <f t="shared" si="35"/>
        <v>8382.7793963060431</v>
      </c>
      <c r="K109" s="10">
        <f t="shared" si="36"/>
        <v>1.6699256415912994E-2</v>
      </c>
      <c r="L109">
        <f t="shared" si="37"/>
        <v>1.8572847015161946</v>
      </c>
      <c r="M109">
        <f t="shared" si="38"/>
        <v>27.957389907394404</v>
      </c>
      <c r="N109" s="12">
        <f t="shared" si="39"/>
        <v>8384.6366810075597</v>
      </c>
      <c r="O109" s="12">
        <f t="shared" si="40"/>
        <v>1.0039585723030022</v>
      </c>
      <c r="P109">
        <f t="shared" si="41"/>
        <v>27.94783948470803</v>
      </c>
      <c r="Q109">
        <f t="shared" si="42"/>
        <v>23.436392096168401</v>
      </c>
      <c r="R109">
        <f t="shared" si="43"/>
        <v>23.43790173718574</v>
      </c>
      <c r="S109" s="12">
        <f t="shared" si="44"/>
        <v>25.95534199228711</v>
      </c>
      <c r="T109">
        <f t="shared" si="45"/>
        <v>10.743630718994885</v>
      </c>
      <c r="U109">
        <f t="shared" si="46"/>
        <v>4.3029282534913504E-2</v>
      </c>
      <c r="V109">
        <f t="shared" si="47"/>
        <v>0.5501333767999308</v>
      </c>
      <c r="W109">
        <f t="shared" si="48"/>
        <v>99.617838095001659</v>
      </c>
      <c r="X109" s="6">
        <f t="shared" si="49"/>
        <v>0.59621518515500005</v>
      </c>
      <c r="Y109" s="6">
        <f t="shared" si="50"/>
        <v>0.31949896822443985</v>
      </c>
      <c r="Z109" s="6">
        <f t="shared" si="51"/>
        <v>0.87293140208556019</v>
      </c>
      <c r="AA109">
        <f t="shared" si="52"/>
        <v>796.94270476001327</v>
      </c>
      <c r="AB109">
        <f t="shared" si="53"/>
        <v>581.45013337679995</v>
      </c>
      <c r="AC109">
        <f t="shared" si="54"/>
        <v>-34.637466655800011</v>
      </c>
      <c r="AD109">
        <f t="shared" si="30"/>
        <v>41.263004265033629</v>
      </c>
      <c r="AE109">
        <f t="shared" si="55"/>
        <v>48.736995734966371</v>
      </c>
      <c r="AF109">
        <f t="shared" si="56"/>
        <v>1.4146786815988686E-2</v>
      </c>
      <c r="AG109">
        <f t="shared" si="57"/>
        <v>48.751142521782363</v>
      </c>
      <c r="AH109">
        <f t="shared" si="31"/>
        <v>122.14444731507484</v>
      </c>
    </row>
    <row r="110" spans="4:34" x14ac:dyDescent="0.35">
      <c r="D110" s="1">
        <f t="shared" si="58"/>
        <v>44670</v>
      </c>
      <c r="E110" s="6">
        <f t="shared" si="32"/>
        <v>0.5</v>
      </c>
      <c r="F110" s="2">
        <f t="shared" si="59"/>
        <v>2459688.5</v>
      </c>
      <c r="G110" s="9">
        <f t="shared" si="33"/>
        <v>0.22295687885010268</v>
      </c>
      <c r="I110" s="10">
        <f t="shared" si="34"/>
        <v>27.085752569744727</v>
      </c>
      <c r="J110" s="10">
        <f t="shared" si="35"/>
        <v>8383.7649965858927</v>
      </c>
      <c r="K110" s="10">
        <f t="shared" si="36"/>
        <v>1.6699255263455941E-2</v>
      </c>
      <c r="L110">
        <f t="shared" si="37"/>
        <v>1.8491227348969153</v>
      </c>
      <c r="M110">
        <f t="shared" si="38"/>
        <v>28.934875304641643</v>
      </c>
      <c r="N110" s="12">
        <f t="shared" si="39"/>
        <v>8385.6141193207895</v>
      </c>
      <c r="O110" s="12">
        <f t="shared" si="40"/>
        <v>1.004235916039675</v>
      </c>
      <c r="P110">
        <f t="shared" si="41"/>
        <v>28.925327488771853</v>
      </c>
      <c r="Q110">
        <f t="shared" si="42"/>
        <v>23.436391740133775</v>
      </c>
      <c r="R110">
        <f t="shared" si="43"/>
        <v>23.437903291331818</v>
      </c>
      <c r="S110" s="12">
        <f t="shared" si="44"/>
        <v>26.885551896052743</v>
      </c>
      <c r="T110">
        <f t="shared" si="45"/>
        <v>11.091819746109209</v>
      </c>
      <c r="U110">
        <f t="shared" si="46"/>
        <v>4.3029288403692752E-2</v>
      </c>
      <c r="V110">
        <f t="shared" si="47"/>
        <v>0.77102129802477937</v>
      </c>
      <c r="W110">
        <f t="shared" si="48"/>
        <v>99.905524568293743</v>
      </c>
      <c r="X110" s="6">
        <f t="shared" si="49"/>
        <v>0.59606179076526056</v>
      </c>
      <c r="Y110" s="6">
        <f t="shared" si="50"/>
        <v>0.31854644474222238</v>
      </c>
      <c r="Z110" s="6">
        <f t="shared" si="51"/>
        <v>0.87357713678829862</v>
      </c>
      <c r="AA110">
        <f t="shared" si="52"/>
        <v>799.24419654634994</v>
      </c>
      <c r="AB110">
        <f t="shared" si="53"/>
        <v>581.67102129802481</v>
      </c>
      <c r="AC110">
        <f t="shared" si="54"/>
        <v>-34.582244675493797</v>
      </c>
      <c r="AD110">
        <f t="shared" si="30"/>
        <v>40.970981200560125</v>
      </c>
      <c r="AE110">
        <f t="shared" si="55"/>
        <v>49.029018799439875</v>
      </c>
      <c r="AF110">
        <f t="shared" si="56"/>
        <v>1.4002255944255809E-2</v>
      </c>
      <c r="AG110">
        <f t="shared" si="57"/>
        <v>49.043021055384131</v>
      </c>
      <c r="AH110">
        <f t="shared" si="31"/>
        <v>121.84452666106148</v>
      </c>
    </row>
    <row r="111" spans="4:34" x14ac:dyDescent="0.35">
      <c r="D111" s="1">
        <f t="shared" si="58"/>
        <v>44671</v>
      </c>
      <c r="E111" s="6">
        <f t="shared" si="32"/>
        <v>0.5</v>
      </c>
      <c r="F111" s="2">
        <f t="shared" si="59"/>
        <v>2459689.5</v>
      </c>
      <c r="G111" s="9">
        <f t="shared" si="33"/>
        <v>0.222984257357974</v>
      </c>
      <c r="I111" s="10">
        <f t="shared" si="34"/>
        <v>28.071399933609428</v>
      </c>
      <c r="J111" s="10">
        <f t="shared" si="35"/>
        <v>8384.7505968657406</v>
      </c>
      <c r="K111" s="10">
        <f t="shared" si="36"/>
        <v>1.66992541109987E-2</v>
      </c>
      <c r="L111">
        <f t="shared" si="37"/>
        <v>1.8404223203342915</v>
      </c>
      <c r="M111">
        <f t="shared" si="38"/>
        <v>29.911822253943718</v>
      </c>
      <c r="N111" s="12">
        <f t="shared" si="39"/>
        <v>8386.5910191860748</v>
      </c>
      <c r="O111" s="12">
        <f t="shared" si="40"/>
        <v>1.0045119409557011</v>
      </c>
      <c r="P111">
        <f t="shared" si="41"/>
        <v>29.90227704818577</v>
      </c>
      <c r="Q111">
        <f t="shared" si="42"/>
        <v>23.436391384099153</v>
      </c>
      <c r="R111">
        <f t="shared" si="43"/>
        <v>23.437904844186761</v>
      </c>
      <c r="S111" s="12">
        <f t="shared" si="44"/>
        <v>27.817457445323182</v>
      </c>
      <c r="T111">
        <f t="shared" si="45"/>
        <v>11.436961561681732</v>
      </c>
      <c r="U111">
        <f t="shared" si="46"/>
        <v>4.3029294267596836E-2</v>
      </c>
      <c r="V111">
        <f t="shared" si="47"/>
        <v>0.98515128119156681</v>
      </c>
      <c r="W111">
        <f t="shared" si="48"/>
        <v>100.19166056022991</v>
      </c>
      <c r="X111" s="6">
        <f t="shared" si="49"/>
        <v>0.59591308938806142</v>
      </c>
      <c r="Y111" s="6">
        <f t="shared" si="50"/>
        <v>0.31760292116520061</v>
      </c>
      <c r="Z111" s="6">
        <f t="shared" si="51"/>
        <v>0.87422325761092234</v>
      </c>
      <c r="AA111">
        <f t="shared" si="52"/>
        <v>801.53328448183925</v>
      </c>
      <c r="AB111">
        <f t="shared" si="53"/>
        <v>581.8851512811915</v>
      </c>
      <c r="AC111">
        <f t="shared" si="54"/>
        <v>-34.528712179702126</v>
      </c>
      <c r="AD111">
        <f t="shared" si="30"/>
        <v>40.683179868788045</v>
      </c>
      <c r="AE111">
        <f t="shared" si="55"/>
        <v>49.316820131211955</v>
      </c>
      <c r="AF111">
        <f t="shared" si="56"/>
        <v>1.3861053059103595E-2</v>
      </c>
      <c r="AG111">
        <f t="shared" si="57"/>
        <v>49.330681184271057</v>
      </c>
      <c r="AH111">
        <f t="shared" si="31"/>
        <v>121.54226673119581</v>
      </c>
    </row>
    <row r="112" spans="4:34" x14ac:dyDescent="0.35">
      <c r="D112" s="1">
        <f t="shared" si="58"/>
        <v>44672</v>
      </c>
      <c r="E112" s="6">
        <f t="shared" si="32"/>
        <v>0.5</v>
      </c>
      <c r="F112" s="2">
        <f t="shared" si="59"/>
        <v>2459690.5</v>
      </c>
      <c r="G112" s="9">
        <f t="shared" si="33"/>
        <v>0.2230116358658453</v>
      </c>
      <c r="I112" s="10">
        <f t="shared" si="34"/>
        <v>29.057047297474128</v>
      </c>
      <c r="J112" s="10">
        <f t="shared" si="35"/>
        <v>8385.7361971455866</v>
      </c>
      <c r="K112" s="10">
        <f t="shared" si="36"/>
        <v>1.6699252958541268E-2</v>
      </c>
      <c r="L112">
        <f t="shared" si="37"/>
        <v>1.8311865442272803</v>
      </c>
      <c r="M112">
        <f t="shared" si="38"/>
        <v>30.888233841701407</v>
      </c>
      <c r="N112" s="12">
        <f t="shared" si="39"/>
        <v>8387.5673836898131</v>
      </c>
      <c r="O112" s="12">
        <f t="shared" si="40"/>
        <v>1.0047865675576113</v>
      </c>
      <c r="P112">
        <f t="shared" si="41"/>
        <v>30.878691249348332</v>
      </c>
      <c r="Q112">
        <f t="shared" si="42"/>
        <v>23.436391028064527</v>
      </c>
      <c r="R112">
        <f t="shared" si="43"/>
        <v>23.437906395748943</v>
      </c>
      <c r="S112" s="12">
        <f t="shared" si="44"/>
        <v>28.75111475766721</v>
      </c>
      <c r="T112">
        <f t="shared" si="45"/>
        <v>11.778963770879372</v>
      </c>
      <c r="U112">
        <f t="shared" si="46"/>
        <v>4.3029300126619624E-2</v>
      </c>
      <c r="V112">
        <f t="shared" si="47"/>
        <v>1.1923009152883939</v>
      </c>
      <c r="W112">
        <f t="shared" si="48"/>
        <v>100.47617624512804</v>
      </c>
      <c r="X112" s="6">
        <f t="shared" si="49"/>
        <v>0.59576923547549421</v>
      </c>
      <c r="Y112" s="6">
        <f t="shared" si="50"/>
        <v>0.3166687459056941</v>
      </c>
      <c r="Z112" s="6">
        <f t="shared" si="51"/>
        <v>0.87486972504529426</v>
      </c>
      <c r="AA112">
        <f t="shared" si="52"/>
        <v>803.80940996102436</v>
      </c>
      <c r="AB112">
        <f t="shared" si="53"/>
        <v>582.09230091528832</v>
      </c>
      <c r="AC112">
        <f t="shared" si="54"/>
        <v>-34.47692477117792</v>
      </c>
      <c r="AD112">
        <f t="shared" si="30"/>
        <v>40.399710527170797</v>
      </c>
      <c r="AE112">
        <f t="shared" si="55"/>
        <v>49.600289472829203</v>
      </c>
      <c r="AF112">
        <f t="shared" si="56"/>
        <v>1.3723155155725593E-2</v>
      </c>
      <c r="AG112">
        <f t="shared" si="57"/>
        <v>49.614012627984927</v>
      </c>
      <c r="AH112">
        <f t="shared" si="31"/>
        <v>121.23772634320653</v>
      </c>
    </row>
    <row r="113" spans="4:34" x14ac:dyDescent="0.35">
      <c r="D113" s="1">
        <f t="shared" si="58"/>
        <v>44673</v>
      </c>
      <c r="E113" s="6">
        <f t="shared" si="32"/>
        <v>0.5</v>
      </c>
      <c r="F113" s="2">
        <f t="shared" si="59"/>
        <v>2459691.5</v>
      </c>
      <c r="G113" s="9">
        <f t="shared" si="33"/>
        <v>0.22303901437371662</v>
      </c>
      <c r="I113" s="10">
        <f t="shared" si="34"/>
        <v>30.042694661342466</v>
      </c>
      <c r="J113" s="10">
        <f t="shared" si="35"/>
        <v>8386.7217974254345</v>
      </c>
      <c r="K113" s="10">
        <f t="shared" si="36"/>
        <v>1.6699251806083646E-2</v>
      </c>
      <c r="L113">
        <f t="shared" si="37"/>
        <v>1.8214186397524597</v>
      </c>
      <c r="M113">
        <f t="shared" si="38"/>
        <v>31.864113301094925</v>
      </c>
      <c r="N113" s="12">
        <f t="shared" si="39"/>
        <v>8388.5432160651872</v>
      </c>
      <c r="O113" s="12">
        <f t="shared" si="40"/>
        <v>1.0050597168851974</v>
      </c>
      <c r="P113">
        <f t="shared" si="41"/>
        <v>31.854573325437524</v>
      </c>
      <c r="Q113">
        <f t="shared" si="42"/>
        <v>23.436390672029905</v>
      </c>
      <c r="R113">
        <f t="shared" si="43"/>
        <v>23.437907946016729</v>
      </c>
      <c r="S113" s="12">
        <f t="shared" si="44"/>
        <v>29.686578041359468</v>
      </c>
      <c r="T113">
        <f t="shared" si="45"/>
        <v>12.11773425549041</v>
      </c>
      <c r="U113">
        <f t="shared" si="46"/>
        <v>4.3029305980754919E-2</v>
      </c>
      <c r="V113">
        <f t="shared" si="47"/>
        <v>1.3922550572271197</v>
      </c>
      <c r="W113">
        <f t="shared" si="48"/>
        <v>100.75899989671406</v>
      </c>
      <c r="X113" s="6">
        <f t="shared" si="49"/>
        <v>0.59563037843248123</v>
      </c>
      <c r="Y113" s="6">
        <f t="shared" si="50"/>
        <v>0.31574426760827551</v>
      </c>
      <c r="Z113" s="6">
        <f t="shared" si="51"/>
        <v>0.8755164892566869</v>
      </c>
      <c r="AA113">
        <f t="shared" si="52"/>
        <v>806.07199917371247</v>
      </c>
      <c r="AB113">
        <f t="shared" si="53"/>
        <v>582.29225505722707</v>
      </c>
      <c r="AC113">
        <f t="shared" si="54"/>
        <v>-34.426936235693233</v>
      </c>
      <c r="AD113">
        <f t="shared" si="30"/>
        <v>40.120680955786725</v>
      </c>
      <c r="AE113">
        <f t="shared" si="55"/>
        <v>49.879319044213275</v>
      </c>
      <c r="AF113">
        <f t="shared" si="56"/>
        <v>1.3588539521274113E-2</v>
      </c>
      <c r="AG113">
        <f t="shared" si="57"/>
        <v>49.892907583734548</v>
      </c>
      <c r="AH113">
        <f t="shared" si="31"/>
        <v>120.93097257461312</v>
      </c>
    </row>
    <row r="114" spans="4:34" x14ac:dyDescent="0.35">
      <c r="D114" s="1">
        <f t="shared" si="58"/>
        <v>44674</v>
      </c>
      <c r="E114" s="6">
        <f t="shared" si="32"/>
        <v>0.5</v>
      </c>
      <c r="F114" s="2">
        <f t="shared" si="59"/>
        <v>2459692.5</v>
      </c>
      <c r="G114" s="9">
        <f t="shared" si="33"/>
        <v>0.22306639288158794</v>
      </c>
      <c r="I114" s="10">
        <f t="shared" si="34"/>
        <v>31.028342025208985</v>
      </c>
      <c r="J114" s="10">
        <f t="shared" si="35"/>
        <v>8387.7073977052842</v>
      </c>
      <c r="K114" s="10">
        <f t="shared" si="36"/>
        <v>1.6699250653625836E-2</v>
      </c>
      <c r="L114">
        <f t="shared" si="37"/>
        <v>1.8111219853526666</v>
      </c>
      <c r="M114">
        <f t="shared" si="38"/>
        <v>32.839464010561649</v>
      </c>
      <c r="N114" s="12">
        <f t="shared" si="39"/>
        <v>8389.5185196906368</v>
      </c>
      <c r="O114" s="12">
        <f t="shared" si="40"/>
        <v>1.0053313105319488</v>
      </c>
      <c r="P114">
        <f t="shared" si="41"/>
        <v>32.829926654888489</v>
      </c>
      <c r="Q114">
        <f t="shared" si="42"/>
        <v>23.436390315995283</v>
      </c>
      <c r="R114">
        <f t="shared" si="43"/>
        <v>23.437909494988496</v>
      </c>
      <c r="S114" s="12">
        <f t="shared" si="44"/>
        <v>30.62389952786901</v>
      </c>
      <c r="T114">
        <f t="shared" si="45"/>
        <v>12.453181186839606</v>
      </c>
      <c r="U114">
        <f t="shared" si="46"/>
        <v>4.3029311829996628E-2</v>
      </c>
      <c r="V114">
        <f t="shared" si="47"/>
        <v>1.5848061153399926</v>
      </c>
      <c r="W114">
        <f t="shared" si="48"/>
        <v>101.04005785697666</v>
      </c>
      <c r="X114" s="6">
        <f t="shared" si="49"/>
        <v>0.59549666241990273</v>
      </c>
      <c r="Y114" s="6">
        <f t="shared" si="50"/>
        <v>0.31482983503941203</v>
      </c>
      <c r="Z114" s="6">
        <f t="shared" si="51"/>
        <v>0.87616348980039349</v>
      </c>
      <c r="AA114">
        <f t="shared" si="52"/>
        <v>808.32046285581328</v>
      </c>
      <c r="AB114">
        <f t="shared" si="53"/>
        <v>582.48480611534001</v>
      </c>
      <c r="AC114">
        <f t="shared" si="54"/>
        <v>-34.378798471164998</v>
      </c>
      <c r="AD114">
        <f t="shared" si="30"/>
        <v>39.846196327981282</v>
      </c>
      <c r="AE114">
        <f t="shared" si="55"/>
        <v>50.153803672018718</v>
      </c>
      <c r="AF114">
        <f t="shared" si="56"/>
        <v>1.3457183710557718E-2</v>
      </c>
      <c r="AG114">
        <f t="shared" si="57"/>
        <v>50.167260855729275</v>
      </c>
      <c r="AH114">
        <f t="shared" si="31"/>
        <v>120.62208101145546</v>
      </c>
    </row>
    <row r="115" spans="4:34" x14ac:dyDescent="0.35">
      <c r="D115" s="1">
        <f t="shared" si="58"/>
        <v>44675</v>
      </c>
      <c r="E115" s="6">
        <f t="shared" si="32"/>
        <v>0.5</v>
      </c>
      <c r="F115" s="2">
        <f t="shared" si="59"/>
        <v>2459693.5</v>
      </c>
      <c r="G115" s="9">
        <f t="shared" si="33"/>
        <v>0.22309377138945927</v>
      </c>
      <c r="I115" s="10">
        <f t="shared" si="34"/>
        <v>32.013989389077324</v>
      </c>
      <c r="J115" s="10">
        <f t="shared" si="35"/>
        <v>8388.6929979851302</v>
      </c>
      <c r="K115" s="10">
        <f t="shared" si="36"/>
        <v>1.6699249501167836E-2</v>
      </c>
      <c r="L115">
        <f t="shared" si="37"/>
        <v>1.800300103199026</v>
      </c>
      <c r="M115">
        <f t="shared" si="38"/>
        <v>33.814289492276352</v>
      </c>
      <c r="N115" s="12">
        <f t="shared" si="39"/>
        <v>8390.4932980883295</v>
      </c>
      <c r="O115" s="12">
        <f t="shared" si="40"/>
        <v>1.005601270665212</v>
      </c>
      <c r="P115">
        <f t="shared" si="41"/>
        <v>33.804754759873752</v>
      </c>
      <c r="Q115">
        <f t="shared" si="42"/>
        <v>23.436389959960657</v>
      </c>
      <c r="R115">
        <f t="shared" si="43"/>
        <v>23.437911042662609</v>
      </c>
      <c r="S115" s="12">
        <f t="shared" si="44"/>
        <v>31.563129404010464</v>
      </c>
      <c r="T115">
        <f t="shared" si="45"/>
        <v>12.785213040373556</v>
      </c>
      <c r="U115">
        <f t="shared" si="46"/>
        <v>4.3029317674338548E-2</v>
      </c>
      <c r="V115">
        <f t="shared" si="47"/>
        <v>1.7697543375620959</v>
      </c>
      <c r="W115">
        <f t="shared" si="48"/>
        <v>101.31927450942058</v>
      </c>
      <c r="X115" s="6">
        <f t="shared" si="49"/>
        <v>0.59536822615447083</v>
      </c>
      <c r="Y115" s="6">
        <f t="shared" si="50"/>
        <v>0.31392579696163586</v>
      </c>
      <c r="Z115" s="6">
        <f t="shared" si="51"/>
        <v>0.87681065534730573</v>
      </c>
      <c r="AA115">
        <f t="shared" si="52"/>
        <v>810.55419607536464</v>
      </c>
      <c r="AB115">
        <f t="shared" si="53"/>
        <v>582.66975433756204</v>
      </c>
      <c r="AC115">
        <f t="shared" si="54"/>
        <v>-34.33256141560949</v>
      </c>
      <c r="AD115">
        <f t="shared" si="30"/>
        <v>39.576359078663657</v>
      </c>
      <c r="AE115">
        <f t="shared" si="55"/>
        <v>50.423640921336343</v>
      </c>
      <c r="AF115">
        <f t="shared" si="56"/>
        <v>1.332906551893475E-2</v>
      </c>
      <c r="AG115">
        <f t="shared" si="57"/>
        <v>50.436969986855274</v>
      </c>
      <c r="AH115">
        <f t="shared" si="31"/>
        <v>120.31113598093469</v>
      </c>
    </row>
    <row r="116" spans="4:34" x14ac:dyDescent="0.35">
      <c r="D116" s="1">
        <f t="shared" si="58"/>
        <v>44676</v>
      </c>
      <c r="E116" s="6">
        <f t="shared" si="32"/>
        <v>0.5</v>
      </c>
      <c r="F116" s="2">
        <f t="shared" si="59"/>
        <v>2459694.5</v>
      </c>
      <c r="G116" s="9">
        <f t="shared" si="33"/>
        <v>0.22312114989733059</v>
      </c>
      <c r="I116" s="10">
        <f t="shared" si="34"/>
        <v>32.999636752945662</v>
      </c>
      <c r="J116" s="10">
        <f t="shared" si="35"/>
        <v>8389.6785982649781</v>
      </c>
      <c r="K116" s="10">
        <f t="shared" si="36"/>
        <v>1.6699248348709644E-2</v>
      </c>
      <c r="L116">
        <f t="shared" si="37"/>
        <v>1.7889566576268916</v>
      </c>
      <c r="M116">
        <f t="shared" si="38"/>
        <v>34.788593410572553</v>
      </c>
      <c r="N116" s="12">
        <f t="shared" si="39"/>
        <v>8391.4675549226049</v>
      </c>
      <c r="O116" s="12">
        <f t="shared" si="40"/>
        <v>1.0058695200460561</v>
      </c>
      <c r="P116">
        <f t="shared" si="41"/>
        <v>34.7790613047246</v>
      </c>
      <c r="Q116">
        <f t="shared" si="42"/>
        <v>23.436389603926035</v>
      </c>
      <c r="R116">
        <f t="shared" si="43"/>
        <v>23.437912589037452</v>
      </c>
      <c r="S116" s="12">
        <f t="shared" si="44"/>
        <v>32.504315743797065</v>
      </c>
      <c r="T116">
        <f t="shared" si="45"/>
        <v>13.113738611933472</v>
      </c>
      <c r="U116">
        <f t="shared" si="46"/>
        <v>4.3029323513774573E-2</v>
      </c>
      <c r="V116">
        <f t="shared" si="47"/>
        <v>1.9469081035768905</v>
      </c>
      <c r="W116">
        <f t="shared" si="48"/>
        <v>101.59657225697936</v>
      </c>
      <c r="X116" s="6">
        <f t="shared" si="49"/>
        <v>0.59524520270584935</v>
      </c>
      <c r="Y116" s="6">
        <f t="shared" si="50"/>
        <v>0.31303250199201782</v>
      </c>
      <c r="Z116" s="6">
        <f t="shared" si="51"/>
        <v>0.87745790341968088</v>
      </c>
      <c r="AA116">
        <f t="shared" si="52"/>
        <v>812.77257805583486</v>
      </c>
      <c r="AB116">
        <f t="shared" si="53"/>
        <v>582.84690810357688</v>
      </c>
      <c r="AC116">
        <f t="shared" si="54"/>
        <v>-34.28827297410578</v>
      </c>
      <c r="AD116">
        <f t="shared" si="30"/>
        <v>39.31126877070097</v>
      </c>
      <c r="AE116">
        <f t="shared" si="55"/>
        <v>50.68873122929903</v>
      </c>
      <c r="AF116">
        <f t="shared" si="56"/>
        <v>1.3204162952674302E-2</v>
      </c>
      <c r="AG116">
        <f t="shared" si="57"/>
        <v>50.701935392251706</v>
      </c>
      <c r="AH116">
        <f t="shared" si="31"/>
        <v>119.99823076573034</v>
      </c>
    </row>
    <row r="117" spans="4:34" x14ac:dyDescent="0.35">
      <c r="D117" s="1">
        <f t="shared" si="58"/>
        <v>44677</v>
      </c>
      <c r="E117" s="6">
        <f t="shared" si="32"/>
        <v>0.5</v>
      </c>
      <c r="F117" s="2">
        <f t="shared" si="59"/>
        <v>2459695.5</v>
      </c>
      <c r="G117" s="9">
        <f t="shared" si="33"/>
        <v>0.22314852840520191</v>
      </c>
      <c r="I117" s="10">
        <f t="shared" si="34"/>
        <v>33.985284116815819</v>
      </c>
      <c r="J117" s="10">
        <f t="shared" si="35"/>
        <v>8390.6641985448259</v>
      </c>
      <c r="K117" s="10">
        <f t="shared" si="36"/>
        <v>1.6699247196251262E-2</v>
      </c>
      <c r="L117">
        <f t="shared" si="37"/>
        <v>1.7770954535474552</v>
      </c>
      <c r="M117">
        <f t="shared" si="38"/>
        <v>35.762379570363272</v>
      </c>
      <c r="N117" s="12">
        <f t="shared" si="39"/>
        <v>8392.441293998374</v>
      </c>
      <c r="O117" s="12">
        <f t="shared" si="40"/>
        <v>1.0061359820488445</v>
      </c>
      <c r="P117">
        <f t="shared" si="41"/>
        <v>35.752850094351807</v>
      </c>
      <c r="Q117">
        <f t="shared" si="42"/>
        <v>23.436389247891412</v>
      </c>
      <c r="R117">
        <f t="shared" si="43"/>
        <v>23.437914134111395</v>
      </c>
      <c r="S117" s="12">
        <f t="shared" si="44"/>
        <v>33.447504440161197</v>
      </c>
      <c r="T117">
        <f t="shared" si="45"/>
        <v>13.438667035770887</v>
      </c>
      <c r="U117">
        <f t="shared" si="46"/>
        <v>4.3029329348298555E-2</v>
      </c>
      <c r="V117">
        <f t="shared" si="47"/>
        <v>2.1160842201447858</v>
      </c>
      <c r="W117">
        <f t="shared" si="48"/>
        <v>101.87187150489173</v>
      </c>
      <c r="X117" s="6">
        <f t="shared" si="49"/>
        <v>0.59512771929156616</v>
      </c>
      <c r="Y117" s="6">
        <f t="shared" si="50"/>
        <v>0.31215029844464465</v>
      </c>
      <c r="Z117" s="6">
        <f t="shared" si="51"/>
        <v>0.87810514013848762</v>
      </c>
      <c r="AA117">
        <f t="shared" si="52"/>
        <v>814.97497203913383</v>
      </c>
      <c r="AB117">
        <f t="shared" si="53"/>
        <v>583.01608422014476</v>
      </c>
      <c r="AC117">
        <f t="shared" si="54"/>
        <v>-34.245978944963809</v>
      </c>
      <c r="AD117">
        <f t="shared" si="30"/>
        <v>39.051021959867732</v>
      </c>
      <c r="AE117">
        <f t="shared" si="55"/>
        <v>50.948978040132268</v>
      </c>
      <c r="AF117">
        <f t="shared" si="56"/>
        <v>1.3082454197043814E-2</v>
      </c>
      <c r="AG117">
        <f t="shared" si="57"/>
        <v>50.962060494329315</v>
      </c>
      <c r="AH117">
        <f t="shared" si="31"/>
        <v>119.68346779767836</v>
      </c>
    </row>
    <row r="118" spans="4:34" x14ac:dyDescent="0.35">
      <c r="D118" s="1">
        <f t="shared" si="58"/>
        <v>44678</v>
      </c>
      <c r="E118" s="6">
        <f t="shared" si="32"/>
        <v>0.5</v>
      </c>
      <c r="F118" s="2">
        <f t="shared" si="59"/>
        <v>2459696.5</v>
      </c>
      <c r="G118" s="9">
        <f t="shared" si="33"/>
        <v>0.22317590691307324</v>
      </c>
      <c r="I118" s="10">
        <f t="shared" si="34"/>
        <v>34.970931480684158</v>
      </c>
      <c r="J118" s="10">
        <f t="shared" si="35"/>
        <v>8391.6497988246701</v>
      </c>
      <c r="K118" s="10">
        <f t="shared" si="36"/>
        <v>1.6699246043792693E-2</v>
      </c>
      <c r="L118">
        <f t="shared" si="37"/>
        <v>1.7647204348352044</v>
      </c>
      <c r="M118">
        <f t="shared" si="38"/>
        <v>36.735651915519362</v>
      </c>
      <c r="N118" s="12">
        <f t="shared" si="39"/>
        <v>8393.4145192595061</v>
      </c>
      <c r="O118" s="12">
        <f t="shared" si="40"/>
        <v>1.0064005806805074</v>
      </c>
      <c r="P118">
        <f t="shared" si="41"/>
        <v>36.726125072623987</v>
      </c>
      <c r="Q118">
        <f t="shared" si="42"/>
        <v>23.43638889185679</v>
      </c>
      <c r="R118">
        <f t="shared" si="43"/>
        <v>23.437915677882817</v>
      </c>
      <c r="S118" s="12">
        <f t="shared" si="44"/>
        <v>34.392739136623852</v>
      </c>
      <c r="T118">
        <f t="shared" si="45"/>
        <v>13.759907804324484</v>
      </c>
      <c r="U118">
        <f t="shared" si="46"/>
        <v>4.302933517790436E-2</v>
      </c>
      <c r="V118">
        <f t="shared" si="47"/>
        <v>2.277108218757355</v>
      </c>
      <c r="W118">
        <f t="shared" si="48"/>
        <v>102.14509064882355</v>
      </c>
      <c r="X118" s="6">
        <f t="shared" si="49"/>
        <v>0.59501589707030744</v>
      </c>
      <c r="Y118" s="6">
        <f t="shared" si="50"/>
        <v>0.31127953415690868</v>
      </c>
      <c r="Z118" s="6">
        <f t="shared" si="51"/>
        <v>0.87875225998370621</v>
      </c>
      <c r="AA118">
        <f t="shared" si="52"/>
        <v>817.16072519058844</v>
      </c>
      <c r="AB118">
        <f t="shared" si="53"/>
        <v>583.17710821875733</v>
      </c>
      <c r="AC118">
        <f t="shared" si="54"/>
        <v>-34.205722945310669</v>
      </c>
      <c r="AD118">
        <f t="shared" si="30"/>
        <v>38.795712058879808</v>
      </c>
      <c r="AE118">
        <f t="shared" si="55"/>
        <v>51.204287941120192</v>
      </c>
      <c r="AF118">
        <f t="shared" si="56"/>
        <v>1.2963917582398289E-2</v>
      </c>
      <c r="AG118">
        <f t="shared" si="57"/>
        <v>51.217251858702589</v>
      </c>
      <c r="AH118">
        <f t="shared" si="31"/>
        <v>119.36695882850387</v>
      </c>
    </row>
    <row r="119" spans="4:34" x14ac:dyDescent="0.35">
      <c r="D119" s="1">
        <f t="shared" si="58"/>
        <v>44679</v>
      </c>
      <c r="E119" s="6">
        <f t="shared" si="32"/>
        <v>0.5</v>
      </c>
      <c r="F119" s="2">
        <f t="shared" si="59"/>
        <v>2459697.5</v>
      </c>
      <c r="G119" s="9">
        <f t="shared" si="33"/>
        <v>0.22320328542094456</v>
      </c>
      <c r="I119" s="10">
        <f t="shared" si="34"/>
        <v>35.956578844554315</v>
      </c>
      <c r="J119" s="10">
        <f t="shared" si="35"/>
        <v>8392.635399104518</v>
      </c>
      <c r="K119" s="10">
        <f t="shared" si="36"/>
        <v>1.6699244891333932E-2</v>
      </c>
      <c r="L119">
        <f t="shared" si="37"/>
        <v>1.7518356826925947</v>
      </c>
      <c r="M119">
        <f t="shared" si="38"/>
        <v>37.708414527246909</v>
      </c>
      <c r="N119" s="12">
        <f t="shared" si="39"/>
        <v>8394.3872347872111</v>
      </c>
      <c r="O119" s="12">
        <f t="shared" si="40"/>
        <v>1.0066632405995346</v>
      </c>
      <c r="P119">
        <f t="shared" si="41"/>
        <v>37.698890320744958</v>
      </c>
      <c r="Q119">
        <f t="shared" si="42"/>
        <v>23.436388535822168</v>
      </c>
      <c r="R119">
        <f t="shared" si="43"/>
        <v>23.437917220350087</v>
      </c>
      <c r="S119" s="12">
        <f t="shared" si="44"/>
        <v>35.340061159086751</v>
      </c>
      <c r="T119">
        <f t="shared" si="45"/>
        <v>14.077370789800822</v>
      </c>
      <c r="U119">
        <f t="shared" si="46"/>
        <v>4.3029341002585868E-2</v>
      </c>
      <c r="V119">
        <f t="shared" si="47"/>
        <v>2.4298146547024606</v>
      </c>
      <c r="W119">
        <f t="shared" si="48"/>
        <v>102.41614606854728</v>
      </c>
      <c r="X119" s="6">
        <f t="shared" si="49"/>
        <v>0.59490985093423443</v>
      </c>
      <c r="Y119" s="6">
        <f t="shared" si="50"/>
        <v>0.31042055629938087</v>
      </c>
      <c r="Z119" s="6">
        <f t="shared" si="51"/>
        <v>0.87939914556908794</v>
      </c>
      <c r="AA119">
        <f t="shared" si="52"/>
        <v>819.32916854837822</v>
      </c>
      <c r="AB119">
        <f t="shared" si="53"/>
        <v>583.32981465470243</v>
      </c>
      <c r="AC119">
        <f t="shared" si="54"/>
        <v>-34.167546336324392</v>
      </c>
      <c r="AD119">
        <f t="shared" si="30"/>
        <v>38.545429201065595</v>
      </c>
      <c r="AE119">
        <f t="shared" si="55"/>
        <v>51.454570798934405</v>
      </c>
      <c r="AF119">
        <f t="shared" si="56"/>
        <v>1.2848531548540121E-2</v>
      </c>
      <c r="AG119">
        <f t="shared" si="57"/>
        <v>51.467419330482947</v>
      </c>
      <c r="AH119">
        <f t="shared" si="31"/>
        <v>119.0488250752777</v>
      </c>
    </row>
    <row r="120" spans="4:34" x14ac:dyDescent="0.35">
      <c r="D120" s="1">
        <f t="shared" si="58"/>
        <v>44680</v>
      </c>
      <c r="E120" s="6">
        <f t="shared" si="32"/>
        <v>0.5</v>
      </c>
      <c r="F120" s="2">
        <f t="shared" si="59"/>
        <v>2459698.5</v>
      </c>
      <c r="G120" s="9">
        <f t="shared" si="33"/>
        <v>0.22323066392881588</v>
      </c>
      <c r="I120" s="10">
        <f t="shared" si="34"/>
        <v>36.942226208424472</v>
      </c>
      <c r="J120" s="10">
        <f t="shared" si="35"/>
        <v>8393.620999384364</v>
      </c>
      <c r="K120" s="10">
        <f t="shared" si="36"/>
        <v>1.6699243738874981E-2</v>
      </c>
      <c r="L120">
        <f t="shared" si="37"/>
        <v>1.7384454139930108</v>
      </c>
      <c r="M120">
        <f t="shared" si="38"/>
        <v>38.680671622417485</v>
      </c>
      <c r="N120" s="12">
        <f t="shared" si="39"/>
        <v>8395.3594447983578</v>
      </c>
      <c r="O120" s="12">
        <f t="shared" si="40"/>
        <v>1.0069238871346515</v>
      </c>
      <c r="P120">
        <f t="shared" si="41"/>
        <v>38.671150055584064</v>
      </c>
      <c r="Q120">
        <f t="shared" si="42"/>
        <v>23.436388179787549</v>
      </c>
      <c r="R120">
        <f t="shared" si="43"/>
        <v>23.437918761511593</v>
      </c>
      <c r="S120" s="12">
        <f t="shared" si="44"/>
        <v>36.289509447847891</v>
      </c>
      <c r="T120">
        <f t="shared" si="45"/>
        <v>14.390966267568942</v>
      </c>
      <c r="U120">
        <f t="shared" si="46"/>
        <v>4.3029346822336931E-2</v>
      </c>
      <c r="V120">
        <f t="shared" si="47"/>
        <v>2.5740474065552759</v>
      </c>
      <c r="W120">
        <f t="shared" si="48"/>
        <v>102.68495212747</v>
      </c>
      <c r="X120" s="6">
        <f t="shared" si="49"/>
        <v>0.59480968930100331</v>
      </c>
      <c r="Y120" s="6">
        <f t="shared" si="50"/>
        <v>0.30957371116914223</v>
      </c>
      <c r="Z120" s="6">
        <f t="shared" si="51"/>
        <v>0.8800456674328645</v>
      </c>
      <c r="AA120">
        <f t="shared" si="52"/>
        <v>821.47961701975998</v>
      </c>
      <c r="AB120">
        <f t="shared" si="53"/>
        <v>583.4740474065552</v>
      </c>
      <c r="AC120">
        <f t="shared" si="54"/>
        <v>-34.1314881483612</v>
      </c>
      <c r="AD120">
        <f t="shared" si="30"/>
        <v>38.300260104292306</v>
      </c>
      <c r="AE120">
        <f t="shared" si="55"/>
        <v>51.699739895707694</v>
      </c>
      <c r="AF120">
        <f t="shared" si="56"/>
        <v>1.2736274607632629E-2</v>
      </c>
      <c r="AG120">
        <f t="shared" si="57"/>
        <v>51.712476170315327</v>
      </c>
      <c r="AH120">
        <f t="shared" si="31"/>
        <v>118.72919733831327</v>
      </c>
    </row>
    <row r="121" spans="4:34" x14ac:dyDescent="0.35">
      <c r="D121" s="1">
        <f t="shared" si="58"/>
        <v>44681</v>
      </c>
      <c r="E121" s="6">
        <f t="shared" si="32"/>
        <v>0.5</v>
      </c>
      <c r="F121" s="2">
        <f t="shared" si="59"/>
        <v>2459699.5</v>
      </c>
      <c r="G121" s="9">
        <f t="shared" si="33"/>
        <v>0.2232580424366872</v>
      </c>
      <c r="I121" s="10">
        <f t="shared" si="34"/>
        <v>37.927873572294629</v>
      </c>
      <c r="J121" s="10">
        <f t="shared" si="35"/>
        <v>8394.6065996642101</v>
      </c>
      <c r="K121" s="10">
        <f t="shared" si="36"/>
        <v>1.6699242586415839E-2</v>
      </c>
      <c r="L121">
        <f t="shared" si="37"/>
        <v>1.7245539796021441</v>
      </c>
      <c r="M121">
        <f t="shared" si="38"/>
        <v>39.652427551896771</v>
      </c>
      <c r="N121" s="12">
        <f t="shared" si="39"/>
        <v>8396.3311536438123</v>
      </c>
      <c r="O121" s="12">
        <f t="shared" si="40"/>
        <v>1.0071824463032126</v>
      </c>
      <c r="P121">
        <f t="shared" si="41"/>
        <v>39.642908628004712</v>
      </c>
      <c r="Q121">
        <f t="shared" si="42"/>
        <v>23.436387823752927</v>
      </c>
      <c r="R121">
        <f t="shared" si="43"/>
        <v>23.437920301365711</v>
      </c>
      <c r="S121" s="12">
        <f t="shared" si="44"/>
        <v>37.241120490042171</v>
      </c>
      <c r="T121">
        <f t="shared" si="45"/>
        <v>14.700604941405114</v>
      </c>
      <c r="U121">
        <f t="shared" si="46"/>
        <v>4.3029352637151463E-2</v>
      </c>
      <c r="V121">
        <f t="shared" si="47"/>
        <v>2.7096599750693824</v>
      </c>
      <c r="W121">
        <f t="shared" si="48"/>
        <v>102.95142117833046</v>
      </c>
      <c r="X121" s="6">
        <f t="shared" si="49"/>
        <v>0.59471551390620181</v>
      </c>
      <c r="Y121" s="6">
        <f t="shared" si="50"/>
        <v>0.30873934396639502</v>
      </c>
      <c r="Z121" s="6">
        <f t="shared" si="51"/>
        <v>0.88069168384600871</v>
      </c>
      <c r="AA121">
        <f t="shared" si="52"/>
        <v>823.61136942664371</v>
      </c>
      <c r="AB121">
        <f t="shared" si="53"/>
        <v>583.60965997506935</v>
      </c>
      <c r="AC121">
        <f t="shared" si="54"/>
        <v>-34.097585006232663</v>
      </c>
      <c r="AD121">
        <f t="shared" si="30"/>
        <v>38.060287935780934</v>
      </c>
      <c r="AE121">
        <f t="shared" si="55"/>
        <v>51.939712064219066</v>
      </c>
      <c r="AF121">
        <f t="shared" si="56"/>
        <v>1.262712530594283E-2</v>
      </c>
      <c r="AG121">
        <f t="shared" si="57"/>
        <v>51.952339189525006</v>
      </c>
      <c r="AH121">
        <f t="shared" si="31"/>
        <v>118.40821608924495</v>
      </c>
    </row>
    <row r="122" spans="4:34" x14ac:dyDescent="0.35">
      <c r="D122" s="1">
        <f t="shared" si="58"/>
        <v>44682</v>
      </c>
      <c r="E122" s="6">
        <f t="shared" si="32"/>
        <v>0.5</v>
      </c>
      <c r="F122" s="2">
        <f t="shared" si="59"/>
        <v>2459700.5</v>
      </c>
      <c r="G122" s="9">
        <f t="shared" si="33"/>
        <v>0.22328542094455853</v>
      </c>
      <c r="I122" s="10">
        <f t="shared" si="34"/>
        <v>38.913520936166606</v>
      </c>
      <c r="J122" s="10">
        <f t="shared" si="35"/>
        <v>8395.5921999440561</v>
      </c>
      <c r="K122" s="10">
        <f t="shared" si="36"/>
        <v>1.669924143395651E-2</v>
      </c>
      <c r="L122">
        <f t="shared" si="37"/>
        <v>1.7101658626797527</v>
      </c>
      <c r="M122">
        <f t="shared" si="38"/>
        <v>40.623686798846357</v>
      </c>
      <c r="N122" s="12">
        <f t="shared" si="39"/>
        <v>8397.3023658067359</v>
      </c>
      <c r="O122" s="12">
        <f t="shared" si="40"/>
        <v>1.0074388448292895</v>
      </c>
      <c r="P122">
        <f t="shared" si="41"/>
        <v>40.614170521166244</v>
      </c>
      <c r="Q122">
        <f t="shared" si="42"/>
        <v>23.436387467718305</v>
      </c>
      <c r="R122">
        <f t="shared" si="43"/>
        <v>23.437921839910818</v>
      </c>
      <c r="S122" s="12">
        <f t="shared" si="44"/>
        <v>38.194928252652552</v>
      </c>
      <c r="T122">
        <f t="shared" si="45"/>
        <v>15.006197970596395</v>
      </c>
      <c r="U122">
        <f t="shared" si="46"/>
        <v>4.3029358447023318E-2</v>
      </c>
      <c r="V122">
        <f t="shared" si="47"/>
        <v>2.8365157803753624</v>
      </c>
      <c r="W122">
        <f t="shared" si="48"/>
        <v>103.21546357536623</v>
      </c>
      <c r="X122" s="6">
        <f t="shared" si="49"/>
        <v>0.59462741959696153</v>
      </c>
      <c r="Y122" s="6">
        <f t="shared" si="50"/>
        <v>0.30791779855427759</v>
      </c>
      <c r="Z122" s="6">
        <f t="shared" si="51"/>
        <v>0.88133704063964557</v>
      </c>
      <c r="AA122">
        <f t="shared" si="52"/>
        <v>825.72370860292983</v>
      </c>
      <c r="AB122">
        <f t="shared" si="53"/>
        <v>583.73651578037538</v>
      </c>
      <c r="AC122">
        <f t="shared" si="54"/>
        <v>-34.065871054906154</v>
      </c>
      <c r="AD122">
        <f t="shared" si="30"/>
        <v>37.825592178500806</v>
      </c>
      <c r="AE122">
        <f t="shared" si="55"/>
        <v>52.174407821499194</v>
      </c>
      <c r="AF122">
        <f t="shared" si="56"/>
        <v>1.2521062184701653E-2</v>
      </c>
      <c r="AG122">
        <f t="shared" si="57"/>
        <v>52.186928883683898</v>
      </c>
      <c r="AH122">
        <f t="shared" si="31"/>
        <v>118.08603152712169</v>
      </c>
    </row>
    <row r="123" spans="4:34" x14ac:dyDescent="0.35">
      <c r="D123" s="1">
        <f t="shared" si="58"/>
        <v>44683</v>
      </c>
      <c r="E123" s="6">
        <f t="shared" si="32"/>
        <v>0.5</v>
      </c>
      <c r="F123" s="2">
        <f t="shared" si="59"/>
        <v>2459701.5</v>
      </c>
      <c r="G123" s="9">
        <f t="shared" si="33"/>
        <v>0.22331279945242985</v>
      </c>
      <c r="I123" s="10">
        <f t="shared" si="34"/>
        <v>39.899168300036763</v>
      </c>
      <c r="J123" s="10">
        <f t="shared" si="35"/>
        <v>8396.5778002239003</v>
      </c>
      <c r="K123" s="10">
        <f t="shared" si="36"/>
        <v>1.6699240281496986E-2</v>
      </c>
      <c r="L123">
        <f t="shared" si="37"/>
        <v>1.6952856769616498</v>
      </c>
      <c r="M123">
        <f t="shared" si="38"/>
        <v>41.594453976998416</v>
      </c>
      <c r="N123" s="12">
        <f t="shared" si="39"/>
        <v>8398.2730859008625</v>
      </c>
      <c r="O123" s="12">
        <f t="shared" si="40"/>
        <v>1.0076930101614612</v>
      </c>
      <c r="P123">
        <f t="shared" si="41"/>
        <v>41.584940348798568</v>
      </c>
      <c r="Q123">
        <f t="shared" si="42"/>
        <v>23.436387111683686</v>
      </c>
      <c r="R123">
        <f t="shared" si="43"/>
        <v>23.437923377145299</v>
      </c>
      <c r="S123" s="12">
        <f t="shared" si="44"/>
        <v>39.150964116272434</v>
      </c>
      <c r="T123">
        <f t="shared" si="45"/>
        <v>15.307656998915474</v>
      </c>
      <c r="U123">
        <f t="shared" si="46"/>
        <v>4.3029364251946409E-2</v>
      </c>
      <c r="V123">
        <f t="shared" si="47"/>
        <v>2.9544884563606106</v>
      </c>
      <c r="W123">
        <f t="shared" si="48"/>
        <v>103.47698769325839</v>
      </c>
      <c r="X123" s="6">
        <f t="shared" si="49"/>
        <v>0.59454549412752733</v>
      </c>
      <c r="Y123" s="6">
        <f t="shared" si="50"/>
        <v>0.30710941720180956</v>
      </c>
      <c r="Z123" s="6">
        <f t="shared" si="51"/>
        <v>0.88198157105324515</v>
      </c>
      <c r="AA123">
        <f t="shared" si="52"/>
        <v>827.81590154606715</v>
      </c>
      <c r="AB123">
        <f t="shared" si="53"/>
        <v>583.85448845636063</v>
      </c>
      <c r="AC123">
        <f t="shared" si="54"/>
        <v>-34.036377885909843</v>
      </c>
      <c r="AD123">
        <f t="shared" si="30"/>
        <v>37.596248499858795</v>
      </c>
      <c r="AE123">
        <f t="shared" si="55"/>
        <v>52.403751500141205</v>
      </c>
      <c r="AF123">
        <f t="shared" si="56"/>
        <v>1.2418063740368343E-2</v>
      </c>
      <c r="AG123">
        <f t="shared" si="57"/>
        <v>52.416169563881574</v>
      </c>
      <c r="AH123">
        <f t="shared" si="31"/>
        <v>117.76280360045217</v>
      </c>
    </row>
    <row r="124" spans="4:34" x14ac:dyDescent="0.35">
      <c r="D124" s="1">
        <f t="shared" si="58"/>
        <v>44684</v>
      </c>
      <c r="E124" s="6">
        <f t="shared" si="32"/>
        <v>0.5</v>
      </c>
      <c r="F124" s="2">
        <f t="shared" si="59"/>
        <v>2459702.5</v>
      </c>
      <c r="G124" s="9">
        <f t="shared" si="33"/>
        <v>0.22334017796030117</v>
      </c>
      <c r="I124" s="10">
        <f t="shared" si="34"/>
        <v>40.884815663910558</v>
      </c>
      <c r="J124" s="10">
        <f t="shared" si="35"/>
        <v>8397.5634005037464</v>
      </c>
      <c r="K124" s="10">
        <f t="shared" si="36"/>
        <v>1.6699239129037275E-2</v>
      </c>
      <c r="L124">
        <f t="shared" si="37"/>
        <v>1.6799181650234543</v>
      </c>
      <c r="M124">
        <f t="shared" si="38"/>
        <v>42.56473382893401</v>
      </c>
      <c r="N124" s="12">
        <f t="shared" si="39"/>
        <v>8399.2433186687704</v>
      </c>
      <c r="O124" s="12">
        <f t="shared" si="40"/>
        <v>1.0079448704903058</v>
      </c>
      <c r="P124">
        <f t="shared" si="41"/>
        <v>42.555222853480487</v>
      </c>
      <c r="Q124">
        <f t="shared" si="42"/>
        <v>23.436386755649064</v>
      </c>
      <c r="R124">
        <f t="shared" si="43"/>
        <v>23.437924913067537</v>
      </c>
      <c r="S124" s="12">
        <f t="shared" si="44"/>
        <v>40.109256809842833</v>
      </c>
      <c r="T124">
        <f t="shared" si="45"/>
        <v>15.60489418548374</v>
      </c>
      <c r="U124">
        <f t="shared" si="46"/>
        <v>4.3029370051914588E-2</v>
      </c>
      <c r="V124">
        <f t="shared" si="47"/>
        <v>3.0634621410583578</v>
      </c>
      <c r="W124">
        <f t="shared" si="48"/>
        <v>103.73589995316699</v>
      </c>
      <c r="X124" s="6">
        <f t="shared" si="49"/>
        <v>0.59446981795759835</v>
      </c>
      <c r="Y124" s="6">
        <f t="shared" si="50"/>
        <v>0.30631454030991229</v>
      </c>
      <c r="Z124" s="6">
        <f t="shared" si="51"/>
        <v>0.88262509560528446</v>
      </c>
      <c r="AA124">
        <f t="shared" si="52"/>
        <v>829.88719962533594</v>
      </c>
      <c r="AB124">
        <f t="shared" si="53"/>
        <v>583.96346214105836</v>
      </c>
      <c r="AC124">
        <f t="shared" si="54"/>
        <v>-34.009134464735411</v>
      </c>
      <c r="AD124">
        <f t="shared" si="30"/>
        <v>37.372328623423343</v>
      </c>
      <c r="AE124">
        <f t="shared" si="55"/>
        <v>52.627671376576657</v>
      </c>
      <c r="AF124">
        <f t="shared" si="56"/>
        <v>1.2318108384586104E-2</v>
      </c>
      <c r="AG124">
        <f t="shared" si="57"/>
        <v>52.639989484961241</v>
      </c>
      <c r="AH124">
        <f t="shared" si="31"/>
        <v>117.43870199325482</v>
      </c>
    </row>
    <row r="125" spans="4:34" x14ac:dyDescent="0.35">
      <c r="D125" s="1">
        <f t="shared" si="58"/>
        <v>44685</v>
      </c>
      <c r="E125" s="6">
        <f t="shared" si="32"/>
        <v>0.5</v>
      </c>
      <c r="F125" s="2">
        <f t="shared" si="59"/>
        <v>2459703.5</v>
      </c>
      <c r="G125" s="9">
        <f t="shared" si="33"/>
        <v>0.2233675564681725</v>
      </c>
      <c r="I125" s="10">
        <f t="shared" si="34"/>
        <v>41.870463027782534</v>
      </c>
      <c r="J125" s="10">
        <f t="shared" si="35"/>
        <v>8398.5490007835924</v>
      </c>
      <c r="K125" s="10">
        <f t="shared" si="36"/>
        <v>1.6699237976577377E-2</v>
      </c>
      <c r="L125">
        <f t="shared" si="37"/>
        <v>1.6640681965266844</v>
      </c>
      <c r="M125">
        <f t="shared" si="38"/>
        <v>43.53453122430922</v>
      </c>
      <c r="N125" s="12">
        <f t="shared" si="39"/>
        <v>8400.2130689801197</v>
      </c>
      <c r="O125" s="12">
        <f t="shared" si="40"/>
        <v>1.0081943547655905</v>
      </c>
      <c r="P125">
        <f t="shared" si="41"/>
        <v>43.525022904865814</v>
      </c>
      <c r="Q125">
        <f t="shared" si="42"/>
        <v>23.436386399614445</v>
      </c>
      <c r="R125">
        <f t="shared" si="43"/>
        <v>23.437926447675917</v>
      </c>
      <c r="S125" s="12">
        <f t="shared" si="44"/>
        <v>41.069832346513799</v>
      </c>
      <c r="T125">
        <f t="shared" si="45"/>
        <v>15.897822237507658</v>
      </c>
      <c r="U125">
        <f t="shared" si="46"/>
        <v>4.3029375846921798E-2</v>
      </c>
      <c r="V125">
        <f t="shared" si="47"/>
        <v>3.1633317618377443</v>
      </c>
      <c r="W125">
        <f t="shared" si="48"/>
        <v>103.99210485614111</v>
      </c>
      <c r="X125" s="6">
        <f t="shared" si="49"/>
        <v>0.59440046405427938</v>
      </c>
      <c r="Y125" s="6">
        <f t="shared" si="50"/>
        <v>0.30553350612055402</v>
      </c>
      <c r="Z125" s="6">
        <f t="shared" si="51"/>
        <v>0.88326742198800456</v>
      </c>
      <c r="AA125">
        <f t="shared" si="52"/>
        <v>831.93683884912889</v>
      </c>
      <c r="AB125">
        <f t="shared" si="53"/>
        <v>584.06333176183773</v>
      </c>
      <c r="AC125">
        <f t="shared" si="54"/>
        <v>-33.984167059540567</v>
      </c>
      <c r="AD125">
        <f t="shared" si="30"/>
        <v>37.153900204465778</v>
      </c>
      <c r="AE125">
        <f t="shared" si="55"/>
        <v>52.846099795534222</v>
      </c>
      <c r="AF125">
        <f t="shared" si="56"/>
        <v>1.2221174404125729E-2</v>
      </c>
      <c r="AG125">
        <f t="shared" si="57"/>
        <v>52.858320969938347</v>
      </c>
      <c r="AH125">
        <f t="shared" si="31"/>
        <v>117.11390607336125</v>
      </c>
    </row>
    <row r="126" spans="4:34" x14ac:dyDescent="0.35">
      <c r="D126" s="1">
        <f t="shared" si="58"/>
        <v>44686</v>
      </c>
      <c r="E126" s="6">
        <f t="shared" si="32"/>
        <v>0.5</v>
      </c>
      <c r="F126" s="2">
        <f t="shared" si="59"/>
        <v>2459704.5</v>
      </c>
      <c r="G126" s="9">
        <f t="shared" si="33"/>
        <v>0.22339493497604382</v>
      </c>
      <c r="I126" s="10">
        <f t="shared" si="34"/>
        <v>42.85611039165633</v>
      </c>
      <c r="J126" s="10">
        <f t="shared" si="35"/>
        <v>8399.5346010634366</v>
      </c>
      <c r="K126" s="10">
        <f t="shared" si="36"/>
        <v>1.6699236824117284E-2</v>
      </c>
      <c r="L126">
        <f t="shared" si="37"/>
        <v>1.6477407664477526</v>
      </c>
      <c r="M126">
        <f t="shared" si="38"/>
        <v>44.503851158104084</v>
      </c>
      <c r="N126" s="12">
        <f t="shared" si="39"/>
        <v>8401.1823418298845</v>
      </c>
      <c r="O126" s="12">
        <f t="shared" si="40"/>
        <v>1.0084413927131604</v>
      </c>
      <c r="P126">
        <f t="shared" si="41"/>
        <v>44.494345497932322</v>
      </c>
      <c r="Q126">
        <f t="shared" si="42"/>
        <v>23.436386043579823</v>
      </c>
      <c r="R126">
        <f t="shared" si="43"/>
        <v>23.437927980968816</v>
      </c>
      <c r="S126" s="12">
        <f t="shared" si="44"/>
        <v>42.032713960919494</v>
      </c>
      <c r="T126">
        <f t="shared" si="45"/>
        <v>16.186354444908144</v>
      </c>
      <c r="U126">
        <f t="shared" si="46"/>
        <v>4.3029381636961891E-2</v>
      </c>
      <c r="V126">
        <f t="shared" si="47"/>
        <v>3.2540033141655189</v>
      </c>
      <c r="W126">
        <f t="shared" si="48"/>
        <v>104.24550502421553</v>
      </c>
      <c r="X126" s="6">
        <f t="shared" si="49"/>
        <v>0.5943374976984962</v>
      </c>
      <c r="Y126" s="6">
        <f t="shared" si="50"/>
        <v>0.30476665040900858</v>
      </c>
      <c r="Z126" s="6">
        <f t="shared" si="51"/>
        <v>0.88390834498798365</v>
      </c>
      <c r="AA126">
        <f t="shared" si="52"/>
        <v>833.96404019372426</v>
      </c>
      <c r="AB126">
        <f t="shared" si="53"/>
        <v>584.15400331416549</v>
      </c>
      <c r="AC126">
        <f t="shared" si="54"/>
        <v>-33.961499171458627</v>
      </c>
      <c r="AD126">
        <f t="shared" si="30"/>
        <v>36.941026710091599</v>
      </c>
      <c r="AE126">
        <f t="shared" si="55"/>
        <v>53.058973289908401</v>
      </c>
      <c r="AF126">
        <f t="shared" si="56"/>
        <v>1.2127239921101176E-2</v>
      </c>
      <c r="AG126">
        <f t="shared" si="57"/>
        <v>53.071100529829501</v>
      </c>
      <c r="AH126">
        <f t="shared" si="31"/>
        <v>116.7886048013678</v>
      </c>
    </row>
    <row r="127" spans="4:34" x14ac:dyDescent="0.35">
      <c r="D127" s="1">
        <f t="shared" si="58"/>
        <v>44687</v>
      </c>
      <c r="E127" s="6">
        <f t="shared" si="32"/>
        <v>0.5</v>
      </c>
      <c r="F127" s="2">
        <f t="shared" si="59"/>
        <v>2459705.5</v>
      </c>
      <c r="G127" s="9">
        <f t="shared" si="33"/>
        <v>0.22342231348391511</v>
      </c>
      <c r="I127" s="10">
        <f t="shared" si="34"/>
        <v>43.841757755528306</v>
      </c>
      <c r="J127" s="10">
        <f t="shared" si="35"/>
        <v>8400.5202013432809</v>
      </c>
      <c r="K127" s="10">
        <f t="shared" si="36"/>
        <v>1.6699235671657004E-2</v>
      </c>
      <c r="L127">
        <f t="shared" si="37"/>
        <v>1.6309409932911445</v>
      </c>
      <c r="M127">
        <f t="shared" si="38"/>
        <v>45.472698748819454</v>
      </c>
      <c r="N127" s="12">
        <f t="shared" si="39"/>
        <v>8402.1511423365719</v>
      </c>
      <c r="O127" s="12">
        <f t="shared" si="40"/>
        <v>1.0086859148515301</v>
      </c>
      <c r="P127">
        <f t="shared" si="41"/>
        <v>45.463195751178581</v>
      </c>
      <c r="Q127">
        <f t="shared" si="42"/>
        <v>23.436385687545204</v>
      </c>
      <c r="R127">
        <f t="shared" si="43"/>
        <v>23.437929512944631</v>
      </c>
      <c r="S127" s="12">
        <f t="shared" si="44"/>
        <v>42.997922048018964</v>
      </c>
      <c r="T127">
        <f t="shared" si="45"/>
        <v>16.470404716810997</v>
      </c>
      <c r="U127">
        <f t="shared" si="46"/>
        <v>4.3029387422028824E-2</v>
      </c>
      <c r="V127">
        <f t="shared" si="47"/>
        <v>3.3353941326765466</v>
      </c>
      <c r="W127">
        <f t="shared" si="48"/>
        <v>104.49600124945454</v>
      </c>
      <c r="X127" s="6">
        <f t="shared" si="49"/>
        <v>0.59428097629675236</v>
      </c>
      <c r="Y127" s="6">
        <f t="shared" si="50"/>
        <v>0.30401430615937869</v>
      </c>
      <c r="Z127" s="6">
        <f t="shared" si="51"/>
        <v>0.88454764643412598</v>
      </c>
      <c r="AA127">
        <f t="shared" si="52"/>
        <v>835.96800999563629</v>
      </c>
      <c r="AB127">
        <f t="shared" si="53"/>
        <v>584.23539413267656</v>
      </c>
      <c r="AC127">
        <f t="shared" si="54"/>
        <v>-33.94115146683086</v>
      </c>
      <c r="AD127">
        <f t="shared" si="30"/>
        <v>36.73376730478067</v>
      </c>
      <c r="AE127">
        <f t="shared" si="55"/>
        <v>53.26623269521933</v>
      </c>
      <c r="AF127">
        <f t="shared" si="56"/>
        <v>1.2036282853755343E-2</v>
      </c>
      <c r="AG127">
        <f t="shared" si="57"/>
        <v>53.278268978073086</v>
      </c>
      <c r="AH127">
        <f t="shared" si="31"/>
        <v>116.46299659890212</v>
      </c>
    </row>
    <row r="128" spans="4:34" x14ac:dyDescent="0.35">
      <c r="D128" s="1">
        <f t="shared" si="58"/>
        <v>44688</v>
      </c>
      <c r="E128" s="6">
        <f t="shared" si="32"/>
        <v>0.5</v>
      </c>
      <c r="F128" s="2">
        <f t="shared" si="59"/>
        <v>2459706.5</v>
      </c>
      <c r="G128" s="9">
        <f t="shared" si="33"/>
        <v>0.22344969199178644</v>
      </c>
      <c r="I128" s="10">
        <f t="shared" si="34"/>
        <v>44.827405119402101</v>
      </c>
      <c r="J128" s="10">
        <f t="shared" si="35"/>
        <v>8401.5058016231251</v>
      </c>
      <c r="K128" s="10">
        <f t="shared" si="36"/>
        <v>1.6699234519196533E-2</v>
      </c>
      <c r="L128">
        <f t="shared" si="37"/>
        <v>1.6136741172869993</v>
      </c>
      <c r="M128">
        <f t="shared" si="38"/>
        <v>46.441079236689099</v>
      </c>
      <c r="N128" s="12">
        <f t="shared" si="39"/>
        <v>8403.1194757404119</v>
      </c>
      <c r="O128" s="12">
        <f t="shared" si="40"/>
        <v>1.0089278525081731</v>
      </c>
      <c r="P128">
        <f t="shared" si="41"/>
        <v>46.431578904836101</v>
      </c>
      <c r="Q128">
        <f t="shared" si="42"/>
        <v>23.436385331510586</v>
      </c>
      <c r="R128">
        <f t="shared" si="43"/>
        <v>23.437931043601747</v>
      </c>
      <c r="S128" s="12">
        <f t="shared" si="44"/>
        <v>43.965474103805526</v>
      </c>
      <c r="T128">
        <f t="shared" si="45"/>
        <v>16.749887619903337</v>
      </c>
      <c r="U128">
        <f t="shared" si="46"/>
        <v>4.3029393202116482E-2</v>
      </c>
      <c r="V128">
        <f t="shared" si="47"/>
        <v>3.407433153284313</v>
      </c>
      <c r="W128">
        <f t="shared" si="48"/>
        <v>104.74349255122844</v>
      </c>
      <c r="X128" s="6">
        <f t="shared" si="49"/>
        <v>0.59423094919910813</v>
      </c>
      <c r="Y128" s="6">
        <f t="shared" si="50"/>
        <v>0.30327680322347361</v>
      </c>
      <c r="Z128" s="6">
        <f t="shared" si="51"/>
        <v>0.88518509517474275</v>
      </c>
      <c r="AA128">
        <f t="shared" si="52"/>
        <v>837.94794040982754</v>
      </c>
      <c r="AB128">
        <f t="shared" si="53"/>
        <v>584.30743315328425</v>
      </c>
      <c r="AC128">
        <f t="shared" si="54"/>
        <v>-33.923141711678937</v>
      </c>
      <c r="AD128">
        <f t="shared" si="30"/>
        <v>36.532176742130481</v>
      </c>
      <c r="AE128">
        <f t="shared" si="55"/>
        <v>53.467823257869519</v>
      </c>
      <c r="AF128">
        <f t="shared" si="56"/>
        <v>1.1948280878098181E-2</v>
      </c>
      <c r="AG128">
        <f t="shared" si="57"/>
        <v>53.47977153874762</v>
      </c>
      <c r="AH128">
        <f t="shared" si="31"/>
        <v>116.13728917507194</v>
      </c>
    </row>
    <row r="129" spans="4:34" x14ac:dyDescent="0.35">
      <c r="D129" s="1">
        <f t="shared" si="58"/>
        <v>44689</v>
      </c>
      <c r="E129" s="6">
        <f t="shared" si="32"/>
        <v>0.5</v>
      </c>
      <c r="F129" s="2">
        <f t="shared" si="59"/>
        <v>2459707.5</v>
      </c>
      <c r="G129" s="9">
        <f t="shared" si="33"/>
        <v>0.22347707049965776</v>
      </c>
      <c r="I129" s="10">
        <f t="shared" si="34"/>
        <v>45.813052483277716</v>
      </c>
      <c r="J129" s="10">
        <f t="shared" si="35"/>
        <v>8402.4914019029693</v>
      </c>
      <c r="K129" s="10">
        <f t="shared" si="36"/>
        <v>1.6699233366735875E-2</v>
      </c>
      <c r="L129">
        <f t="shared" si="37"/>
        <v>1.5959454985744184</v>
      </c>
      <c r="M129">
        <f t="shared" si="38"/>
        <v>47.408997981852131</v>
      </c>
      <c r="N129" s="12">
        <f t="shared" si="39"/>
        <v>8404.0873474015443</v>
      </c>
      <c r="O129" s="12">
        <f t="shared" si="40"/>
        <v>1.0091671378355083</v>
      </c>
      <c r="P129">
        <f t="shared" si="41"/>
        <v>47.399500319041707</v>
      </c>
      <c r="Q129">
        <f t="shared" si="42"/>
        <v>23.436384975475967</v>
      </c>
      <c r="R129">
        <f t="shared" si="43"/>
        <v>23.43793257293855</v>
      </c>
      <c r="S129" s="12">
        <f t="shared" si="44"/>
        <v>44.93538466807528</v>
      </c>
      <c r="T129">
        <f t="shared" si="45"/>
        <v>17.024718418618026</v>
      </c>
      <c r="U129">
        <f t="shared" si="46"/>
        <v>4.3029398977218782E-2</v>
      </c>
      <c r="V129">
        <f t="shared" si="47"/>
        <v>3.4700611650438877</v>
      </c>
      <c r="W129">
        <f t="shared" si="48"/>
        <v>104.98787624195937</v>
      </c>
      <c r="X129" s="6">
        <f t="shared" si="49"/>
        <v>0.59418745752427504</v>
      </c>
      <c r="Y129" s="6">
        <f t="shared" si="50"/>
        <v>0.30255446796327679</v>
      </c>
      <c r="Z129" s="6">
        <f t="shared" si="51"/>
        <v>0.8858204470852733</v>
      </c>
      <c r="AA129">
        <f t="shared" si="52"/>
        <v>839.90300993567496</v>
      </c>
      <c r="AB129">
        <f t="shared" si="53"/>
        <v>584.37006116504392</v>
      </c>
      <c r="AC129">
        <f t="shared" si="54"/>
        <v>-33.90748470873902</v>
      </c>
      <c r="AD129">
        <f t="shared" si="30"/>
        <v>36.336305263622258</v>
      </c>
      <c r="AE129">
        <f t="shared" si="55"/>
        <v>53.663694736377742</v>
      </c>
      <c r="AF129">
        <f t="shared" si="56"/>
        <v>1.1863211390687262E-2</v>
      </c>
      <c r="AG129">
        <f t="shared" si="57"/>
        <v>53.675557947768432</v>
      </c>
      <c r="AH129">
        <f t="shared" si="31"/>
        <v>115.81169931027978</v>
      </c>
    </row>
    <row r="130" spans="4:34" x14ac:dyDescent="0.35">
      <c r="D130" s="1">
        <f t="shared" si="58"/>
        <v>44690</v>
      </c>
      <c r="E130" s="6">
        <f t="shared" si="32"/>
        <v>0.5</v>
      </c>
      <c r="F130" s="2">
        <f t="shared" si="59"/>
        <v>2459708.5</v>
      </c>
      <c r="G130" s="9">
        <f t="shared" si="33"/>
        <v>0.22350444900752908</v>
      </c>
      <c r="I130" s="10">
        <f t="shared" si="34"/>
        <v>46.798699847151511</v>
      </c>
      <c r="J130" s="10">
        <f t="shared" si="35"/>
        <v>8403.4770021828135</v>
      </c>
      <c r="K130" s="10">
        <f t="shared" si="36"/>
        <v>1.6699232214275023E-2</v>
      </c>
      <c r="L130">
        <f t="shared" si="37"/>
        <v>1.5777606153704622</v>
      </c>
      <c r="M130">
        <f t="shared" si="38"/>
        <v>48.376460462521976</v>
      </c>
      <c r="N130" s="12">
        <f t="shared" si="39"/>
        <v>8405.0547627981832</v>
      </c>
      <c r="O130" s="12">
        <f t="shared" si="40"/>
        <v>1.0094037038265897</v>
      </c>
      <c r="P130">
        <f t="shared" si="41"/>
        <v>48.366965472006541</v>
      </c>
      <c r="Q130">
        <f t="shared" si="42"/>
        <v>23.436384619441345</v>
      </c>
      <c r="R130">
        <f t="shared" si="43"/>
        <v>23.437934100953424</v>
      </c>
      <c r="S130" s="12">
        <f t="shared" si="44"/>
        <v>45.907665269545248</v>
      </c>
      <c r="T130">
        <f t="shared" si="45"/>
        <v>17.294813117128374</v>
      </c>
      <c r="U130">
        <f t="shared" si="46"/>
        <v>4.3029404747329601E-2</v>
      </c>
      <c r="V130">
        <f t="shared" si="47"/>
        <v>3.5232310504842776</v>
      </c>
      <c r="W130">
        <f t="shared" si="48"/>
        <v>105.22904800157735</v>
      </c>
      <c r="X130" s="6">
        <f t="shared" si="49"/>
        <v>0.59415053399271933</v>
      </c>
      <c r="Y130" s="6">
        <f t="shared" si="50"/>
        <v>0.30184762287722666</v>
      </c>
      <c r="Z130" s="6">
        <f t="shared" si="51"/>
        <v>0.886453445108212</v>
      </c>
      <c r="AA130">
        <f t="shared" si="52"/>
        <v>841.83238401261883</v>
      </c>
      <c r="AB130">
        <f t="shared" si="53"/>
        <v>584.42323105048422</v>
      </c>
      <c r="AC130">
        <f t="shared" si="54"/>
        <v>-33.894192237378945</v>
      </c>
      <c r="AD130">
        <f t="shared" ref="AD130:AD193" si="60">DEGREES(ACOS(SIN(RADIANS($B$2))*SIN(RADIANS(T130))+COS(RADIANS($B$2))*COS(RADIANS(T130))*COS(RADIANS(AC130))))</f>
        <v>36.146198505202285</v>
      </c>
      <c r="AE130">
        <f t="shared" si="55"/>
        <v>53.853801494797715</v>
      </c>
      <c r="AF130">
        <f t="shared" si="56"/>
        <v>1.1781051472826976E-2</v>
      </c>
      <c r="AG130">
        <f t="shared" si="57"/>
        <v>53.865582546270545</v>
      </c>
      <c r="AH130">
        <f t="shared" ref="AH130:AH193" si="61"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>115.48645259685532</v>
      </c>
    </row>
    <row r="131" spans="4:34" x14ac:dyDescent="0.35">
      <c r="D131" s="1">
        <f t="shared" si="58"/>
        <v>44691</v>
      </c>
      <c r="E131" s="6">
        <f t="shared" ref="E131:E194" si="62">$B$5</f>
        <v>0.5</v>
      </c>
      <c r="F131" s="2">
        <f t="shared" si="59"/>
        <v>2459709.5</v>
      </c>
      <c r="G131" s="9">
        <f t="shared" ref="G131:G194" si="63">(F131-2451545)/36525</f>
        <v>0.22353182751540041</v>
      </c>
      <c r="I131" s="10">
        <f t="shared" ref="I131:I194" si="64">MOD(280.46646+G131*(36000.76983 + G131*0.0003032),360)</f>
        <v>47.784347211025306</v>
      </c>
      <c r="J131" s="10">
        <f t="shared" ref="J131:J194" si="65">357.52911+G131*(35999.05029 - 0.0001537*G131)</f>
        <v>8404.4626024626577</v>
      </c>
      <c r="K131" s="10">
        <f t="shared" ref="K131:K194" si="66">0.016708634-G131*(0.000042037+0.0000001267*G131)</f>
        <v>1.6699231061813983E-2</v>
      </c>
      <c r="L131">
        <f t="shared" ref="L131:L194" si="67">SIN(RADIANS(J131))*(1.914602-G131*(0.004817+0.000014*G131))+SIN(RADIANS(2*J131))*(0.019993-0.000101*G131)+SIN(RADIANS(3*J131))*0.000289</f>
        <v>1.559125062126413</v>
      </c>
      <c r="M131">
        <f t="shared" ref="M131:M194" si="68">I131+L131</f>
        <v>49.343472273151718</v>
      </c>
      <c r="N131" s="12">
        <f t="shared" ref="N131:N194" si="69">J131+L131</f>
        <v>8406.0217275247833</v>
      </c>
      <c r="O131" s="12">
        <f t="shared" ref="O131:O194" si="70">(1.000001018*(1-K131*K131))/(1+K131*COS(RADIANS(N131)))</f>
        <v>1.009637484330498</v>
      </c>
      <c r="P131">
        <f t="shared" ref="P131:P194" si="71">M131-0.00569-0.00478*SIN(RADIANS(125.04-1934.136*G131))</f>
        <v>49.333979958181416</v>
      </c>
      <c r="Q131">
        <f t="shared" ref="Q131:Q194" si="72">23+(26+((21.448-G131*(46.815+G131*(0.00059-G131*0.001813))))/60)/60</f>
        <v>23.436384263406726</v>
      </c>
      <c r="R131">
        <f t="shared" ref="R131:R194" si="73">Q131+0.00256*COS(RADIANS(125.04-1934.136*G131))</f>
        <v>23.437935627644769</v>
      </c>
      <c r="S131" s="12">
        <f t="shared" ref="S131:S194" si="74">DEGREES(ATAN2(COS(RADIANS(P131)),COS(RADIANS(R131))*SIN(RADIANS(P131))))</f>
        <v>46.88232437358257</v>
      </c>
      <c r="T131">
        <f t="shared" ref="T131:T194" si="75">DEGREES(ASIN(SIN(RADIANS(R131))*SIN(RADIANS(P131))))</f>
        <v>17.560088503117338</v>
      </c>
      <c r="U131">
        <f t="shared" ref="U131:U194" si="76">TAN(RADIANS(R131/2))*TAN(RADIANS(R131/2))</f>
        <v>4.3029410512442912E-2</v>
      </c>
      <c r="V131">
        <f t="shared" ref="V131:V194" si="77">4*DEGREES(U131*SIN(2*RADIANS(I131))-2*K131*SIN(RADIANS(J131))+4*K131*U131*SIN(RADIANS(J131))*COS(2*RADIANS(I131))-0.5*U131*U131*SIN(4*RADIANS(I131))-1.25*K131*K131*SIN(2*RADIANS(J131)))</f>
        <v>3.5669080131217115</v>
      </c>
      <c r="W131">
        <f t="shared" ref="W131:W194" si="78">DEGREES(ACOS(COS(RADIANS(90.833))/(COS(RADIANS($B$2))*COS(RADIANS(T131)))-TAN(RADIANS($B$2))*TAN(RADIANS(T131))))</f>
        <v>105.4669019608943</v>
      </c>
      <c r="X131" s="6">
        <f t="shared" ref="X131:X194" si="79">(720-4*$B$3-V131+$B$4*60)/1440</f>
        <v>0.59412020276866551</v>
      </c>
      <c r="Y131" s="6">
        <f t="shared" ref="Y131:Y194" si="80">(X131*1440-W131*4)/1440</f>
        <v>0.30115658621062574</v>
      </c>
      <c r="Z131" s="6">
        <f t="shared" ref="Z131:Z194" si="81">(X131*1440+W131*4)/1440</f>
        <v>0.88708381932670521</v>
      </c>
      <c r="AA131">
        <f t="shared" ref="AA131:AA194" si="82">8*W131</f>
        <v>843.73521568715444</v>
      </c>
      <c r="AB131">
        <f t="shared" ref="AB131:AB194" si="83">MOD(E131*1440+V131+4*$B$3-60*$B$4,1440)</f>
        <v>584.46690801312172</v>
      </c>
      <c r="AC131">
        <f t="shared" ref="AC131:AC194" si="84">IF(AB131/4&lt;0,AB131/4+180,AB131/4-180)</f>
        <v>-33.883272996719569</v>
      </c>
      <c r="AD131">
        <f t="shared" si="60"/>
        <v>35.961897412462896</v>
      </c>
      <c r="AE131">
        <f t="shared" ref="AE131:AE194" si="85">90-AD131</f>
        <v>54.038102587537104</v>
      </c>
      <c r="AF131">
        <f t="shared" ref="AF131:AF194" si="86">IF(AE131&gt;85,0,IF(AE131&gt;5,58.1/TAN(RADIANS(AE131))-0.07/POWER(TAN(RADIANS(AE131)),3)+0.000086/POWER(TAN(RADIANS(AE131)),5),IF(AE131&gt;-0.575,1735+AE131*(-518.2+AE131*(103.4+AE131*(-12.79+AE131*0.711))),-20.772/TAN(RADIANS(AE131)))))/3600</f>
        <v>1.1701777856459138E-2</v>
      </c>
      <c r="AG131">
        <f t="shared" ref="AG131:AG194" si="87">AE131+AF131</f>
        <v>54.049804365393562</v>
      </c>
      <c r="AH131">
        <f t="shared" si="61"/>
        <v>115.16178313629104</v>
      </c>
    </row>
    <row r="132" spans="4:34" x14ac:dyDescent="0.35">
      <c r="D132" s="1">
        <f t="shared" ref="D132:D195" si="88">D131+1</f>
        <v>44692</v>
      </c>
      <c r="E132" s="6">
        <f t="shared" si="62"/>
        <v>0.5</v>
      </c>
      <c r="F132" s="2">
        <f t="shared" ref="F132:F195" si="89">D132-$D$2+2415020+365*($B$6-1900)+ABS(($B$6-1900) /4)</f>
        <v>2459710.5</v>
      </c>
      <c r="G132" s="9">
        <f t="shared" si="63"/>
        <v>0.22355920602327173</v>
      </c>
      <c r="I132" s="10">
        <f t="shared" si="64"/>
        <v>48.76999457490092</v>
      </c>
      <c r="J132" s="10">
        <f t="shared" si="65"/>
        <v>8405.4482027425001</v>
      </c>
      <c r="K132" s="10">
        <f t="shared" si="66"/>
        <v>1.6699229909352752E-2</v>
      </c>
      <c r="L132">
        <f t="shared" si="67"/>
        <v>1.540044547671106</v>
      </c>
      <c r="M132">
        <f t="shared" si="68"/>
        <v>50.310039122572029</v>
      </c>
      <c r="N132" s="12">
        <f t="shared" si="69"/>
        <v>8406.9882472901718</v>
      </c>
      <c r="O132" s="12">
        <f t="shared" si="70"/>
        <v>1.0098684140674263</v>
      </c>
      <c r="P132">
        <f t="shared" si="71"/>
        <v>50.300549486394708</v>
      </c>
      <c r="Q132">
        <f t="shared" si="72"/>
        <v>23.436383907372107</v>
      </c>
      <c r="R132">
        <f t="shared" si="73"/>
        <v>23.437937153010974</v>
      </c>
      <c r="S132" s="12">
        <f t="shared" si="74"/>
        <v>47.859367332789674</v>
      </c>
      <c r="T132">
        <f t="shared" si="75"/>
        <v>17.820462193271791</v>
      </c>
      <c r="U132">
        <f t="shared" si="76"/>
        <v>4.3029416272552641E-2</v>
      </c>
      <c r="V132">
        <f t="shared" si="77"/>
        <v>3.6010697908831442</v>
      </c>
      <c r="W132">
        <f t="shared" si="78"/>
        <v>105.70133079407233</v>
      </c>
      <c r="X132" s="6">
        <f t="shared" si="79"/>
        <v>0.59409647931188669</v>
      </c>
      <c r="Y132" s="6">
        <f t="shared" si="80"/>
        <v>0.30048167155057465</v>
      </c>
      <c r="Z132" s="6">
        <f t="shared" si="81"/>
        <v>0.88771128707319868</v>
      </c>
      <c r="AA132">
        <f t="shared" si="82"/>
        <v>845.61064635257867</v>
      </c>
      <c r="AB132">
        <f t="shared" si="83"/>
        <v>584.50106979088309</v>
      </c>
      <c r="AC132">
        <f t="shared" si="84"/>
        <v>-33.874732552279227</v>
      </c>
      <c r="AD132">
        <f t="shared" si="60"/>
        <v>35.783438165188883</v>
      </c>
      <c r="AE132">
        <f t="shared" si="85"/>
        <v>54.216561834811117</v>
      </c>
      <c r="AF132">
        <f t="shared" si="86"/>
        <v>1.1625366892010752E-2</v>
      </c>
      <c r="AG132">
        <f t="shared" si="87"/>
        <v>54.228187201703129</v>
      </c>
      <c r="AH132">
        <f t="shared" si="61"/>
        <v>114.83793319321251</v>
      </c>
    </row>
    <row r="133" spans="4:34" x14ac:dyDescent="0.35">
      <c r="D133" s="1">
        <f t="shared" si="88"/>
        <v>44693</v>
      </c>
      <c r="E133" s="6">
        <f t="shared" si="62"/>
        <v>0.5</v>
      </c>
      <c r="F133" s="2">
        <f t="shared" si="89"/>
        <v>2459711.5</v>
      </c>
      <c r="G133" s="9">
        <f t="shared" si="63"/>
        <v>0.22358658453114305</v>
      </c>
      <c r="I133" s="10">
        <f t="shared" si="64"/>
        <v>49.755641938778354</v>
      </c>
      <c r="J133" s="10">
        <f t="shared" si="65"/>
        <v>8406.4338030223444</v>
      </c>
      <c r="K133" s="10">
        <f t="shared" si="66"/>
        <v>1.6699228756891334E-2</v>
      </c>
      <c r="L133">
        <f t="shared" si="67"/>
        <v>1.5205248933425151</v>
      </c>
      <c r="M133">
        <f t="shared" si="68"/>
        <v>51.276166832120872</v>
      </c>
      <c r="N133" s="12">
        <f t="shared" si="69"/>
        <v>8407.954327915686</v>
      </c>
      <c r="O133" s="12">
        <f t="shared" si="70"/>
        <v>1.0100964286434746</v>
      </c>
      <c r="P133">
        <f t="shared" si="71"/>
        <v>51.266679877982099</v>
      </c>
      <c r="Q133">
        <f t="shared" si="72"/>
        <v>23.436383551337492</v>
      </c>
      <c r="R133">
        <f t="shared" si="73"/>
        <v>23.437938677050436</v>
      </c>
      <c r="S133" s="12">
        <f t="shared" si="74"/>
        <v>48.838796340738895</v>
      </c>
      <c r="T133">
        <f t="shared" si="75"/>
        <v>18.075852680457295</v>
      </c>
      <c r="U133">
        <f t="shared" si="76"/>
        <v>4.3029422027652711E-2</v>
      </c>
      <c r="V133">
        <f t="shared" si="77"/>
        <v>3.6257068541796165</v>
      </c>
      <c r="W133">
        <f t="shared" si="78"/>
        <v>105.93222582034252</v>
      </c>
      <c r="X133" s="6">
        <f t="shared" si="79"/>
        <v>0.59407937024015312</v>
      </c>
      <c r="Y133" s="6">
        <f t="shared" si="80"/>
        <v>0.29982318740586833</v>
      </c>
      <c r="Z133" s="6">
        <f t="shared" si="81"/>
        <v>0.8883355530744379</v>
      </c>
      <c r="AA133">
        <f t="shared" si="82"/>
        <v>847.45780656274019</v>
      </c>
      <c r="AB133">
        <f t="shared" si="83"/>
        <v>584.52570685417959</v>
      </c>
      <c r="AC133">
        <f t="shared" si="84"/>
        <v>-33.868573286455103</v>
      </c>
      <c r="AD133">
        <f t="shared" si="60"/>
        <v>35.610852111993324</v>
      </c>
      <c r="AE133">
        <f t="shared" si="85"/>
        <v>54.389147888006676</v>
      </c>
      <c r="AF133">
        <f t="shared" si="86"/>
        <v>1.1551794518449765E-2</v>
      </c>
      <c r="AG133">
        <f t="shared" si="87"/>
        <v>54.400699682525122</v>
      </c>
      <c r="AH133">
        <f t="shared" si="61"/>
        <v>114.51515280655462</v>
      </c>
    </row>
    <row r="134" spans="4:34" x14ac:dyDescent="0.35">
      <c r="D134" s="1">
        <f t="shared" si="88"/>
        <v>44694</v>
      </c>
      <c r="E134" s="6">
        <f t="shared" si="62"/>
        <v>0.5</v>
      </c>
      <c r="F134" s="2">
        <f t="shared" si="89"/>
        <v>2459712.5</v>
      </c>
      <c r="G134" s="9">
        <f t="shared" si="63"/>
        <v>0.22361396303901437</v>
      </c>
      <c r="I134" s="10">
        <f t="shared" si="64"/>
        <v>50.741289302653968</v>
      </c>
      <c r="J134" s="10">
        <f t="shared" si="65"/>
        <v>8407.4194033021868</v>
      </c>
      <c r="K134" s="10">
        <f t="shared" si="66"/>
        <v>1.6699227604429722E-2</v>
      </c>
      <c r="L134">
        <f t="shared" si="67"/>
        <v>1.5005720311084665</v>
      </c>
      <c r="M134">
        <f t="shared" si="68"/>
        <v>52.241861333762436</v>
      </c>
      <c r="N134" s="12">
        <f t="shared" si="69"/>
        <v>8408.919975333296</v>
      </c>
      <c r="O134" s="12">
        <f t="shared" si="70"/>
        <v>1.0103214645651424</v>
      </c>
      <c r="P134">
        <f t="shared" si="71"/>
        <v>52.232377064905492</v>
      </c>
      <c r="Q134">
        <f t="shared" si="72"/>
        <v>23.436383195302874</v>
      </c>
      <c r="R134">
        <f t="shared" si="73"/>
        <v>23.437940199761538</v>
      </c>
      <c r="S134" s="12">
        <f t="shared" si="74"/>
        <v>49.820610389133009</v>
      </c>
      <c r="T134">
        <f t="shared" si="75"/>
        <v>18.326179382514699</v>
      </c>
      <c r="U134">
        <f t="shared" si="76"/>
        <v>4.3029427777737043E-2</v>
      </c>
      <c r="V134">
        <f t="shared" si="77"/>
        <v>3.6408225873928171</v>
      </c>
      <c r="W134">
        <f t="shared" si="78"/>
        <v>106.15947711509182</v>
      </c>
      <c r="X134" s="6">
        <f t="shared" si="79"/>
        <v>0.59406887320319945</v>
      </c>
      <c r="Y134" s="6">
        <f t="shared" si="80"/>
        <v>0.29918143677238884</v>
      </c>
      <c r="Z134" s="6">
        <f t="shared" si="81"/>
        <v>0.88895630963401007</v>
      </c>
      <c r="AA134">
        <f t="shared" si="82"/>
        <v>849.27581692073454</v>
      </c>
      <c r="AB134">
        <f t="shared" si="83"/>
        <v>584.54082258739277</v>
      </c>
      <c r="AC134">
        <f t="shared" si="84"/>
        <v>-33.864794353151808</v>
      </c>
      <c r="AD134">
        <f t="shared" si="60"/>
        <v>35.444165715733106</v>
      </c>
      <c r="AE134">
        <f t="shared" si="85"/>
        <v>54.555834284266894</v>
      </c>
      <c r="AF134">
        <f t="shared" si="86"/>
        <v>1.1481036235789428E-2</v>
      </c>
      <c r="AG134">
        <f t="shared" si="87"/>
        <v>54.567315320502686</v>
      </c>
      <c r="AH134">
        <f t="shared" si="61"/>
        <v>114.19369935878422</v>
      </c>
    </row>
    <row r="135" spans="4:34" x14ac:dyDescent="0.35">
      <c r="D135" s="1">
        <f t="shared" si="88"/>
        <v>44695</v>
      </c>
      <c r="E135" s="6">
        <f t="shared" si="62"/>
        <v>0.5</v>
      </c>
      <c r="F135" s="2">
        <f t="shared" si="89"/>
        <v>2459713.5</v>
      </c>
      <c r="G135" s="9">
        <f t="shared" si="63"/>
        <v>0.2236413415468857</v>
      </c>
      <c r="I135" s="10">
        <f t="shared" si="64"/>
        <v>51.726936666531401</v>
      </c>
      <c r="J135" s="10">
        <f t="shared" si="65"/>
        <v>8408.4050035820292</v>
      </c>
      <c r="K135" s="10">
        <f t="shared" si="66"/>
        <v>1.6699226451967922E-2</v>
      </c>
      <c r="L135">
        <f t="shared" si="67"/>
        <v>1.4801920016759285</v>
      </c>
      <c r="M135">
        <f t="shared" si="68"/>
        <v>53.207128668207332</v>
      </c>
      <c r="N135" s="12">
        <f t="shared" si="69"/>
        <v>8409.8851955837054</v>
      </c>
      <c r="O135" s="12">
        <f t="shared" si="70"/>
        <v>1.0105434592535252</v>
      </c>
      <c r="P135">
        <f t="shared" si="71"/>
        <v>53.197647087873186</v>
      </c>
      <c r="Q135">
        <f t="shared" si="72"/>
        <v>23.436382839268255</v>
      </c>
      <c r="R135">
        <f t="shared" si="73"/>
        <v>23.437941721142682</v>
      </c>
      <c r="S135" s="12">
        <f t="shared" si="74"/>
        <v>50.804805228685808</v>
      </c>
      <c r="T135">
        <f t="shared" si="75"/>
        <v>18.571362692615896</v>
      </c>
      <c r="U135">
        <f t="shared" si="76"/>
        <v>4.3029433522799566E-2</v>
      </c>
      <c r="V135">
        <f t="shared" si="77"/>
        <v>3.6464334525721371</v>
      </c>
      <c r="W135">
        <f t="shared" si="78"/>
        <v>106.38297363040103</v>
      </c>
      <c r="X135" s="6">
        <f t="shared" si="79"/>
        <v>0.59406497676904713</v>
      </c>
      <c r="Y135" s="6">
        <f t="shared" si="80"/>
        <v>0.29855671668459982</v>
      </c>
      <c r="Z135" s="6">
        <f t="shared" si="81"/>
        <v>0.88957323685349443</v>
      </c>
      <c r="AA135">
        <f t="shared" si="82"/>
        <v>851.0637890432082</v>
      </c>
      <c r="AB135">
        <f t="shared" si="83"/>
        <v>584.54643345257216</v>
      </c>
      <c r="AC135">
        <f t="shared" si="84"/>
        <v>-33.86339163685696</v>
      </c>
      <c r="AD135">
        <f t="shared" si="60"/>
        <v>35.283400510341906</v>
      </c>
      <c r="AE135">
        <f t="shared" si="85"/>
        <v>54.716599489658094</v>
      </c>
      <c r="AF135">
        <f t="shared" si="86"/>
        <v>1.1413067080265205E-2</v>
      </c>
      <c r="AG135">
        <f t="shared" si="87"/>
        <v>54.728012556738356</v>
      </c>
      <c r="AH135">
        <f t="shared" si="61"/>
        <v>113.87383710437854</v>
      </c>
    </row>
    <row r="136" spans="4:34" x14ac:dyDescent="0.35">
      <c r="D136" s="1">
        <f t="shared" si="88"/>
        <v>44696</v>
      </c>
      <c r="E136" s="6">
        <f t="shared" si="62"/>
        <v>0.5</v>
      </c>
      <c r="F136" s="2">
        <f t="shared" si="89"/>
        <v>2459714.5</v>
      </c>
      <c r="G136" s="9">
        <f t="shared" si="63"/>
        <v>0.22366872005475702</v>
      </c>
      <c r="I136" s="10">
        <f t="shared" si="64"/>
        <v>52.712584030408834</v>
      </c>
      <c r="J136" s="10">
        <f t="shared" si="65"/>
        <v>8409.3906038618734</v>
      </c>
      <c r="K136" s="10">
        <f t="shared" si="66"/>
        <v>1.6699225299505932E-2</v>
      </c>
      <c r="L136">
        <f t="shared" si="67"/>
        <v>1.4593909525910671</v>
      </c>
      <c r="M136">
        <f t="shared" si="68"/>
        <v>54.171974982999899</v>
      </c>
      <c r="N136" s="12">
        <f t="shared" si="69"/>
        <v>8410.8499948144636</v>
      </c>
      <c r="O136" s="12">
        <f t="shared" si="70"/>
        <v>1.0107623510582144</v>
      </c>
      <c r="P136">
        <f t="shared" si="71"/>
        <v>54.16249609442724</v>
      </c>
      <c r="Q136">
        <f t="shared" si="72"/>
        <v>23.436382483233636</v>
      </c>
      <c r="R136">
        <f t="shared" si="73"/>
        <v>23.437943241192265</v>
      </c>
      <c r="S136" s="12">
        <f t="shared" si="74"/>
        <v>51.791373333972487</v>
      </c>
      <c r="T136">
        <f t="shared" si="75"/>
        <v>18.811324031096227</v>
      </c>
      <c r="U136">
        <f t="shared" si="76"/>
        <v>4.3029439262834243E-2</v>
      </c>
      <c r="V136">
        <f t="shared" si="77"/>
        <v>3.6425691341676179</v>
      </c>
      <c r="W136">
        <f t="shared" si="78"/>
        <v>106.60260332506566</v>
      </c>
      <c r="X136" s="6">
        <f t="shared" si="79"/>
        <v>0.59406766032349467</v>
      </c>
      <c r="Y136" s="6">
        <f t="shared" si="80"/>
        <v>0.29794931775386779</v>
      </c>
      <c r="Z136" s="6">
        <f t="shared" si="81"/>
        <v>0.89018600289312155</v>
      </c>
      <c r="AA136">
        <f t="shared" si="82"/>
        <v>852.82082660052527</v>
      </c>
      <c r="AB136">
        <f t="shared" si="83"/>
        <v>584.54256913416759</v>
      </c>
      <c r="AC136">
        <f t="shared" si="84"/>
        <v>-33.864357716458102</v>
      </c>
      <c r="AD136">
        <f t="shared" si="60"/>
        <v>35.128573069672527</v>
      </c>
      <c r="AE136">
        <f t="shared" si="85"/>
        <v>54.871426930327473</v>
      </c>
      <c r="AF136">
        <f t="shared" si="86"/>
        <v>1.1347861602395717E-2</v>
      </c>
      <c r="AG136">
        <f t="shared" si="87"/>
        <v>54.882774791929869</v>
      </c>
      <c r="AH136">
        <f t="shared" si="61"/>
        <v>113.55583665914793</v>
      </c>
    </row>
    <row r="137" spans="4:34" x14ac:dyDescent="0.35">
      <c r="D137" s="1">
        <f t="shared" si="88"/>
        <v>44697</v>
      </c>
      <c r="E137" s="6">
        <f t="shared" si="62"/>
        <v>0.5</v>
      </c>
      <c r="F137" s="2">
        <f t="shared" si="89"/>
        <v>2459715.5</v>
      </c>
      <c r="G137" s="9">
        <f t="shared" si="63"/>
        <v>0.22369609856262834</v>
      </c>
      <c r="I137" s="10">
        <f t="shared" si="64"/>
        <v>53.698231394288086</v>
      </c>
      <c r="J137" s="10">
        <f t="shared" si="65"/>
        <v>8410.376204141714</v>
      </c>
      <c r="K137" s="10">
        <f t="shared" si="66"/>
        <v>1.6699224147043754E-2</v>
      </c>
      <c r="L137">
        <f t="shared" si="67"/>
        <v>1.4381751363293642</v>
      </c>
      <c r="M137">
        <f t="shared" si="68"/>
        <v>55.13640653061745</v>
      </c>
      <c r="N137" s="12">
        <f t="shared" si="69"/>
        <v>8411.8143792780429</v>
      </c>
      <c r="O137" s="12">
        <f t="shared" si="70"/>
        <v>1.0109780792709029</v>
      </c>
      <c r="P137">
        <f t="shared" si="71"/>
        <v>55.126930337042666</v>
      </c>
      <c r="Q137">
        <f t="shared" si="72"/>
        <v>23.436382127199021</v>
      </c>
      <c r="R137">
        <f t="shared" si="73"/>
        <v>23.437944759908689</v>
      </c>
      <c r="S137" s="12">
        <f t="shared" si="74"/>
        <v>52.780303872579218</v>
      </c>
      <c r="T137">
        <f t="shared" si="75"/>
        <v>19.04598589869342</v>
      </c>
      <c r="U137">
        <f t="shared" si="76"/>
        <v>4.3029444997835037E-2</v>
      </c>
      <c r="V137">
        <f t="shared" si="77"/>
        <v>3.6292726636722468</v>
      </c>
      <c r="W137">
        <f t="shared" si="78"/>
        <v>106.818253304105</v>
      </c>
      <c r="X137" s="6">
        <f t="shared" si="79"/>
        <v>0.59407689398356089</v>
      </c>
      <c r="Y137" s="6">
        <f t="shared" si="80"/>
        <v>0.2973595236943804</v>
      </c>
      <c r="Z137" s="6">
        <f t="shared" si="81"/>
        <v>0.89079426427274155</v>
      </c>
      <c r="AA137">
        <f t="shared" si="82"/>
        <v>854.54602643283999</v>
      </c>
      <c r="AB137">
        <f t="shared" si="83"/>
        <v>584.52927266367226</v>
      </c>
      <c r="AC137">
        <f t="shared" si="84"/>
        <v>-33.867681834081935</v>
      </c>
      <c r="AD137">
        <f t="shared" si="60"/>
        <v>34.979694988861986</v>
      </c>
      <c r="AE137">
        <f t="shared" si="85"/>
        <v>55.020305011138014</v>
      </c>
      <c r="AF137">
        <f t="shared" si="86"/>
        <v>1.1285393848114172E-2</v>
      </c>
      <c r="AG137">
        <f t="shared" si="87"/>
        <v>55.031590404986126</v>
      </c>
      <c r="AH137">
        <f t="shared" si="61"/>
        <v>113.23997445233738</v>
      </c>
    </row>
    <row r="138" spans="4:34" x14ac:dyDescent="0.35">
      <c r="D138" s="1">
        <f t="shared" si="88"/>
        <v>44698</v>
      </c>
      <c r="E138" s="6">
        <f t="shared" si="62"/>
        <v>0.5</v>
      </c>
      <c r="F138" s="2">
        <f t="shared" si="89"/>
        <v>2459716.5</v>
      </c>
      <c r="G138" s="9">
        <f t="shared" si="63"/>
        <v>0.22372347707049967</v>
      </c>
      <c r="I138" s="10">
        <f t="shared" si="64"/>
        <v>54.68387875816552</v>
      </c>
      <c r="J138" s="10">
        <f t="shared" si="65"/>
        <v>8411.3618044215564</v>
      </c>
      <c r="K138" s="10">
        <f t="shared" si="66"/>
        <v>1.6699222994581382E-2</v>
      </c>
      <c r="L138">
        <f t="shared" si="67"/>
        <v>1.4165509083766397</v>
      </c>
      <c r="M138">
        <f t="shared" si="68"/>
        <v>56.100429666542162</v>
      </c>
      <c r="N138" s="12">
        <f t="shared" si="69"/>
        <v>8412.7783553299323</v>
      </c>
      <c r="O138" s="12">
        <f t="shared" si="70"/>
        <v>1.0111905841386968</v>
      </c>
      <c r="P138">
        <f t="shared" si="71"/>
        <v>56.090956171199331</v>
      </c>
      <c r="Q138">
        <f t="shared" si="72"/>
        <v>23.436381771164402</v>
      </c>
      <c r="R138">
        <f t="shared" si="73"/>
        <v>23.43794627729034</v>
      </c>
      <c r="S138" s="12">
        <f t="shared" si="74"/>
        <v>53.771582678795461</v>
      </c>
      <c r="T138">
        <f t="shared" si="75"/>
        <v>19.27527193109297</v>
      </c>
      <c r="U138">
        <f t="shared" si="76"/>
        <v>4.3029450727795855E-2</v>
      </c>
      <c r="V138">
        <f t="shared" si="77"/>
        <v>3.6066005230950395</v>
      </c>
      <c r="W138">
        <f t="shared" si="78"/>
        <v>107.02980996769644</v>
      </c>
      <c r="X138" s="6">
        <f t="shared" si="79"/>
        <v>0.59409263852562844</v>
      </c>
      <c r="Y138" s="6">
        <f t="shared" si="80"/>
        <v>0.29678761083758282</v>
      </c>
      <c r="Z138" s="6">
        <f t="shared" si="81"/>
        <v>0.89139766621367411</v>
      </c>
      <c r="AA138">
        <f t="shared" si="82"/>
        <v>856.2384797415715</v>
      </c>
      <c r="AB138">
        <f t="shared" si="83"/>
        <v>584.50660052309502</v>
      </c>
      <c r="AC138">
        <f t="shared" si="84"/>
        <v>-33.873349869226246</v>
      </c>
      <c r="AD138">
        <f t="shared" si="60"/>
        <v>34.836772878677856</v>
      </c>
      <c r="AE138">
        <f t="shared" si="85"/>
        <v>55.163227121322144</v>
      </c>
      <c r="AF138">
        <f t="shared" si="86"/>
        <v>1.1225637343142886E-2</v>
      </c>
      <c r="AG138">
        <f t="shared" si="87"/>
        <v>55.174452758665289</v>
      </c>
      <c r="AH138">
        <f t="shared" si="61"/>
        <v>112.92653214382159</v>
      </c>
    </row>
    <row r="139" spans="4:34" x14ac:dyDescent="0.35">
      <c r="D139" s="1">
        <f t="shared" si="88"/>
        <v>44699</v>
      </c>
      <c r="E139" s="6">
        <f t="shared" si="62"/>
        <v>0.5</v>
      </c>
      <c r="F139" s="2">
        <f t="shared" si="89"/>
        <v>2459717.5</v>
      </c>
      <c r="G139" s="9">
        <f t="shared" si="63"/>
        <v>0.22375085557837099</v>
      </c>
      <c r="I139" s="10">
        <f t="shared" si="64"/>
        <v>55.669526122044772</v>
      </c>
      <c r="J139" s="10">
        <f t="shared" si="65"/>
        <v>8412.3474047013988</v>
      </c>
      <c r="K139" s="10">
        <f t="shared" si="66"/>
        <v>1.6699221842118823E-2</v>
      </c>
      <c r="L139">
        <f t="shared" si="67"/>
        <v>1.3945247253023627</v>
      </c>
      <c r="M139">
        <f t="shared" si="68"/>
        <v>57.064050847347133</v>
      </c>
      <c r="N139" s="12">
        <f t="shared" si="69"/>
        <v>8413.741929426702</v>
      </c>
      <c r="O139" s="12">
        <f t="shared" si="70"/>
        <v>1.0113998068771319</v>
      </c>
      <c r="P139">
        <f t="shared" si="71"/>
        <v>57.05458005346803</v>
      </c>
      <c r="Q139">
        <f t="shared" si="72"/>
        <v>23.436381415129787</v>
      </c>
      <c r="R139">
        <f t="shared" si="73"/>
        <v>23.437947793335628</v>
      </c>
      <c r="S139" s="12">
        <f t="shared" si="74"/>
        <v>54.765192232171245</v>
      </c>
      <c r="T139">
        <f t="shared" si="75"/>
        <v>19.499106954692305</v>
      </c>
      <c r="U139">
        <f t="shared" si="76"/>
        <v>4.3029456452710696E-2</v>
      </c>
      <c r="V139">
        <f t="shared" si="77"/>
        <v>3.5746227262311843</v>
      </c>
      <c r="W139">
        <f t="shared" si="78"/>
        <v>107.23715916943991</v>
      </c>
      <c r="X139" s="6">
        <f t="shared" si="79"/>
        <v>0.59411484532900616</v>
      </c>
      <c r="Y139" s="6">
        <f t="shared" si="80"/>
        <v>0.29623384763611754</v>
      </c>
      <c r="Z139" s="6">
        <f t="shared" si="81"/>
        <v>0.89199584302189472</v>
      </c>
      <c r="AA139">
        <f t="shared" si="82"/>
        <v>857.89727335551925</v>
      </c>
      <c r="AB139">
        <f t="shared" si="83"/>
        <v>584.47462272623113</v>
      </c>
      <c r="AC139">
        <f t="shared" si="84"/>
        <v>-33.881344318442217</v>
      </c>
      <c r="AD139">
        <f t="shared" si="60"/>
        <v>34.699808373215532</v>
      </c>
      <c r="AE139">
        <f t="shared" si="85"/>
        <v>55.300191626784468</v>
      </c>
      <c r="AF139">
        <f t="shared" si="86"/>
        <v>1.1168565080756363E-2</v>
      </c>
      <c r="AG139">
        <f t="shared" si="87"/>
        <v>55.311360191865226</v>
      </c>
      <c r="AH139">
        <f t="shared" si="61"/>
        <v>112.61579600902269</v>
      </c>
    </row>
    <row r="140" spans="4:34" x14ac:dyDescent="0.35">
      <c r="D140" s="1">
        <f t="shared" si="88"/>
        <v>44700</v>
      </c>
      <c r="E140" s="6">
        <f t="shared" si="62"/>
        <v>0.5</v>
      </c>
      <c r="F140" s="2">
        <f t="shared" si="89"/>
        <v>2459718.5</v>
      </c>
      <c r="G140" s="9">
        <f t="shared" si="63"/>
        <v>0.22377823408624231</v>
      </c>
      <c r="I140" s="10">
        <f t="shared" si="64"/>
        <v>56.655173485924024</v>
      </c>
      <c r="J140" s="10">
        <f t="shared" si="65"/>
        <v>8413.3330049812394</v>
      </c>
      <c r="K140" s="10">
        <f t="shared" si="66"/>
        <v>1.6699220689656073E-2</v>
      </c>
      <c r="L140">
        <f t="shared" si="67"/>
        <v>1.3721031428242463</v>
      </c>
      <c r="M140">
        <f t="shared" si="68"/>
        <v>58.027276628748268</v>
      </c>
      <c r="N140" s="12">
        <f t="shared" si="69"/>
        <v>8414.7051081240643</v>
      </c>
      <c r="O140" s="12">
        <f t="shared" si="70"/>
        <v>1.0116056896828991</v>
      </c>
      <c r="P140">
        <f t="shared" si="71"/>
        <v>58.017808539562367</v>
      </c>
      <c r="Q140">
        <f t="shared" si="72"/>
        <v>23.436381059095172</v>
      </c>
      <c r="R140">
        <f t="shared" si="73"/>
        <v>23.437949308042949</v>
      </c>
      <c r="S140" s="12">
        <f t="shared" si="74"/>
        <v>55.761111641165705</v>
      </c>
      <c r="T140">
        <f t="shared" si="75"/>
        <v>19.717417043465634</v>
      </c>
      <c r="U140">
        <f t="shared" si="76"/>
        <v>4.3029462172573495E-2</v>
      </c>
      <c r="V140">
        <f t="shared" si="77"/>
        <v>3.5334228767738205</v>
      </c>
      <c r="W140">
        <f t="shared" si="78"/>
        <v>107.44018638378112</v>
      </c>
      <c r="X140" s="6">
        <f t="shared" si="79"/>
        <v>0.59414345633557375</v>
      </c>
      <c r="Y140" s="6">
        <f t="shared" si="80"/>
        <v>0.29569849415840399</v>
      </c>
      <c r="Z140" s="6">
        <f t="shared" si="81"/>
        <v>0.89258841851274362</v>
      </c>
      <c r="AA140">
        <f t="shared" si="82"/>
        <v>859.521491070249</v>
      </c>
      <c r="AB140">
        <f t="shared" si="83"/>
        <v>584.43342287677376</v>
      </c>
      <c r="AC140">
        <f t="shared" si="84"/>
        <v>-33.89164428080656</v>
      </c>
      <c r="AD140">
        <f t="shared" si="60"/>
        <v>34.568798151245254</v>
      </c>
      <c r="AE140">
        <f t="shared" si="85"/>
        <v>55.431201848754746</v>
      </c>
      <c r="AF140">
        <f t="shared" si="86"/>
        <v>1.1114149513059847E-2</v>
      </c>
      <c r="AG140">
        <f t="shared" si="87"/>
        <v>55.442315998267809</v>
      </c>
      <c r="AH140">
        <f t="shared" si="61"/>
        <v>112.3080562945334</v>
      </c>
    </row>
    <row r="141" spans="4:34" x14ac:dyDescent="0.35">
      <c r="D141" s="1">
        <f t="shared" si="88"/>
        <v>44701</v>
      </c>
      <c r="E141" s="6">
        <f t="shared" si="62"/>
        <v>0.5</v>
      </c>
      <c r="F141" s="2">
        <f t="shared" si="89"/>
        <v>2459719.5</v>
      </c>
      <c r="G141" s="9">
        <f t="shared" si="63"/>
        <v>0.22380561259411363</v>
      </c>
      <c r="I141" s="10">
        <f t="shared" si="64"/>
        <v>57.640820849805095</v>
      </c>
      <c r="J141" s="10">
        <f t="shared" si="65"/>
        <v>8414.3186052610818</v>
      </c>
      <c r="K141" s="10">
        <f t="shared" si="66"/>
        <v>1.6699219537193135E-2</v>
      </c>
      <c r="L141">
        <f t="shared" si="67"/>
        <v>1.3492928138657565</v>
      </c>
      <c r="M141">
        <f t="shared" si="68"/>
        <v>58.990113663670854</v>
      </c>
      <c r="N141" s="12">
        <f t="shared" si="69"/>
        <v>8415.6678980749475</v>
      </c>
      <c r="O141" s="12">
        <f t="shared" si="70"/>
        <v>1.011808175746284</v>
      </c>
      <c r="P141">
        <f t="shared" si="71"/>
        <v>58.980648282405312</v>
      </c>
      <c r="Q141">
        <f t="shared" si="72"/>
        <v>23.436380703060554</v>
      </c>
      <c r="R141">
        <f t="shared" si="73"/>
        <v>23.437950821410706</v>
      </c>
      <c r="S141" s="12">
        <f t="shared" si="74"/>
        <v>56.759316632205483</v>
      </c>
      <c r="T141">
        <f t="shared" si="75"/>
        <v>19.930129576826911</v>
      </c>
      <c r="U141">
        <f t="shared" si="76"/>
        <v>4.3029467887378214E-2</v>
      </c>
      <c r="V141">
        <f t="shared" si="77"/>
        <v>3.4830982023564121</v>
      </c>
      <c r="W141">
        <f t="shared" si="78"/>
        <v>107.63877688238705</v>
      </c>
      <c r="X141" s="6">
        <f t="shared" si="79"/>
        <v>0.59417840402614142</v>
      </c>
      <c r="Y141" s="6">
        <f t="shared" si="80"/>
        <v>0.29518180157506629</v>
      </c>
      <c r="Z141" s="6">
        <f t="shared" si="81"/>
        <v>0.89317500647721659</v>
      </c>
      <c r="AA141">
        <f t="shared" si="82"/>
        <v>861.11021505909639</v>
      </c>
      <c r="AB141">
        <f t="shared" si="83"/>
        <v>584.38309820235634</v>
      </c>
      <c r="AC141">
        <f t="shared" si="84"/>
        <v>-33.904225449410916</v>
      </c>
      <c r="AD141">
        <f t="shared" si="60"/>
        <v>34.443733971410012</v>
      </c>
      <c r="AE141">
        <f t="shared" si="85"/>
        <v>55.556266028589988</v>
      </c>
      <c r="AF141">
        <f t="shared" si="86"/>
        <v>1.1062362545881034E-2</v>
      </c>
      <c r="AG141">
        <f t="shared" si="87"/>
        <v>55.567328391135867</v>
      </c>
      <c r="AH141">
        <f t="shared" si="61"/>
        <v>112.00360654768781</v>
      </c>
    </row>
    <row r="142" spans="4:34" x14ac:dyDescent="0.35">
      <c r="D142" s="1">
        <f t="shared" si="88"/>
        <v>44702</v>
      </c>
      <c r="E142" s="6">
        <f t="shared" si="62"/>
        <v>0.5</v>
      </c>
      <c r="F142" s="2">
        <f t="shared" si="89"/>
        <v>2459720.5</v>
      </c>
      <c r="G142" s="9">
        <f t="shared" si="63"/>
        <v>0.22383299110198493</v>
      </c>
      <c r="I142" s="10">
        <f t="shared" si="64"/>
        <v>58.626468213682529</v>
      </c>
      <c r="J142" s="10">
        <f t="shared" si="65"/>
        <v>8415.3042055409223</v>
      </c>
      <c r="K142" s="10">
        <f t="shared" si="66"/>
        <v>1.6699218384730003E-2</v>
      </c>
      <c r="L142">
        <f t="shared" si="67"/>
        <v>1.3261004866070458</v>
      </c>
      <c r="M142">
        <f t="shared" si="68"/>
        <v>59.952568700289575</v>
      </c>
      <c r="N142" s="12">
        <f t="shared" si="69"/>
        <v>8416.6303060275295</v>
      </c>
      <c r="O142" s="12">
        <f t="shared" si="70"/>
        <v>1.0120072092633088</v>
      </c>
      <c r="P142">
        <f t="shared" si="71"/>
        <v>59.943106030169247</v>
      </c>
      <c r="Q142">
        <f t="shared" si="72"/>
        <v>23.436380347025938</v>
      </c>
      <c r="R142">
        <f t="shared" si="73"/>
        <v>23.437952333437305</v>
      </c>
      <c r="S142" s="12">
        <f t="shared" si="74"/>
        <v>57.759779544371241</v>
      </c>
      <c r="T142">
        <f t="shared" si="75"/>
        <v>20.13717329835907</v>
      </c>
      <c r="U142">
        <f t="shared" si="76"/>
        <v>4.3029473597118846E-2</v>
      </c>
      <c r="V142">
        <f t="shared" si="77"/>
        <v>3.4237595636998912</v>
      </c>
      <c r="W142">
        <f t="shared" si="78"/>
        <v>107.83281591918605</v>
      </c>
      <c r="X142" s="6">
        <f t="shared" si="79"/>
        <v>0.59421961141409729</v>
      </c>
      <c r="Y142" s="6">
        <f t="shared" si="80"/>
        <v>0.29468401163858049</v>
      </c>
      <c r="Z142" s="6">
        <f t="shared" si="81"/>
        <v>0.89375521118961399</v>
      </c>
      <c r="AA142">
        <f t="shared" si="82"/>
        <v>862.66252735348837</v>
      </c>
      <c r="AB142">
        <f t="shared" si="83"/>
        <v>584.32375956369992</v>
      </c>
      <c r="AC142">
        <f t="shared" si="84"/>
        <v>-33.919060109075019</v>
      </c>
      <c r="AD142">
        <f t="shared" si="60"/>
        <v>34.324602721395117</v>
      </c>
      <c r="AE142">
        <f t="shared" si="85"/>
        <v>55.675397278604883</v>
      </c>
      <c r="AF142">
        <f t="shared" si="86"/>
        <v>1.1013175537351459E-2</v>
      </c>
      <c r="AG142">
        <f t="shared" si="87"/>
        <v>55.686410454142234</v>
      </c>
      <c r="AH142">
        <f t="shared" si="61"/>
        <v>111.70274292361876</v>
      </c>
    </row>
    <row r="143" spans="4:34" x14ac:dyDescent="0.35">
      <c r="D143" s="1">
        <f t="shared" si="88"/>
        <v>44703</v>
      </c>
      <c r="E143" s="6">
        <f t="shared" si="62"/>
        <v>0.5</v>
      </c>
      <c r="F143" s="2">
        <f t="shared" si="89"/>
        <v>2459721.5</v>
      </c>
      <c r="G143" s="9">
        <f t="shared" si="63"/>
        <v>0.22386036960985625</v>
      </c>
      <c r="I143" s="10">
        <f t="shared" si="64"/>
        <v>59.6121155775636</v>
      </c>
      <c r="J143" s="10">
        <f t="shared" si="65"/>
        <v>8416.2898058207629</v>
      </c>
      <c r="K143" s="10">
        <f t="shared" si="66"/>
        <v>1.6699217232266684E-2</v>
      </c>
      <c r="L143">
        <f t="shared" si="67"/>
        <v>1.302533002528506</v>
      </c>
      <c r="M143">
        <f t="shared" si="68"/>
        <v>60.914648580092106</v>
      </c>
      <c r="N143" s="12">
        <f t="shared" si="69"/>
        <v>8417.5923388232914</v>
      </c>
      <c r="O143" s="12">
        <f t="shared" si="70"/>
        <v>1.0122027354475938</v>
      </c>
      <c r="P143">
        <f t="shared" si="71"/>
        <v>60.905188624339516</v>
      </c>
      <c r="Q143">
        <f t="shared" si="72"/>
        <v>23.436379990991323</v>
      </c>
      <c r="R143">
        <f t="shared" si="73"/>
        <v>23.43795384412115</v>
      </c>
      <c r="S143" s="12">
        <f t="shared" si="74"/>
        <v>58.7624693300139</v>
      </c>
      <c r="T143">
        <f t="shared" si="75"/>
        <v>20.338478375290691</v>
      </c>
      <c r="U143">
        <f t="shared" si="76"/>
        <v>4.3029479301789353E-2</v>
      </c>
      <c r="V143">
        <f t="shared" si="77"/>
        <v>3.355531438107294</v>
      </c>
      <c r="W143">
        <f t="shared" si="78"/>
        <v>108.02218892374181</v>
      </c>
      <c r="X143" s="6">
        <f t="shared" si="79"/>
        <v>0.59426699205686995</v>
      </c>
      <c r="Y143" s="6">
        <f t="shared" si="80"/>
        <v>0.29420535615758714</v>
      </c>
      <c r="Z143" s="6">
        <f t="shared" si="81"/>
        <v>0.89432862795615276</v>
      </c>
      <c r="AA143">
        <f t="shared" si="82"/>
        <v>864.17751138993447</v>
      </c>
      <c r="AB143">
        <f t="shared" si="83"/>
        <v>584.25553143810725</v>
      </c>
      <c r="AC143">
        <f t="shared" si="84"/>
        <v>-33.936117140473186</v>
      </c>
      <c r="AD143">
        <f t="shared" si="60"/>
        <v>34.211386481085796</v>
      </c>
      <c r="AE143">
        <f t="shared" si="85"/>
        <v>55.788613518914204</v>
      </c>
      <c r="AF143">
        <f t="shared" si="86"/>
        <v>1.0966559300223023E-2</v>
      </c>
      <c r="AG143">
        <f t="shared" si="87"/>
        <v>55.799580078214426</v>
      </c>
      <c r="AH143">
        <f t="shared" si="61"/>
        <v>111.40576347354187</v>
      </c>
    </row>
    <row r="144" spans="4:34" x14ac:dyDescent="0.35">
      <c r="D144" s="1">
        <f t="shared" si="88"/>
        <v>44704</v>
      </c>
      <c r="E144" s="6">
        <f t="shared" si="62"/>
        <v>0.5</v>
      </c>
      <c r="F144" s="2">
        <f t="shared" si="89"/>
        <v>2459722.5</v>
      </c>
      <c r="G144" s="9">
        <f t="shared" si="63"/>
        <v>0.22388774811772758</v>
      </c>
      <c r="I144" s="10">
        <f t="shared" si="64"/>
        <v>60.597762941444671</v>
      </c>
      <c r="J144" s="10">
        <f t="shared" si="65"/>
        <v>8417.2754061006035</v>
      </c>
      <c r="K144" s="10">
        <f t="shared" si="66"/>
        <v>1.6699216079803174E-2</v>
      </c>
      <c r="L144">
        <f t="shared" si="67"/>
        <v>1.2785972944489801</v>
      </c>
      <c r="M144">
        <f t="shared" si="68"/>
        <v>61.87636023589365</v>
      </c>
      <c r="N144" s="12">
        <f t="shared" si="69"/>
        <v>8418.5540033950529</v>
      </c>
      <c r="O144" s="12">
        <f t="shared" si="70"/>
        <v>1.0123947005419278</v>
      </c>
      <c r="P144">
        <f t="shared" si="71"/>
        <v>61.866902997729007</v>
      </c>
      <c r="Q144">
        <f t="shared" si="72"/>
        <v>23.436379634956708</v>
      </c>
      <c r="R144">
        <f t="shared" si="73"/>
        <v>23.437955353460644</v>
      </c>
      <c r="S144" s="12">
        <f t="shared" si="74"/>
        <v>59.767351561462547</v>
      </c>
      <c r="T144">
        <f t="shared" si="75"/>
        <v>20.533976458566791</v>
      </c>
      <c r="U144">
        <f t="shared" si="76"/>
        <v>4.3029485001383705E-2</v>
      </c>
      <c r="V144">
        <f t="shared" si="77"/>
        <v>3.2785518766355275</v>
      </c>
      <c r="W144">
        <f t="shared" si="78"/>
        <v>108.20678170254064</v>
      </c>
      <c r="X144" s="6">
        <f t="shared" si="79"/>
        <v>0.5943204500856698</v>
      </c>
      <c r="Y144" s="6">
        <f t="shared" si="80"/>
        <v>0.29374605646750135</v>
      </c>
      <c r="Z144" s="6">
        <f t="shared" si="81"/>
        <v>0.89489484370383821</v>
      </c>
      <c r="AA144">
        <f t="shared" si="82"/>
        <v>865.65425362032511</v>
      </c>
      <c r="AB144">
        <f t="shared" si="83"/>
        <v>584.17855187663554</v>
      </c>
      <c r="AC144">
        <f t="shared" si="84"/>
        <v>-33.955362030841115</v>
      </c>
      <c r="AD144">
        <f t="shared" si="60"/>
        <v>34.104062599648685</v>
      </c>
      <c r="AE144">
        <f t="shared" si="85"/>
        <v>55.895937400351315</v>
      </c>
      <c r="AF144">
        <f t="shared" si="86"/>
        <v>1.0922484107944642E-2</v>
      </c>
      <c r="AG144">
        <f t="shared" si="87"/>
        <v>55.906859884459259</v>
      </c>
      <c r="AH144">
        <f t="shared" si="61"/>
        <v>111.11296741823799</v>
      </c>
    </row>
    <row r="145" spans="4:34" x14ac:dyDescent="0.35">
      <c r="D145" s="1">
        <f t="shared" si="88"/>
        <v>44705</v>
      </c>
      <c r="E145" s="6">
        <f t="shared" si="62"/>
        <v>0.5</v>
      </c>
      <c r="F145" s="2">
        <f t="shared" si="89"/>
        <v>2459723.5</v>
      </c>
      <c r="G145" s="9">
        <f t="shared" si="63"/>
        <v>0.2239151266255989</v>
      </c>
      <c r="I145" s="10">
        <f t="shared" si="64"/>
        <v>61.583410305325742</v>
      </c>
      <c r="J145" s="10">
        <f t="shared" si="65"/>
        <v>8418.2610063804441</v>
      </c>
      <c r="K145" s="10">
        <f t="shared" si="66"/>
        <v>1.6699214927339476E-2</v>
      </c>
      <c r="L145">
        <f t="shared" si="67"/>
        <v>1.2543003845581169</v>
      </c>
      <c r="M145">
        <f t="shared" si="68"/>
        <v>62.837710689883856</v>
      </c>
      <c r="N145" s="12">
        <f t="shared" si="69"/>
        <v>8419.5153067650026</v>
      </c>
      <c r="O145" s="12">
        <f t="shared" si="70"/>
        <v>1.0125830518295562</v>
      </c>
      <c r="P145">
        <f t="shared" si="71"/>
        <v>62.828256172525059</v>
      </c>
      <c r="Q145">
        <f t="shared" si="72"/>
        <v>23.436379278922093</v>
      </c>
      <c r="R145">
        <f t="shared" si="73"/>
        <v>23.437956861454193</v>
      </c>
      <c r="S145" s="12">
        <f t="shared" si="74"/>
        <v>60.774388444131738</v>
      </c>
      <c r="T145">
        <f t="shared" si="75"/>
        <v>20.723600743386694</v>
      </c>
      <c r="U145">
        <f t="shared" si="76"/>
        <v>4.3029490695895893E-2</v>
      </c>
      <c r="V145">
        <f t="shared" si="77"/>
        <v>3.1929724343446075</v>
      </c>
      <c r="W145">
        <f t="shared" si="78"/>
        <v>108.38648064773616</v>
      </c>
      <c r="X145" s="6">
        <f t="shared" si="79"/>
        <v>0.59437988025392741</v>
      </c>
      <c r="Y145" s="6">
        <f t="shared" si="80"/>
        <v>0.29330632289910469</v>
      </c>
      <c r="Z145" s="6">
        <f t="shared" si="81"/>
        <v>0.89545343760875007</v>
      </c>
      <c r="AA145">
        <f t="shared" si="82"/>
        <v>867.09184518188931</v>
      </c>
      <c r="AB145">
        <f t="shared" si="83"/>
        <v>584.09297243434457</v>
      </c>
      <c r="AC145">
        <f t="shared" si="84"/>
        <v>-33.976756891413856</v>
      </c>
      <c r="AD145">
        <f t="shared" si="60"/>
        <v>34.002603786360382</v>
      </c>
      <c r="AE145">
        <f t="shared" si="85"/>
        <v>55.997396213639618</v>
      </c>
      <c r="AF145">
        <f t="shared" si="86"/>
        <v>1.0880919704489761E-2</v>
      </c>
      <c r="AG145">
        <f t="shared" si="87"/>
        <v>56.008277133344109</v>
      </c>
      <c r="AH145">
        <f t="shared" si="61"/>
        <v>110.82465441080558</v>
      </c>
    </row>
    <row r="146" spans="4:34" x14ac:dyDescent="0.35">
      <c r="D146" s="1">
        <f t="shared" si="88"/>
        <v>44706</v>
      </c>
      <c r="E146" s="6">
        <f t="shared" si="62"/>
        <v>0.5</v>
      </c>
      <c r="F146" s="2">
        <f t="shared" si="89"/>
        <v>2459724.5</v>
      </c>
      <c r="G146" s="9">
        <f t="shared" si="63"/>
        <v>0.22394250513347022</v>
      </c>
      <c r="I146" s="10">
        <f t="shared" si="64"/>
        <v>62.569057669208632</v>
      </c>
      <c r="J146" s="10">
        <f t="shared" si="65"/>
        <v>8419.2466066602847</v>
      </c>
      <c r="K146" s="10">
        <f t="shared" si="66"/>
        <v>1.6699213774875585E-2</v>
      </c>
      <c r="L146">
        <f t="shared" si="67"/>
        <v>1.2296493824431065</v>
      </c>
      <c r="M146">
        <f t="shared" si="68"/>
        <v>63.798707051651739</v>
      </c>
      <c r="N146" s="12">
        <f t="shared" si="69"/>
        <v>8420.476256042728</v>
      </c>
      <c r="O146" s="12">
        <f t="shared" si="70"/>
        <v>1.0127677376451849</v>
      </c>
      <c r="P146">
        <f t="shared" si="71"/>
        <v>63.789255258314348</v>
      </c>
      <c r="Q146">
        <f t="shared" si="72"/>
        <v>23.436378922887478</v>
      </c>
      <c r="R146">
        <f t="shared" si="73"/>
        <v>23.437958368100205</v>
      </c>
      <c r="S146" s="12">
        <f t="shared" si="74"/>
        <v>61.783538836177691</v>
      </c>
      <c r="T146">
        <f t="shared" si="75"/>
        <v>20.9072860300457</v>
      </c>
      <c r="U146">
        <f t="shared" si="76"/>
        <v>4.3029496385319894E-2</v>
      </c>
      <c r="V146">
        <f t="shared" si="77"/>
        <v>3.0989580731308481</v>
      </c>
      <c r="W146">
        <f t="shared" si="78"/>
        <v>108.56117295280102</v>
      </c>
      <c r="X146" s="6">
        <f t="shared" si="79"/>
        <v>0.59444516800477032</v>
      </c>
      <c r="Y146" s="6">
        <f t="shared" si="80"/>
        <v>0.29288635424698967</v>
      </c>
      <c r="Z146" s="6">
        <f t="shared" si="81"/>
        <v>0.89600398176255092</v>
      </c>
      <c r="AA146">
        <f t="shared" si="82"/>
        <v>868.48938362240813</v>
      </c>
      <c r="AB146">
        <f t="shared" si="83"/>
        <v>583.99895807313078</v>
      </c>
      <c r="AC146">
        <f t="shared" si="84"/>
        <v>-34.000260481717305</v>
      </c>
      <c r="AD146">
        <f t="shared" si="60"/>
        <v>33.906978214924628</v>
      </c>
      <c r="AE146">
        <f t="shared" si="85"/>
        <v>56.093021785075372</v>
      </c>
      <c r="AF146">
        <f t="shared" si="86"/>
        <v>1.0841835317904364E-2</v>
      </c>
      <c r="AG146">
        <f t="shared" si="87"/>
        <v>56.103863620393277</v>
      </c>
      <c r="AH146">
        <f t="shared" si="61"/>
        <v>110.54112379290706</v>
      </c>
    </row>
    <row r="147" spans="4:34" x14ac:dyDescent="0.35">
      <c r="D147" s="1">
        <f t="shared" si="88"/>
        <v>44707</v>
      </c>
      <c r="E147" s="6">
        <f t="shared" si="62"/>
        <v>0.5</v>
      </c>
      <c r="F147" s="2">
        <f t="shared" si="89"/>
        <v>2459725.5</v>
      </c>
      <c r="G147" s="9">
        <f t="shared" si="63"/>
        <v>0.22396988364134154</v>
      </c>
      <c r="I147" s="10">
        <f t="shared" si="64"/>
        <v>63.554705033091523</v>
      </c>
      <c r="J147" s="10">
        <f t="shared" si="65"/>
        <v>8420.2322069401253</v>
      </c>
      <c r="K147" s="10">
        <f t="shared" si="66"/>
        <v>1.6699212622411506E-2</v>
      </c>
      <c r="L147">
        <f t="shared" si="67"/>
        <v>1.2046514831108976</v>
      </c>
      <c r="M147">
        <f t="shared" si="68"/>
        <v>64.759356516202416</v>
      </c>
      <c r="N147" s="12">
        <f t="shared" si="69"/>
        <v>8421.4368584232361</v>
      </c>
      <c r="O147" s="12">
        <f t="shared" si="70"/>
        <v>1.0129487073857</v>
      </c>
      <c r="P147">
        <f t="shared" si="71"/>
        <v>64.749907450099684</v>
      </c>
      <c r="Q147">
        <f t="shared" si="72"/>
        <v>23.436378566852863</v>
      </c>
      <c r="R147">
        <f t="shared" si="73"/>
        <v>23.437959873397091</v>
      </c>
      <c r="S147" s="12">
        <f t="shared" si="74"/>
        <v>62.794758274905703</v>
      </c>
      <c r="T147">
        <f t="shared" si="75"/>
        <v>21.084968784925824</v>
      </c>
      <c r="U147">
        <f t="shared" si="76"/>
        <v>4.30295020696497E-2</v>
      </c>
      <c r="V147">
        <f t="shared" si="77"/>
        <v>2.9966870367285847</v>
      </c>
      <c r="W147">
        <f t="shared" si="78"/>
        <v>108.73074683448209</v>
      </c>
      <c r="X147" s="6">
        <f t="shared" si="79"/>
        <v>0.59451618955782748</v>
      </c>
      <c r="Y147" s="6">
        <f t="shared" si="80"/>
        <v>0.2924863372398217</v>
      </c>
      <c r="Z147" s="6">
        <f t="shared" si="81"/>
        <v>0.89654604187583342</v>
      </c>
      <c r="AA147">
        <f t="shared" si="82"/>
        <v>869.84597467585672</v>
      </c>
      <c r="AB147">
        <f t="shared" si="83"/>
        <v>583.89668703672851</v>
      </c>
      <c r="AC147">
        <f t="shared" si="84"/>
        <v>-34.025828240817873</v>
      </c>
      <c r="AD147">
        <f t="shared" si="60"/>
        <v>33.817149640920952</v>
      </c>
      <c r="AE147">
        <f t="shared" si="85"/>
        <v>56.182850359079048</v>
      </c>
      <c r="AF147">
        <f t="shared" si="86"/>
        <v>1.0805199677516536E-2</v>
      </c>
      <c r="AG147">
        <f t="shared" si="87"/>
        <v>56.193655558756561</v>
      </c>
      <c r="AH147">
        <f t="shared" si="61"/>
        <v>110.26267384877013</v>
      </c>
    </row>
    <row r="148" spans="4:34" x14ac:dyDescent="0.35">
      <c r="D148" s="1">
        <f t="shared" si="88"/>
        <v>44708</v>
      </c>
      <c r="E148" s="6">
        <f t="shared" si="62"/>
        <v>0.5</v>
      </c>
      <c r="F148" s="2">
        <f t="shared" si="89"/>
        <v>2459726.5</v>
      </c>
      <c r="G148" s="9">
        <f t="shared" si="63"/>
        <v>0.22399726214921287</v>
      </c>
      <c r="I148" s="10">
        <f t="shared" si="64"/>
        <v>64.540352396974413</v>
      </c>
      <c r="J148" s="10">
        <f t="shared" si="65"/>
        <v>8421.2178072199658</v>
      </c>
      <c r="K148" s="10">
        <f t="shared" si="66"/>
        <v>1.6699211469947236E-2</v>
      </c>
      <c r="L148">
        <f t="shared" si="67"/>
        <v>1.1793139650055957</v>
      </c>
      <c r="M148">
        <f t="shared" si="68"/>
        <v>65.719666361980003</v>
      </c>
      <c r="N148" s="12">
        <f t="shared" si="69"/>
        <v>8422.3971211849712</v>
      </c>
      <c r="O148" s="12">
        <f t="shared" si="70"/>
        <v>1.0131259115206126</v>
      </c>
      <c r="P148">
        <f t="shared" si="71"/>
        <v>65.71022002632283</v>
      </c>
      <c r="Q148">
        <f t="shared" si="72"/>
        <v>23.436378210818248</v>
      </c>
      <c r="R148">
        <f t="shared" si="73"/>
        <v>23.43796137734326</v>
      </c>
      <c r="S148" s="12">
        <f t="shared" si="74"/>
        <v>63.807999010110542</v>
      </c>
      <c r="T148">
        <f t="shared" si="75"/>
        <v>21.256587201474481</v>
      </c>
      <c r="U148">
        <f t="shared" si="76"/>
        <v>4.3029507748879321E-2</v>
      </c>
      <c r="V148">
        <f t="shared" si="77"/>
        <v>2.8863506975640911</v>
      </c>
      <c r="W148">
        <f t="shared" si="78"/>
        <v>108.89509176038796</v>
      </c>
      <c r="X148" s="6">
        <f t="shared" si="79"/>
        <v>0.59459281201558045</v>
      </c>
      <c r="Y148" s="6">
        <f t="shared" si="80"/>
        <v>0.29210644601450281</v>
      </c>
      <c r="Z148" s="6">
        <f t="shared" si="81"/>
        <v>0.89707917801665815</v>
      </c>
      <c r="AA148">
        <f t="shared" si="82"/>
        <v>871.16073408310365</v>
      </c>
      <c r="AB148">
        <f t="shared" si="83"/>
        <v>583.7863506975641</v>
      </c>
      <c r="AC148">
        <f t="shared" si="84"/>
        <v>-34.053412325608974</v>
      </c>
      <c r="AD148">
        <f t="shared" si="60"/>
        <v>33.733077531935841</v>
      </c>
      <c r="AE148">
        <f t="shared" si="85"/>
        <v>56.266922468064159</v>
      </c>
      <c r="AF148">
        <f t="shared" si="86"/>
        <v>1.0770981034722227E-2</v>
      </c>
      <c r="AG148">
        <f t="shared" si="87"/>
        <v>56.277693449098884</v>
      </c>
      <c r="AH148">
        <f t="shared" si="61"/>
        <v>109.9896010612199</v>
      </c>
    </row>
    <row r="149" spans="4:34" x14ac:dyDescent="0.35">
      <c r="D149" s="1">
        <f t="shared" si="88"/>
        <v>44709</v>
      </c>
      <c r="E149" s="6">
        <f t="shared" si="62"/>
        <v>0.5</v>
      </c>
      <c r="F149" s="2">
        <f t="shared" si="89"/>
        <v>2459727.5</v>
      </c>
      <c r="G149" s="9">
        <f t="shared" si="63"/>
        <v>0.22402464065708419</v>
      </c>
      <c r="I149" s="10">
        <f t="shared" si="64"/>
        <v>65.525999760859122</v>
      </c>
      <c r="J149" s="10">
        <f t="shared" si="65"/>
        <v>8422.2034074998046</v>
      </c>
      <c r="K149" s="10">
        <f t="shared" si="66"/>
        <v>1.6699210317482779E-2</v>
      </c>
      <c r="L149">
        <f t="shared" si="67"/>
        <v>1.1536441880219317</v>
      </c>
      <c r="M149">
        <f t="shared" si="68"/>
        <v>66.679643948881051</v>
      </c>
      <c r="N149" s="12">
        <f t="shared" si="69"/>
        <v>8423.3570516878262</v>
      </c>
      <c r="O149" s="12">
        <f t="shared" si="70"/>
        <v>1.0132993016022191</v>
      </c>
      <c r="P149">
        <f t="shared" si="71"/>
        <v>66.670200346878019</v>
      </c>
      <c r="Q149">
        <f t="shared" si="72"/>
        <v>23.436377854783636</v>
      </c>
      <c r="R149">
        <f t="shared" si="73"/>
        <v>23.437962879937128</v>
      </c>
      <c r="S149" s="12">
        <f t="shared" si="74"/>
        <v>64.823210044478401</v>
      </c>
      <c r="T149">
        <f t="shared" si="75"/>
        <v>21.422081260998933</v>
      </c>
      <c r="U149">
        <f t="shared" si="76"/>
        <v>4.3029513423002742E-2</v>
      </c>
      <c r="V149">
        <f t="shared" si="77"/>
        <v>2.768153375243914</v>
      </c>
      <c r="W149">
        <f t="shared" si="78"/>
        <v>109.05409868146545</v>
      </c>
      <c r="X149" s="6">
        <f t="shared" si="79"/>
        <v>0.59467489348941394</v>
      </c>
      <c r="Y149" s="6">
        <f t="shared" si="80"/>
        <v>0.29174684159645436</v>
      </c>
      <c r="Z149" s="6">
        <f t="shared" si="81"/>
        <v>0.89760294538237351</v>
      </c>
      <c r="AA149">
        <f t="shared" si="82"/>
        <v>872.43278945172358</v>
      </c>
      <c r="AB149">
        <f t="shared" si="83"/>
        <v>583.66815337524395</v>
      </c>
      <c r="AC149">
        <f t="shared" si="84"/>
        <v>-34.082961656189013</v>
      </c>
      <c r="AD149">
        <f t="shared" si="60"/>
        <v>33.654717209844506</v>
      </c>
      <c r="AE149">
        <f t="shared" si="85"/>
        <v>56.345282790155494</v>
      </c>
      <c r="AF149">
        <f t="shared" si="86"/>
        <v>1.0739147187238928E-2</v>
      </c>
      <c r="AG149">
        <f t="shared" si="87"/>
        <v>56.356021937342732</v>
      </c>
      <c r="AH149">
        <f t="shared" si="61"/>
        <v>109.72219937399279</v>
      </c>
    </row>
    <row r="150" spans="4:34" x14ac:dyDescent="0.35">
      <c r="D150" s="1">
        <f t="shared" si="88"/>
        <v>44710</v>
      </c>
      <c r="E150" s="6">
        <f t="shared" si="62"/>
        <v>0.5</v>
      </c>
      <c r="F150" s="2">
        <f t="shared" si="89"/>
        <v>2459728.5</v>
      </c>
      <c r="G150" s="9">
        <f t="shared" si="63"/>
        <v>0.22405201916495551</v>
      </c>
      <c r="I150" s="10">
        <f t="shared" si="64"/>
        <v>66.511647124742012</v>
      </c>
      <c r="J150" s="10">
        <f t="shared" si="65"/>
        <v>8423.1890077796434</v>
      </c>
      <c r="K150" s="10">
        <f t="shared" si="66"/>
        <v>1.6699209165018127E-2</v>
      </c>
      <c r="L150">
        <f t="shared" si="67"/>
        <v>1.1276495915142204</v>
      </c>
      <c r="M150">
        <f t="shared" si="68"/>
        <v>67.639296716256226</v>
      </c>
      <c r="N150" s="12">
        <f t="shared" si="69"/>
        <v>8424.3166573711569</v>
      </c>
      <c r="O150" s="12">
        <f t="shared" si="70"/>
        <v>1.0134688302754884</v>
      </c>
      <c r="P150">
        <f t="shared" si="71"/>
        <v>67.629855851113575</v>
      </c>
      <c r="Q150">
        <f t="shared" si="72"/>
        <v>23.436377498749021</v>
      </c>
      <c r="R150">
        <f t="shared" si="73"/>
        <v>23.4379643811771</v>
      </c>
      <c r="S150" s="12">
        <f t="shared" si="74"/>
        <v>65.840337181167669</v>
      </c>
      <c r="T150">
        <f t="shared" si="75"/>
        <v>21.581392793102292</v>
      </c>
      <c r="U150">
        <f t="shared" si="76"/>
        <v>4.3029519092013975E-2</v>
      </c>
      <c r="V150">
        <f t="shared" si="77"/>
        <v>2.642312126563386</v>
      </c>
      <c r="W150">
        <f t="shared" si="78"/>
        <v>109.20766026856134</v>
      </c>
      <c r="X150" s="6">
        <f t="shared" si="79"/>
        <v>0.59476228324544211</v>
      </c>
      <c r="Y150" s="6">
        <f t="shared" si="80"/>
        <v>0.29140767138832724</v>
      </c>
      <c r="Z150" s="6">
        <f t="shared" si="81"/>
        <v>0.89811689510255688</v>
      </c>
      <c r="AA150">
        <f t="shared" si="82"/>
        <v>873.66128214849073</v>
      </c>
      <c r="AB150">
        <f t="shared" si="83"/>
        <v>583.54231212656339</v>
      </c>
      <c r="AC150">
        <f t="shared" si="84"/>
        <v>-34.114421968359153</v>
      </c>
      <c r="AD150">
        <f t="shared" si="60"/>
        <v>33.582020004627886</v>
      </c>
      <c r="AE150">
        <f t="shared" si="85"/>
        <v>56.417979995372114</v>
      </c>
      <c r="AF150">
        <f t="shared" si="86"/>
        <v>1.0709665506694534E-2</v>
      </c>
      <c r="AG150">
        <f t="shared" si="87"/>
        <v>56.42868966087881</v>
      </c>
      <c r="AH150">
        <f t="shared" si="61"/>
        <v>109.46075946450208</v>
      </c>
    </row>
    <row r="151" spans="4:34" x14ac:dyDescent="0.35">
      <c r="D151" s="1">
        <f t="shared" si="88"/>
        <v>44711</v>
      </c>
      <c r="E151" s="6">
        <f t="shared" si="62"/>
        <v>0.5</v>
      </c>
      <c r="F151" s="2">
        <f t="shared" si="89"/>
        <v>2459729.5</v>
      </c>
      <c r="G151" s="9">
        <f t="shared" si="63"/>
        <v>0.22407939767282684</v>
      </c>
      <c r="I151" s="10">
        <f t="shared" si="64"/>
        <v>67.497294488626721</v>
      </c>
      <c r="J151" s="10">
        <f t="shared" si="65"/>
        <v>8424.1746080594839</v>
      </c>
      <c r="K151" s="10">
        <f t="shared" si="66"/>
        <v>1.6699208012553288E-2</v>
      </c>
      <c r="L151">
        <f t="shared" si="67"/>
        <v>1.1013376923023372</v>
      </c>
      <c r="M151">
        <f t="shared" si="68"/>
        <v>68.598632180929059</v>
      </c>
      <c r="N151" s="12">
        <f t="shared" si="69"/>
        <v>8425.2759457517859</v>
      </c>
      <c r="O151" s="12">
        <f t="shared" si="70"/>
        <v>1.0136344512876716</v>
      </c>
      <c r="P151">
        <f t="shared" si="71"/>
        <v>68.589194055850697</v>
      </c>
      <c r="Q151">
        <f t="shared" si="72"/>
        <v>23.436377142714409</v>
      </c>
      <c r="R151">
        <f t="shared" si="73"/>
        <v>23.437965881061594</v>
      </c>
      <c r="S151" s="12">
        <f t="shared" si="74"/>
        <v>66.859323078693208</v>
      </c>
      <c r="T151">
        <f t="shared" si="75"/>
        <v>21.734465535588228</v>
      </c>
      <c r="U151">
        <f t="shared" si="76"/>
        <v>4.3029524755907024E-2</v>
      </c>
      <c r="V151">
        <f t="shared" si="77"/>
        <v>2.5090565070063175</v>
      </c>
      <c r="W151">
        <f t="shared" si="78"/>
        <v>109.35567115220751</v>
      </c>
      <c r="X151" s="6">
        <f t="shared" si="79"/>
        <v>0.5948548218701345</v>
      </c>
      <c r="Y151" s="6">
        <f t="shared" si="80"/>
        <v>0.29108906866955808</v>
      </c>
      <c r="Z151" s="6">
        <f t="shared" si="81"/>
        <v>0.89862057507071091</v>
      </c>
      <c r="AA151">
        <f t="shared" si="82"/>
        <v>874.84536921766005</v>
      </c>
      <c r="AB151">
        <f t="shared" si="83"/>
        <v>583.40905650700631</v>
      </c>
      <c r="AC151">
        <f t="shared" si="84"/>
        <v>-34.147735873248422</v>
      </c>
      <c r="AD151">
        <f t="shared" si="60"/>
        <v>33.514933419033476</v>
      </c>
      <c r="AE151">
        <f t="shared" si="85"/>
        <v>56.485066580966524</v>
      </c>
      <c r="AF151">
        <f t="shared" si="86"/>
        <v>1.0682502969396861E-2</v>
      </c>
      <c r="AG151">
        <f t="shared" si="87"/>
        <v>56.49574908393592</v>
      </c>
      <c r="AH151">
        <f t="shared" si="61"/>
        <v>109.20556803108718</v>
      </c>
    </row>
    <row r="152" spans="4:34" x14ac:dyDescent="0.35">
      <c r="D152" s="1">
        <f t="shared" si="88"/>
        <v>44712</v>
      </c>
      <c r="E152" s="6">
        <f t="shared" si="62"/>
        <v>0.5</v>
      </c>
      <c r="F152" s="2">
        <f t="shared" si="89"/>
        <v>2459730.5</v>
      </c>
      <c r="G152" s="9">
        <f t="shared" si="63"/>
        <v>0.22410677618069816</v>
      </c>
      <c r="I152" s="10">
        <f t="shared" si="64"/>
        <v>68.482941852509612</v>
      </c>
      <c r="J152" s="10">
        <f t="shared" si="65"/>
        <v>8425.1602083393209</v>
      </c>
      <c r="K152" s="10">
        <f t="shared" si="66"/>
        <v>1.6699206860088262E-2</v>
      </c>
      <c r="L152">
        <f t="shared" si="67"/>
        <v>1.0747160826742608</v>
      </c>
      <c r="M152">
        <f t="shared" si="68"/>
        <v>69.557657935183869</v>
      </c>
      <c r="N152" s="12">
        <f t="shared" si="69"/>
        <v>8426.2349244219949</v>
      </c>
      <c r="O152" s="12">
        <f t="shared" si="70"/>
        <v>1.0137961194976368</v>
      </c>
      <c r="P152">
        <f t="shared" si="71"/>
        <v>69.54822255337136</v>
      </c>
      <c r="Q152">
        <f t="shared" si="72"/>
        <v>23.436376786679794</v>
      </c>
      <c r="R152">
        <f t="shared" si="73"/>
        <v>23.437967379589022</v>
      </c>
      <c r="S152" s="12">
        <f t="shared" si="74"/>
        <v>67.880107313128718</v>
      </c>
      <c r="T152">
        <f t="shared" si="75"/>
        <v>21.881245193644716</v>
      </c>
      <c r="U152">
        <f t="shared" si="76"/>
        <v>4.3029530414675901E-2</v>
      </c>
      <c r="V152">
        <f t="shared" si="77"/>
        <v>2.3686283038355445</v>
      </c>
      <c r="W152">
        <f t="shared" si="78"/>
        <v>109.498028164697</v>
      </c>
      <c r="X152" s="6">
        <f t="shared" si="79"/>
        <v>0.59495234145566978</v>
      </c>
      <c r="Y152" s="6">
        <f t="shared" si="80"/>
        <v>0.29079115210928924</v>
      </c>
      <c r="Z152" s="6">
        <f t="shared" si="81"/>
        <v>0.89911353080205036</v>
      </c>
      <c r="AA152">
        <f t="shared" si="82"/>
        <v>875.98422531757603</v>
      </c>
      <c r="AB152">
        <f t="shared" si="83"/>
        <v>583.2686283038355</v>
      </c>
      <c r="AC152">
        <f t="shared" si="84"/>
        <v>-34.182842924041125</v>
      </c>
      <c r="AD152">
        <f t="shared" si="60"/>
        <v>33.453401303324057</v>
      </c>
      <c r="AE152">
        <f t="shared" si="85"/>
        <v>56.546598696675943</v>
      </c>
      <c r="AF152">
        <f t="shared" si="86"/>
        <v>1.0657626190110812E-2</v>
      </c>
      <c r="AG152">
        <f t="shared" si="87"/>
        <v>56.557256322866053</v>
      </c>
      <c r="AH152">
        <f t="shared" si="61"/>
        <v>108.95690709863874</v>
      </c>
    </row>
    <row r="153" spans="4:34" x14ac:dyDescent="0.35">
      <c r="D153" s="1">
        <f t="shared" si="88"/>
        <v>44713</v>
      </c>
      <c r="E153" s="6">
        <f t="shared" si="62"/>
        <v>0.5</v>
      </c>
      <c r="F153" s="2">
        <f t="shared" si="89"/>
        <v>2459731.5</v>
      </c>
      <c r="G153" s="9">
        <f t="shared" si="63"/>
        <v>0.22413415468856948</v>
      </c>
      <c r="I153" s="10">
        <f t="shared" si="64"/>
        <v>69.46858921639614</v>
      </c>
      <c r="J153" s="10">
        <f t="shared" si="65"/>
        <v>8426.1458086191615</v>
      </c>
      <c r="K153" s="10">
        <f t="shared" si="66"/>
        <v>1.6699205707623042E-2</v>
      </c>
      <c r="L153">
        <f t="shared" si="67"/>
        <v>1.0477924283848949</v>
      </c>
      <c r="M153">
        <f t="shared" si="68"/>
        <v>70.516381644781035</v>
      </c>
      <c r="N153" s="12">
        <f t="shared" si="69"/>
        <v>8427.1936010475456</v>
      </c>
      <c r="O153" s="12">
        <f t="shared" si="70"/>
        <v>1.0139537908849381</v>
      </c>
      <c r="P153">
        <f t="shared" si="71"/>
        <v>70.506949009433598</v>
      </c>
      <c r="Q153">
        <f t="shared" si="72"/>
        <v>23.436376430645183</v>
      </c>
      <c r="R153">
        <f t="shared" si="73"/>
        <v>23.4379688767578</v>
      </c>
      <c r="S153" s="12">
        <f t="shared" si="74"/>
        <v>68.90262644772622</v>
      </c>
      <c r="T153">
        <f t="shared" si="75"/>
        <v>22.021679498132777</v>
      </c>
      <c r="U153">
        <f t="shared" si="76"/>
        <v>4.3029536068314632E-2</v>
      </c>
      <c r="V153">
        <f t="shared" si="77"/>
        <v>2.2212812409517224</v>
      </c>
      <c r="W153">
        <f t="shared" si="78"/>
        <v>109.63463058348121</v>
      </c>
      <c r="X153" s="6">
        <f t="shared" si="79"/>
        <v>0.59505466580489463</v>
      </c>
      <c r="Y153" s="6">
        <f t="shared" si="80"/>
        <v>0.29051402529522463</v>
      </c>
      <c r="Z153" s="6">
        <f t="shared" si="81"/>
        <v>0.89959530631456475</v>
      </c>
      <c r="AA153">
        <f t="shared" si="82"/>
        <v>877.07704466784969</v>
      </c>
      <c r="AB153">
        <f t="shared" si="83"/>
        <v>583.1212812409517</v>
      </c>
      <c r="AC153">
        <f t="shared" si="84"/>
        <v>-34.219679689762074</v>
      </c>
      <c r="AD153">
        <f t="shared" si="60"/>
        <v>33.397364039290501</v>
      </c>
      <c r="AE153">
        <f t="shared" si="85"/>
        <v>56.602635960709499</v>
      </c>
      <c r="AF153">
        <f t="shared" si="86"/>
        <v>1.0635001458649427E-2</v>
      </c>
      <c r="AG153">
        <f t="shared" si="87"/>
        <v>56.613270962168151</v>
      </c>
      <c r="AH153">
        <f t="shared" si="61"/>
        <v>108.71505334625272</v>
      </c>
    </row>
    <row r="154" spans="4:34" x14ac:dyDescent="0.35">
      <c r="D154" s="1">
        <f t="shared" si="88"/>
        <v>44714</v>
      </c>
      <c r="E154" s="6">
        <f t="shared" si="62"/>
        <v>0.5</v>
      </c>
      <c r="F154" s="2">
        <f t="shared" si="89"/>
        <v>2459732.5</v>
      </c>
      <c r="G154" s="9">
        <f t="shared" si="63"/>
        <v>0.2241615331964408</v>
      </c>
      <c r="I154" s="10">
        <f t="shared" si="64"/>
        <v>70.454236580280849</v>
      </c>
      <c r="J154" s="10">
        <f t="shared" si="65"/>
        <v>8427.1314088989984</v>
      </c>
      <c r="K154" s="10">
        <f t="shared" si="66"/>
        <v>1.6699204555157634E-2</v>
      </c>
      <c r="L154">
        <f t="shared" si="67"/>
        <v>1.020574466653462</v>
      </c>
      <c r="M154">
        <f t="shared" si="68"/>
        <v>71.474811046934306</v>
      </c>
      <c r="N154" s="12">
        <f t="shared" si="69"/>
        <v>8428.1519833656512</v>
      </c>
      <c r="O154" s="12">
        <f t="shared" si="70"/>
        <v>1.0141074225586038</v>
      </c>
      <c r="P154">
        <f t="shared" si="71"/>
        <v>71.465381161248828</v>
      </c>
      <c r="Q154">
        <f t="shared" si="72"/>
        <v>23.436376074610568</v>
      </c>
      <c r="R154">
        <f t="shared" si="73"/>
        <v>23.437970372566348</v>
      </c>
      <c r="S154" s="12">
        <f t="shared" si="74"/>
        <v>69.926814109888042</v>
      </c>
      <c r="T154">
        <f t="shared" si="75"/>
        <v>22.155718262784152</v>
      </c>
      <c r="U154">
        <f t="shared" si="76"/>
        <v>4.3029541716817214E-2</v>
      </c>
      <c r="V154">
        <f t="shared" si="77"/>
        <v>2.0672806558217163</v>
      </c>
      <c r="W154">
        <f t="shared" si="78"/>
        <v>109.76538037484917</v>
      </c>
      <c r="X154" s="6">
        <f t="shared" si="79"/>
        <v>0.59516161065567941</v>
      </c>
      <c r="Y154" s="6">
        <f t="shared" si="80"/>
        <v>0.29025777628109833</v>
      </c>
      <c r="Z154" s="6">
        <f t="shared" si="81"/>
        <v>0.90006544503026031</v>
      </c>
      <c r="AA154">
        <f t="shared" si="82"/>
        <v>878.12304299879338</v>
      </c>
      <c r="AB154">
        <f t="shared" si="83"/>
        <v>582.9672806558217</v>
      </c>
      <c r="AC154">
        <f t="shared" si="84"/>
        <v>-34.258179836044576</v>
      </c>
      <c r="AD154">
        <f t="shared" si="60"/>
        <v>33.34675873266162</v>
      </c>
      <c r="AE154">
        <f t="shared" si="85"/>
        <v>56.65324126733838</v>
      </c>
      <c r="AF154">
        <f t="shared" si="86"/>
        <v>1.0614594779073153E-2</v>
      </c>
      <c r="AG154">
        <f t="shared" si="87"/>
        <v>56.663855862117451</v>
      </c>
      <c r="AH154">
        <f t="shared" si="61"/>
        <v>108.48027746035774</v>
      </c>
    </row>
    <row r="155" spans="4:34" x14ac:dyDescent="0.35">
      <c r="D155" s="1">
        <f t="shared" si="88"/>
        <v>44715</v>
      </c>
      <c r="E155" s="6">
        <f t="shared" si="62"/>
        <v>0.5</v>
      </c>
      <c r="F155" s="2">
        <f t="shared" si="89"/>
        <v>2459733.5</v>
      </c>
      <c r="G155" s="9">
        <f t="shared" si="63"/>
        <v>0.22418891170431213</v>
      </c>
      <c r="I155" s="10">
        <f t="shared" si="64"/>
        <v>71.439883944167377</v>
      </c>
      <c r="J155" s="10">
        <f t="shared" si="65"/>
        <v>8428.1170091788372</v>
      </c>
      <c r="K155" s="10">
        <f t="shared" si="66"/>
        <v>1.6699203402692035E-2</v>
      </c>
      <c r="L155">
        <f t="shared" si="67"/>
        <v>0.99307000415656688</v>
      </c>
      <c r="M155">
        <f t="shared" si="68"/>
        <v>72.432953948323942</v>
      </c>
      <c r="N155" s="12">
        <f t="shared" si="69"/>
        <v>8429.110079182994</v>
      </c>
      <c r="O155" s="12">
        <f t="shared" si="70"/>
        <v>1.0142569727656674</v>
      </c>
      <c r="P155">
        <f t="shared" si="71"/>
        <v>72.423526815494938</v>
      </c>
      <c r="Q155">
        <f t="shared" si="72"/>
        <v>23.436375718575956</v>
      </c>
      <c r="R155">
        <f t="shared" si="73"/>
        <v>23.437971867013079</v>
      </c>
      <c r="S155" s="12">
        <f t="shared" si="74"/>
        <v>70.952601075543924</v>
      </c>
      <c r="T155">
        <f t="shared" si="75"/>
        <v>22.283313440132833</v>
      </c>
      <c r="U155">
        <f t="shared" si="76"/>
        <v>4.3029547360177695E-2</v>
      </c>
      <c r="V155">
        <f t="shared" si="77"/>
        <v>1.9069031488672479</v>
      </c>
      <c r="W155">
        <f t="shared" si="78"/>
        <v>109.89018243682681</v>
      </c>
      <c r="X155" s="6">
        <f t="shared" si="79"/>
        <v>0.59527298392439776</v>
      </c>
      <c r="Y155" s="6">
        <f t="shared" si="80"/>
        <v>0.29002247715543439</v>
      </c>
      <c r="Z155" s="6">
        <f t="shared" si="81"/>
        <v>0.90052349069336102</v>
      </c>
      <c r="AA155">
        <f t="shared" si="82"/>
        <v>879.12145949461444</v>
      </c>
      <c r="AB155">
        <f t="shared" si="83"/>
        <v>582.80690314886726</v>
      </c>
      <c r="AC155">
        <f t="shared" si="84"/>
        <v>-34.298274212783184</v>
      </c>
      <c r="AD155">
        <f t="shared" si="60"/>
        <v>33.30151941298967</v>
      </c>
      <c r="AE155">
        <f t="shared" si="85"/>
        <v>56.69848058701033</v>
      </c>
      <c r="AF155">
        <f t="shared" si="86"/>
        <v>1.0596371911273899E-2</v>
      </c>
      <c r="AG155">
        <f t="shared" si="87"/>
        <v>56.709076958921607</v>
      </c>
      <c r="AH155">
        <f t="shared" si="61"/>
        <v>108.25284351645058</v>
      </c>
    </row>
    <row r="156" spans="4:34" x14ac:dyDescent="0.35">
      <c r="D156" s="1">
        <f t="shared" si="88"/>
        <v>44716</v>
      </c>
      <c r="E156" s="6">
        <f t="shared" si="62"/>
        <v>0.5</v>
      </c>
      <c r="F156" s="2">
        <f t="shared" si="89"/>
        <v>2459734.5</v>
      </c>
      <c r="G156" s="9">
        <f t="shared" si="63"/>
        <v>0.22421629021218342</v>
      </c>
      <c r="I156" s="10">
        <f t="shared" si="64"/>
        <v>72.425531308053905</v>
      </c>
      <c r="J156" s="10">
        <f t="shared" si="65"/>
        <v>8429.1026094586741</v>
      </c>
      <c r="K156" s="10">
        <f t="shared" si="66"/>
        <v>1.6699202250226246E-2</v>
      </c>
      <c r="L156">
        <f t="shared" si="67"/>
        <v>0.96528691502057995</v>
      </c>
      <c r="M156">
        <f t="shared" si="68"/>
        <v>73.39081822307449</v>
      </c>
      <c r="N156" s="12">
        <f t="shared" si="69"/>
        <v>8430.0678963736955</v>
      </c>
      <c r="O156" s="12">
        <f t="shared" si="70"/>
        <v>1.0144024008994206</v>
      </c>
      <c r="P156">
        <f t="shared" si="71"/>
        <v>73.381393846294145</v>
      </c>
      <c r="Q156">
        <f t="shared" si="72"/>
        <v>23.436375362541344</v>
      </c>
      <c r="R156">
        <f t="shared" si="73"/>
        <v>23.437973360096422</v>
      </c>
      <c r="S156" s="12">
        <f t="shared" si="74"/>
        <v>71.97991536079752</v>
      </c>
      <c r="T156">
        <f t="shared" si="75"/>
        <v>22.40441917598341</v>
      </c>
      <c r="U156">
        <f t="shared" si="76"/>
        <v>4.3029552998390105E-2</v>
      </c>
      <c r="V156">
        <f t="shared" si="77"/>
        <v>1.7404362058193026</v>
      </c>
      <c r="W156">
        <f t="shared" si="78"/>
        <v>110.00894484017573</v>
      </c>
      <c r="X156" s="6">
        <f t="shared" si="79"/>
        <v>0.59538858596818112</v>
      </c>
      <c r="Y156" s="6">
        <f t="shared" si="80"/>
        <v>0.28980818363435962</v>
      </c>
      <c r="Z156" s="6">
        <f t="shared" si="81"/>
        <v>0.90096898830200256</v>
      </c>
      <c r="AA156">
        <f t="shared" si="82"/>
        <v>880.07155872140584</v>
      </c>
      <c r="AB156">
        <f t="shared" si="83"/>
        <v>582.64043620581924</v>
      </c>
      <c r="AC156">
        <f t="shared" si="84"/>
        <v>-34.33989094854519</v>
      </c>
      <c r="AD156">
        <f t="shared" si="60"/>
        <v>33.261577240066011</v>
      </c>
      <c r="AE156">
        <f t="shared" si="85"/>
        <v>56.738422759933989</v>
      </c>
      <c r="AF156">
        <f t="shared" si="86"/>
        <v>1.0580298414713809E-2</v>
      </c>
      <c r="AG156">
        <f t="shared" si="87"/>
        <v>56.749003058348706</v>
      </c>
      <c r="AH156">
        <f t="shared" si="61"/>
        <v>108.03300839230809</v>
      </c>
    </row>
    <row r="157" spans="4:34" x14ac:dyDescent="0.35">
      <c r="D157" s="1">
        <f t="shared" si="88"/>
        <v>44717</v>
      </c>
      <c r="E157" s="6">
        <f t="shared" si="62"/>
        <v>0.5</v>
      </c>
      <c r="F157" s="2">
        <f t="shared" si="89"/>
        <v>2459735.5</v>
      </c>
      <c r="G157" s="9">
        <f t="shared" si="63"/>
        <v>0.22424366872005475</v>
      </c>
      <c r="I157" s="10">
        <f t="shared" si="64"/>
        <v>73.411178671940434</v>
      </c>
      <c r="J157" s="10">
        <f t="shared" si="65"/>
        <v>8430.0882097385111</v>
      </c>
      <c r="K157" s="10">
        <f t="shared" si="66"/>
        <v>1.6699201097760265E-2</v>
      </c>
      <c r="L157">
        <f t="shared" si="67"/>
        <v>0.93723313881078052</v>
      </c>
      <c r="M157">
        <f t="shared" si="68"/>
        <v>74.348411810751216</v>
      </c>
      <c r="N157" s="12">
        <f t="shared" si="69"/>
        <v>8431.0254428773223</v>
      </c>
      <c r="O157" s="12">
        <f t="shared" si="70"/>
        <v>1.0145436675074104</v>
      </c>
      <c r="P157">
        <f t="shared" si="71"/>
        <v>74.338990193209341</v>
      </c>
      <c r="Q157">
        <f t="shared" si="72"/>
        <v>23.436375006506733</v>
      </c>
      <c r="R157">
        <f t="shared" si="73"/>
        <v>23.437974851814786</v>
      </c>
      <c r="S157" s="12">
        <f t="shared" si="74"/>
        <v>73.008682320806599</v>
      </c>
      <c r="T157">
        <f t="shared" si="75"/>
        <v>22.518991862238835</v>
      </c>
      <c r="U157">
        <f t="shared" si="76"/>
        <v>4.3029558631448458E-2</v>
      </c>
      <c r="V157">
        <f t="shared" si="77"/>
        <v>1.5681777936377459</v>
      </c>
      <c r="W157">
        <f t="shared" si="78"/>
        <v>110.12157906635775</v>
      </c>
      <c r="X157" s="6">
        <f t="shared" si="79"/>
        <v>0.59550820986552933</v>
      </c>
      <c r="Y157" s="6">
        <f t="shared" si="80"/>
        <v>0.28961493468120225</v>
      </c>
      <c r="Z157" s="6">
        <f t="shared" si="81"/>
        <v>0.9014014850498564</v>
      </c>
      <c r="AA157">
        <f t="shared" si="82"/>
        <v>880.97263253086203</v>
      </c>
      <c r="AB157">
        <f t="shared" si="83"/>
        <v>582.46817779363778</v>
      </c>
      <c r="AC157">
        <f t="shared" si="84"/>
        <v>-34.382955551590555</v>
      </c>
      <c r="AD157">
        <f t="shared" si="60"/>
        <v>33.226860715886481</v>
      </c>
      <c r="AE157">
        <f t="shared" si="85"/>
        <v>56.773139284113519</v>
      </c>
      <c r="AF157">
        <f t="shared" si="86"/>
        <v>1.056633969407633E-2</v>
      </c>
      <c r="AG157">
        <f t="shared" si="87"/>
        <v>56.783705623807599</v>
      </c>
      <c r="AH157">
        <f t="shared" si="61"/>
        <v>107.82102121519119</v>
      </c>
    </row>
    <row r="158" spans="4:34" x14ac:dyDescent="0.35">
      <c r="D158" s="1">
        <f t="shared" si="88"/>
        <v>44718</v>
      </c>
      <c r="E158" s="6">
        <f t="shared" si="62"/>
        <v>0.5</v>
      </c>
      <c r="F158" s="2">
        <f t="shared" si="89"/>
        <v>2459736.5</v>
      </c>
      <c r="G158" s="9">
        <f t="shared" si="63"/>
        <v>0.22427104722792607</v>
      </c>
      <c r="I158" s="10">
        <f t="shared" si="64"/>
        <v>74.396826035828781</v>
      </c>
      <c r="J158" s="10">
        <f t="shared" si="65"/>
        <v>8431.0738100183498</v>
      </c>
      <c r="K158" s="10">
        <f t="shared" si="66"/>
        <v>1.6699199945294098E-2</v>
      </c>
      <c r="L158">
        <f t="shared" si="67"/>
        <v>0.90891667851912517</v>
      </c>
      <c r="M158">
        <f t="shared" si="68"/>
        <v>75.3057427143479</v>
      </c>
      <c r="N158" s="12">
        <f t="shared" si="69"/>
        <v>8431.9827266968696</v>
      </c>
      <c r="O158" s="12">
        <f t="shared" si="70"/>
        <v>1.0146807342991664</v>
      </c>
      <c r="P158">
        <f t="shared" si="71"/>
        <v>75.296323859231961</v>
      </c>
      <c r="Q158">
        <f t="shared" si="72"/>
        <v>23.436374650472121</v>
      </c>
      <c r="R158">
        <f t="shared" si="73"/>
        <v>23.4379763421666</v>
      </c>
      <c r="S158" s="12">
        <f t="shared" si="74"/>
        <v>74.038824755740052</v>
      </c>
      <c r="T158">
        <f t="shared" si="75"/>
        <v>22.626990187900169</v>
      </c>
      <c r="U158">
        <f t="shared" si="76"/>
        <v>4.3029564259346821E-2</v>
      </c>
      <c r="V158">
        <f t="shared" si="77"/>
        <v>1.3904359307004257</v>
      </c>
      <c r="W158">
        <f t="shared" si="78"/>
        <v>110.22800024129801</v>
      </c>
      <c r="X158" s="6">
        <f t="shared" si="79"/>
        <v>0.59563164171479144</v>
      </c>
      <c r="Y158" s="6">
        <f t="shared" si="80"/>
        <v>0.28944275215563031</v>
      </c>
      <c r="Z158" s="6">
        <f t="shared" si="81"/>
        <v>0.90182053127395245</v>
      </c>
      <c r="AA158">
        <f t="shared" si="82"/>
        <v>881.82400193038404</v>
      </c>
      <c r="AB158">
        <f t="shared" si="83"/>
        <v>582.29043593070037</v>
      </c>
      <c r="AC158">
        <f t="shared" si="84"/>
        <v>-34.427391017324908</v>
      </c>
      <c r="AD158">
        <f t="shared" si="60"/>
        <v>33.197295901177775</v>
      </c>
      <c r="AE158">
        <f t="shared" si="85"/>
        <v>56.802704098822225</v>
      </c>
      <c r="AF158">
        <f t="shared" si="86"/>
        <v>1.0554461046584238E-2</v>
      </c>
      <c r="AG158">
        <f t="shared" si="87"/>
        <v>56.813258559868807</v>
      </c>
      <c r="AH158">
        <f t="shared" si="61"/>
        <v>107.61712284523088</v>
      </c>
    </row>
    <row r="159" spans="4:34" x14ac:dyDescent="0.35">
      <c r="D159" s="1">
        <f t="shared" si="88"/>
        <v>44719</v>
      </c>
      <c r="E159" s="6">
        <f t="shared" si="62"/>
        <v>0.5</v>
      </c>
      <c r="F159" s="2">
        <f t="shared" si="89"/>
        <v>2459737.5</v>
      </c>
      <c r="G159" s="9">
        <f t="shared" si="63"/>
        <v>0.22429842573579739</v>
      </c>
      <c r="I159" s="10">
        <f t="shared" si="64"/>
        <v>75.382473399717128</v>
      </c>
      <c r="J159" s="10">
        <f t="shared" si="65"/>
        <v>8432.0594102981868</v>
      </c>
      <c r="K159" s="10">
        <f t="shared" si="66"/>
        <v>1.6699198792827739E-2</v>
      </c>
      <c r="L159">
        <f t="shared" si="67"/>
        <v>0.88034559855029204</v>
      </c>
      <c r="M159">
        <f t="shared" si="68"/>
        <v>76.26281899826742</v>
      </c>
      <c r="N159" s="12">
        <f t="shared" si="69"/>
        <v>8432.9397558967376</v>
      </c>
      <c r="O159" s="12">
        <f t="shared" si="70"/>
        <v>1.0148135641536666</v>
      </c>
      <c r="P159">
        <f t="shared" si="71"/>
        <v>76.253402908762538</v>
      </c>
      <c r="Q159">
        <f t="shared" si="72"/>
        <v>23.43637429443751</v>
      </c>
      <c r="R159">
        <f t="shared" si="73"/>
        <v>23.437977831150285</v>
      </c>
      <c r="S159" s="12">
        <f t="shared" si="74"/>
        <v>75.070263023650099</v>
      </c>
      <c r="T159">
        <f t="shared" si="75"/>
        <v>22.728375188058457</v>
      </c>
      <c r="U159">
        <f t="shared" si="76"/>
        <v>4.3029569882079219E-2</v>
      </c>
      <c r="V159">
        <f t="shared" si="77"/>
        <v>1.2075282320661385</v>
      </c>
      <c r="W159">
        <f t="shared" si="78"/>
        <v>110.3281273637692</v>
      </c>
      <c r="X159" s="6">
        <f t="shared" si="79"/>
        <v>0.59575866094995411</v>
      </c>
      <c r="Y159" s="6">
        <f t="shared" si="80"/>
        <v>0.28929164049503964</v>
      </c>
      <c r="Z159" s="6">
        <f t="shared" si="81"/>
        <v>0.90222568140486858</v>
      </c>
      <c r="AA159">
        <f t="shared" si="82"/>
        <v>882.62501891015359</v>
      </c>
      <c r="AB159">
        <f t="shared" si="83"/>
        <v>582.1075282320661</v>
      </c>
      <c r="AC159">
        <f t="shared" si="84"/>
        <v>-34.473117941983475</v>
      </c>
      <c r="AD159">
        <f t="shared" si="60"/>
        <v>33.172806635483454</v>
      </c>
      <c r="AE159">
        <f t="shared" si="85"/>
        <v>56.827193364516546</v>
      </c>
      <c r="AF159">
        <f t="shared" si="86"/>
        <v>1.0544627710733619E-2</v>
      </c>
      <c r="AG159">
        <f t="shared" si="87"/>
        <v>56.837737992227282</v>
      </c>
      <c r="AH159">
        <f t="shared" si="61"/>
        <v>107.42154539683088</v>
      </c>
    </row>
    <row r="160" spans="4:34" x14ac:dyDescent="0.35">
      <c r="D160" s="1">
        <f t="shared" si="88"/>
        <v>44720</v>
      </c>
      <c r="E160" s="6">
        <f t="shared" si="62"/>
        <v>0.5</v>
      </c>
      <c r="F160" s="2">
        <f t="shared" si="89"/>
        <v>2459738.5</v>
      </c>
      <c r="G160" s="9">
        <f t="shared" si="63"/>
        <v>0.22432580424366871</v>
      </c>
      <c r="I160" s="10">
        <f t="shared" si="64"/>
        <v>76.368120763605475</v>
      </c>
      <c r="J160" s="10">
        <f t="shared" si="65"/>
        <v>8433.0450105780237</v>
      </c>
      <c r="K160" s="10">
        <f t="shared" si="66"/>
        <v>1.669919764036119E-2</v>
      </c>
      <c r="L160">
        <f t="shared" si="67"/>
        <v>0.85152802270574612</v>
      </c>
      <c r="M160">
        <f t="shared" si="68"/>
        <v>77.219648786311225</v>
      </c>
      <c r="N160" s="12">
        <f t="shared" si="69"/>
        <v>8433.8965386007294</v>
      </c>
      <c r="O160" s="12">
        <f t="shared" si="70"/>
        <v>1.0149421211265475</v>
      </c>
      <c r="P160">
        <f t="shared" si="71"/>
        <v>77.210235465600121</v>
      </c>
      <c r="Q160">
        <f t="shared" si="72"/>
        <v>23.436373938402898</v>
      </c>
      <c r="R160">
        <f t="shared" si="73"/>
        <v>23.437979318764263</v>
      </c>
      <c r="S160" s="12">
        <f t="shared" si="74"/>
        <v>76.102915160079888</v>
      </c>
      <c r="T160">
        <f t="shared" si="75"/>
        <v>22.823110290704175</v>
      </c>
      <c r="U160">
        <f t="shared" si="76"/>
        <v>4.3029575499639698E-2</v>
      </c>
      <c r="V160">
        <f t="shared" si="77"/>
        <v>1.019781430707061</v>
      </c>
      <c r="W160">
        <f t="shared" si="78"/>
        <v>110.42188352721573</v>
      </c>
      <c r="X160" s="6">
        <f t="shared" si="79"/>
        <v>0.5958890406731201</v>
      </c>
      <c r="Y160" s="6">
        <f t="shared" si="80"/>
        <v>0.28916158643085416</v>
      </c>
      <c r="Z160" s="6">
        <f t="shared" si="81"/>
        <v>0.90261649491538598</v>
      </c>
      <c r="AA160">
        <f t="shared" si="82"/>
        <v>883.37506821772581</v>
      </c>
      <c r="AB160">
        <f t="shared" si="83"/>
        <v>581.91978143070708</v>
      </c>
      <c r="AC160">
        <f t="shared" si="84"/>
        <v>-34.520054642323231</v>
      </c>
      <c r="AD160">
        <f t="shared" si="60"/>
        <v>33.153314759813632</v>
      </c>
      <c r="AE160">
        <f t="shared" si="85"/>
        <v>56.846685240186368</v>
      </c>
      <c r="AF160">
        <f t="shared" si="86"/>
        <v>1.0536804916192761E-2</v>
      </c>
      <c r="AG160">
        <f t="shared" si="87"/>
        <v>56.85722204510256</v>
      </c>
      <c r="AH160">
        <f t="shared" si="61"/>
        <v>107.23451179955384</v>
      </c>
    </row>
    <row r="161" spans="4:34" x14ac:dyDescent="0.35">
      <c r="D161" s="1">
        <f t="shared" si="88"/>
        <v>44721</v>
      </c>
      <c r="E161" s="6">
        <f t="shared" si="62"/>
        <v>0.5</v>
      </c>
      <c r="F161" s="2">
        <f t="shared" si="89"/>
        <v>2459739.5</v>
      </c>
      <c r="G161" s="9">
        <f t="shared" si="63"/>
        <v>0.22435318275154004</v>
      </c>
      <c r="I161" s="10">
        <f t="shared" si="64"/>
        <v>77.353768127493822</v>
      </c>
      <c r="J161" s="10">
        <f t="shared" si="65"/>
        <v>8434.0306108578607</v>
      </c>
      <c r="K161" s="10">
        <f t="shared" si="66"/>
        <v>1.669919648789445E-2</v>
      </c>
      <c r="L161">
        <f t="shared" si="67"/>
        <v>0.82247213216687642</v>
      </c>
      <c r="M161">
        <f t="shared" si="68"/>
        <v>78.176240259660702</v>
      </c>
      <c r="N161" s="12">
        <f t="shared" si="69"/>
        <v>8434.8530829900283</v>
      </c>
      <c r="O161" s="12">
        <f t="shared" si="70"/>
        <v>1.0150663704570488</v>
      </c>
      <c r="P161">
        <f t="shared" si="71"/>
        <v>78.166829710923764</v>
      </c>
      <c r="Q161">
        <f t="shared" si="72"/>
        <v>23.436373582368287</v>
      </c>
      <c r="R161">
        <f t="shared" si="73"/>
        <v>23.437980805006962</v>
      </c>
      <c r="S161" s="12">
        <f t="shared" si="74"/>
        <v>77.136697004155977</v>
      </c>
      <c r="T161">
        <f t="shared" si="75"/>
        <v>22.91116136118076</v>
      </c>
      <c r="U161">
        <f t="shared" si="76"/>
        <v>4.3029581112022312E-2</v>
      </c>
      <c r="V161">
        <f t="shared" si="77"/>
        <v>0.82753087570445316</v>
      </c>
      <c r="W161">
        <f t="shared" si="78"/>
        <v>110.50919613383714</v>
      </c>
      <c r="X161" s="6">
        <f t="shared" si="79"/>
        <v>0.59602254800298304</v>
      </c>
      <c r="Y161" s="6">
        <f t="shared" si="80"/>
        <v>0.28905255874232438</v>
      </c>
      <c r="Z161" s="6">
        <f t="shared" si="81"/>
        <v>0.9029925372636417</v>
      </c>
      <c r="AA161">
        <f t="shared" si="82"/>
        <v>884.07356907069709</v>
      </c>
      <c r="AB161">
        <f t="shared" si="83"/>
        <v>581.72753087570447</v>
      </c>
      <c r="AC161">
        <f t="shared" si="84"/>
        <v>-34.568117281073881</v>
      </c>
      <c r="AD161">
        <f t="shared" si="60"/>
        <v>33.138740340872467</v>
      </c>
      <c r="AE161">
        <f t="shared" si="85"/>
        <v>56.861259659127533</v>
      </c>
      <c r="AF161">
        <f t="shared" si="86"/>
        <v>1.0530957934616213E-2</v>
      </c>
      <c r="AG161">
        <f t="shared" si="87"/>
        <v>56.871790617062146</v>
      </c>
      <c r="AH161">
        <f t="shared" si="61"/>
        <v>107.05623539960538</v>
      </c>
    </row>
    <row r="162" spans="4:34" x14ac:dyDescent="0.35">
      <c r="D162" s="1">
        <f t="shared" si="88"/>
        <v>44722</v>
      </c>
      <c r="E162" s="6">
        <f t="shared" si="62"/>
        <v>0.5</v>
      </c>
      <c r="F162" s="2">
        <f t="shared" si="89"/>
        <v>2459740.5</v>
      </c>
      <c r="G162" s="9">
        <f t="shared" si="63"/>
        <v>0.22438056125941136</v>
      </c>
      <c r="I162" s="10">
        <f t="shared" si="64"/>
        <v>78.339415491382169</v>
      </c>
      <c r="J162" s="10">
        <f t="shared" si="65"/>
        <v>8435.0162111376976</v>
      </c>
      <c r="K162" s="10">
        <f t="shared" si="66"/>
        <v>1.6699195335427523E-2</v>
      </c>
      <c r="L162">
        <f t="shared" si="67"/>
        <v>0.79318616347665638</v>
      </c>
      <c r="M162">
        <f t="shared" si="68"/>
        <v>79.132601654858831</v>
      </c>
      <c r="N162" s="12">
        <f t="shared" si="69"/>
        <v>8435.8093973011746</v>
      </c>
      <c r="O162" s="12">
        <f t="shared" si="70"/>
        <v>1.0151862785747054</v>
      </c>
      <c r="P162">
        <f t="shared" si="71"/>
        <v>79.123193881274076</v>
      </c>
      <c r="Q162">
        <f t="shared" si="72"/>
        <v>23.436373226333675</v>
      </c>
      <c r="R162">
        <f t="shared" si="73"/>
        <v>23.437982289876803</v>
      </c>
      <c r="S162" s="12">
        <f t="shared" si="74"/>
        <v>78.171522330907948</v>
      </c>
      <c r="T162">
        <f t="shared" si="75"/>
        <v>22.992496744117901</v>
      </c>
      <c r="U162">
        <f t="shared" si="76"/>
        <v>4.3029586719221115E-2</v>
      </c>
      <c r="V162">
        <f t="shared" si="77"/>
        <v>0.63112000849028393</v>
      </c>
      <c r="W162">
        <f t="shared" si="78"/>
        <v>110.58999709976682</v>
      </c>
      <c r="X162" s="6">
        <f t="shared" si="79"/>
        <v>0.59615894443854844</v>
      </c>
      <c r="Y162" s="6">
        <f t="shared" si="80"/>
        <v>0.28896450805030727</v>
      </c>
      <c r="Z162" s="6">
        <f t="shared" si="81"/>
        <v>0.90335338082678962</v>
      </c>
      <c r="AA162">
        <f t="shared" si="82"/>
        <v>884.71997679813455</v>
      </c>
      <c r="AB162">
        <f t="shared" si="83"/>
        <v>581.53112000849023</v>
      </c>
      <c r="AC162">
        <f t="shared" si="84"/>
        <v>-34.617219997877442</v>
      </c>
      <c r="AD162">
        <f t="shared" si="60"/>
        <v>33.129001895895776</v>
      </c>
      <c r="AE162">
        <f t="shared" si="85"/>
        <v>56.870998104104224</v>
      </c>
      <c r="AF162">
        <f t="shared" si="86"/>
        <v>1.0527052131127236E-2</v>
      </c>
      <c r="AG162">
        <f t="shared" si="87"/>
        <v>56.881525156235348</v>
      </c>
      <c r="AH162">
        <f t="shared" si="61"/>
        <v>106.88691960266561</v>
      </c>
    </row>
    <row r="163" spans="4:34" x14ac:dyDescent="0.35">
      <c r="D163" s="1">
        <f t="shared" si="88"/>
        <v>44723</v>
      </c>
      <c r="E163" s="6">
        <f t="shared" si="62"/>
        <v>0.5</v>
      </c>
      <c r="F163" s="2">
        <f t="shared" si="89"/>
        <v>2459741.5</v>
      </c>
      <c r="G163" s="9">
        <f t="shared" si="63"/>
        <v>0.22440793976728268</v>
      </c>
      <c r="I163" s="10">
        <f t="shared" si="64"/>
        <v>79.325062855272336</v>
      </c>
      <c r="J163" s="10">
        <f t="shared" si="65"/>
        <v>8436.0018114175327</v>
      </c>
      <c r="K163" s="10">
        <f t="shared" si="66"/>
        <v>1.6699194182960404E-2</v>
      </c>
      <c r="L163">
        <f t="shared" si="67"/>
        <v>0.76367840652029384</v>
      </c>
      <c r="M163">
        <f t="shared" si="68"/>
        <v>80.088741261792634</v>
      </c>
      <c r="N163" s="12">
        <f t="shared" si="69"/>
        <v>8436.7654898240526</v>
      </c>
      <c r="O163" s="12">
        <f t="shared" si="70"/>
        <v>1.0153018131057836</v>
      </c>
      <c r="P163">
        <f t="shared" si="71"/>
        <v>80.079336266535691</v>
      </c>
      <c r="Q163">
        <f t="shared" si="72"/>
        <v>23.436372870299067</v>
      </c>
      <c r="R163">
        <f t="shared" si="73"/>
        <v>23.437983773372228</v>
      </c>
      <c r="S163" s="12">
        <f t="shared" si="74"/>
        <v>79.207302989516464</v>
      </c>
      <c r="T163">
        <f t="shared" si="75"/>
        <v>23.067087302686215</v>
      </c>
      <c r="U163">
        <f t="shared" si="76"/>
        <v>4.3029592321230201E-2</v>
      </c>
      <c r="V163">
        <f t="shared" si="77"/>
        <v>0.43089981830205265</v>
      </c>
      <c r="W163">
        <f t="shared" si="78"/>
        <v>110.66422305020555</v>
      </c>
      <c r="X163" s="6">
        <f t="shared" si="79"/>
        <v>0.59629798623729025</v>
      </c>
      <c r="Y163" s="6">
        <f t="shared" si="80"/>
        <v>0.28889736665338589</v>
      </c>
      <c r="Z163" s="6">
        <f t="shared" si="81"/>
        <v>0.90369860582119454</v>
      </c>
      <c r="AA163">
        <f t="shared" si="82"/>
        <v>885.3137844016444</v>
      </c>
      <c r="AB163">
        <f t="shared" si="83"/>
        <v>581.33089981830199</v>
      </c>
      <c r="AC163">
        <f t="shared" si="84"/>
        <v>-34.667275045424503</v>
      </c>
      <c r="AD163">
        <f t="shared" si="60"/>
        <v>33.12401661715846</v>
      </c>
      <c r="AE163">
        <f t="shared" si="85"/>
        <v>56.87598338284154</v>
      </c>
      <c r="AF163">
        <f t="shared" si="86"/>
        <v>1.0525053016227815E-2</v>
      </c>
      <c r="AG163">
        <f t="shared" si="87"/>
        <v>56.88650843585777</v>
      </c>
      <c r="AH163">
        <f t="shared" si="61"/>
        <v>106.72675755846757</v>
      </c>
    </row>
    <row r="164" spans="4:34" x14ac:dyDescent="0.35">
      <c r="D164" s="1">
        <f t="shared" si="88"/>
        <v>44724</v>
      </c>
      <c r="E164" s="6">
        <f t="shared" si="62"/>
        <v>0.5</v>
      </c>
      <c r="F164" s="2">
        <f t="shared" si="89"/>
        <v>2459742.5</v>
      </c>
      <c r="G164" s="9">
        <f t="shared" si="63"/>
        <v>0.22443531827515401</v>
      </c>
      <c r="I164" s="10">
        <f t="shared" si="64"/>
        <v>80.310710219162502</v>
      </c>
      <c r="J164" s="10">
        <f t="shared" si="65"/>
        <v>8436.9874116973697</v>
      </c>
      <c r="K164" s="10">
        <f t="shared" si="66"/>
        <v>1.6699193030493095E-2</v>
      </c>
      <c r="L164">
        <f t="shared" si="67"/>
        <v>0.73395720250466168</v>
      </c>
      <c r="M164">
        <f t="shared" si="68"/>
        <v>81.044667421667157</v>
      </c>
      <c r="N164" s="12">
        <f t="shared" si="69"/>
        <v>8437.7213688998745</v>
      </c>
      <c r="O164" s="12">
        <f t="shared" si="70"/>
        <v>1.0154129428794596</v>
      </c>
      <c r="P164">
        <f t="shared" si="71"/>
        <v>81.035265207911308</v>
      </c>
      <c r="Q164">
        <f t="shared" si="72"/>
        <v>23.436372514264455</v>
      </c>
      <c r="R164">
        <f t="shared" si="73"/>
        <v>23.437985255491647</v>
      </c>
      <c r="S164" s="12">
        <f t="shared" si="74"/>
        <v>80.243949047147296</v>
      </c>
      <c r="T164">
        <f t="shared" si="75"/>
        <v>23.13490645502192</v>
      </c>
      <c r="U164">
        <f t="shared" si="76"/>
        <v>4.3029597918043595E-2</v>
      </c>
      <c r="V164">
        <f t="shared" si="77"/>
        <v>0.22722827810626428</v>
      </c>
      <c r="W164">
        <f t="shared" si="78"/>
        <v>110.73181550340225</v>
      </c>
      <c r="X164" s="6">
        <f t="shared" si="79"/>
        <v>0.59643942480687062</v>
      </c>
      <c r="Y164" s="6">
        <f t="shared" si="80"/>
        <v>0.2888510484085311</v>
      </c>
      <c r="Z164" s="6">
        <f t="shared" si="81"/>
        <v>0.9040278012052102</v>
      </c>
      <c r="AA164">
        <f t="shared" si="82"/>
        <v>885.85452402721796</v>
      </c>
      <c r="AB164">
        <f t="shared" si="83"/>
        <v>581.12722827810626</v>
      </c>
      <c r="AC164">
        <f t="shared" si="84"/>
        <v>-34.718192930473435</v>
      </c>
      <c r="AD164">
        <f t="shared" si="60"/>
        <v>33.12370059524455</v>
      </c>
      <c r="AE164">
        <f t="shared" si="85"/>
        <v>56.87629940475545</v>
      </c>
      <c r="AF164">
        <f t="shared" si="86"/>
        <v>1.0524926297902856E-2</v>
      </c>
      <c r="AG164">
        <f t="shared" si="87"/>
        <v>56.886824331053354</v>
      </c>
      <c r="AH164">
        <f t="shared" si="61"/>
        <v>106.57593188718647</v>
      </c>
    </row>
    <row r="165" spans="4:34" x14ac:dyDescent="0.35">
      <c r="D165" s="1">
        <f t="shared" si="88"/>
        <v>44725</v>
      </c>
      <c r="E165" s="6">
        <f t="shared" si="62"/>
        <v>0.5</v>
      </c>
      <c r="F165" s="2">
        <f t="shared" si="89"/>
        <v>2459743.5</v>
      </c>
      <c r="G165" s="9">
        <f t="shared" si="63"/>
        <v>0.22446269678302533</v>
      </c>
      <c r="I165" s="10">
        <f t="shared" si="64"/>
        <v>81.296357583052668</v>
      </c>
      <c r="J165" s="10">
        <f t="shared" si="65"/>
        <v>8437.9730119772066</v>
      </c>
      <c r="K165" s="10">
        <f t="shared" si="66"/>
        <v>1.6699191878025599E-2</v>
      </c>
      <c r="L165">
        <f t="shared" si="67"/>
        <v>0.70403094193735727</v>
      </c>
      <c r="M165">
        <f t="shared" si="68"/>
        <v>82.000388524990029</v>
      </c>
      <c r="N165" s="12">
        <f t="shared" si="69"/>
        <v>8438.6770429191438</v>
      </c>
      <c r="O165" s="12">
        <f t="shared" si="70"/>
        <v>1.0155196379337501</v>
      </c>
      <c r="P165">
        <f t="shared" si="71"/>
        <v>81.990989095906144</v>
      </c>
      <c r="Q165">
        <f t="shared" si="72"/>
        <v>23.436372158229847</v>
      </c>
      <c r="R165">
        <f t="shared" si="73"/>
        <v>23.437986736233505</v>
      </c>
      <c r="S165" s="12">
        <f t="shared" si="74"/>
        <v>81.281368938028365</v>
      </c>
      <c r="T165">
        <f t="shared" si="75"/>
        <v>23.195930207681887</v>
      </c>
      <c r="U165">
        <f t="shared" si="76"/>
        <v>4.3029603509655394E-2</v>
      </c>
      <c r="V165">
        <f t="shared" si="77"/>
        <v>2.0469762310162596E-2</v>
      </c>
      <c r="W165">
        <f t="shared" si="78"/>
        <v>110.79272104242159</v>
      </c>
      <c r="X165" s="6">
        <f t="shared" si="79"/>
        <v>0.59658300710950685</v>
      </c>
      <c r="Y165" s="6">
        <f t="shared" si="80"/>
        <v>0.28882544865833576</v>
      </c>
      <c r="Z165" s="6">
        <f t="shared" si="81"/>
        <v>0.90434056556067788</v>
      </c>
      <c r="AA165">
        <f t="shared" si="82"/>
        <v>886.34176833937272</v>
      </c>
      <c r="AB165">
        <f t="shared" si="83"/>
        <v>580.92046976231018</v>
      </c>
      <c r="AC165">
        <f t="shared" si="84"/>
        <v>-34.769882559422456</v>
      </c>
      <c r="AD165">
        <f t="shared" si="60"/>
        <v>33.127969040212527</v>
      </c>
      <c r="AE165">
        <f t="shared" si="85"/>
        <v>56.872030959787473</v>
      </c>
      <c r="AF165">
        <f t="shared" si="86"/>
        <v>1.052663793369427E-2</v>
      </c>
      <c r="AG165">
        <f t="shared" si="87"/>
        <v>56.882557597721167</v>
      </c>
      <c r="AH165">
        <f t="shared" si="61"/>
        <v>106.43461444737198</v>
      </c>
    </row>
    <row r="166" spans="4:34" x14ac:dyDescent="0.35">
      <c r="D166" s="1">
        <f t="shared" si="88"/>
        <v>44726</v>
      </c>
      <c r="E166" s="6">
        <f t="shared" si="62"/>
        <v>0.5</v>
      </c>
      <c r="F166" s="2">
        <f t="shared" si="89"/>
        <v>2459744.5</v>
      </c>
      <c r="G166" s="9">
        <f t="shared" si="63"/>
        <v>0.22449007529089665</v>
      </c>
      <c r="I166" s="10">
        <f t="shared" si="64"/>
        <v>82.282004946944653</v>
      </c>
      <c r="J166" s="10">
        <f t="shared" si="65"/>
        <v>8438.9586122570399</v>
      </c>
      <c r="K166" s="10">
        <f t="shared" si="66"/>
        <v>1.6699190725557908E-2</v>
      </c>
      <c r="L166">
        <f t="shared" si="67"/>
        <v>0.67390806260462677</v>
      </c>
      <c r="M166">
        <f t="shared" si="68"/>
        <v>82.955913009549278</v>
      </c>
      <c r="N166" s="12">
        <f t="shared" si="69"/>
        <v>8439.6325203196448</v>
      </c>
      <c r="O166" s="12">
        <f t="shared" si="70"/>
        <v>1.0156218695211889</v>
      </c>
      <c r="P166">
        <f t="shared" si="71"/>
        <v>82.946516368305879</v>
      </c>
      <c r="Q166">
        <f t="shared" si="72"/>
        <v>23.436371802195236</v>
      </c>
      <c r="R166">
        <f t="shared" si="73"/>
        <v>23.437988215596221</v>
      </c>
      <c r="S166" s="12">
        <f t="shared" si="74"/>
        <v>82.319469617359246</v>
      </c>
      <c r="T166">
        <f t="shared" si="75"/>
        <v>23.250137185995371</v>
      </c>
      <c r="U166">
        <f t="shared" si="76"/>
        <v>4.3029609096059636E-2</v>
      </c>
      <c r="V166">
        <f t="shared" si="77"/>
        <v>-0.18900555232765825</v>
      </c>
      <c r="W166">
        <f t="shared" si="78"/>
        <v>110.84689147368815</v>
      </c>
      <c r="X166" s="6">
        <f t="shared" si="79"/>
        <v>0.59672847607800539</v>
      </c>
      <c r="Y166" s="6">
        <f t="shared" si="80"/>
        <v>0.28882044420664948</v>
      </c>
      <c r="Z166" s="6">
        <f t="shared" si="81"/>
        <v>0.90463650794936135</v>
      </c>
      <c r="AA166">
        <f t="shared" si="82"/>
        <v>886.77513178950517</v>
      </c>
      <c r="AB166">
        <f t="shared" si="83"/>
        <v>580.71099444767231</v>
      </c>
      <c r="AC166">
        <f t="shared" si="84"/>
        <v>-34.822251388081924</v>
      </c>
      <c r="AD166">
        <f t="shared" si="60"/>
        <v>33.136736499833006</v>
      </c>
      <c r="AE166">
        <f t="shared" si="85"/>
        <v>56.863263500166994</v>
      </c>
      <c r="AF166">
        <f t="shared" si="86"/>
        <v>1.0530154182531263E-2</v>
      </c>
      <c r="AG166">
        <f t="shared" si="87"/>
        <v>56.873793654349527</v>
      </c>
      <c r="AH166">
        <f t="shared" si="61"/>
        <v>106.30296614486201</v>
      </c>
    </row>
    <row r="167" spans="4:34" x14ac:dyDescent="0.35">
      <c r="D167" s="1">
        <f t="shared" si="88"/>
        <v>44727</v>
      </c>
      <c r="E167" s="6">
        <f t="shared" si="62"/>
        <v>0.5</v>
      </c>
      <c r="F167" s="2">
        <f t="shared" si="89"/>
        <v>2459745.5</v>
      </c>
      <c r="G167" s="9">
        <f t="shared" si="63"/>
        <v>0.22451745379876797</v>
      </c>
      <c r="I167" s="10">
        <f t="shared" si="64"/>
        <v>83.267652310836638</v>
      </c>
      <c r="J167" s="10">
        <f t="shared" si="65"/>
        <v>8439.9442125368769</v>
      </c>
      <c r="K167" s="10">
        <f t="shared" si="66"/>
        <v>1.669918957309003E-2</v>
      </c>
      <c r="L167">
        <f t="shared" si="67"/>
        <v>0.64359704754838243</v>
      </c>
      <c r="M167">
        <f t="shared" si="68"/>
        <v>83.911249358385021</v>
      </c>
      <c r="N167" s="12">
        <f t="shared" si="69"/>
        <v>8440.5878095844255</v>
      </c>
      <c r="O167" s="12">
        <f t="shared" si="70"/>
        <v>1.0157196101142543</v>
      </c>
      <c r="P167">
        <f t="shared" si="71"/>
        <v>83.901855508148245</v>
      </c>
      <c r="Q167">
        <f t="shared" si="72"/>
        <v>23.436371446160628</v>
      </c>
      <c r="R167">
        <f t="shared" si="73"/>
        <v>23.437989693578235</v>
      </c>
      <c r="S167" s="12">
        <f t="shared" si="74"/>
        <v>83.358156719632092</v>
      </c>
      <c r="T167">
        <f t="shared" si="75"/>
        <v>23.297508661192062</v>
      </c>
      <c r="U167">
        <f t="shared" si="76"/>
        <v>4.302961467725043E-2</v>
      </c>
      <c r="V167">
        <f t="shared" si="77"/>
        <v>-0.4008223011190255</v>
      </c>
      <c r="W167">
        <f t="shared" si="78"/>
        <v>110.89428397136403</v>
      </c>
      <c r="X167" s="6">
        <f t="shared" si="79"/>
        <v>0.59687557104244371</v>
      </c>
      <c r="Y167" s="6">
        <f t="shared" si="80"/>
        <v>0.28883589334421023</v>
      </c>
      <c r="Z167" s="6">
        <f t="shared" si="81"/>
        <v>0.90491524874067708</v>
      </c>
      <c r="AA167">
        <f t="shared" si="82"/>
        <v>887.15427177091226</v>
      </c>
      <c r="AB167">
        <f t="shared" si="83"/>
        <v>580.499177698881</v>
      </c>
      <c r="AC167">
        <f t="shared" si="84"/>
        <v>-34.87520557527975</v>
      </c>
      <c r="AD167">
        <f t="shared" si="60"/>
        <v>33.149917074125455</v>
      </c>
      <c r="AE167">
        <f t="shared" si="85"/>
        <v>56.850082925874545</v>
      </c>
      <c r="AF167">
        <f t="shared" si="86"/>
        <v>1.053544165611494E-2</v>
      </c>
      <c r="AG167">
        <f t="shared" si="87"/>
        <v>56.860618367530662</v>
      </c>
      <c r="AH167">
        <f t="shared" si="61"/>
        <v>106.18113678182851</v>
      </c>
    </row>
    <row r="168" spans="4:34" x14ac:dyDescent="0.35">
      <c r="D168" s="1">
        <f t="shared" si="88"/>
        <v>44728</v>
      </c>
      <c r="E168" s="6">
        <f t="shared" si="62"/>
        <v>0.5</v>
      </c>
      <c r="F168" s="2">
        <f t="shared" si="89"/>
        <v>2459746.5</v>
      </c>
      <c r="G168" s="9">
        <f t="shared" si="63"/>
        <v>0.2245448323066393</v>
      </c>
      <c r="I168" s="10">
        <f t="shared" si="64"/>
        <v>84.253299674728623</v>
      </c>
      <c r="J168" s="10">
        <f t="shared" si="65"/>
        <v>8440.929812816712</v>
      </c>
      <c r="K168" s="10">
        <f t="shared" si="66"/>
        <v>1.6699188420621961E-2</v>
      </c>
      <c r="L168">
        <f t="shared" si="67"/>
        <v>0.61310642304366025</v>
      </c>
      <c r="M168">
        <f t="shared" si="68"/>
        <v>84.866406097772284</v>
      </c>
      <c r="N168" s="12">
        <f t="shared" si="69"/>
        <v>8441.5429192397551</v>
      </c>
      <c r="O168" s="12">
        <f t="shared" si="70"/>
        <v>1.0158128334105485</v>
      </c>
      <c r="P168">
        <f t="shared" si="71"/>
        <v>84.857015041705864</v>
      </c>
      <c r="Q168">
        <f t="shared" si="72"/>
        <v>23.43637109012602</v>
      </c>
      <c r="R168">
        <f t="shared" si="73"/>
        <v>23.43799117017798</v>
      </c>
      <c r="S168" s="12">
        <f t="shared" si="74"/>
        <v>84.397334720937963</v>
      </c>
      <c r="T168">
        <f t="shared" si="75"/>
        <v>23.338028574197427</v>
      </c>
      <c r="U168">
        <f t="shared" si="76"/>
        <v>4.3029620253221865E-2</v>
      </c>
      <c r="V168">
        <f t="shared" si="77"/>
        <v>-0.61460055968031979</v>
      </c>
      <c r="W168">
        <f t="shared" si="78"/>
        <v>110.93486120668908</v>
      </c>
      <c r="X168" s="6">
        <f t="shared" si="79"/>
        <v>0.59702402816644462</v>
      </c>
      <c r="Y168" s="6">
        <f t="shared" si="80"/>
        <v>0.28887163592564158</v>
      </c>
      <c r="Z168" s="6">
        <f t="shared" si="81"/>
        <v>0.90517642040724755</v>
      </c>
      <c r="AA168">
        <f t="shared" si="82"/>
        <v>887.47888965351262</v>
      </c>
      <c r="AB168">
        <f t="shared" si="83"/>
        <v>580.28539944031968</v>
      </c>
      <c r="AC168">
        <f t="shared" si="84"/>
        <v>-34.92865013992008</v>
      </c>
      <c r="AD168">
        <f t="shared" si="60"/>
        <v>33.167424625475853</v>
      </c>
      <c r="AE168">
        <f t="shared" si="85"/>
        <v>56.832575374524147</v>
      </c>
      <c r="AF168">
        <f t="shared" si="86"/>
        <v>1.0542467369669238E-2</v>
      </c>
      <c r="AG168">
        <f t="shared" si="87"/>
        <v>56.843117841893815</v>
      </c>
      <c r="AH168">
        <f t="shared" si="61"/>
        <v>106.06926494484389</v>
      </c>
    </row>
    <row r="169" spans="4:34" x14ac:dyDescent="0.35">
      <c r="D169" s="1">
        <f t="shared" si="88"/>
        <v>44729</v>
      </c>
      <c r="E169" s="6">
        <f t="shared" si="62"/>
        <v>0.5</v>
      </c>
      <c r="F169" s="2">
        <f t="shared" si="89"/>
        <v>2459747.5</v>
      </c>
      <c r="G169" s="9">
        <f t="shared" si="63"/>
        <v>0.22457221081451062</v>
      </c>
      <c r="I169" s="10">
        <f t="shared" si="64"/>
        <v>85.238947038620609</v>
      </c>
      <c r="J169" s="10">
        <f t="shared" si="65"/>
        <v>8441.9154130965471</v>
      </c>
      <c r="K169" s="10">
        <f t="shared" si="66"/>
        <v>1.6699187268153705E-2</v>
      </c>
      <c r="L169">
        <f t="shared" si="67"/>
        <v>0.5824447565744022</v>
      </c>
      <c r="M169">
        <f t="shared" si="68"/>
        <v>85.821391795195012</v>
      </c>
      <c r="N169" s="12">
        <f t="shared" si="69"/>
        <v>8442.4978578531209</v>
      </c>
      <c r="O169" s="12">
        <f t="shared" si="70"/>
        <v>1.0159015143377319</v>
      </c>
      <c r="P169">
        <f t="shared" si="71"/>
        <v>85.812003536460324</v>
      </c>
      <c r="Q169">
        <f t="shared" si="72"/>
        <v>23.436370734091408</v>
      </c>
      <c r="R169">
        <f t="shared" si="73"/>
        <v>23.437992645393884</v>
      </c>
      <c r="S169" s="12">
        <f t="shared" si="74"/>
        <v>85.436907104767059</v>
      </c>
      <c r="T169">
        <f t="shared" si="75"/>
        <v>23.371683555996704</v>
      </c>
      <c r="U169">
        <f t="shared" si="76"/>
        <v>4.3029625823967993E-2</v>
      </c>
      <c r="V169">
        <f t="shared" si="77"/>
        <v>-0.8299564843759476</v>
      </c>
      <c r="W169">
        <f t="shared" si="78"/>
        <v>110.96859146149338</v>
      </c>
      <c r="X169" s="6">
        <f t="shared" si="79"/>
        <v>0.59717358089192785</v>
      </c>
      <c r="Y169" s="6">
        <f t="shared" si="80"/>
        <v>0.28892749349889074</v>
      </c>
      <c r="Z169" s="6">
        <f t="shared" si="81"/>
        <v>0.90541966828496501</v>
      </c>
      <c r="AA169">
        <f t="shared" si="82"/>
        <v>887.748731691947</v>
      </c>
      <c r="AB169">
        <f t="shared" si="83"/>
        <v>580.07004351562398</v>
      </c>
      <c r="AC169">
        <f t="shared" si="84"/>
        <v>-34.982489121094005</v>
      </c>
      <c r="AD169">
        <f t="shared" si="60"/>
        <v>33.189172983669295</v>
      </c>
      <c r="AE169">
        <f t="shared" si="85"/>
        <v>56.810827016330705</v>
      </c>
      <c r="AF169">
        <f t="shared" si="86"/>
        <v>1.055119879188234E-2</v>
      </c>
      <c r="AG169">
        <f t="shared" si="87"/>
        <v>56.821378215122586</v>
      </c>
      <c r="AH169">
        <f t="shared" si="61"/>
        <v>105.96747793063514</v>
      </c>
    </row>
    <row r="170" spans="4:34" x14ac:dyDescent="0.35">
      <c r="D170" s="1">
        <f t="shared" si="88"/>
        <v>44730</v>
      </c>
      <c r="E170" s="6">
        <f t="shared" si="62"/>
        <v>0.5</v>
      </c>
      <c r="F170" s="2">
        <f t="shared" si="89"/>
        <v>2459748.5</v>
      </c>
      <c r="G170" s="9">
        <f t="shared" si="63"/>
        <v>0.22459958932238194</v>
      </c>
      <c r="I170" s="10">
        <f t="shared" si="64"/>
        <v>86.224594402514413</v>
      </c>
      <c r="J170" s="10">
        <f t="shared" si="65"/>
        <v>8442.9010133763823</v>
      </c>
      <c r="K170" s="10">
        <f t="shared" si="66"/>
        <v>1.6699186115685258E-2</v>
      </c>
      <c r="L170">
        <f t="shared" si="67"/>
        <v>0.5516206548096344</v>
      </c>
      <c r="M170">
        <f t="shared" si="68"/>
        <v>86.776215057324052</v>
      </c>
      <c r="N170" s="12">
        <f t="shared" si="69"/>
        <v>8443.4526340311913</v>
      </c>
      <c r="O170" s="12">
        <f t="shared" si="70"/>
        <v>1.0159856290582074</v>
      </c>
      <c r="P170">
        <f t="shared" si="71"/>
        <v>86.766829599080054</v>
      </c>
      <c r="Q170">
        <f t="shared" si="72"/>
        <v>23.4363703780568</v>
      </c>
      <c r="R170">
        <f t="shared" si="73"/>
        <v>23.437994119224392</v>
      </c>
      <c r="S170" s="12">
        <f t="shared" si="74"/>
        <v>86.476776530827138</v>
      </c>
      <c r="T170">
        <f t="shared" si="75"/>
        <v>23.398462944483661</v>
      </c>
      <c r="U170">
        <f t="shared" si="76"/>
        <v>4.3029631389482945E-2</v>
      </c>
      <c r="V170">
        <f t="shared" si="77"/>
        <v>-1.0465029633462266</v>
      </c>
      <c r="W170">
        <f t="shared" si="78"/>
        <v>110.99544872518342</v>
      </c>
      <c r="X170" s="6">
        <f t="shared" si="79"/>
        <v>0.59732396039121272</v>
      </c>
      <c r="Y170" s="6">
        <f t="shared" si="80"/>
        <v>0.28900326948792543</v>
      </c>
      <c r="Z170" s="6">
        <f t="shared" si="81"/>
        <v>0.9056446512945</v>
      </c>
      <c r="AA170">
        <f t="shared" si="82"/>
        <v>887.96358980146738</v>
      </c>
      <c r="AB170">
        <f t="shared" si="83"/>
        <v>579.85349703665372</v>
      </c>
      <c r="AC170">
        <f t="shared" si="84"/>
        <v>-35.03662574083657</v>
      </c>
      <c r="AD170">
        <f t="shared" si="60"/>
        <v>33.215076145233446</v>
      </c>
      <c r="AE170">
        <f t="shared" si="85"/>
        <v>56.784923854766554</v>
      </c>
      <c r="AF170">
        <f t="shared" si="86"/>
        <v>1.0561603893878642E-2</v>
      </c>
      <c r="AG170">
        <f t="shared" si="87"/>
        <v>56.79548545866043</v>
      </c>
      <c r="AH170">
        <f t="shared" si="61"/>
        <v>105.87589170797673</v>
      </c>
    </row>
    <row r="171" spans="4:34" x14ac:dyDescent="0.35">
      <c r="D171" s="1">
        <f t="shared" si="88"/>
        <v>44731</v>
      </c>
      <c r="E171" s="6">
        <f t="shared" si="62"/>
        <v>0.5</v>
      </c>
      <c r="F171" s="2">
        <f t="shared" si="89"/>
        <v>2459749.5</v>
      </c>
      <c r="G171" s="9">
        <f t="shared" si="63"/>
        <v>0.22462696783025324</v>
      </c>
      <c r="I171" s="10">
        <f t="shared" si="64"/>
        <v>87.210241766406398</v>
      </c>
      <c r="J171" s="10">
        <f t="shared" si="65"/>
        <v>8443.8866136562137</v>
      </c>
      <c r="K171" s="10">
        <f t="shared" si="66"/>
        <v>1.6699184963216616E-2</v>
      </c>
      <c r="L171">
        <f t="shared" si="67"/>
        <v>0.52064276157916078</v>
      </c>
      <c r="M171">
        <f t="shared" si="68"/>
        <v>87.730884527985552</v>
      </c>
      <c r="N171" s="12">
        <f t="shared" si="69"/>
        <v>8444.4072564177932</v>
      </c>
      <c r="O171" s="12">
        <f t="shared" si="70"/>
        <v>1.0160651549735651</v>
      </c>
      <c r="P171">
        <f t="shared" si="71"/>
        <v>87.721501873388817</v>
      </c>
      <c r="Q171">
        <f t="shared" si="72"/>
        <v>23.436370022022192</v>
      </c>
      <c r="R171">
        <f t="shared" si="73"/>
        <v>23.437995591667935</v>
      </c>
      <c r="S171" s="12">
        <f t="shared" si="74"/>
        <v>87.51684500635794</v>
      </c>
      <c r="T171">
        <f t="shared" si="75"/>
        <v>23.418358797722121</v>
      </c>
      <c r="U171">
        <f t="shared" si="76"/>
        <v>4.3029636949760801E-2</v>
      </c>
      <c r="V171">
        <f t="shared" si="77"/>
        <v>-1.2638502764301185</v>
      </c>
      <c r="W171">
        <f t="shared" si="78"/>
        <v>111.01541277459829</v>
      </c>
      <c r="X171" s="6">
        <f t="shared" si="79"/>
        <v>0.59747489602529869</v>
      </c>
      <c r="Y171" s="6">
        <f t="shared" si="80"/>
        <v>0.28909874942919228</v>
      </c>
      <c r="Z171" s="6">
        <f t="shared" si="81"/>
        <v>0.90585104262140503</v>
      </c>
      <c r="AA171">
        <f t="shared" si="82"/>
        <v>888.12330219678631</v>
      </c>
      <c r="AB171">
        <f t="shared" si="83"/>
        <v>579.63614972356982</v>
      </c>
      <c r="AC171">
        <f t="shared" si="84"/>
        <v>-35.090962569107546</v>
      </c>
      <c r="AD171">
        <f t="shared" si="60"/>
        <v>33.245048466546045</v>
      </c>
      <c r="AE171">
        <f t="shared" si="85"/>
        <v>56.754951533453955</v>
      </c>
      <c r="AF171">
        <f t="shared" si="86"/>
        <v>1.0573651197075259E-2</v>
      </c>
      <c r="AG171">
        <f t="shared" si="87"/>
        <v>56.765525184651032</v>
      </c>
      <c r="AH171">
        <f t="shared" si="61"/>
        <v>105.79461091400469</v>
      </c>
    </row>
    <row r="172" spans="4:34" x14ac:dyDescent="0.35">
      <c r="D172" s="1">
        <f t="shared" si="88"/>
        <v>44732</v>
      </c>
      <c r="E172" s="6">
        <f t="shared" si="62"/>
        <v>0.5</v>
      </c>
      <c r="F172" s="2">
        <f t="shared" si="89"/>
        <v>2459750.5</v>
      </c>
      <c r="G172" s="9">
        <f t="shared" si="63"/>
        <v>0.22465434633812456</v>
      </c>
      <c r="I172" s="10">
        <f t="shared" si="64"/>
        <v>88.195889130302021</v>
      </c>
      <c r="J172" s="10">
        <f t="shared" si="65"/>
        <v>8444.8722139360489</v>
      </c>
      <c r="K172" s="10">
        <f t="shared" si="66"/>
        <v>1.6699183810747791E-2</v>
      </c>
      <c r="L172">
        <f t="shared" si="67"/>
        <v>0.48951975584826202</v>
      </c>
      <c r="M172">
        <f t="shared" si="68"/>
        <v>88.685408886150285</v>
      </c>
      <c r="N172" s="12">
        <f t="shared" si="69"/>
        <v>8445.3617336918978</v>
      </c>
      <c r="O172" s="12">
        <f t="shared" si="70"/>
        <v>1.0161400707287815</v>
      </c>
      <c r="P172">
        <f t="shared" si="71"/>
        <v>88.676029038355011</v>
      </c>
      <c r="Q172">
        <f t="shared" si="72"/>
        <v>23.436369665987584</v>
      </c>
      <c r="R172">
        <f t="shared" si="73"/>
        <v>23.437997062722953</v>
      </c>
      <c r="S172" s="12">
        <f t="shared" si="74"/>
        <v>88.557014059451816</v>
      </c>
      <c r="T172">
        <f t="shared" si="75"/>
        <v>23.431365903563734</v>
      </c>
      <c r="U172">
        <f t="shared" si="76"/>
        <v>4.302964250479565E-2</v>
      </c>
      <c r="V172">
        <f t="shared" si="77"/>
        <v>-1.4816067622732281</v>
      </c>
      <c r="W172">
        <f t="shared" si="78"/>
        <v>111.02846923623778</v>
      </c>
      <c r="X172" s="6">
        <f t="shared" si="79"/>
        <v>0.59762611580713421</v>
      </c>
      <c r="Y172" s="6">
        <f t="shared" si="80"/>
        <v>0.28921370126202928</v>
      </c>
      <c r="Z172" s="6">
        <f t="shared" si="81"/>
        <v>0.90603853035223914</v>
      </c>
      <c r="AA172">
        <f t="shared" si="82"/>
        <v>888.22775388990226</v>
      </c>
      <c r="AB172">
        <f t="shared" si="83"/>
        <v>579.41839323772672</v>
      </c>
      <c r="AC172">
        <f t="shared" si="84"/>
        <v>-35.14540169056832</v>
      </c>
      <c r="AD172">
        <f t="shared" si="60"/>
        <v>33.279004850219657</v>
      </c>
      <c r="AE172">
        <f t="shared" si="85"/>
        <v>56.720995149780343</v>
      </c>
      <c r="AF172">
        <f t="shared" si="86"/>
        <v>1.0587309819792152E-2</v>
      </c>
      <c r="AG172">
        <f t="shared" si="87"/>
        <v>56.731582459600133</v>
      </c>
      <c r="AH172">
        <f t="shared" si="61"/>
        <v>105.72372888307905</v>
      </c>
    </row>
    <row r="173" spans="4:34" x14ac:dyDescent="0.35">
      <c r="D173" s="1">
        <f t="shared" si="88"/>
        <v>44733</v>
      </c>
      <c r="E173" s="6">
        <f t="shared" si="62"/>
        <v>0.5</v>
      </c>
      <c r="F173" s="2">
        <f t="shared" si="89"/>
        <v>2459751.5</v>
      </c>
      <c r="G173" s="9">
        <f t="shared" si="63"/>
        <v>0.22468172484599588</v>
      </c>
      <c r="I173" s="10">
        <f t="shared" si="64"/>
        <v>89.181536494194006</v>
      </c>
      <c r="J173" s="10">
        <f t="shared" si="65"/>
        <v>8445.857814215884</v>
      </c>
      <c r="K173" s="10">
        <f t="shared" si="66"/>
        <v>1.6699182658278772E-2</v>
      </c>
      <c r="L173">
        <f t="shared" si="67"/>
        <v>0.45826034969370238</v>
      </c>
      <c r="M173">
        <f t="shared" si="68"/>
        <v>89.639796843887709</v>
      </c>
      <c r="N173" s="12">
        <f t="shared" si="69"/>
        <v>8446.3160745655769</v>
      </c>
      <c r="O173" s="12">
        <f t="shared" si="70"/>
        <v>1.0162103562161762</v>
      </c>
      <c r="P173">
        <f t="shared" si="71"/>
        <v>89.63041980604568</v>
      </c>
      <c r="Q173">
        <f t="shared" si="72"/>
        <v>23.436369309952976</v>
      </c>
      <c r="R173">
        <f t="shared" si="73"/>
        <v>23.437998532387887</v>
      </c>
      <c r="S173" s="12">
        <f t="shared" si="74"/>
        <v>89.597184913785014</v>
      </c>
      <c r="T173">
        <f t="shared" si="75"/>
        <v>23.437481785577351</v>
      </c>
      <c r="U173">
        <f t="shared" si="76"/>
        <v>4.3029648054581621E-2</v>
      </c>
      <c r="V173">
        <f t="shared" si="77"/>
        <v>-1.6993794908616693</v>
      </c>
      <c r="W173">
        <f t="shared" si="78"/>
        <v>111.03460963046962</v>
      </c>
      <c r="X173" s="6">
        <f t="shared" si="79"/>
        <v>0.59777734686865402</v>
      </c>
      <c r="Y173" s="6">
        <f t="shared" si="80"/>
        <v>0.2893478756729051</v>
      </c>
      <c r="Z173" s="6">
        <f t="shared" si="81"/>
        <v>0.90620681806440295</v>
      </c>
      <c r="AA173">
        <f t="shared" si="82"/>
        <v>888.27687704375694</v>
      </c>
      <c r="AB173">
        <f t="shared" si="83"/>
        <v>579.20062050913828</v>
      </c>
      <c r="AC173">
        <f t="shared" si="84"/>
        <v>-35.199844872715431</v>
      </c>
      <c r="AD173">
        <f t="shared" si="60"/>
        <v>33.31686092433614</v>
      </c>
      <c r="AE173">
        <f t="shared" si="85"/>
        <v>56.68313907566386</v>
      </c>
      <c r="AF173">
        <f t="shared" si="86"/>
        <v>1.0602549522499758E-2</v>
      </c>
      <c r="AG173">
        <f t="shared" si="87"/>
        <v>56.693741625186362</v>
      </c>
      <c r="AH173">
        <f t="shared" si="61"/>
        <v>105.6633277062067</v>
      </c>
    </row>
    <row r="174" spans="4:34" x14ac:dyDescent="0.35">
      <c r="D174" s="1">
        <f t="shared" si="88"/>
        <v>44734</v>
      </c>
      <c r="E174" s="6">
        <f t="shared" si="62"/>
        <v>0.5</v>
      </c>
      <c r="F174" s="2">
        <f t="shared" si="89"/>
        <v>2459752.5</v>
      </c>
      <c r="G174" s="9">
        <f t="shared" si="63"/>
        <v>0.22470910335386721</v>
      </c>
      <c r="I174" s="10">
        <f t="shared" si="64"/>
        <v>90.167183858089629</v>
      </c>
      <c r="J174" s="10">
        <f t="shared" si="65"/>
        <v>8446.8434144957173</v>
      </c>
      <c r="K174" s="10">
        <f t="shared" si="66"/>
        <v>1.6699181505809565E-2</v>
      </c>
      <c r="L174">
        <f t="shared" si="67"/>
        <v>0.42687328627807541</v>
      </c>
      <c r="M174">
        <f t="shared" si="68"/>
        <v>90.59405714436771</v>
      </c>
      <c r="N174" s="12">
        <f t="shared" si="69"/>
        <v>8447.2702877819956</v>
      </c>
      <c r="O174" s="12">
        <f t="shared" si="70"/>
        <v>1.0162759925791303</v>
      </c>
      <c r="P174">
        <f t="shared" si="71"/>
        <v>90.584682919628307</v>
      </c>
      <c r="Q174">
        <f t="shared" si="72"/>
        <v>23.436368953918368</v>
      </c>
      <c r="R174">
        <f t="shared" si="73"/>
        <v>23.438000000661173</v>
      </c>
      <c r="S174" s="12">
        <f t="shared" si="74"/>
        <v>90.637258664306614</v>
      </c>
      <c r="T174">
        <f t="shared" si="75"/>
        <v>23.436706705262953</v>
      </c>
      <c r="U174">
        <f t="shared" si="76"/>
        <v>4.3029653599112809E-2</v>
      </c>
      <c r="V174">
        <f t="shared" si="77"/>
        <v>-1.9167749397273608</v>
      </c>
      <c r="W174">
        <f t="shared" si="78"/>
        <v>111.03383139743916</v>
      </c>
      <c r="X174" s="6">
        <f t="shared" si="79"/>
        <v>0.59792831593036622</v>
      </c>
      <c r="Y174" s="6">
        <f t="shared" si="80"/>
        <v>0.28950100649303523</v>
      </c>
      <c r="Z174" s="6">
        <f t="shared" si="81"/>
        <v>0.9063556253676972</v>
      </c>
      <c r="AA174">
        <f t="shared" si="82"/>
        <v>888.27065117951327</v>
      </c>
      <c r="AB174">
        <f t="shared" si="83"/>
        <v>578.98322506027262</v>
      </c>
      <c r="AC174">
        <f t="shared" si="84"/>
        <v>-35.254193734931846</v>
      </c>
      <c r="AD174">
        <f t="shared" si="60"/>
        <v>33.358533214163096</v>
      </c>
      <c r="AE174">
        <f t="shared" si="85"/>
        <v>56.641466785836904</v>
      </c>
      <c r="AF174">
        <f t="shared" si="86"/>
        <v>1.0619340751603064E-2</v>
      </c>
      <c r="AG174">
        <f t="shared" si="87"/>
        <v>56.652086126588507</v>
      </c>
      <c r="AH174">
        <f t="shared" si="61"/>
        <v>105.6134783189367</v>
      </c>
    </row>
    <row r="175" spans="4:34" x14ac:dyDescent="0.35">
      <c r="D175" s="1">
        <f t="shared" si="88"/>
        <v>44735</v>
      </c>
      <c r="E175" s="6">
        <f t="shared" si="62"/>
        <v>0.5</v>
      </c>
      <c r="F175" s="2">
        <f t="shared" si="89"/>
        <v>2459753.5</v>
      </c>
      <c r="G175" s="9">
        <f t="shared" si="63"/>
        <v>0.22473648186173853</v>
      </c>
      <c r="I175" s="10">
        <f t="shared" si="64"/>
        <v>91.152831221985252</v>
      </c>
      <c r="J175" s="10">
        <f t="shared" si="65"/>
        <v>8447.8290147755506</v>
      </c>
      <c r="K175" s="10">
        <f t="shared" si="66"/>
        <v>1.6699180353340167E-2</v>
      </c>
      <c r="L175">
        <f t="shared" si="67"/>
        <v>0.39536733782456818</v>
      </c>
      <c r="M175">
        <f t="shared" si="68"/>
        <v>91.548198559809819</v>
      </c>
      <c r="N175" s="12">
        <f t="shared" si="69"/>
        <v>8448.2243821133743</v>
      </c>
      <c r="O175" s="12">
        <f t="shared" si="70"/>
        <v>1.0163369622155614</v>
      </c>
      <c r="P175">
        <f t="shared" si="71"/>
        <v>91.538827151320021</v>
      </c>
      <c r="Q175">
        <f t="shared" si="72"/>
        <v>23.436368597883764</v>
      </c>
      <c r="R175">
        <f t="shared" si="73"/>
        <v>23.438001467541259</v>
      </c>
      <c r="S175" s="12">
        <f t="shared" si="74"/>
        <v>91.677136453227348</v>
      </c>
      <c r="T175">
        <f t="shared" si="75"/>
        <v>23.429043660534791</v>
      </c>
      <c r="U175">
        <f t="shared" si="76"/>
        <v>4.3029659138383337E-2</v>
      </c>
      <c r="V175">
        <f t="shared" si="77"/>
        <v>-2.1333996720087902</v>
      </c>
      <c r="W175">
        <f t="shared" si="78"/>
        <v>111.02613790451684</v>
      </c>
      <c r="X175" s="6">
        <f t="shared" si="79"/>
        <v>0.5980787497722283</v>
      </c>
      <c r="Y175" s="6">
        <f t="shared" si="80"/>
        <v>0.28967281114857041</v>
      </c>
      <c r="Z175" s="6">
        <f t="shared" si="81"/>
        <v>0.90648468839588614</v>
      </c>
      <c r="AA175">
        <f t="shared" si="82"/>
        <v>888.20910323613475</v>
      </c>
      <c r="AB175">
        <f t="shared" si="83"/>
        <v>578.76660032799123</v>
      </c>
      <c r="AC175">
        <f t="shared" si="84"/>
        <v>-35.308349918002193</v>
      </c>
      <c r="AD175">
        <f t="shared" si="60"/>
        <v>33.403939306036506</v>
      </c>
      <c r="AE175">
        <f t="shared" si="85"/>
        <v>56.596060693963494</v>
      </c>
      <c r="AF175">
        <f t="shared" si="86"/>
        <v>1.0637654681673585E-2</v>
      </c>
      <c r="AG175">
        <f t="shared" si="87"/>
        <v>56.606698348645168</v>
      </c>
      <c r="AH175">
        <f t="shared" si="61"/>
        <v>105.57424061558265</v>
      </c>
    </row>
    <row r="176" spans="4:34" x14ac:dyDescent="0.35">
      <c r="D176" s="1">
        <f t="shared" si="88"/>
        <v>44736</v>
      </c>
      <c r="E176" s="6">
        <f t="shared" si="62"/>
        <v>0.5</v>
      </c>
      <c r="F176" s="2">
        <f t="shared" si="89"/>
        <v>2459754.5</v>
      </c>
      <c r="G176" s="9">
        <f t="shared" si="63"/>
        <v>0.22476386036960985</v>
      </c>
      <c r="I176" s="10">
        <f t="shared" si="64"/>
        <v>92.138478585880875</v>
      </c>
      <c r="J176" s="10">
        <f t="shared" si="65"/>
        <v>8448.8146150553857</v>
      </c>
      <c r="K176" s="10">
        <f t="shared" si="66"/>
        <v>1.6699179200870579E-2</v>
      </c>
      <c r="L176">
        <f t="shared" si="67"/>
        <v>0.36375130359172619</v>
      </c>
      <c r="M176">
        <f t="shared" si="68"/>
        <v>92.502229889472602</v>
      </c>
      <c r="N176" s="12">
        <f t="shared" si="69"/>
        <v>8449.1783663589777</v>
      </c>
      <c r="O176" s="12">
        <f t="shared" si="70"/>
        <v>1.0163932487811649</v>
      </c>
      <c r="P176">
        <f t="shared" si="71"/>
        <v>92.492861300376987</v>
      </c>
      <c r="Q176">
        <f t="shared" si="72"/>
        <v>23.436368241849156</v>
      </c>
      <c r="R176">
        <f t="shared" si="73"/>
        <v>23.438002933026578</v>
      </c>
      <c r="S176" s="12">
        <f t="shared" si="74"/>
        <v>92.716719645858007</v>
      </c>
      <c r="T176">
        <f t="shared" si="75"/>
        <v>23.414498380475706</v>
      </c>
      <c r="U176">
        <f t="shared" si="76"/>
        <v>4.3029664672387301E-2</v>
      </c>
      <c r="V176">
        <f t="shared" si="77"/>
        <v>-2.3488610146008893</v>
      </c>
      <c r="W176">
        <f t="shared" si="78"/>
        <v>111.01153843523865</v>
      </c>
      <c r="X176" s="6">
        <f t="shared" si="79"/>
        <v>0.59822837570458398</v>
      </c>
      <c r="Y176" s="6">
        <f t="shared" si="80"/>
        <v>0.28986299116225439</v>
      </c>
      <c r="Z176" s="6">
        <f t="shared" si="81"/>
        <v>0.90659376024691352</v>
      </c>
      <c r="AA176">
        <f t="shared" si="82"/>
        <v>888.09230748190919</v>
      </c>
      <c r="AB176">
        <f t="shared" si="83"/>
        <v>578.55113898539912</v>
      </c>
      <c r="AC176">
        <f t="shared" si="84"/>
        <v>-35.36221525365022</v>
      </c>
      <c r="AD176">
        <f t="shared" si="60"/>
        <v>33.452998003156303</v>
      </c>
      <c r="AE176">
        <f t="shared" si="85"/>
        <v>56.547001996843697</v>
      </c>
      <c r="AF176">
        <f t="shared" si="86"/>
        <v>1.0657463256057266E-2</v>
      </c>
      <c r="AG176">
        <f t="shared" si="87"/>
        <v>56.557659460099757</v>
      </c>
      <c r="AH176">
        <f t="shared" si="61"/>
        <v>105.5456635875729</v>
      </c>
    </row>
    <row r="177" spans="4:34" x14ac:dyDescent="0.35">
      <c r="D177" s="1">
        <f t="shared" si="88"/>
        <v>44737</v>
      </c>
      <c r="E177" s="6">
        <f t="shared" si="62"/>
        <v>0.5</v>
      </c>
      <c r="F177" s="2">
        <f t="shared" si="89"/>
        <v>2459755.5</v>
      </c>
      <c r="G177" s="9">
        <f t="shared" si="63"/>
        <v>0.22479123887748118</v>
      </c>
      <c r="I177" s="10">
        <f t="shared" si="64"/>
        <v>93.124125949776499</v>
      </c>
      <c r="J177" s="10">
        <f t="shared" si="65"/>
        <v>8449.8002153352172</v>
      </c>
      <c r="K177" s="10">
        <f t="shared" si="66"/>
        <v>1.6699178048400799E-2</v>
      </c>
      <c r="L177">
        <f t="shared" si="67"/>
        <v>0.33203400784830012</v>
      </c>
      <c r="M177">
        <f t="shared" si="68"/>
        <v>93.456159957624806</v>
      </c>
      <c r="N177" s="12">
        <f t="shared" si="69"/>
        <v>8450.1322493430653</v>
      </c>
      <c r="O177" s="12">
        <f t="shared" si="70"/>
        <v>1.0164448371924111</v>
      </c>
      <c r="P177">
        <f t="shared" si="71"/>
        <v>93.44679419106555</v>
      </c>
      <c r="Q177">
        <f t="shared" si="72"/>
        <v>23.436367885814548</v>
      </c>
      <c r="R177">
        <f t="shared" si="73"/>
        <v>23.438004397115584</v>
      </c>
      <c r="S177" s="12">
        <f t="shared" si="74"/>
        <v>93.755910005684612</v>
      </c>
      <c r="T177">
        <f t="shared" si="75"/>
        <v>23.393079316377815</v>
      </c>
      <c r="U177">
        <f t="shared" si="76"/>
        <v>4.302967020111885E-2</v>
      </c>
      <c r="V177">
        <f t="shared" si="77"/>
        <v>-2.5627677345734727</v>
      </c>
      <c r="W177">
        <f t="shared" si="78"/>
        <v>110.99004815981067</v>
      </c>
      <c r="X177" s="6">
        <f t="shared" si="79"/>
        <v>0.59837692203789827</v>
      </c>
      <c r="Y177" s="6">
        <f t="shared" si="80"/>
        <v>0.29007123270509089</v>
      </c>
      <c r="Z177" s="6">
        <f t="shared" si="81"/>
        <v>0.9066826113707056</v>
      </c>
      <c r="AA177">
        <f t="shared" si="82"/>
        <v>887.92038527848536</v>
      </c>
      <c r="AB177">
        <f t="shared" si="83"/>
        <v>578.33723226542645</v>
      </c>
      <c r="AC177">
        <f t="shared" si="84"/>
        <v>-35.415691933643387</v>
      </c>
      <c r="AD177">
        <f t="shared" si="60"/>
        <v>33.505629473086039</v>
      </c>
      <c r="AE177">
        <f t="shared" si="85"/>
        <v>56.494370526913961</v>
      </c>
      <c r="AF177">
        <f t="shared" si="86"/>
        <v>1.0678739225796492E-2</v>
      </c>
      <c r="AG177">
        <f t="shared" si="87"/>
        <v>56.505049266139757</v>
      </c>
      <c r="AH177">
        <f t="shared" si="61"/>
        <v>105.5277854837218</v>
      </c>
    </row>
    <row r="178" spans="4:34" x14ac:dyDescent="0.35">
      <c r="D178" s="1">
        <f t="shared" si="88"/>
        <v>44738</v>
      </c>
      <c r="E178" s="6">
        <f t="shared" si="62"/>
        <v>0.5</v>
      </c>
      <c r="F178" s="2">
        <f t="shared" si="89"/>
        <v>2459756.5</v>
      </c>
      <c r="G178" s="9">
        <f t="shared" si="63"/>
        <v>0.2248186173853525</v>
      </c>
      <c r="I178" s="10">
        <f t="shared" si="64"/>
        <v>94.109773313673941</v>
      </c>
      <c r="J178" s="10">
        <f t="shared" si="65"/>
        <v>8450.7858156150505</v>
      </c>
      <c r="K178" s="10">
        <f t="shared" si="66"/>
        <v>1.6699176895930833E-2</v>
      </c>
      <c r="L178">
        <f t="shared" si="67"/>
        <v>0.30022429784704729</v>
      </c>
      <c r="M178">
        <f t="shared" si="68"/>
        <v>94.409997611520993</v>
      </c>
      <c r="N178" s="12">
        <f t="shared" si="69"/>
        <v>8451.0860399128978</v>
      </c>
      <c r="O178" s="12">
        <f t="shared" si="70"/>
        <v>1.0164917136293121</v>
      </c>
      <c r="P178">
        <f t="shared" si="71"/>
        <v>94.400634670637857</v>
      </c>
      <c r="Q178">
        <f t="shared" si="72"/>
        <v>23.436367529779943</v>
      </c>
      <c r="R178">
        <f t="shared" si="73"/>
        <v>23.438005859806722</v>
      </c>
      <c r="S178" s="12">
        <f t="shared" si="74"/>
        <v>94.794609868159398</v>
      </c>
      <c r="T178">
        <f t="shared" si="75"/>
        <v>23.36479762910044</v>
      </c>
      <c r="U178">
        <f t="shared" si="76"/>
        <v>4.3029675724572128E-2</v>
      </c>
      <c r="V178">
        <f t="shared" si="77"/>
        <v>-2.7747307120668361</v>
      </c>
      <c r="W178">
        <f t="shared" si="78"/>
        <v>110.9616880873667</v>
      </c>
      <c r="X178" s="6">
        <f t="shared" si="79"/>
        <v>0.59852411855004639</v>
      </c>
      <c r="Y178" s="6">
        <f t="shared" si="80"/>
        <v>0.29029720719625002</v>
      </c>
      <c r="Z178" s="6">
        <f t="shared" si="81"/>
        <v>0.90675102990384271</v>
      </c>
      <c r="AA178">
        <f t="shared" si="82"/>
        <v>887.69350469893357</v>
      </c>
      <c r="AB178">
        <f t="shared" si="83"/>
        <v>578.12526928793318</v>
      </c>
      <c r="AC178">
        <f t="shared" si="84"/>
        <v>-35.468682678016705</v>
      </c>
      <c r="AD178">
        <f t="shared" si="60"/>
        <v>33.561755386800016</v>
      </c>
      <c r="AE178">
        <f t="shared" si="85"/>
        <v>56.438244613199984</v>
      </c>
      <c r="AF178">
        <f t="shared" si="86"/>
        <v>1.0701456186817629E-2</v>
      </c>
      <c r="AG178">
        <f t="shared" si="87"/>
        <v>56.4489460693868</v>
      </c>
      <c r="AH178">
        <f t="shared" si="61"/>
        <v>105.52063399021569</v>
      </c>
    </row>
    <row r="179" spans="4:34" x14ac:dyDescent="0.35">
      <c r="D179" s="1">
        <f t="shared" si="88"/>
        <v>44739</v>
      </c>
      <c r="E179" s="6">
        <f t="shared" si="62"/>
        <v>0.5</v>
      </c>
      <c r="F179" s="2">
        <f t="shared" si="89"/>
        <v>2459757.5</v>
      </c>
      <c r="G179" s="9">
        <f t="shared" si="63"/>
        <v>0.22484599589322382</v>
      </c>
      <c r="I179" s="10">
        <f t="shared" si="64"/>
        <v>95.095420677571383</v>
      </c>
      <c r="J179" s="10">
        <f t="shared" si="65"/>
        <v>8451.7714158948838</v>
      </c>
      <c r="K179" s="10">
        <f t="shared" si="66"/>
        <v>1.6699175743460675E-2</v>
      </c>
      <c r="L179">
        <f t="shared" si="67"/>
        <v>0.26833104180006984</v>
      </c>
      <c r="M179">
        <f t="shared" si="68"/>
        <v>95.36375171937145</v>
      </c>
      <c r="N179" s="12">
        <f t="shared" si="69"/>
        <v>8452.0397469366835</v>
      </c>
      <c r="O179" s="12">
        <f t="shared" si="70"/>
        <v>1.0165338655379461</v>
      </c>
      <c r="P179">
        <f t="shared" si="71"/>
        <v>95.354391607301764</v>
      </c>
      <c r="Q179">
        <f t="shared" si="72"/>
        <v>23.436367173745335</v>
      </c>
      <c r="R179">
        <f t="shared" si="73"/>
        <v>23.438007321098429</v>
      </c>
      <c r="S179" s="12">
        <f t="shared" si="74"/>
        <v>95.832722312659484</v>
      </c>
      <c r="T179">
        <f t="shared" si="75"/>
        <v>23.329667172790547</v>
      </c>
      <c r="U179">
        <f t="shared" si="76"/>
        <v>4.3029681242741202E-2</v>
      </c>
      <c r="V179">
        <f t="shared" si="77"/>
        <v>-2.9843636078883091</v>
      </c>
      <c r="W179">
        <f t="shared" si="78"/>
        <v>110.92648500028263</v>
      </c>
      <c r="X179" s="6">
        <f t="shared" si="79"/>
        <v>0.59866969694992245</v>
      </c>
      <c r="Y179" s="6">
        <f t="shared" si="80"/>
        <v>0.29054057194913741</v>
      </c>
      <c r="Z179" s="6">
        <f t="shared" si="81"/>
        <v>0.90679882195070749</v>
      </c>
      <c r="AA179">
        <f t="shared" si="82"/>
        <v>887.411880002261</v>
      </c>
      <c r="AB179">
        <f t="shared" si="83"/>
        <v>577.91563639211165</v>
      </c>
      <c r="AC179">
        <f t="shared" si="84"/>
        <v>-35.521090901972087</v>
      </c>
      <c r="AD179">
        <f t="shared" si="60"/>
        <v>33.621299049168321</v>
      </c>
      <c r="AE179">
        <f t="shared" si="85"/>
        <v>56.378700950831679</v>
      </c>
      <c r="AF179">
        <f t="shared" si="86"/>
        <v>1.0725588615347559E-2</v>
      </c>
      <c r="AG179">
        <f t="shared" si="87"/>
        <v>56.38942653944703</v>
      </c>
      <c r="AH179">
        <f t="shared" si="61"/>
        <v>105.52422642812883</v>
      </c>
    </row>
    <row r="180" spans="4:34" x14ac:dyDescent="0.35">
      <c r="D180" s="1">
        <f t="shared" si="88"/>
        <v>44740</v>
      </c>
      <c r="E180" s="6">
        <f t="shared" si="62"/>
        <v>0.5</v>
      </c>
      <c r="F180" s="2">
        <f t="shared" si="89"/>
        <v>2459758.5</v>
      </c>
      <c r="G180" s="9">
        <f t="shared" si="63"/>
        <v>0.22487337440109514</v>
      </c>
      <c r="I180" s="10">
        <f t="shared" si="64"/>
        <v>96.081068041468825</v>
      </c>
      <c r="J180" s="10">
        <f t="shared" si="65"/>
        <v>8452.7570161747153</v>
      </c>
      <c r="K180" s="10">
        <f t="shared" si="66"/>
        <v>1.6699174590990327E-2</v>
      </c>
      <c r="L180">
        <f t="shared" si="67"/>
        <v>0.23636312685293601</v>
      </c>
      <c r="M180">
        <f t="shared" si="68"/>
        <v>96.317431168321761</v>
      </c>
      <c r="N180" s="12">
        <f t="shared" si="69"/>
        <v>8452.993379301568</v>
      </c>
      <c r="O180" s="12">
        <f t="shared" si="70"/>
        <v>1.0165712816327519</v>
      </c>
      <c r="P180">
        <f t="shared" si="71"/>
        <v>96.308073888200468</v>
      </c>
      <c r="Q180">
        <f t="shared" si="72"/>
        <v>23.436366817710731</v>
      </c>
      <c r="R180">
        <f t="shared" si="73"/>
        <v>23.438008780989161</v>
      </c>
      <c r="S180" s="12">
        <f t="shared" si="74"/>
        <v>96.870151332103646</v>
      </c>
      <c r="T180">
        <f t="shared" si="75"/>
        <v>23.287704475024622</v>
      </c>
      <c r="U180">
        <f t="shared" si="76"/>
        <v>4.3029686755620286E-2</v>
      </c>
      <c r="V180">
        <f t="shared" si="77"/>
        <v>-3.1912835240406863</v>
      </c>
      <c r="W180">
        <f t="shared" si="78"/>
        <v>110.88447137096202</v>
      </c>
      <c r="X180" s="6">
        <f t="shared" si="79"/>
        <v>0.59881339133613942</v>
      </c>
      <c r="Y180" s="6">
        <f t="shared" si="80"/>
        <v>0.2908009708612449</v>
      </c>
      <c r="Z180" s="6">
        <f t="shared" si="81"/>
        <v>0.90682581181103394</v>
      </c>
      <c r="AA180">
        <f t="shared" si="82"/>
        <v>887.07577096769614</v>
      </c>
      <c r="AB180">
        <f t="shared" si="83"/>
        <v>577.70871647595925</v>
      </c>
      <c r="AC180">
        <f t="shared" si="84"/>
        <v>-35.572820881010188</v>
      </c>
      <c r="AD180">
        <f t="shared" si="60"/>
        <v>33.684185520809542</v>
      </c>
      <c r="AE180">
        <f t="shared" si="85"/>
        <v>56.315814479190458</v>
      </c>
      <c r="AF180">
        <f t="shared" si="86"/>
        <v>1.0751111901531624E-2</v>
      </c>
      <c r="AG180">
        <f t="shared" si="87"/>
        <v>56.326565591091992</v>
      </c>
      <c r="AH180">
        <f t="shared" si="61"/>
        <v>105.53856996633385</v>
      </c>
    </row>
    <row r="181" spans="4:34" x14ac:dyDescent="0.35">
      <c r="D181" s="1">
        <f t="shared" si="88"/>
        <v>44741</v>
      </c>
      <c r="E181" s="6">
        <f t="shared" si="62"/>
        <v>0.5</v>
      </c>
      <c r="F181" s="2">
        <f t="shared" si="89"/>
        <v>2459759.5</v>
      </c>
      <c r="G181" s="9">
        <f t="shared" si="63"/>
        <v>0.22490075290896647</v>
      </c>
      <c r="I181" s="10">
        <f t="shared" si="64"/>
        <v>97.066715405366267</v>
      </c>
      <c r="J181" s="10">
        <f t="shared" si="65"/>
        <v>8453.7426164545486</v>
      </c>
      <c r="K181" s="10">
        <f t="shared" si="66"/>
        <v>1.6699173438519791E-2</v>
      </c>
      <c r="L181">
        <f t="shared" si="67"/>
        <v>0.20432945705884409</v>
      </c>
      <c r="M181">
        <f t="shared" si="68"/>
        <v>97.271044862425114</v>
      </c>
      <c r="N181" s="12">
        <f t="shared" si="69"/>
        <v>8453.9469459116081</v>
      </c>
      <c r="O181" s="12">
        <f t="shared" si="70"/>
        <v>1.0166039518985843</v>
      </c>
      <c r="P181">
        <f t="shared" si="71"/>
        <v>97.261690417384713</v>
      </c>
      <c r="Q181">
        <f t="shared" si="72"/>
        <v>23.436366461676126</v>
      </c>
      <c r="R181">
        <f t="shared" si="73"/>
        <v>23.438010239477368</v>
      </c>
      <c r="S181" s="12">
        <f t="shared" si="74"/>
        <v>97.906801999696128</v>
      </c>
      <c r="T181">
        <f t="shared" si="75"/>
        <v>23.238928713445731</v>
      </c>
      <c r="U181">
        <f t="shared" si="76"/>
        <v>4.3029692263203474E-2</v>
      </c>
      <c r="V181">
        <f t="shared" si="77"/>
        <v>-3.3951116554441096</v>
      </c>
      <c r="W181">
        <f t="shared" si="78"/>
        <v>110.83568526161605</v>
      </c>
      <c r="X181" s="6">
        <f t="shared" si="79"/>
        <v>0.59895493864961402</v>
      </c>
      <c r="Y181" s="6">
        <f t="shared" si="80"/>
        <v>0.29107803514512498</v>
      </c>
      <c r="Z181" s="6">
        <f t="shared" si="81"/>
        <v>0.90683184215410306</v>
      </c>
      <c r="AA181">
        <f t="shared" si="82"/>
        <v>886.6854820929284</v>
      </c>
      <c r="AB181">
        <f t="shared" si="83"/>
        <v>577.50488834455587</v>
      </c>
      <c r="AC181">
        <f t="shared" si="84"/>
        <v>-35.623777913861034</v>
      </c>
      <c r="AD181">
        <f t="shared" si="60"/>
        <v>33.750341731280862</v>
      </c>
      <c r="AE181">
        <f t="shared" si="85"/>
        <v>56.249658268719138</v>
      </c>
      <c r="AF181">
        <f t="shared" si="86"/>
        <v>1.0778002381235623E-2</v>
      </c>
      <c r="AG181">
        <f t="shared" si="87"/>
        <v>56.260436271100374</v>
      </c>
      <c r="AH181">
        <f t="shared" si="61"/>
        <v>105.56366184772548</v>
      </c>
    </row>
    <row r="182" spans="4:34" x14ac:dyDescent="0.35">
      <c r="D182" s="1">
        <f t="shared" si="88"/>
        <v>44742</v>
      </c>
      <c r="E182" s="6">
        <f t="shared" si="62"/>
        <v>0.5</v>
      </c>
      <c r="F182" s="2">
        <f t="shared" si="89"/>
        <v>2459760.5</v>
      </c>
      <c r="G182" s="9">
        <f t="shared" si="63"/>
        <v>0.22492813141683779</v>
      </c>
      <c r="I182" s="10">
        <f t="shared" si="64"/>
        <v>98.052362769265528</v>
      </c>
      <c r="J182" s="10">
        <f t="shared" si="65"/>
        <v>8454.7282167343801</v>
      </c>
      <c r="K182" s="10">
        <f t="shared" si="66"/>
        <v>1.6699172286049065E-2</v>
      </c>
      <c r="L182">
        <f t="shared" si="67"/>
        <v>0.17223895135379702</v>
      </c>
      <c r="M182">
        <f t="shared" si="68"/>
        <v>98.224601720619319</v>
      </c>
      <c r="N182" s="12">
        <f t="shared" si="69"/>
        <v>8454.9004556857344</v>
      </c>
      <c r="O182" s="12">
        <f t="shared" si="70"/>
        <v>1.0166318675925388</v>
      </c>
      <c r="P182">
        <f t="shared" si="71"/>
        <v>98.215250113789907</v>
      </c>
      <c r="Q182">
        <f t="shared" si="72"/>
        <v>23.436366105641518</v>
      </c>
      <c r="R182">
        <f t="shared" si="73"/>
        <v>23.438011696561492</v>
      </c>
      <c r="S182" s="12">
        <f t="shared" si="74"/>
        <v>98.942580632315909</v>
      </c>
      <c r="T182">
        <f t="shared" si="75"/>
        <v>23.183361688982039</v>
      </c>
      <c r="U182">
        <f t="shared" si="76"/>
        <v>4.302969776548491E-2</v>
      </c>
      <c r="V182">
        <f t="shared" si="77"/>
        <v>-3.595473931155309</v>
      </c>
      <c r="W182">
        <f t="shared" si="78"/>
        <v>110.78017020766126</v>
      </c>
      <c r="X182" s="6">
        <f t="shared" si="79"/>
        <v>0.59909407911885793</v>
      </c>
      <c r="Y182" s="6">
        <f t="shared" si="80"/>
        <v>0.29137138409757668</v>
      </c>
      <c r="Z182" s="6">
        <f t="shared" si="81"/>
        <v>0.90681677414013928</v>
      </c>
      <c r="AA182">
        <f t="shared" si="82"/>
        <v>886.24136166129006</v>
      </c>
      <c r="AB182">
        <f t="shared" si="83"/>
        <v>577.30452606884467</v>
      </c>
      <c r="AC182">
        <f t="shared" si="84"/>
        <v>-35.673868482788833</v>
      </c>
      <c r="AD182">
        <f t="shared" si="60"/>
        <v>33.819696583611169</v>
      </c>
      <c r="AE182">
        <f t="shared" si="85"/>
        <v>56.180303416388831</v>
      </c>
      <c r="AF182">
        <f t="shared" si="86"/>
        <v>1.0806237366022939E-2</v>
      </c>
      <c r="AG182">
        <f t="shared" si="87"/>
        <v>56.191109653754857</v>
      </c>
      <c r="AH182">
        <f t="shared" si="61"/>
        <v>105.59948962675207</v>
      </c>
    </row>
    <row r="183" spans="4:34" x14ac:dyDescent="0.35">
      <c r="D183" s="1">
        <f t="shared" si="88"/>
        <v>44743</v>
      </c>
      <c r="E183" s="6">
        <f t="shared" si="62"/>
        <v>0.5</v>
      </c>
      <c r="F183" s="2">
        <f t="shared" si="89"/>
        <v>2459761.5</v>
      </c>
      <c r="G183" s="9">
        <f t="shared" si="63"/>
        <v>0.22495550992470911</v>
      </c>
      <c r="I183" s="10">
        <f t="shared" si="64"/>
        <v>99.03801013316297</v>
      </c>
      <c r="J183" s="10">
        <f t="shared" si="65"/>
        <v>8455.7138170142116</v>
      </c>
      <c r="K183" s="10">
        <f t="shared" si="66"/>
        <v>1.6699171133578147E-2</v>
      </c>
      <c r="L183">
        <f t="shared" si="67"/>
        <v>0.14010054153052101</v>
      </c>
      <c r="M183">
        <f t="shared" si="68"/>
        <v>99.178110674693485</v>
      </c>
      <c r="N183" s="12">
        <f t="shared" si="69"/>
        <v>8455.8539175557416</v>
      </c>
      <c r="O183" s="12">
        <f t="shared" si="70"/>
        <v>1.0166550212455407</v>
      </c>
      <c r="P183">
        <f t="shared" si="71"/>
        <v>99.168761909202715</v>
      </c>
      <c r="Q183">
        <f t="shared" si="72"/>
        <v>23.436365749606914</v>
      </c>
      <c r="R183">
        <f t="shared" si="73"/>
        <v>23.438013152239993</v>
      </c>
      <c r="S183" s="12">
        <f t="shared" si="74"/>
        <v>99.977394950059391</v>
      </c>
      <c r="T183">
        <f t="shared" si="75"/>
        <v>23.121027795747093</v>
      </c>
      <c r="U183">
        <f t="shared" si="76"/>
        <v>4.3029703262458779E-2</v>
      </c>
      <c r="V183">
        <f t="shared" si="77"/>
        <v>-3.7920016434056563</v>
      </c>
      <c r="W183">
        <f t="shared" si="78"/>
        <v>110.71797508545535</v>
      </c>
      <c r="X183" s="6">
        <f t="shared" si="79"/>
        <v>0.59923055669680947</v>
      </c>
      <c r="Y183" s="6">
        <f t="shared" si="80"/>
        <v>0.29168062590387789</v>
      </c>
      <c r="Z183" s="6">
        <f t="shared" si="81"/>
        <v>0.90678048748974094</v>
      </c>
      <c r="AA183">
        <f t="shared" si="82"/>
        <v>885.7438006836428</v>
      </c>
      <c r="AB183">
        <f t="shared" si="83"/>
        <v>577.10799835659429</v>
      </c>
      <c r="AC183">
        <f t="shared" si="84"/>
        <v>-35.723000410851427</v>
      </c>
      <c r="AD183">
        <f t="shared" si="60"/>
        <v>33.892181050209736</v>
      </c>
      <c r="AE183">
        <f t="shared" si="85"/>
        <v>56.107818949790264</v>
      </c>
      <c r="AF183">
        <f t="shared" si="86"/>
        <v>1.0835795171303888E-2</v>
      </c>
      <c r="AG183">
        <f t="shared" si="87"/>
        <v>56.118654744961567</v>
      </c>
      <c r="AH183">
        <f t="shared" si="61"/>
        <v>105.64603141633688</v>
      </c>
    </row>
    <row r="184" spans="4:34" x14ac:dyDescent="0.35">
      <c r="D184" s="1">
        <f t="shared" si="88"/>
        <v>44744</v>
      </c>
      <c r="E184" s="6">
        <f t="shared" si="62"/>
        <v>0.5</v>
      </c>
      <c r="F184" s="2">
        <f t="shared" si="89"/>
        <v>2459762.5</v>
      </c>
      <c r="G184" s="9">
        <f t="shared" si="63"/>
        <v>0.22498288843258044</v>
      </c>
      <c r="I184" s="10">
        <f t="shared" si="64"/>
        <v>100.02365749706223</v>
      </c>
      <c r="J184" s="10">
        <f t="shared" si="65"/>
        <v>8456.6994172940431</v>
      </c>
      <c r="K184" s="10">
        <f t="shared" si="66"/>
        <v>1.6699169981107039E-2</v>
      </c>
      <c r="L184">
        <f t="shared" si="67"/>
        <v>0.10792317021329709</v>
      </c>
      <c r="M184">
        <f t="shared" si="68"/>
        <v>100.13158066727553</v>
      </c>
      <c r="N184" s="12">
        <f t="shared" si="69"/>
        <v>8456.8073404642564</v>
      </c>
      <c r="O184" s="12">
        <f t="shared" si="70"/>
        <v>1.0166734066637013</v>
      </c>
      <c r="P184">
        <f t="shared" si="71"/>
        <v>100.12223474624865</v>
      </c>
      <c r="Q184">
        <f t="shared" si="72"/>
        <v>23.436365393572309</v>
      </c>
      <c r="R184">
        <f t="shared" si="73"/>
        <v>23.438014606511317</v>
      </c>
      <c r="S184" s="12">
        <f t="shared" si="74"/>
        <v>101.01115423151799</v>
      </c>
      <c r="T184">
        <f t="shared" si="75"/>
        <v>23.051953987731594</v>
      </c>
      <c r="U184">
        <f t="shared" si="76"/>
        <v>4.3029708754119204E-2</v>
      </c>
      <c r="V184">
        <f t="shared" si="77"/>
        <v>-3.9843320628596306</v>
      </c>
      <c r="W184">
        <f t="shared" si="78"/>
        <v>110.64915396517682</v>
      </c>
      <c r="X184" s="6">
        <f t="shared" si="79"/>
        <v>0.59936411948809698</v>
      </c>
      <c r="Y184" s="6">
        <f t="shared" si="80"/>
        <v>0.29200535847371689</v>
      </c>
      <c r="Z184" s="6">
        <f t="shared" si="81"/>
        <v>0.90672288050247707</v>
      </c>
      <c r="AA184">
        <f t="shared" si="82"/>
        <v>885.19323172141458</v>
      </c>
      <c r="AB184">
        <f t="shared" si="83"/>
        <v>576.91566793714037</v>
      </c>
      <c r="AC184">
        <f t="shared" si="84"/>
        <v>-35.771083015714908</v>
      </c>
      <c r="AD184">
        <f t="shared" si="60"/>
        <v>33.967728260217569</v>
      </c>
      <c r="AE184">
        <f t="shared" si="85"/>
        <v>56.032271739782431</v>
      </c>
      <c r="AF184">
        <f t="shared" si="86"/>
        <v>1.0866655142663439E-2</v>
      </c>
      <c r="AG184">
        <f t="shared" si="87"/>
        <v>56.043138394925094</v>
      </c>
      <c r="AH184">
        <f t="shared" si="61"/>
        <v>105.70325614236549</v>
      </c>
    </row>
    <row r="185" spans="4:34" x14ac:dyDescent="0.35">
      <c r="D185" s="1">
        <f t="shared" si="88"/>
        <v>44745</v>
      </c>
      <c r="E185" s="6">
        <f t="shared" si="62"/>
        <v>0.5</v>
      </c>
      <c r="F185" s="2">
        <f t="shared" si="89"/>
        <v>2459763.5</v>
      </c>
      <c r="G185" s="9">
        <f t="shared" si="63"/>
        <v>0.22501026694045176</v>
      </c>
      <c r="I185" s="10">
        <f t="shared" si="64"/>
        <v>101.00930486096149</v>
      </c>
      <c r="J185" s="10">
        <f t="shared" si="65"/>
        <v>8457.6850175738746</v>
      </c>
      <c r="K185" s="10">
        <f t="shared" si="66"/>
        <v>1.669916882863574E-2</v>
      </c>
      <c r="L185">
        <f t="shared" si="67"/>
        <v>7.5715788832227432E-2</v>
      </c>
      <c r="M185">
        <f t="shared" si="68"/>
        <v>101.08502064979372</v>
      </c>
      <c r="N185" s="12">
        <f t="shared" si="69"/>
        <v>8457.7607333627075</v>
      </c>
      <c r="O185" s="12">
        <f t="shared" si="70"/>
        <v>1.0166870189294428</v>
      </c>
      <c r="P185">
        <f t="shared" si="71"/>
        <v>101.07567757635353</v>
      </c>
      <c r="Q185">
        <f t="shared" si="72"/>
        <v>23.436365037537705</v>
      </c>
      <c r="R185">
        <f t="shared" si="73"/>
        <v>23.438016059373922</v>
      </c>
      <c r="S185" s="12">
        <f t="shared" si="74"/>
        <v>102.04376946431154</v>
      </c>
      <c r="T185">
        <f t="shared" si="75"/>
        <v>22.976169742412594</v>
      </c>
      <c r="U185">
        <f t="shared" si="76"/>
        <v>4.3029714240460371E-2</v>
      </c>
      <c r="V185">
        <f t="shared" si="77"/>
        <v>-4.1721090385067905</v>
      </c>
      <c r="W185">
        <f t="shared" si="78"/>
        <v>110.57376594973758</v>
      </c>
      <c r="X185" s="6">
        <f t="shared" si="79"/>
        <v>0.59949452016562976</v>
      </c>
      <c r="Y185" s="6">
        <f t="shared" si="80"/>
        <v>0.29234517030524759</v>
      </c>
      <c r="Z185" s="6">
        <f t="shared" si="81"/>
        <v>0.90664387002601199</v>
      </c>
      <c r="AA185">
        <f t="shared" si="82"/>
        <v>884.59012759790062</v>
      </c>
      <c r="AB185">
        <f t="shared" si="83"/>
        <v>576.72789096149313</v>
      </c>
      <c r="AC185">
        <f t="shared" si="84"/>
        <v>-35.818027259626717</v>
      </c>
      <c r="AD185">
        <f t="shared" si="60"/>
        <v>34.046273578382127</v>
      </c>
      <c r="AE185">
        <f t="shared" si="85"/>
        <v>55.953726421617873</v>
      </c>
      <c r="AF185">
        <f t="shared" si="86"/>
        <v>1.0898797680374729E-2</v>
      </c>
      <c r="AG185">
        <f t="shared" si="87"/>
        <v>55.964625219298249</v>
      </c>
      <c r="AH185">
        <f t="shared" si="61"/>
        <v>105.77112380402326</v>
      </c>
    </row>
    <row r="186" spans="4:34" x14ac:dyDescent="0.35">
      <c r="D186" s="1">
        <f t="shared" si="88"/>
        <v>44746</v>
      </c>
      <c r="E186" s="6">
        <f t="shared" si="62"/>
        <v>0.5</v>
      </c>
      <c r="F186" s="2">
        <f t="shared" si="89"/>
        <v>2459764.5</v>
      </c>
      <c r="G186" s="9">
        <f t="shared" si="63"/>
        <v>0.22503764544832305</v>
      </c>
      <c r="I186" s="10">
        <f t="shared" si="64"/>
        <v>101.99495222486075</v>
      </c>
      <c r="J186" s="10">
        <f t="shared" si="65"/>
        <v>8458.6706178537042</v>
      </c>
      <c r="K186" s="10">
        <f t="shared" si="66"/>
        <v>1.6699167676164254E-2</v>
      </c>
      <c r="L186">
        <f t="shared" si="67"/>
        <v>4.3487355598207267E-2</v>
      </c>
      <c r="M186">
        <f t="shared" si="68"/>
        <v>102.03843958045896</v>
      </c>
      <c r="N186" s="12">
        <f t="shared" si="69"/>
        <v>8458.7141052093029</v>
      </c>
      <c r="O186" s="12">
        <f t="shared" si="70"/>
        <v>1.0166958544023894</v>
      </c>
      <c r="P186">
        <f t="shared" si="71"/>
        <v>102.02909935772583</v>
      </c>
      <c r="Q186">
        <f t="shared" si="72"/>
        <v>23.4363646815031</v>
      </c>
      <c r="R186">
        <f t="shared" si="73"/>
        <v>23.43801751082626</v>
      </c>
      <c r="S186" s="12">
        <f t="shared" si="74"/>
        <v>103.07515349052812</v>
      </c>
      <c r="T186">
        <f t="shared" si="75"/>
        <v>22.893707021410918</v>
      </c>
      <c r="U186">
        <f t="shared" si="76"/>
        <v>4.3029719721476428E-2</v>
      </c>
      <c r="V186">
        <f t="shared" si="77"/>
        <v>-4.3549835807023598</v>
      </c>
      <c r="W186">
        <f t="shared" si="78"/>
        <v>110.49187500068432</v>
      </c>
      <c r="X186" s="6">
        <f t="shared" si="79"/>
        <v>0.59962151637548777</v>
      </c>
      <c r="Y186" s="6">
        <f t="shared" si="80"/>
        <v>0.29269964137358695</v>
      </c>
      <c r="Z186" s="6">
        <f t="shared" si="81"/>
        <v>0.90654339137738871</v>
      </c>
      <c r="AA186">
        <f t="shared" si="82"/>
        <v>883.93500000547454</v>
      </c>
      <c r="AB186">
        <f t="shared" si="83"/>
        <v>576.54501641929767</v>
      </c>
      <c r="AC186">
        <f t="shared" si="84"/>
        <v>-35.863745895175583</v>
      </c>
      <c r="AD186">
        <f t="shared" si="60"/>
        <v>34.12775467556731</v>
      </c>
      <c r="AE186">
        <f t="shared" si="85"/>
        <v>55.87224532443269</v>
      </c>
      <c r="AF186">
        <f t="shared" si="86"/>
        <v>1.0932204262114732E-2</v>
      </c>
      <c r="AG186">
        <f t="shared" si="87"/>
        <v>55.883177528694802</v>
      </c>
      <c r="AH186">
        <f t="shared" si="61"/>
        <v>105.8495857383773</v>
      </c>
    </row>
    <row r="187" spans="4:34" x14ac:dyDescent="0.35">
      <c r="D187" s="1">
        <f t="shared" si="88"/>
        <v>44747</v>
      </c>
      <c r="E187" s="6">
        <f t="shared" si="62"/>
        <v>0.5</v>
      </c>
      <c r="F187" s="2">
        <f t="shared" si="89"/>
        <v>2459765.5</v>
      </c>
      <c r="G187" s="9">
        <f t="shared" si="63"/>
        <v>0.22506502395619438</v>
      </c>
      <c r="I187" s="10">
        <f t="shared" si="64"/>
        <v>102.98059958876183</v>
      </c>
      <c r="J187" s="10">
        <f t="shared" si="65"/>
        <v>8459.6562181335357</v>
      </c>
      <c r="K187" s="10">
        <f t="shared" si="66"/>
        <v>1.6699166523692577E-2</v>
      </c>
      <c r="L187">
        <f t="shared" si="67"/>
        <v>1.1246833476847379E-2</v>
      </c>
      <c r="M187">
        <f t="shared" si="68"/>
        <v>102.99184642223868</v>
      </c>
      <c r="N187" s="12">
        <f t="shared" si="69"/>
        <v>8459.6674649670131</v>
      </c>
      <c r="O187" s="12">
        <f t="shared" si="70"/>
        <v>1.0166999107200272</v>
      </c>
      <c r="P187">
        <f t="shared" si="71"/>
        <v>102.98250905333056</v>
      </c>
      <c r="Q187">
        <f t="shared" si="72"/>
        <v>23.436364325468496</v>
      </c>
      <c r="R187">
        <f t="shared" si="73"/>
        <v>23.438018960866788</v>
      </c>
      <c r="S187" s="12">
        <f t="shared" si="74"/>
        <v>104.10522114666627</v>
      </c>
      <c r="T187">
        <f t="shared" si="75"/>
        <v>22.804600228342149</v>
      </c>
      <c r="U187">
        <f t="shared" si="76"/>
        <v>4.3029725197161528E-2</v>
      </c>
      <c r="V187">
        <f t="shared" si="77"/>
        <v>-4.5326144258984087</v>
      </c>
      <c r="W187">
        <f t="shared" si="78"/>
        <v>110.40354975210937</v>
      </c>
      <c r="X187" s="6">
        <f t="shared" si="79"/>
        <v>0.59974487112909614</v>
      </c>
      <c r="Y187" s="6">
        <f t="shared" si="80"/>
        <v>0.29306834403990339</v>
      </c>
      <c r="Z187" s="6">
        <f t="shared" si="81"/>
        <v>0.90642139821828871</v>
      </c>
      <c r="AA187">
        <f t="shared" si="82"/>
        <v>883.22839801687496</v>
      </c>
      <c r="AB187">
        <f t="shared" si="83"/>
        <v>576.3673855741016</v>
      </c>
      <c r="AC187">
        <f t="shared" si="84"/>
        <v>-35.908153606474599</v>
      </c>
      <c r="AD187">
        <f t="shared" si="60"/>
        <v>34.212111591017994</v>
      </c>
      <c r="AE187">
        <f t="shared" si="85"/>
        <v>55.787888408982006</v>
      </c>
      <c r="AF187">
        <f t="shared" si="86"/>
        <v>1.0966857463898062E-2</v>
      </c>
      <c r="AG187">
        <f t="shared" si="87"/>
        <v>55.798855266445905</v>
      </c>
      <c r="AH187">
        <f t="shared" si="61"/>
        <v>105.93858488771696</v>
      </c>
    </row>
    <row r="188" spans="4:34" x14ac:dyDescent="0.35">
      <c r="D188" s="1">
        <f t="shared" si="88"/>
        <v>44748</v>
      </c>
      <c r="E188" s="6">
        <f t="shared" si="62"/>
        <v>0.5</v>
      </c>
      <c r="F188" s="2">
        <f t="shared" si="89"/>
        <v>2459766.5</v>
      </c>
      <c r="G188" s="9">
        <f t="shared" si="63"/>
        <v>0.2250924024640657</v>
      </c>
      <c r="I188" s="10">
        <f t="shared" si="64"/>
        <v>103.96624695266291</v>
      </c>
      <c r="J188" s="10">
        <f t="shared" si="65"/>
        <v>8460.6418184133654</v>
      </c>
      <c r="K188" s="10">
        <f t="shared" si="66"/>
        <v>1.6699165371220709E-2</v>
      </c>
      <c r="L188">
        <f t="shared" si="67"/>
        <v>-2.0996811836209203E-2</v>
      </c>
      <c r="M188">
        <f t="shared" si="68"/>
        <v>103.9452501408267</v>
      </c>
      <c r="N188" s="12">
        <f t="shared" si="69"/>
        <v>8460.6208216015293</v>
      </c>
      <c r="O188" s="12">
        <f t="shared" si="70"/>
        <v>1.0166991867981323</v>
      </c>
      <c r="P188">
        <f t="shared" si="71"/>
        <v>103.93591562885908</v>
      </c>
      <c r="Q188">
        <f t="shared" si="72"/>
        <v>23.436363969433891</v>
      </c>
      <c r="R188">
        <f t="shared" si="73"/>
        <v>23.438020409493962</v>
      </c>
      <c r="S188" s="12">
        <f t="shared" si="74"/>
        <v>105.13388939774362</v>
      </c>
      <c r="T188">
        <f t="shared" si="75"/>
        <v>22.708886164013553</v>
      </c>
      <c r="U188">
        <f t="shared" si="76"/>
        <v>4.3029730667509869E-2</v>
      </c>
      <c r="V188">
        <f t="shared" si="77"/>
        <v>-4.7046685817063514</v>
      </c>
      <c r="W188">
        <f t="shared" si="78"/>
        <v>110.30886331364263</v>
      </c>
      <c r="X188" s="6">
        <f t="shared" si="79"/>
        <v>0.59986435318174047</v>
      </c>
      <c r="Y188" s="6">
        <f t="shared" si="80"/>
        <v>0.29345084397717763</v>
      </c>
      <c r="Z188" s="6">
        <f t="shared" si="81"/>
        <v>0.90627786238630326</v>
      </c>
      <c r="AA188">
        <f t="shared" si="82"/>
        <v>882.47090650914106</v>
      </c>
      <c r="AB188">
        <f t="shared" si="83"/>
        <v>576.19533141829368</v>
      </c>
      <c r="AC188">
        <f t="shared" si="84"/>
        <v>-35.951167145426581</v>
      </c>
      <c r="AD188">
        <f t="shared" si="60"/>
        <v>34.299286786518131</v>
      </c>
      <c r="AE188">
        <f t="shared" si="85"/>
        <v>55.700713213481869</v>
      </c>
      <c r="AF188">
        <f t="shared" si="86"/>
        <v>1.1002740979249933E-2</v>
      </c>
      <c r="AG188">
        <f t="shared" si="87"/>
        <v>55.71171595446112</v>
      </c>
      <c r="AH188">
        <f t="shared" si="61"/>
        <v>106.03805606828359</v>
      </c>
    </row>
    <row r="189" spans="4:34" x14ac:dyDescent="0.35">
      <c r="D189" s="1">
        <f t="shared" si="88"/>
        <v>44749</v>
      </c>
      <c r="E189" s="6">
        <f t="shared" si="62"/>
        <v>0.5</v>
      </c>
      <c r="F189" s="2">
        <f t="shared" si="89"/>
        <v>2459767.5</v>
      </c>
      <c r="G189" s="9">
        <f t="shared" si="63"/>
        <v>0.22511978097193702</v>
      </c>
      <c r="I189" s="10">
        <f t="shared" si="64"/>
        <v>104.95189431656581</v>
      </c>
      <c r="J189" s="10">
        <f t="shared" si="65"/>
        <v>8461.6274186931969</v>
      </c>
      <c r="K189" s="10">
        <f t="shared" si="66"/>
        <v>1.6699164218748654E-2</v>
      </c>
      <c r="L189">
        <f t="shared" si="67"/>
        <v>-5.3234613941294986E-2</v>
      </c>
      <c r="M189">
        <f t="shared" si="68"/>
        <v>104.89865970262451</v>
      </c>
      <c r="N189" s="12">
        <f t="shared" si="69"/>
        <v>8461.5741840792562</v>
      </c>
      <c r="O189" s="12">
        <f t="shared" si="70"/>
        <v>1.0166936828309667</v>
      </c>
      <c r="P189">
        <f t="shared" si="71"/>
        <v>104.88932805071046</v>
      </c>
      <c r="Q189">
        <f t="shared" si="72"/>
        <v>23.436363613399291</v>
      </c>
      <c r="R189">
        <f t="shared" si="73"/>
        <v>23.438021856706246</v>
      </c>
      <c r="S189" s="12">
        <f t="shared" si="74"/>
        <v>106.16107746527999</v>
      </c>
      <c r="T189">
        <f t="shared" si="75"/>
        <v>22.60660397912568</v>
      </c>
      <c r="U189">
        <f t="shared" si="76"/>
        <v>4.3029736132515629E-2</v>
      </c>
      <c r="V189">
        <f t="shared" si="77"/>
        <v>-4.8708218509898886</v>
      </c>
      <c r="W189">
        <f t="shared" si="78"/>
        <v>110.20789306363598</v>
      </c>
      <c r="X189" s="6">
        <f t="shared" si="79"/>
        <v>0.59997973739652077</v>
      </c>
      <c r="Y189" s="6">
        <f t="shared" si="80"/>
        <v>0.29384670110864303</v>
      </c>
      <c r="Z189" s="6">
        <f t="shared" si="81"/>
        <v>0.90611277368439846</v>
      </c>
      <c r="AA189">
        <f t="shared" si="82"/>
        <v>881.66314450908783</v>
      </c>
      <c r="AB189">
        <f t="shared" si="83"/>
        <v>576.02917814901014</v>
      </c>
      <c r="AC189">
        <f t="shared" si="84"/>
        <v>-35.992705462747466</v>
      </c>
      <c r="AD189">
        <f t="shared" si="60"/>
        <v>34.389225192590807</v>
      </c>
      <c r="AE189">
        <f t="shared" si="85"/>
        <v>55.610774807409193</v>
      </c>
      <c r="AF189">
        <f t="shared" si="86"/>
        <v>1.103983963664062E-2</v>
      </c>
      <c r="AG189">
        <f t="shared" si="87"/>
        <v>55.621814647045831</v>
      </c>
      <c r="AH189">
        <f t="shared" si="61"/>
        <v>106.14792623914786</v>
      </c>
    </row>
    <row r="190" spans="4:34" x14ac:dyDescent="0.35">
      <c r="D190" s="1">
        <f t="shared" si="88"/>
        <v>44750</v>
      </c>
      <c r="E190" s="6">
        <f t="shared" si="62"/>
        <v>0.5</v>
      </c>
      <c r="F190" s="2">
        <f t="shared" si="89"/>
        <v>2459768.5</v>
      </c>
      <c r="G190" s="9">
        <f t="shared" si="63"/>
        <v>0.22514715947980835</v>
      </c>
      <c r="I190" s="10">
        <f t="shared" si="64"/>
        <v>105.93754168046689</v>
      </c>
      <c r="J190" s="10">
        <f t="shared" si="65"/>
        <v>8462.6130189730266</v>
      </c>
      <c r="K190" s="10">
        <f t="shared" si="66"/>
        <v>1.6699163066276404E-2</v>
      </c>
      <c r="L190">
        <f t="shared" si="67"/>
        <v>-8.5457607759871809E-2</v>
      </c>
      <c r="M190">
        <f t="shared" si="68"/>
        <v>105.85208407270702</v>
      </c>
      <c r="N190" s="12">
        <f t="shared" si="69"/>
        <v>8462.5275613652666</v>
      </c>
      <c r="O190" s="12">
        <f t="shared" si="70"/>
        <v>1.0166834002912426</v>
      </c>
      <c r="P190">
        <f t="shared" si="71"/>
        <v>105.84275528395715</v>
      </c>
      <c r="Q190">
        <f t="shared" si="72"/>
        <v>23.436363257364686</v>
      </c>
      <c r="R190">
        <f t="shared" si="73"/>
        <v>23.438023302502092</v>
      </c>
      <c r="S190" s="12">
        <f t="shared" si="74"/>
        <v>107.18670694884929</v>
      </c>
      <c r="T190">
        <f t="shared" si="75"/>
        <v>22.497795124648846</v>
      </c>
      <c r="U190">
        <f t="shared" si="76"/>
        <v>4.3029741592172988E-2</v>
      </c>
      <c r="V190">
        <f t="shared" si="77"/>
        <v>-5.0307593337741441</v>
      </c>
      <c r="W190">
        <f t="shared" si="78"/>
        <v>110.10072043368771</v>
      </c>
      <c r="X190" s="6">
        <f t="shared" si="79"/>
        <v>0.6000908050928988</v>
      </c>
      <c r="Y190" s="6">
        <f t="shared" si="80"/>
        <v>0.29425547055487733</v>
      </c>
      <c r="Z190" s="6">
        <f t="shared" si="81"/>
        <v>0.90592613963092006</v>
      </c>
      <c r="AA190">
        <f t="shared" si="82"/>
        <v>880.8057634695017</v>
      </c>
      <c r="AB190">
        <f t="shared" si="83"/>
        <v>575.86924066622578</v>
      </c>
      <c r="AC190">
        <f t="shared" si="84"/>
        <v>-36.032689833443555</v>
      </c>
      <c r="AD190">
        <f t="shared" si="60"/>
        <v>34.481874246894861</v>
      </c>
      <c r="AE190">
        <f t="shared" si="85"/>
        <v>55.518125753105139</v>
      </c>
      <c r="AF190">
        <f t="shared" si="86"/>
        <v>1.107813941520416E-2</v>
      </c>
      <c r="AG190">
        <f t="shared" si="87"/>
        <v>55.529203892520343</v>
      </c>
      <c r="AH190">
        <f t="shared" si="61"/>
        <v>106.26811477011279</v>
      </c>
    </row>
    <row r="191" spans="4:34" x14ac:dyDescent="0.35">
      <c r="D191" s="1">
        <f t="shared" si="88"/>
        <v>44751</v>
      </c>
      <c r="E191" s="6">
        <f t="shared" si="62"/>
        <v>0.5</v>
      </c>
      <c r="F191" s="2">
        <f t="shared" si="89"/>
        <v>2459769.5</v>
      </c>
      <c r="G191" s="9">
        <f t="shared" si="63"/>
        <v>0.22517453798767967</v>
      </c>
      <c r="I191" s="10">
        <f t="shared" si="64"/>
        <v>106.92318904436979</v>
      </c>
      <c r="J191" s="10">
        <f t="shared" si="65"/>
        <v>8463.5986192528562</v>
      </c>
      <c r="K191" s="10">
        <f t="shared" si="66"/>
        <v>1.6699161913803967E-2</v>
      </c>
      <c r="L191">
        <f t="shared" si="67"/>
        <v>-0.11765683156000674</v>
      </c>
      <c r="M191">
        <f t="shared" si="68"/>
        <v>106.80553221280978</v>
      </c>
      <c r="N191" s="12">
        <f t="shared" si="69"/>
        <v>8463.4809624212958</v>
      </c>
      <c r="O191" s="12">
        <f t="shared" si="70"/>
        <v>1.0166683419298566</v>
      </c>
      <c r="P191">
        <f t="shared" si="71"/>
        <v>106.79620629033226</v>
      </c>
      <c r="Q191">
        <f t="shared" si="72"/>
        <v>23.436362901330082</v>
      </c>
      <c r="R191">
        <f t="shared" si="73"/>
        <v>23.438024746879965</v>
      </c>
      <c r="S191" s="12">
        <f t="shared" si="74"/>
        <v>108.21070194099924</v>
      </c>
      <c r="T191">
        <f t="shared" si="75"/>
        <v>22.38250330004378</v>
      </c>
      <c r="U191">
        <f t="shared" si="76"/>
        <v>4.3029747046476101E-2</v>
      </c>
      <c r="V191">
        <f t="shared" si="77"/>
        <v>-5.1841759058486323</v>
      </c>
      <c r="W191">
        <f>DEGREES(ACOS(COS(RADIANS(90.833))/(COS(RADIANS($B$2))*COS(RADIANS(T191)))-TAN(RADIANS($B$2))*TAN(RADIANS(T191))))</f>
        <v>109.98743068566939</v>
      </c>
      <c r="X191" s="13">
        <f>(720-4*$B$3-V191+$B$4*60)/1440</f>
        <v>0.60019734437906158</v>
      </c>
      <c r="Y191" s="6">
        <f t="shared" si="80"/>
        <v>0.29467670358553549</v>
      </c>
      <c r="Z191" s="6">
        <f t="shared" si="81"/>
        <v>0.90571798517258773</v>
      </c>
      <c r="AA191">
        <f t="shared" si="82"/>
        <v>879.89944548535516</v>
      </c>
      <c r="AB191">
        <f t="shared" si="83"/>
        <v>575.71582409415134</v>
      </c>
      <c r="AC191">
        <f t="shared" si="84"/>
        <v>-36.071043976462164</v>
      </c>
      <c r="AD191">
        <f t="shared" si="60"/>
        <v>34.577183924985007</v>
      </c>
      <c r="AE191">
        <f t="shared" si="85"/>
        <v>55.422816075014993</v>
      </c>
      <c r="AF191">
        <f t="shared" si="86"/>
        <v>1.1117627458767126E-2</v>
      </c>
      <c r="AG191">
        <f t="shared" si="87"/>
        <v>55.433933702473759</v>
      </c>
      <c r="AH191">
        <f t="shared" si="61"/>
        <v>106.39853370764541</v>
      </c>
    </row>
    <row r="192" spans="4:34" x14ac:dyDescent="0.35">
      <c r="D192" s="1">
        <f t="shared" si="88"/>
        <v>44752</v>
      </c>
      <c r="E192" s="6">
        <f t="shared" si="62"/>
        <v>0.5</v>
      </c>
      <c r="F192" s="2">
        <f t="shared" si="89"/>
        <v>2459770.5</v>
      </c>
      <c r="G192" s="9">
        <f t="shared" si="63"/>
        <v>0.22520191649555099</v>
      </c>
      <c r="I192" s="10">
        <f t="shared" si="64"/>
        <v>107.90883640827269</v>
      </c>
      <c r="J192" s="10">
        <f t="shared" si="65"/>
        <v>8464.5842195326859</v>
      </c>
      <c r="K192" s="10">
        <f t="shared" si="66"/>
        <v>1.6699160761331343E-2</v>
      </c>
      <c r="L192">
        <f t="shared" si="67"/>
        <v>-0.14982332898174872</v>
      </c>
      <c r="M192">
        <f t="shared" si="68"/>
        <v>107.75901307929094</v>
      </c>
      <c r="N192" s="12">
        <f t="shared" si="69"/>
        <v>8464.4343962037037</v>
      </c>
      <c r="O192" s="12">
        <f t="shared" si="70"/>
        <v>1.0166485117753896</v>
      </c>
      <c r="P192">
        <f t="shared" si="71"/>
        <v>107.7496900261915</v>
      </c>
      <c r="Q192">
        <f t="shared" si="72"/>
        <v>23.436362545295481</v>
      </c>
      <c r="R192">
        <f t="shared" si="73"/>
        <v>23.438026189838329</v>
      </c>
      <c r="S192" s="12">
        <f t="shared" si="74"/>
        <v>109.23298913528073</v>
      </c>
      <c r="T192">
        <f t="shared" si="75"/>
        <v>22.260774399510044</v>
      </c>
      <c r="U192">
        <f t="shared" si="76"/>
        <v>4.3029752495419217E-2</v>
      </c>
      <c r="V192">
        <f t="shared" si="77"/>
        <v>-5.330776673011389</v>
      </c>
      <c r="W192">
        <f t="shared" si="78"/>
        <v>109.86811268243856</v>
      </c>
      <c r="X192" s="6">
        <f t="shared" si="79"/>
        <v>0.60029915046736904</v>
      </c>
      <c r="Y192" s="6">
        <f t="shared" si="80"/>
        <v>0.29510994857170636</v>
      </c>
      <c r="Z192" s="6">
        <f t="shared" si="81"/>
        <v>0.90548835236303171</v>
      </c>
      <c r="AA192">
        <f t="shared" si="82"/>
        <v>878.94490145950851</v>
      </c>
      <c r="AB192">
        <f t="shared" si="83"/>
        <v>575.56922332698855</v>
      </c>
      <c r="AC192">
        <f t="shared" si="84"/>
        <v>-36.107694168252863</v>
      </c>
      <c r="AD192">
        <f t="shared" si="60"/>
        <v>34.675106763597427</v>
      </c>
      <c r="AE192">
        <f t="shared" si="85"/>
        <v>55.324893236402573</v>
      </c>
      <c r="AF192">
        <f t="shared" si="86"/>
        <v>1.115829208820983E-2</v>
      </c>
      <c r="AG192">
        <f t="shared" si="87"/>
        <v>55.336051528490785</v>
      </c>
      <c r="AH192">
        <f t="shared" si="61"/>
        <v>106.53908803795838</v>
      </c>
    </row>
    <row r="193" spans="4:34" x14ac:dyDescent="0.35">
      <c r="D193" s="2">
        <f t="shared" si="88"/>
        <v>44753</v>
      </c>
      <c r="E193" s="6">
        <f t="shared" si="62"/>
        <v>0.5</v>
      </c>
      <c r="F193" s="2">
        <f t="shared" si="89"/>
        <v>2459771.5</v>
      </c>
      <c r="G193" s="9">
        <f t="shared" si="63"/>
        <v>0.22522929500342231</v>
      </c>
      <c r="I193" s="10">
        <f t="shared" si="64"/>
        <v>108.89448377217559</v>
      </c>
      <c r="J193" s="10">
        <f t="shared" si="65"/>
        <v>8465.5698198125156</v>
      </c>
      <c r="K193" s="10">
        <f t="shared" si="66"/>
        <v>1.6699159608858524E-2</v>
      </c>
      <c r="L193">
        <f t="shared" si="67"/>
        <v>-0.18194815106278156</v>
      </c>
      <c r="M193">
        <f t="shared" si="68"/>
        <v>108.71253562111281</v>
      </c>
      <c r="N193" s="12">
        <f t="shared" si="69"/>
        <v>8465.3878716614527</v>
      </c>
      <c r="O193" s="12">
        <f t="shared" si="70"/>
        <v>1.0166239151333769</v>
      </c>
      <c r="P193">
        <f t="shared" si="71"/>
        <v>108.70321544049473</v>
      </c>
      <c r="Q193">
        <f t="shared" si="72"/>
        <v>23.436362189260876</v>
      </c>
      <c r="R193">
        <f t="shared" si="73"/>
        <v>23.438027631375643</v>
      </c>
      <c r="S193" s="12">
        <f t="shared" si="74"/>
        <v>110.2534979272632</v>
      </c>
      <c r="T193">
        <f t="shared" si="75"/>
        <v>22.132656456439431</v>
      </c>
      <c r="U193">
        <f t="shared" si="76"/>
        <v>4.302975793899648E-2</v>
      </c>
      <c r="V193">
        <f t="shared" si="77"/>
        <v>-5.4702774000195644</v>
      </c>
      <c r="W193">
        <f>DEGREES(ACOS(COS(RADIANS(90.833))/(COS(RADIANS($B$2))*COS(RADIANS(T193)))-TAN(RADIANS($B$2))*TAN(RADIANS(T193))))</f>
        <v>109.74285865341184</v>
      </c>
      <c r="X193" s="6">
        <f t="shared" si="79"/>
        <v>0.60039602597223585</v>
      </c>
      <c r="Y193" s="6">
        <f t="shared" si="80"/>
        <v>0.29555475193498076</v>
      </c>
      <c r="Z193" s="6">
        <f t="shared" si="81"/>
        <v>0.9052373000094911</v>
      </c>
      <c r="AA193">
        <f t="shared" si="82"/>
        <v>877.94286922729475</v>
      </c>
      <c r="AB193">
        <f t="shared" si="83"/>
        <v>575.42972259998044</v>
      </c>
      <c r="AC193">
        <f t="shared" si="84"/>
        <v>-36.142569350004891</v>
      </c>
      <c r="AD193">
        <f t="shared" si="60"/>
        <v>34.775597876635608</v>
      </c>
      <c r="AE193">
        <f t="shared" si="85"/>
        <v>55.224402123364392</v>
      </c>
      <c r="AF193">
        <f t="shared" si="86"/>
        <v>1.1200122812186167E-2</v>
      </c>
      <c r="AG193">
        <f t="shared" si="87"/>
        <v>55.235602246176576</v>
      </c>
      <c r="AH193">
        <f t="shared" si="61"/>
        <v>106.68967594648609</v>
      </c>
    </row>
    <row r="194" spans="4:34" x14ac:dyDescent="0.35">
      <c r="D194" s="1">
        <f t="shared" si="88"/>
        <v>44754</v>
      </c>
      <c r="E194" s="6">
        <f t="shared" si="62"/>
        <v>0.5</v>
      </c>
      <c r="F194" s="2">
        <f t="shared" si="89"/>
        <v>2459772.5</v>
      </c>
      <c r="G194" s="9">
        <f t="shared" si="63"/>
        <v>0.22525667351129364</v>
      </c>
      <c r="I194" s="10">
        <f t="shared" si="64"/>
        <v>109.88013113608031</v>
      </c>
      <c r="J194" s="10">
        <f t="shared" si="65"/>
        <v>8466.5554200923434</v>
      </c>
      <c r="K194" s="10">
        <f t="shared" si="66"/>
        <v>1.6699158456385518E-2</v>
      </c>
      <c r="L194">
        <f t="shared" si="67"/>
        <v>-0.21402235826345362</v>
      </c>
      <c r="M194">
        <f t="shared" si="68"/>
        <v>109.66610877781686</v>
      </c>
      <c r="N194" s="12">
        <f t="shared" si="69"/>
        <v>8466.3413977340806</v>
      </c>
      <c r="O194" s="12">
        <f t="shared" si="70"/>
        <v>1.0165945585853455</v>
      </c>
      <c r="P194">
        <f t="shared" si="71"/>
        <v>109.65679147278095</v>
      </c>
      <c r="Q194">
        <f t="shared" si="72"/>
        <v>23.436361833226275</v>
      </c>
      <c r="R194">
        <f t="shared" si="73"/>
        <v>23.438029071490373</v>
      </c>
      <c r="S194" s="12">
        <f t="shared" si="74"/>
        <v>111.27216050837055</v>
      </c>
      <c r="T194">
        <f t="shared" si="75"/>
        <v>21.998199586262594</v>
      </c>
      <c r="U194">
        <f t="shared" si="76"/>
        <v>4.3029763377202129E-2</v>
      </c>
      <c r="V194">
        <f t="shared" si="77"/>
        <v>-5.6024049133915259</v>
      </c>
      <c r="W194">
        <f t="shared" si="78"/>
        <v>109.6117639561742</v>
      </c>
      <c r="X194" s="6">
        <f t="shared" si="79"/>
        <v>0.60048778118985524</v>
      </c>
      <c r="Y194" s="6">
        <f t="shared" si="80"/>
        <v>0.29601065908937135</v>
      </c>
      <c r="Z194" s="6">
        <f t="shared" si="81"/>
        <v>0.90496490329033907</v>
      </c>
      <c r="AA194">
        <f t="shared" si="82"/>
        <v>876.89411164939361</v>
      </c>
      <c r="AB194">
        <f t="shared" si="83"/>
        <v>575.29759508660845</v>
      </c>
      <c r="AC194">
        <f t="shared" si="84"/>
        <v>-36.175601228347887</v>
      </c>
      <c r="AD194">
        <f t="shared" ref="AD194:AD257" si="90">DEGREES(ACOS(SIN(RADIANS($B$2))*SIN(RADIANS(T194))+COS(RADIANS($B$2))*COS(RADIANS(T194))*COS(RADIANS(AC194))))</f>
        <v>34.878614964026333</v>
      </c>
      <c r="AE194">
        <f t="shared" si="85"/>
        <v>55.121385035973667</v>
      </c>
      <c r="AF194">
        <f t="shared" si="86"/>
        <v>1.1243110336225437E-2</v>
      </c>
      <c r="AG194">
        <f t="shared" si="87"/>
        <v>55.132628146309891</v>
      </c>
      <c r="AH194">
        <f t="shared" ref="AH194:AH257" si="91"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>106.85018907310916</v>
      </c>
    </row>
    <row r="195" spans="4:34" x14ac:dyDescent="0.35">
      <c r="D195" s="1">
        <f t="shared" si="88"/>
        <v>44755</v>
      </c>
      <c r="E195" s="6">
        <f t="shared" ref="E195:E258" si="92">$B$5</f>
        <v>0.5</v>
      </c>
      <c r="F195" s="2">
        <f t="shared" si="89"/>
        <v>2459773.5</v>
      </c>
      <c r="G195" s="9">
        <f t="shared" ref="G195:G258" si="93">(F195-2451545)/36525</f>
        <v>0.22528405201916496</v>
      </c>
      <c r="I195" s="10">
        <f t="shared" ref="I195:I258" si="94">MOD(280.46646+G195*(36000.76983 + G195*0.0003032),360)</f>
        <v>110.86577849998321</v>
      </c>
      <c r="J195" s="10">
        <f t="shared" ref="J195:J258" si="95">357.52911+G195*(35999.05029 - 0.0001537*G195)</f>
        <v>8467.5410203721731</v>
      </c>
      <c r="K195" s="10">
        <f t="shared" ref="K195:K258" si="96">0.016708634-G195*(0.000042037+0.0000001267*G195)</f>
        <v>1.6699157303912322E-2</v>
      </c>
      <c r="L195">
        <f t="shared" ref="L195:L258" si="97">SIN(RADIANS(J195))*(1.914602-G195*(0.004817+0.000014*G195))+SIN(RADIANS(2*J195))*(0.019993-0.000101*G195)+SIN(RADIANS(3*J195))*0.000289</f>
        <v>-0.24603702249288373</v>
      </c>
      <c r="M195">
        <f t="shared" ref="M195:M258" si="98">I195+L195</f>
        <v>110.61974147749032</v>
      </c>
      <c r="N195" s="12">
        <f t="shared" ref="N195:N258" si="99">J195+L195</f>
        <v>8467.2949833496805</v>
      </c>
      <c r="O195" s="12">
        <f t="shared" ref="O195:O258" si="100">(1.000001018*(1-K195*K195))/(1+K195*COS(RADIANS(N195)))</f>
        <v>1.0165604499876182</v>
      </c>
      <c r="P195">
        <f t="shared" ref="P195:P258" si="101">M195-0.00569-0.00478*SIN(RADIANS(125.04-1934.136*G195))</f>
        <v>110.61042705113495</v>
      </c>
      <c r="Q195">
        <f t="shared" ref="Q195:Q258" si="102">23+(26+((21.448-G195*(46.815+G195*(0.00059-G195*0.001813))))/60)/60</f>
        <v>23.436361477191674</v>
      </c>
      <c r="R195">
        <f t="shared" ref="R195:R258" si="103">Q195+0.00256*COS(RADIANS(125.04-1934.136*G195))</f>
        <v>23.43803051018099</v>
      </c>
      <c r="S195" s="12">
        <f t="shared" ref="S195:S258" si="104">DEGREES(ATAN2(COS(RADIANS(P195)),COS(RADIANS(R195))*SIN(RADIANS(P195))))</f>
        <v>112.28891195243263</v>
      </c>
      <c r="T195">
        <f t="shared" ref="T195:T258" si="105">DEGREES(ASIN(SIN(RADIANS(R195))*SIN(RADIANS(P195))))</f>
        <v>21.857455927876646</v>
      </c>
      <c r="U195">
        <f t="shared" ref="U195:U258" si="106">TAN(RADIANS(R195/2))*TAN(RADIANS(R195/2))</f>
        <v>4.3029768810030351E-2</v>
      </c>
      <c r="V195">
        <f t="shared" ref="V195:V258" si="107">4*DEGREES(U195*SIN(2*RADIANS(I195))-2*K195*SIN(RADIANS(J195))+4*K195*U195*SIN(RADIANS(J195))*COS(2*RADIANS(I195))-0.5*U195*U195*SIN(4*RADIANS(I195))-1.25*K195*K195*SIN(2*RADIANS(J195)))</f>
        <v>-5.7268974773020744</v>
      </c>
      <c r="W195">
        <f t="shared" ref="W195:W258" si="108">DEGREES(ACOS(COS(RADIANS(90.833))/(COS(RADIANS($B$2))*COS(RADIANS(T195)))-TAN(RADIANS($B$2))*TAN(RADIANS(T195))))</f>
        <v>109.47492683528105</v>
      </c>
      <c r="X195" s="6">
        <f t="shared" ref="X195:X258" si="109">(720-4*$B$3-V195+$B$4*60)/1440</f>
        <v>0.60057423435923751</v>
      </c>
      <c r="Y195" s="6">
        <f t="shared" ref="Y195:Y258" si="110">(X195*1440-W195*4)/1440</f>
        <v>0.29647721537234573</v>
      </c>
      <c r="Z195" s="6">
        <f t="shared" ref="Z195:Z258" si="111">(X195*1440+W195*4)/1440</f>
        <v>0.9046712533461293</v>
      </c>
      <c r="AA195">
        <f t="shared" ref="AA195:AA258" si="112">8*W195</f>
        <v>875.79941468224843</v>
      </c>
      <c r="AB195">
        <f t="shared" ref="AB195:AB258" si="113">MOD(E195*1440+V195+4*$B$3-60*$B$4,1440)</f>
        <v>575.17310252269795</v>
      </c>
      <c r="AC195">
        <f t="shared" ref="AC195:AC258" si="114">IF(AB195/4&lt;0,AB195/4+180,AB195/4-180)</f>
        <v>-36.206724369325514</v>
      </c>
      <c r="AD195">
        <f t="shared" si="90"/>
        <v>34.984118313615333</v>
      </c>
      <c r="AE195">
        <f t="shared" ref="AE195:AE258" si="115">90-AD195</f>
        <v>55.015881686384667</v>
      </c>
      <c r="AF195">
        <f t="shared" ref="AF195:AF258" si="116">IF(AE195&gt;85,0,IF(AE195&gt;5,58.1/TAN(RADIANS(AE195))-0.07/POWER(TAN(RADIANS(AE195)),3)+0.000086/POWER(TAN(RADIANS(AE195)),5),IF(AE195&gt;-0.575,1735+AE195*(-518.2+AE195*(103.4+AE195*(-12.79+AE195*0.711))),-20.772/TAN(RADIANS(AE195)))))/3600</f>
        <v>1.128724657023829E-2</v>
      </c>
      <c r="AG195">
        <f t="shared" ref="AG195:AG258" si="117">AE195+AF195</f>
        <v>55.027168932954908</v>
      </c>
      <c r="AH195">
        <f t="shared" si="91"/>
        <v>107.02051276259465</v>
      </c>
    </row>
    <row r="196" spans="4:34" x14ac:dyDescent="0.35">
      <c r="D196" s="1">
        <f t="shared" ref="D196:D259" si="118">D195+1</f>
        <v>44756</v>
      </c>
      <c r="E196" s="6">
        <f t="shared" si="92"/>
        <v>0.5</v>
      </c>
      <c r="F196" s="2">
        <f t="shared" ref="F196:F259" si="119">D196-$D$2+2415020+365*($B$6-1900)+ABS(($B$6-1900) /4)</f>
        <v>2459774.5</v>
      </c>
      <c r="G196" s="9">
        <f t="shared" si="93"/>
        <v>0.22531143052703628</v>
      </c>
      <c r="I196" s="10">
        <f t="shared" si="94"/>
        <v>111.85142586388974</v>
      </c>
      <c r="J196" s="10">
        <f t="shared" si="95"/>
        <v>8468.5266206520027</v>
      </c>
      <c r="K196" s="10">
        <f t="shared" si="96"/>
        <v>1.6699156151438934E-2</v>
      </c>
      <c r="L196">
        <f t="shared" si="97"/>
        <v>-0.27798322913370516</v>
      </c>
      <c r="M196">
        <f t="shared" si="98"/>
        <v>111.57344263475603</v>
      </c>
      <c r="N196" s="12">
        <f t="shared" si="99"/>
        <v>8468.2486374228683</v>
      </c>
      <c r="O196" s="12">
        <f t="shared" si="100"/>
        <v>1.0165215984698874</v>
      </c>
      <c r="P196">
        <f t="shared" si="101"/>
        <v>111.5641310901771</v>
      </c>
      <c r="Q196">
        <f t="shared" si="102"/>
        <v>23.436361121157073</v>
      </c>
      <c r="R196">
        <f t="shared" si="103"/>
        <v>23.438031947445953</v>
      </c>
      <c r="S196" s="12">
        <f t="shared" si="104"/>
        <v>113.30369029491764</v>
      </c>
      <c r="T196">
        <f t="shared" si="105"/>
        <v>21.710479583837387</v>
      </c>
      <c r="U196">
        <f t="shared" si="106"/>
        <v>4.3029774237475352E-2</v>
      </c>
      <c r="V196">
        <f t="shared" si="107"/>
        <v>-5.8435051419394783</v>
      </c>
      <c r="W196">
        <f t="shared" si="108"/>
        <v>109.33244817938076</v>
      </c>
      <c r="X196" s="6">
        <f t="shared" si="109"/>
        <v>0.60065521190412463</v>
      </c>
      <c r="Y196" s="6">
        <f t="shared" si="110"/>
        <v>0.29695396696140031</v>
      </c>
      <c r="Z196" s="6">
        <f t="shared" si="111"/>
        <v>0.90435645684684896</v>
      </c>
      <c r="AA196">
        <f t="shared" si="112"/>
        <v>874.6595854350461</v>
      </c>
      <c r="AB196">
        <f t="shared" si="113"/>
        <v>575.05649485806055</v>
      </c>
      <c r="AC196">
        <f t="shared" si="114"/>
        <v>-36.235876285484864</v>
      </c>
      <c r="AD196">
        <f t="shared" si="90"/>
        <v>35.092070796281249</v>
      </c>
      <c r="AE196">
        <f t="shared" si="115"/>
        <v>54.907929203718751</v>
      </c>
      <c r="AF196">
        <f t="shared" si="116"/>
        <v>1.1332524634452319E-2</v>
      </c>
      <c r="AG196">
        <f t="shared" si="117"/>
        <v>54.919261728353206</v>
      </c>
      <c r="AH196">
        <f t="shared" si="91"/>
        <v>107.20052630982718</v>
      </c>
    </row>
    <row r="197" spans="4:34" x14ac:dyDescent="0.35">
      <c r="D197" s="1">
        <f t="shared" si="118"/>
        <v>44757</v>
      </c>
      <c r="E197" s="6">
        <f t="shared" si="92"/>
        <v>0.5</v>
      </c>
      <c r="F197" s="2">
        <f t="shared" si="119"/>
        <v>2459775.5</v>
      </c>
      <c r="G197" s="9">
        <f t="shared" si="93"/>
        <v>0.22533880903490761</v>
      </c>
      <c r="I197" s="10">
        <f t="shared" si="94"/>
        <v>112.83707322779446</v>
      </c>
      <c r="J197" s="10">
        <f t="shared" si="95"/>
        <v>8469.5122209318306</v>
      </c>
      <c r="K197" s="10">
        <f t="shared" si="96"/>
        <v>1.6699154998965359E-2</v>
      </c>
      <c r="L197">
        <f t="shared" si="97"/>
        <v>-0.30985207906814627</v>
      </c>
      <c r="M197">
        <f t="shared" si="98"/>
        <v>112.52722114872631</v>
      </c>
      <c r="N197" s="12">
        <f t="shared" si="99"/>
        <v>8469.2023688527624</v>
      </c>
      <c r="O197" s="12">
        <f t="shared" si="100"/>
        <v>1.0164780144335521</v>
      </c>
      <c r="P197">
        <f t="shared" si="101"/>
        <v>112.51791248901726</v>
      </c>
      <c r="Q197">
        <f t="shared" si="102"/>
        <v>23.436360765122469</v>
      </c>
      <c r="R197">
        <f t="shared" si="103"/>
        <v>23.438033383283731</v>
      </c>
      <c r="S197" s="12">
        <f t="shared" si="104"/>
        <v>114.31643660474718</v>
      </c>
      <c r="T197">
        <f t="shared" si="105"/>
        <v>21.557326559513076</v>
      </c>
      <c r="U197">
        <f t="shared" si="106"/>
        <v>4.3029779659531336E-2</v>
      </c>
      <c r="V197">
        <f t="shared" si="107"/>
        <v>-5.9519900637516505</v>
      </c>
      <c r="W197">
        <f t="shared" si="108"/>
        <v>109.18443127776501</v>
      </c>
      <c r="X197" s="6">
        <f t="shared" si="109"/>
        <v>0.60073054865538311</v>
      </c>
      <c r="Y197" s="6">
        <f t="shared" si="110"/>
        <v>0.2974404617727025</v>
      </c>
      <c r="Z197" s="6">
        <f t="shared" si="111"/>
        <v>0.90402063553806356</v>
      </c>
      <c r="AA197">
        <f t="shared" si="112"/>
        <v>873.47545022212012</v>
      </c>
      <c r="AB197">
        <f t="shared" si="113"/>
        <v>574.94800993624835</v>
      </c>
      <c r="AC197">
        <f t="shared" si="114"/>
        <v>-36.262997515937911</v>
      </c>
      <c r="AD197">
        <f t="shared" si="90"/>
        <v>35.202437854428453</v>
      </c>
      <c r="AE197">
        <f t="shared" si="115"/>
        <v>54.797562145571547</v>
      </c>
      <c r="AF197">
        <f t="shared" si="116"/>
        <v>1.1378938863794518E-2</v>
      </c>
      <c r="AG197">
        <f t="shared" si="117"/>
        <v>54.80894108443534</v>
      </c>
      <c r="AH197">
        <f t="shared" si="91"/>
        <v>107.39010319949682</v>
      </c>
    </row>
    <row r="198" spans="4:34" x14ac:dyDescent="0.35">
      <c r="D198" s="1">
        <f t="shared" si="118"/>
        <v>44758</v>
      </c>
      <c r="E198" s="6">
        <f t="shared" si="92"/>
        <v>0.5</v>
      </c>
      <c r="F198" s="2">
        <f t="shared" si="119"/>
        <v>2459776.5</v>
      </c>
      <c r="G198" s="9">
        <f t="shared" si="93"/>
        <v>0.22536618754277893</v>
      </c>
      <c r="I198" s="10">
        <f t="shared" si="94"/>
        <v>113.822720591701</v>
      </c>
      <c r="J198" s="10">
        <f t="shared" si="95"/>
        <v>8470.4978212116603</v>
      </c>
      <c r="K198" s="10">
        <f t="shared" si="96"/>
        <v>1.6699153846491593E-2</v>
      </c>
      <c r="L198">
        <f t="shared" si="97"/>
        <v>-0.34163469070327407</v>
      </c>
      <c r="M198">
        <f t="shared" si="98"/>
        <v>113.48108590099773</v>
      </c>
      <c r="N198" s="12">
        <f t="shared" si="99"/>
        <v>8470.1561865209569</v>
      </c>
      <c r="O198" s="12">
        <f t="shared" si="100"/>
        <v>1.0164297095498247</v>
      </c>
      <c r="P198">
        <f t="shared" si="101"/>
        <v>113.47178012924954</v>
      </c>
      <c r="Q198">
        <f t="shared" si="102"/>
        <v>23.436360409087868</v>
      </c>
      <c r="R198">
        <f t="shared" si="103"/>
        <v>23.438034817692799</v>
      </c>
      <c r="S198" s="12">
        <f t="shared" si="104"/>
        <v>115.3270950487727</v>
      </c>
      <c r="T198">
        <f t="shared" si="105"/>
        <v>21.398054701375614</v>
      </c>
      <c r="U198">
        <f t="shared" si="106"/>
        <v>4.3029785076192546E-2</v>
      </c>
      <c r="V198">
        <f t="shared" si="107"/>
        <v>-6.052126797169473</v>
      </c>
      <c r="W198">
        <f t="shared" si="108"/>
        <v>109.03098157739704</v>
      </c>
      <c r="X198" s="6">
        <f t="shared" si="109"/>
        <v>0.60080008805358986</v>
      </c>
      <c r="Y198" s="6">
        <f t="shared" si="110"/>
        <v>0.29793625033859811</v>
      </c>
      <c r="Z198" s="6">
        <f t="shared" si="111"/>
        <v>0.90366392576858168</v>
      </c>
      <c r="AA198">
        <f t="shared" si="112"/>
        <v>872.24785261917634</v>
      </c>
      <c r="AB198">
        <f t="shared" si="113"/>
        <v>574.84787320283056</v>
      </c>
      <c r="AC198">
        <f t="shared" si="114"/>
        <v>-36.288031699292361</v>
      </c>
      <c r="AD198">
        <f t="shared" si="90"/>
        <v>35.315187484041708</v>
      </c>
      <c r="AE198">
        <f t="shared" si="115"/>
        <v>54.684812515958292</v>
      </c>
      <c r="AF198">
        <f t="shared" si="116"/>
        <v>1.1426484810747175E-2</v>
      </c>
      <c r="AG198">
        <f t="shared" si="117"/>
        <v>54.69623900076904</v>
      </c>
      <c r="AH198">
        <f t="shared" si="91"/>
        <v>107.58911134001977</v>
      </c>
    </row>
    <row r="199" spans="4:34" x14ac:dyDescent="0.35">
      <c r="D199" s="1">
        <f t="shared" si="118"/>
        <v>44759</v>
      </c>
      <c r="E199" s="6">
        <f t="shared" si="92"/>
        <v>0.5</v>
      </c>
      <c r="F199" s="2">
        <f t="shared" si="119"/>
        <v>2459777.5</v>
      </c>
      <c r="G199" s="9">
        <f t="shared" si="93"/>
        <v>0.22539356605065025</v>
      </c>
      <c r="I199" s="10">
        <f t="shared" si="94"/>
        <v>114.80836795560754</v>
      </c>
      <c r="J199" s="10">
        <f t="shared" si="95"/>
        <v>8471.4834214914881</v>
      </c>
      <c r="K199" s="10">
        <f t="shared" si="96"/>
        <v>1.6699152694017637E-2</v>
      </c>
      <c r="L199">
        <f t="shared" si="97"/>
        <v>-0.37332220199655752</v>
      </c>
      <c r="M199">
        <f t="shared" si="98"/>
        <v>114.43504575361098</v>
      </c>
      <c r="N199" s="12">
        <f t="shared" si="99"/>
        <v>8471.1100992894917</v>
      </c>
      <c r="O199" s="12">
        <f t="shared" si="100"/>
        <v>1.0163766967576016</v>
      </c>
      <c r="P199">
        <f t="shared" si="101"/>
        <v>114.42574287291217</v>
      </c>
      <c r="Q199">
        <f t="shared" si="102"/>
        <v>23.436360053053267</v>
      </c>
      <c r="R199">
        <f t="shared" si="103"/>
        <v>23.438036250671622</v>
      </c>
      <c r="S199" s="12">
        <f t="shared" si="104"/>
        <v>116.33561294886179</v>
      </c>
      <c r="T199">
        <f t="shared" si="105"/>
        <v>21.232723634626272</v>
      </c>
      <c r="U199">
        <f t="shared" si="106"/>
        <v>4.3029790487453201E-2</v>
      </c>
      <c r="V199">
        <f t="shared" si="107"/>
        <v>-6.1437025574483171</v>
      </c>
      <c r="W199">
        <f t="shared" si="108"/>
        <v>108.87220644144327</v>
      </c>
      <c r="X199" s="6">
        <f t="shared" si="109"/>
        <v>0.6008636823315614</v>
      </c>
      <c r="Y199" s="6">
        <f t="shared" si="110"/>
        <v>0.29844088666088564</v>
      </c>
      <c r="Z199" s="6">
        <f t="shared" si="111"/>
        <v>0.90328647800223716</v>
      </c>
      <c r="AA199">
        <f t="shared" si="112"/>
        <v>870.97765153154614</v>
      </c>
      <c r="AB199">
        <f t="shared" si="113"/>
        <v>574.75629744255161</v>
      </c>
      <c r="AC199">
        <f t="shared" si="114"/>
        <v>-36.310925639362097</v>
      </c>
      <c r="AD199">
        <f t="shared" si="90"/>
        <v>35.430290210460321</v>
      </c>
      <c r="AE199">
        <f t="shared" si="115"/>
        <v>54.569709789539679</v>
      </c>
      <c r="AF199">
        <f t="shared" si="116"/>
        <v>1.1475159246692523E-2</v>
      </c>
      <c r="AG199">
        <f t="shared" si="117"/>
        <v>54.581184948786373</v>
      </c>
      <c r="AH199">
        <f t="shared" si="91"/>
        <v>107.79741329153546</v>
      </c>
    </row>
    <row r="200" spans="4:34" x14ac:dyDescent="0.35">
      <c r="D200" s="1">
        <f t="shared" si="118"/>
        <v>44760</v>
      </c>
      <c r="E200" s="6">
        <f t="shared" si="92"/>
        <v>0.5</v>
      </c>
      <c r="F200" s="2">
        <f t="shared" si="119"/>
        <v>2459778.5</v>
      </c>
      <c r="G200" s="9">
        <f t="shared" si="93"/>
        <v>0.22542094455852157</v>
      </c>
      <c r="I200" s="10">
        <f t="shared" si="94"/>
        <v>115.79401531951407</v>
      </c>
      <c r="J200" s="10">
        <f t="shared" si="95"/>
        <v>8472.469021771316</v>
      </c>
      <c r="K200" s="10">
        <f t="shared" si="96"/>
        <v>1.6699151541543489E-2</v>
      </c>
      <c r="L200">
        <f t="shared" si="97"/>
        <v>-0.40490577248131815</v>
      </c>
      <c r="M200">
        <f t="shared" si="98"/>
        <v>115.38910954703276</v>
      </c>
      <c r="N200" s="12">
        <f t="shared" si="99"/>
        <v>8472.0641159988354</v>
      </c>
      <c r="O200" s="12">
        <f t="shared" si="100"/>
        <v>1.0163189902610987</v>
      </c>
      <c r="P200">
        <f t="shared" si="101"/>
        <v>115.37980956046937</v>
      </c>
      <c r="Q200">
        <f t="shared" si="102"/>
        <v>23.436359697018666</v>
      </c>
      <c r="R200">
        <f t="shared" si="103"/>
        <v>23.438037682218678</v>
      </c>
      <c r="S200" s="12">
        <f t="shared" si="104"/>
        <v>117.34194083171265</v>
      </c>
      <c r="T200">
        <f t="shared" si="105"/>
        <v>21.061394700330126</v>
      </c>
      <c r="U200">
        <f t="shared" si="106"/>
        <v>4.3029795893307542E-2</v>
      </c>
      <c r="V200">
        <f t="shared" si="107"/>
        <v>-6.2265174544158821</v>
      </c>
      <c r="W200">
        <f t="shared" si="108"/>
        <v>108.70821491026443</v>
      </c>
      <c r="X200" s="6">
        <f t="shared" si="109"/>
        <v>0.60092119267667776</v>
      </c>
      <c r="Y200" s="6">
        <f t="shared" si="110"/>
        <v>0.29895392903705437</v>
      </c>
      <c r="Z200" s="6">
        <f t="shared" si="111"/>
        <v>0.90288845631630121</v>
      </c>
      <c r="AA200">
        <f t="shared" si="112"/>
        <v>869.66571928211545</v>
      </c>
      <c r="AB200">
        <f t="shared" si="113"/>
        <v>574.67348254558408</v>
      </c>
      <c r="AC200">
        <f t="shared" si="114"/>
        <v>-36.33162936360398</v>
      </c>
      <c r="AD200">
        <f t="shared" si="90"/>
        <v>35.547719058049537</v>
      </c>
      <c r="AE200">
        <f t="shared" si="115"/>
        <v>54.452280941950463</v>
      </c>
      <c r="AF200">
        <f t="shared" si="116"/>
        <v>1.1524960161770124E-2</v>
      </c>
      <c r="AG200">
        <f t="shared" si="117"/>
        <v>54.463805902112234</v>
      </c>
      <c r="AH200">
        <f t="shared" si="91"/>
        <v>108.014866487924</v>
      </c>
    </row>
    <row r="201" spans="4:34" x14ac:dyDescent="0.35">
      <c r="D201" s="1">
        <f t="shared" si="118"/>
        <v>44761</v>
      </c>
      <c r="E201" s="6">
        <f t="shared" si="92"/>
        <v>0.5</v>
      </c>
      <c r="F201" s="2">
        <f t="shared" si="119"/>
        <v>2459779.5</v>
      </c>
      <c r="G201" s="9">
        <f t="shared" si="93"/>
        <v>0.22544832306639287</v>
      </c>
      <c r="I201" s="10">
        <f t="shared" si="94"/>
        <v>116.77966268341879</v>
      </c>
      <c r="J201" s="10">
        <f t="shared" si="95"/>
        <v>8473.454622051142</v>
      </c>
      <c r="K201" s="10">
        <f t="shared" si="96"/>
        <v>1.6699150389069151E-2</v>
      </c>
      <c r="L201">
        <f t="shared" si="97"/>
        <v>-0.43637658529231588</v>
      </c>
      <c r="M201">
        <f t="shared" si="98"/>
        <v>116.34328609812647</v>
      </c>
      <c r="N201" s="12">
        <f t="shared" si="99"/>
        <v>8473.0182454658498</v>
      </c>
      <c r="O201" s="12">
        <f t="shared" si="100"/>
        <v>1.0162566055272533</v>
      </c>
      <c r="P201">
        <f t="shared" si="101"/>
        <v>116.33398900878207</v>
      </c>
      <c r="Q201">
        <f t="shared" si="102"/>
        <v>23.436359340984069</v>
      </c>
      <c r="R201">
        <f t="shared" si="103"/>
        <v>23.438039112332437</v>
      </c>
      <c r="S201" s="12">
        <f t="shared" si="104"/>
        <v>118.34603247144884</v>
      </c>
      <c r="T201">
        <f t="shared" si="105"/>
        <v>20.884130892244048</v>
      </c>
      <c r="U201">
        <f t="shared" si="106"/>
        <v>4.3029801293749767E-2</v>
      </c>
      <c r="V201">
        <f t="shared" si="107"/>
        <v>-6.3003846969958612</v>
      </c>
      <c r="W201">
        <f t="shared" si="108"/>
        <v>108.53911746577982</v>
      </c>
      <c r="X201" s="6">
        <f t="shared" si="109"/>
        <v>0.60097248937291381</v>
      </c>
      <c r="Y201" s="6">
        <f t="shared" si="110"/>
        <v>0.29947494085685872</v>
      </c>
      <c r="Z201" s="6">
        <f t="shared" si="111"/>
        <v>0.90247003788896885</v>
      </c>
      <c r="AA201">
        <f t="shared" si="112"/>
        <v>868.3129397262386</v>
      </c>
      <c r="AB201">
        <f t="shared" si="113"/>
        <v>574.59961530300416</v>
      </c>
      <c r="AC201">
        <f t="shared" si="114"/>
        <v>-36.350096174248961</v>
      </c>
      <c r="AD201">
        <f t="shared" si="90"/>
        <v>35.667449513933185</v>
      </c>
      <c r="AE201">
        <f t="shared" si="115"/>
        <v>54.332550486066815</v>
      </c>
      <c r="AF201">
        <f t="shared" si="116"/>
        <v>1.1575886763264719E-2</v>
      </c>
      <c r="AG201">
        <f t="shared" si="117"/>
        <v>54.344126372830083</v>
      </c>
      <c r="AH201">
        <f t="shared" si="91"/>
        <v>108.24132345284647</v>
      </c>
    </row>
    <row r="202" spans="4:34" x14ac:dyDescent="0.35">
      <c r="D202" s="1">
        <f t="shared" si="118"/>
        <v>44762</v>
      </c>
      <c r="E202" s="6">
        <f t="shared" si="92"/>
        <v>0.5</v>
      </c>
      <c r="F202" s="2">
        <f t="shared" si="119"/>
        <v>2459780.5</v>
      </c>
      <c r="G202" s="9">
        <f t="shared" si="93"/>
        <v>0.22547570157426419</v>
      </c>
      <c r="I202" s="10">
        <f t="shared" si="94"/>
        <v>117.76531004732715</v>
      </c>
      <c r="J202" s="10">
        <f t="shared" si="95"/>
        <v>8474.440222330968</v>
      </c>
      <c r="K202" s="10">
        <f t="shared" si="96"/>
        <v>1.6699149236594626E-2</v>
      </c>
      <c r="L202">
        <f t="shared" si="97"/>
        <v>-0.46772584919124333</v>
      </c>
      <c r="M202">
        <f t="shared" si="98"/>
        <v>117.29758419813591</v>
      </c>
      <c r="N202" s="12">
        <f t="shared" si="99"/>
        <v>8473.972496481776</v>
      </c>
      <c r="O202" s="12">
        <f t="shared" si="100"/>
        <v>1.016189559282886</v>
      </c>
      <c r="P202">
        <f t="shared" si="101"/>
        <v>117.2882900090916</v>
      </c>
      <c r="Q202">
        <f t="shared" si="102"/>
        <v>23.436358984949468</v>
      </c>
      <c r="R202">
        <f t="shared" si="103"/>
        <v>23.438040541011372</v>
      </c>
      <c r="S202" s="12">
        <f t="shared" si="104"/>
        <v>119.34784492513377</v>
      </c>
      <c r="T202">
        <f t="shared" si="105"/>
        <v>20.700996793509493</v>
      </c>
      <c r="U202">
        <f t="shared" si="106"/>
        <v>4.3029806688774146E-2</v>
      </c>
      <c r="V202">
        <f t="shared" si="107"/>
        <v>-6.3651307684986724</v>
      </c>
      <c r="W202">
        <f t="shared" si="108"/>
        <v>108.36502580004984</v>
      </c>
      <c r="X202" s="6">
        <f t="shared" si="109"/>
        <v>0.60101745192256861</v>
      </c>
      <c r="Y202" s="6">
        <f t="shared" si="110"/>
        <v>0.30000349136687465</v>
      </c>
      <c r="Z202" s="6">
        <f t="shared" si="111"/>
        <v>0.90203141247826268</v>
      </c>
      <c r="AA202">
        <f t="shared" si="112"/>
        <v>866.92020640039868</v>
      </c>
      <c r="AB202">
        <f t="shared" si="113"/>
        <v>574.53486923150126</v>
      </c>
      <c r="AC202">
        <f t="shared" si="114"/>
        <v>-36.366282692124685</v>
      </c>
      <c r="AD202">
        <f t="shared" si="90"/>
        <v>35.789459485960663</v>
      </c>
      <c r="AE202">
        <f t="shared" si="115"/>
        <v>54.210540514039337</v>
      </c>
      <c r="AF202">
        <f t="shared" si="116"/>
        <v>1.1627939472546298E-2</v>
      </c>
      <c r="AG202">
        <f t="shared" si="117"/>
        <v>54.222168453511884</v>
      </c>
      <c r="AH202">
        <f t="shared" si="91"/>
        <v>108.47663200989103</v>
      </c>
    </row>
    <row r="203" spans="4:34" x14ac:dyDescent="0.35">
      <c r="D203" s="1">
        <f t="shared" si="118"/>
        <v>44763</v>
      </c>
      <c r="E203" s="6">
        <f t="shared" si="92"/>
        <v>0.5</v>
      </c>
      <c r="F203" s="2">
        <f t="shared" si="119"/>
        <v>2459781.5</v>
      </c>
      <c r="G203" s="9">
        <f t="shared" si="93"/>
        <v>0.22550308008213552</v>
      </c>
      <c r="I203" s="10">
        <f t="shared" si="94"/>
        <v>118.7509574112355</v>
      </c>
      <c r="J203" s="10">
        <f t="shared" si="95"/>
        <v>8475.4258226107959</v>
      </c>
      <c r="K203" s="10">
        <f t="shared" si="96"/>
        <v>1.6699148084119909E-2</v>
      </c>
      <c r="L203">
        <f t="shared" si="97"/>
        <v>-0.49894480059185009</v>
      </c>
      <c r="M203">
        <f t="shared" si="98"/>
        <v>118.25201261064366</v>
      </c>
      <c r="N203" s="12">
        <f t="shared" si="99"/>
        <v>8474.9268778102032</v>
      </c>
      <c r="O203" s="12">
        <f t="shared" si="100"/>
        <v>1.0161178695116297</v>
      </c>
      <c r="P203">
        <f t="shared" si="101"/>
        <v>118.24272132497805</v>
      </c>
      <c r="Q203">
        <f t="shared" si="102"/>
        <v>23.436358628914867</v>
      </c>
      <c r="R203">
        <f t="shared" si="103"/>
        <v>23.438041968253955</v>
      </c>
      <c r="S203" s="12">
        <f t="shared" si="104"/>
        <v>120.34733856130273</v>
      </c>
      <c r="T203">
        <f t="shared" si="105"/>
        <v>20.512058513387871</v>
      </c>
      <c r="U203">
        <f t="shared" si="106"/>
        <v>4.3029812078374891E-2</v>
      </c>
      <c r="V203">
        <f t="shared" si="107"/>
        <v>-6.4205955727628652</v>
      </c>
      <c r="W203">
        <f t="shared" si="108"/>
        <v>108.18605258887061</v>
      </c>
      <c r="X203" s="6">
        <f t="shared" si="109"/>
        <v>0.60105596914775206</v>
      </c>
      <c r="Y203" s="6">
        <f t="shared" si="110"/>
        <v>0.3005391564008893</v>
      </c>
      <c r="Z203" s="6">
        <f t="shared" si="111"/>
        <v>0.90157278189461498</v>
      </c>
      <c r="AA203">
        <f t="shared" si="112"/>
        <v>865.48842071096487</v>
      </c>
      <c r="AB203">
        <f t="shared" si="113"/>
        <v>574.47940442723711</v>
      </c>
      <c r="AC203">
        <f t="shared" si="114"/>
        <v>-36.380148893190722</v>
      </c>
      <c r="AD203">
        <f t="shared" si="90"/>
        <v>35.91372925507352</v>
      </c>
      <c r="AE203">
        <f t="shared" si="115"/>
        <v>54.08627074492648</v>
      </c>
      <c r="AF203">
        <f t="shared" si="116"/>
        <v>1.1681119920580671E-2</v>
      </c>
      <c r="AG203">
        <f t="shared" si="117"/>
        <v>54.097951864847062</v>
      </c>
      <c r="AH203">
        <f t="shared" si="91"/>
        <v>108.72063548695087</v>
      </c>
    </row>
    <row r="204" spans="4:34" x14ac:dyDescent="0.35">
      <c r="D204" s="1">
        <f t="shared" si="118"/>
        <v>44764</v>
      </c>
      <c r="E204" s="6">
        <f t="shared" si="92"/>
        <v>0.5</v>
      </c>
      <c r="F204" s="2">
        <f t="shared" si="119"/>
        <v>2459782.5</v>
      </c>
      <c r="G204" s="9">
        <f t="shared" si="93"/>
        <v>0.22553045859000684</v>
      </c>
      <c r="I204" s="10">
        <f t="shared" si="94"/>
        <v>119.73660477514204</v>
      </c>
      <c r="J204" s="10">
        <f t="shared" si="95"/>
        <v>8476.4114228906237</v>
      </c>
      <c r="K204" s="10">
        <f t="shared" si="96"/>
        <v>1.6699146931645002E-2</v>
      </c>
      <c r="L204">
        <f t="shared" si="97"/>
        <v>-0.53002470558549986</v>
      </c>
      <c r="M204">
        <f t="shared" si="98"/>
        <v>119.20658006955654</v>
      </c>
      <c r="N204" s="12">
        <f t="shared" si="99"/>
        <v>8475.8813981850381</v>
      </c>
      <c r="O204" s="12">
        <f t="shared" si="100"/>
        <v>1.0160415554506181</v>
      </c>
      <c r="P204">
        <f t="shared" si="101"/>
        <v>119.19729169034576</v>
      </c>
      <c r="Q204">
        <f t="shared" si="102"/>
        <v>23.43635827288027</v>
      </c>
      <c r="R204">
        <f t="shared" si="103"/>
        <v>23.438043394058674</v>
      </c>
      <c r="S204" s="12">
        <f t="shared" si="104"/>
        <v>121.34447708173053</v>
      </c>
      <c r="T204">
        <f t="shared" si="105"/>
        <v>20.317383624193962</v>
      </c>
      <c r="U204">
        <f t="shared" si="106"/>
        <v>4.3029817462546291E-2</v>
      </c>
      <c r="V204">
        <f t="shared" si="107"/>
        <v>-6.4666325513491847</v>
      </c>
      <c r="W204">
        <f t="shared" si="108"/>
        <v>108.00231127109362</v>
      </c>
      <c r="X204" s="6">
        <f t="shared" si="109"/>
        <v>0.60108793927177029</v>
      </c>
      <c r="Y204" s="6">
        <f t="shared" si="110"/>
        <v>0.30108151907428804</v>
      </c>
      <c r="Z204" s="6">
        <f t="shared" si="111"/>
        <v>0.90109435946925265</v>
      </c>
      <c r="AA204">
        <f t="shared" si="112"/>
        <v>864.01849016874894</v>
      </c>
      <c r="AB204">
        <f t="shared" si="113"/>
        <v>574.43336744865076</v>
      </c>
      <c r="AC204">
        <f t="shared" si="114"/>
        <v>-36.391658137837311</v>
      </c>
      <c r="AD204">
        <f t="shared" si="90"/>
        <v>36.040241422252436</v>
      </c>
      <c r="AE204">
        <f t="shared" si="115"/>
        <v>53.959758577747564</v>
      </c>
      <c r="AF204">
        <f t="shared" si="116"/>
        <v>1.1735430942035396E-2</v>
      </c>
      <c r="AG204">
        <f t="shared" si="117"/>
        <v>53.971494008689596</v>
      </c>
      <c r="AH204">
        <f t="shared" si="91"/>
        <v>108.97317291503487</v>
      </c>
    </row>
    <row r="205" spans="4:34" x14ac:dyDescent="0.35">
      <c r="D205" s="1">
        <f t="shared" si="118"/>
        <v>44765</v>
      </c>
      <c r="E205" s="6">
        <f t="shared" si="92"/>
        <v>0.5</v>
      </c>
      <c r="F205" s="2">
        <f t="shared" si="119"/>
        <v>2459783.5</v>
      </c>
      <c r="G205" s="9">
        <f t="shared" si="93"/>
        <v>0.22555783709787816</v>
      </c>
      <c r="I205" s="10">
        <f t="shared" si="94"/>
        <v>120.72225213905222</v>
      </c>
      <c r="J205" s="10">
        <f t="shared" si="95"/>
        <v>8477.3970231704498</v>
      </c>
      <c r="K205" s="10">
        <f t="shared" si="96"/>
        <v>1.6699145779169908E-2</v>
      </c>
      <c r="L205">
        <f t="shared" si="97"/>
        <v>-0.560956861966044</v>
      </c>
      <c r="M205">
        <f t="shared" si="98"/>
        <v>120.16129527708617</v>
      </c>
      <c r="N205" s="12">
        <f t="shared" si="99"/>
        <v>8476.8360663084841</v>
      </c>
      <c r="O205" s="12">
        <f t="shared" si="100"/>
        <v>1.0159606375869346</v>
      </c>
      <c r="P205">
        <f t="shared" si="101"/>
        <v>120.15200980740389</v>
      </c>
      <c r="Q205">
        <f t="shared" si="102"/>
        <v>23.436357916845669</v>
      </c>
      <c r="R205">
        <f t="shared" si="103"/>
        <v>23.438044818423997</v>
      </c>
      <c r="S205" s="12">
        <f t="shared" si="104"/>
        <v>122.33922753658346</v>
      </c>
      <c r="T205">
        <f t="shared" si="105"/>
        <v>20.117041098592264</v>
      </c>
      <c r="U205">
        <f t="shared" si="106"/>
        <v>4.3029822841282546E-2</v>
      </c>
      <c r="V205">
        <f t="shared" si="107"/>
        <v>-6.5031087720811191</v>
      </c>
      <c r="W205">
        <f t="shared" si="108"/>
        <v>107.81391583433118</v>
      </c>
      <c r="X205" s="6">
        <f t="shared" si="109"/>
        <v>0.60111326998061188</v>
      </c>
      <c r="Y205" s="6">
        <f t="shared" si="110"/>
        <v>0.30163017044080304</v>
      </c>
      <c r="Z205" s="6">
        <f t="shared" si="111"/>
        <v>0.90059636952042077</v>
      </c>
      <c r="AA205">
        <f t="shared" si="112"/>
        <v>862.51132667464947</v>
      </c>
      <c r="AB205">
        <f t="shared" si="113"/>
        <v>574.3968912279189</v>
      </c>
      <c r="AC205">
        <f t="shared" si="114"/>
        <v>-36.400777193020275</v>
      </c>
      <c r="AD205">
        <f t="shared" si="90"/>
        <v>36.168980850215533</v>
      </c>
      <c r="AE205">
        <f t="shared" si="115"/>
        <v>53.831019149784467</v>
      </c>
      <c r="AF205">
        <f t="shared" si="116"/>
        <v>1.179087656800174E-2</v>
      </c>
      <c r="AG205">
        <f t="shared" si="117"/>
        <v>53.842810026352467</v>
      </c>
      <c r="AH205">
        <f t="shared" si="91"/>
        <v>109.23407922174073</v>
      </c>
    </row>
    <row r="206" spans="4:34" x14ac:dyDescent="0.35">
      <c r="D206" s="1">
        <f t="shared" si="118"/>
        <v>44766</v>
      </c>
      <c r="E206" s="6">
        <f t="shared" si="92"/>
        <v>0.5</v>
      </c>
      <c r="F206" s="2">
        <f t="shared" si="119"/>
        <v>2459784.5</v>
      </c>
      <c r="G206" s="9">
        <f t="shared" si="93"/>
        <v>0.22558521560574948</v>
      </c>
      <c r="I206" s="10">
        <f t="shared" si="94"/>
        <v>121.70789950296057</v>
      </c>
      <c r="J206" s="10">
        <f t="shared" si="95"/>
        <v>8478.3826234502758</v>
      </c>
      <c r="K206" s="10">
        <f t="shared" si="96"/>
        <v>1.6699144626694622E-2</v>
      </c>
      <c r="L206">
        <f t="shared" si="97"/>
        <v>-0.59173260125531324</v>
      </c>
      <c r="M206">
        <f t="shared" si="98"/>
        <v>121.11616690170526</v>
      </c>
      <c r="N206" s="12">
        <f t="shared" si="99"/>
        <v>8477.7908908490208</v>
      </c>
      <c r="O206" s="12">
        <f t="shared" si="100"/>
        <v>1.0158751376538224</v>
      </c>
      <c r="P206">
        <f t="shared" si="101"/>
        <v>121.10688434462264</v>
      </c>
      <c r="Q206">
        <f t="shared" si="102"/>
        <v>23.436357560811071</v>
      </c>
      <c r="R206">
        <f t="shared" si="103"/>
        <v>23.438046241348406</v>
      </c>
      <c r="S206" s="12">
        <f t="shared" si="104"/>
        <v>123.33156033313875</v>
      </c>
      <c r="T206">
        <f t="shared" si="105"/>
        <v>19.911101247413566</v>
      </c>
      <c r="U206">
        <f t="shared" si="106"/>
        <v>4.3029828214577952E-2</v>
      </c>
      <c r="V206">
        <f t="shared" si="107"/>
        <v>-6.5299049893204799</v>
      </c>
      <c r="W206">
        <f t="shared" si="108"/>
        <v>107.62098060764123</v>
      </c>
      <c r="X206" s="6">
        <f t="shared" si="109"/>
        <v>0.60113187846480587</v>
      </c>
      <c r="Y206" s="6">
        <f t="shared" si="110"/>
        <v>0.30218471011024695</v>
      </c>
      <c r="Z206" s="6">
        <f t="shared" si="111"/>
        <v>0.9000790468193649</v>
      </c>
      <c r="AA206">
        <f t="shared" si="112"/>
        <v>860.96784486112983</v>
      </c>
      <c r="AB206">
        <f t="shared" si="113"/>
        <v>574.37009501067951</v>
      </c>
      <c r="AC206">
        <f t="shared" si="114"/>
        <v>-36.407476247330123</v>
      </c>
      <c r="AD206">
        <f t="shared" si="90"/>
        <v>36.299934600044963</v>
      </c>
      <c r="AE206">
        <f t="shared" si="115"/>
        <v>53.700065399955037</v>
      </c>
      <c r="AF206">
        <f t="shared" si="116"/>
        <v>1.184746201735588E-2</v>
      </c>
      <c r="AG206">
        <f t="shared" si="117"/>
        <v>53.711912861972394</v>
      </c>
      <c r="AH206">
        <f t="shared" si="91"/>
        <v>109.50318541965584</v>
      </c>
    </row>
    <row r="207" spans="4:34" x14ac:dyDescent="0.35">
      <c r="D207" s="1">
        <f t="shared" si="118"/>
        <v>44767</v>
      </c>
      <c r="E207" s="6">
        <f t="shared" si="92"/>
        <v>0.5</v>
      </c>
      <c r="F207" s="2">
        <f t="shared" si="119"/>
        <v>2459785.5</v>
      </c>
      <c r="G207" s="9">
        <f t="shared" si="93"/>
        <v>0.22561259411362081</v>
      </c>
      <c r="I207" s="10">
        <f t="shared" si="94"/>
        <v>122.69354686687075</v>
      </c>
      <c r="J207" s="10">
        <f t="shared" si="95"/>
        <v>8479.3682237301036</v>
      </c>
      <c r="K207" s="10">
        <f t="shared" si="96"/>
        <v>1.6699143474219146E-2</v>
      </c>
      <c r="L207">
        <f t="shared" si="97"/>
        <v>-0.62234329072769379</v>
      </c>
      <c r="M207">
        <f t="shared" si="98"/>
        <v>122.07120357614305</v>
      </c>
      <c r="N207" s="12">
        <f t="shared" si="99"/>
        <v>8478.7458804393755</v>
      </c>
      <c r="O207" s="12">
        <f t="shared" si="100"/>
        <v>1.0157850786266529</v>
      </c>
      <c r="P207">
        <f t="shared" si="101"/>
        <v>122.06192393472878</v>
      </c>
      <c r="Q207">
        <f t="shared" si="102"/>
        <v>23.436357204776471</v>
      </c>
      <c r="R207">
        <f t="shared" si="103"/>
        <v>23.438047662830382</v>
      </c>
      <c r="S207" s="12">
        <f t="shared" si="104"/>
        <v>124.32144923835698</v>
      </c>
      <c r="T207">
        <f t="shared" si="105"/>
        <v>19.699635658124272</v>
      </c>
      <c r="U207">
        <f t="shared" si="106"/>
        <v>4.3029833582426742E-2</v>
      </c>
      <c r="V207">
        <f t="shared" si="107"/>
        <v>-6.5469156764881431</v>
      </c>
      <c r="W207">
        <f t="shared" si="108"/>
        <v>107.42362006169986</v>
      </c>
      <c r="X207" s="6">
        <f t="shared" si="109"/>
        <v>0.60114369144200575</v>
      </c>
      <c r="Y207" s="6">
        <f t="shared" si="110"/>
        <v>0.30274474682617275</v>
      </c>
      <c r="Z207" s="6">
        <f t="shared" si="111"/>
        <v>0.89954263605783857</v>
      </c>
      <c r="AA207">
        <f t="shared" si="112"/>
        <v>859.38896049359892</v>
      </c>
      <c r="AB207">
        <f t="shared" si="113"/>
        <v>574.35308432351178</v>
      </c>
      <c r="AC207">
        <f t="shared" si="114"/>
        <v>-36.411728919122055</v>
      </c>
      <c r="AD207">
        <f t="shared" si="90"/>
        <v>36.433091862936237</v>
      </c>
      <c r="AE207">
        <f t="shared" si="115"/>
        <v>53.566908137063763</v>
      </c>
      <c r="AF207">
        <f t="shared" si="116"/>
        <v>1.1905193686790041E-2</v>
      </c>
      <c r="AG207">
        <f t="shared" si="117"/>
        <v>53.578813330750556</v>
      </c>
      <c r="AH207">
        <f t="shared" si="91"/>
        <v>109.78031879000935</v>
      </c>
    </row>
    <row r="208" spans="4:34" x14ac:dyDescent="0.35">
      <c r="D208" s="1">
        <f t="shared" si="118"/>
        <v>44768</v>
      </c>
      <c r="E208" s="6">
        <f t="shared" si="92"/>
        <v>0.5</v>
      </c>
      <c r="F208" s="2">
        <f t="shared" si="119"/>
        <v>2459786.5</v>
      </c>
      <c r="G208" s="9">
        <f t="shared" si="93"/>
        <v>0.22563997262149213</v>
      </c>
      <c r="I208" s="10">
        <f t="shared" si="94"/>
        <v>123.67919423078092</v>
      </c>
      <c r="J208" s="10">
        <f t="shared" si="95"/>
        <v>8480.3538240099278</v>
      </c>
      <c r="K208" s="10">
        <f t="shared" si="96"/>
        <v>1.6699142321743479E-2</v>
      </c>
      <c r="L208">
        <f t="shared" si="97"/>
        <v>-0.65278033543436931</v>
      </c>
      <c r="M208">
        <f t="shared" si="98"/>
        <v>123.02641389534655</v>
      </c>
      <c r="N208" s="12">
        <f t="shared" si="99"/>
        <v>8479.7010436744931</v>
      </c>
      <c r="O208" s="12">
        <f t="shared" si="100"/>
        <v>1.0156904847186532</v>
      </c>
      <c r="P208">
        <f t="shared" si="101"/>
        <v>123.01713717266682</v>
      </c>
      <c r="Q208">
        <f t="shared" si="102"/>
        <v>23.436356848741873</v>
      </c>
      <c r="R208">
        <f t="shared" si="103"/>
        <v>23.438049082868407</v>
      </c>
      <c r="S208" s="12">
        <f t="shared" si="104"/>
        <v>125.30887137546632</v>
      </c>
      <c r="T208">
        <f t="shared" si="105"/>
        <v>19.482717134102476</v>
      </c>
      <c r="U208">
        <f t="shared" si="106"/>
        <v>4.302983894482322E-2</v>
      </c>
      <c r="V208">
        <f t="shared" si="107"/>
        <v>-6.5540490314024948</v>
      </c>
      <c r="W208">
        <f t="shared" si="108"/>
        <v>107.22194861693093</v>
      </c>
      <c r="X208" s="6">
        <f t="shared" si="109"/>
        <v>0.60114864516069622</v>
      </c>
      <c r="Y208" s="6">
        <f t="shared" si="110"/>
        <v>0.30330989900255473</v>
      </c>
      <c r="Z208" s="6">
        <f t="shared" si="111"/>
        <v>0.89898739131883776</v>
      </c>
      <c r="AA208">
        <f t="shared" si="112"/>
        <v>857.77558893544744</v>
      </c>
      <c r="AB208">
        <f t="shared" si="113"/>
        <v>574.34595096859744</v>
      </c>
      <c r="AC208">
        <f t="shared" si="114"/>
        <v>-36.413512257850641</v>
      </c>
      <c r="AD208">
        <f t="shared" si="90"/>
        <v>36.568443887249991</v>
      </c>
      <c r="AE208">
        <f t="shared" si="115"/>
        <v>53.431556112750009</v>
      </c>
      <c r="AF208">
        <f t="shared" si="116"/>
        <v>1.1964079139537835E-2</v>
      </c>
      <c r="AG208">
        <f t="shared" si="117"/>
        <v>53.443520191889547</v>
      </c>
      <c r="AH208">
        <f t="shared" si="91"/>
        <v>110.06530306188449</v>
      </c>
    </row>
    <row r="209" spans="4:34" x14ac:dyDescent="0.35">
      <c r="D209" s="1">
        <f t="shared" si="118"/>
        <v>44769</v>
      </c>
      <c r="E209" s="6">
        <f t="shared" si="92"/>
        <v>0.5</v>
      </c>
      <c r="F209" s="2">
        <f t="shared" si="119"/>
        <v>2459787.5</v>
      </c>
      <c r="G209" s="9">
        <f t="shared" si="93"/>
        <v>0.22566735112936345</v>
      </c>
      <c r="I209" s="10">
        <f t="shared" si="94"/>
        <v>124.66484159469292</v>
      </c>
      <c r="J209" s="10">
        <f t="shared" si="95"/>
        <v>8481.3394242897539</v>
      </c>
      <c r="K209" s="10">
        <f t="shared" si="96"/>
        <v>1.6699141169267625E-2</v>
      </c>
      <c r="L209">
        <f t="shared" si="97"/>
        <v>-0.6830351802284268</v>
      </c>
      <c r="M209">
        <f t="shared" si="98"/>
        <v>123.98180641446449</v>
      </c>
      <c r="N209" s="12">
        <f t="shared" si="99"/>
        <v>8480.6563891095248</v>
      </c>
      <c r="O209" s="12">
        <f t="shared" si="100"/>
        <v>1.0155913813763857</v>
      </c>
      <c r="P209">
        <f t="shared" si="101"/>
        <v>123.972532613583</v>
      </c>
      <c r="Q209">
        <f t="shared" si="102"/>
        <v>23.436356492707276</v>
      </c>
      <c r="R209">
        <f t="shared" si="103"/>
        <v>23.438050501460964</v>
      </c>
      <c r="S209" s="12">
        <f t="shared" si="104"/>
        <v>126.29380721486588</v>
      </c>
      <c r="T209">
        <f t="shared" si="105"/>
        <v>19.260419634839728</v>
      </c>
      <c r="U209">
        <f t="shared" si="106"/>
        <v>4.302984430176162E-2</v>
      </c>
      <c r="V209">
        <f t="shared" si="107"/>
        <v>-6.5512269551174498</v>
      </c>
      <c r="W209">
        <f t="shared" si="108"/>
        <v>107.01608045997028</v>
      </c>
      <c r="X209" s="6">
        <f t="shared" si="109"/>
        <v>0.60114668538549831</v>
      </c>
      <c r="Y209" s="6">
        <f t="shared" si="110"/>
        <v>0.30387979521891417</v>
      </c>
      <c r="Z209" s="6">
        <f t="shared" si="111"/>
        <v>0.89841357555208234</v>
      </c>
      <c r="AA209">
        <f t="shared" si="112"/>
        <v>856.12864367976226</v>
      </c>
      <c r="AB209">
        <f t="shared" si="113"/>
        <v>574.34877304488248</v>
      </c>
      <c r="AC209">
        <f t="shared" si="114"/>
        <v>-36.412806738779381</v>
      </c>
      <c r="AD209">
        <f t="shared" si="90"/>
        <v>36.705983901070226</v>
      </c>
      <c r="AE209">
        <f t="shared" si="115"/>
        <v>53.294016098929774</v>
      </c>
      <c r="AF209">
        <f t="shared" si="116"/>
        <v>1.2024127092828581E-2</v>
      </c>
      <c r="AG209">
        <f t="shared" si="117"/>
        <v>53.306040226022603</v>
      </c>
      <c r="AH209">
        <f t="shared" si="91"/>
        <v>110.35795858735753</v>
      </c>
    </row>
    <row r="210" spans="4:34" x14ac:dyDescent="0.35">
      <c r="D210" s="1">
        <f t="shared" si="118"/>
        <v>44770</v>
      </c>
      <c r="E210" s="6">
        <f t="shared" si="92"/>
        <v>0.5</v>
      </c>
      <c r="F210" s="2">
        <f t="shared" si="119"/>
        <v>2459788.5</v>
      </c>
      <c r="G210" s="9">
        <f t="shared" si="93"/>
        <v>0.22569472963723478</v>
      </c>
      <c r="I210" s="10">
        <f t="shared" si="94"/>
        <v>125.65048895860309</v>
      </c>
      <c r="J210" s="10">
        <f t="shared" si="95"/>
        <v>8482.3250245695799</v>
      </c>
      <c r="K210" s="10">
        <f t="shared" si="96"/>
        <v>1.6699140016791576E-2</v>
      </c>
      <c r="L210">
        <f t="shared" si="97"/>
        <v>-0.71309931178813735</v>
      </c>
      <c r="M210">
        <f t="shared" si="98"/>
        <v>124.93738964681495</v>
      </c>
      <c r="N210" s="12">
        <f t="shared" si="99"/>
        <v>8481.6119252577919</v>
      </c>
      <c r="O210" s="12">
        <f t="shared" si="100"/>
        <v>1.0154877952749903</v>
      </c>
      <c r="P210">
        <f t="shared" si="101"/>
        <v>124.92811877079291</v>
      </c>
      <c r="Q210">
        <f t="shared" si="102"/>
        <v>23.436356136672675</v>
      </c>
      <c r="R210">
        <f t="shared" si="103"/>
        <v>23.438051918606533</v>
      </c>
      <c r="S210" s="12">
        <f t="shared" si="104"/>
        <v>127.27624055956731</v>
      </c>
      <c r="T210">
        <f t="shared" si="105"/>
        <v>19.032818217200191</v>
      </c>
      <c r="U210">
        <f t="shared" si="106"/>
        <v>4.3029849653236203E-2</v>
      </c>
      <c r="V210">
        <f t="shared" si="107"/>
        <v>-6.538385005028573</v>
      </c>
      <c r="W210">
        <f t="shared" si="108"/>
        <v>106.80612936879677</v>
      </c>
      <c r="X210" s="6">
        <f t="shared" si="109"/>
        <v>0.60113776736460323</v>
      </c>
      <c r="Y210" s="6">
        <f t="shared" si="110"/>
        <v>0.30445407467350111</v>
      </c>
      <c r="Z210" s="6">
        <f t="shared" si="111"/>
        <v>0.8978214600557054</v>
      </c>
      <c r="AA210">
        <f t="shared" si="112"/>
        <v>854.4490349503742</v>
      </c>
      <c r="AB210">
        <f t="shared" si="113"/>
        <v>574.36161499497143</v>
      </c>
      <c r="AC210">
        <f t="shared" si="114"/>
        <v>-36.409596251257142</v>
      </c>
      <c r="AD210">
        <f t="shared" si="90"/>
        <v>36.845707030469782</v>
      </c>
      <c r="AE210">
        <f t="shared" si="115"/>
        <v>53.154292969530218</v>
      </c>
      <c r="AF210">
        <f t="shared" si="116"/>
        <v>1.2085347404103764E-2</v>
      </c>
      <c r="AG210">
        <f t="shared" si="117"/>
        <v>53.16637831693432</v>
      </c>
      <c r="AH210">
        <f t="shared" si="91"/>
        <v>110.65810251290844</v>
      </c>
    </row>
    <row r="211" spans="4:34" x14ac:dyDescent="0.35">
      <c r="D211" s="1">
        <f t="shared" si="118"/>
        <v>44771</v>
      </c>
      <c r="E211" s="6">
        <f t="shared" si="92"/>
        <v>0.5</v>
      </c>
      <c r="F211" s="2">
        <f t="shared" si="119"/>
        <v>2459789.5</v>
      </c>
      <c r="G211" s="9">
        <f t="shared" si="93"/>
        <v>0.2257221081451061</v>
      </c>
      <c r="I211" s="10">
        <f t="shared" si="94"/>
        <v>126.63613632251509</v>
      </c>
      <c r="J211" s="10">
        <f t="shared" si="95"/>
        <v>8483.3106248494059</v>
      </c>
      <c r="K211" s="10">
        <f t="shared" si="96"/>
        <v>1.669913886431534E-2</v>
      </c>
      <c r="L211">
        <f t="shared" si="97"/>
        <v>-0.74296426064057464</v>
      </c>
      <c r="M211">
        <f t="shared" si="98"/>
        <v>125.89317206187451</v>
      </c>
      <c r="N211" s="12">
        <f t="shared" si="99"/>
        <v>8482.5676605887656</v>
      </c>
      <c r="O211" s="12">
        <f t="shared" si="100"/>
        <v>1.0153797543131742</v>
      </c>
      <c r="P211">
        <f t="shared" si="101"/>
        <v>125.88390411377061</v>
      </c>
      <c r="Q211">
        <f t="shared" si="102"/>
        <v>23.436355780638078</v>
      </c>
      <c r="R211">
        <f t="shared" si="103"/>
        <v>23.438053334303607</v>
      </c>
      <c r="S211" s="12">
        <f t="shared" si="104"/>
        <v>128.25615852548182</v>
      </c>
      <c r="T211">
        <f t="shared" si="105"/>
        <v>18.799988977843757</v>
      </c>
      <c r="U211">
        <f t="shared" si="106"/>
        <v>4.30298549992413E-2</v>
      </c>
      <c r="V211">
        <f t="shared" si="107"/>
        <v>-6.5154723230889831</v>
      </c>
      <c r="W211">
        <f t="shared" si="108"/>
        <v>106.59220854678502</v>
      </c>
      <c r="X211" s="6">
        <f t="shared" si="109"/>
        <v>0.60112185577992294</v>
      </c>
      <c r="Y211" s="6">
        <f t="shared" si="110"/>
        <v>0.30503238759440904</v>
      </c>
      <c r="Z211" s="6">
        <f t="shared" si="111"/>
        <v>0.8972113239654369</v>
      </c>
      <c r="AA211">
        <f t="shared" si="112"/>
        <v>852.73766837428013</v>
      </c>
      <c r="AB211">
        <f t="shared" si="113"/>
        <v>574.38452767691103</v>
      </c>
      <c r="AC211">
        <f t="shared" si="114"/>
        <v>-36.403868080772241</v>
      </c>
      <c r="AD211">
        <f t="shared" si="90"/>
        <v>36.987610213699917</v>
      </c>
      <c r="AE211">
        <f t="shared" si="115"/>
        <v>53.012389786300083</v>
      </c>
      <c r="AF211">
        <f t="shared" si="116"/>
        <v>1.2147751056035926E-2</v>
      </c>
      <c r="AG211">
        <f t="shared" si="117"/>
        <v>53.024537537356117</v>
      </c>
      <c r="AH211">
        <f t="shared" si="91"/>
        <v>110.96554894748419</v>
      </c>
    </row>
    <row r="212" spans="4:34" x14ac:dyDescent="0.35">
      <c r="D212" s="1">
        <f t="shared" si="118"/>
        <v>44772</v>
      </c>
      <c r="E212" s="6">
        <f t="shared" si="92"/>
        <v>0.5</v>
      </c>
      <c r="F212" s="2">
        <f t="shared" si="119"/>
        <v>2459790.5</v>
      </c>
      <c r="G212" s="9">
        <f t="shared" si="93"/>
        <v>0.22574948665297742</v>
      </c>
      <c r="I212" s="10">
        <f t="shared" si="94"/>
        <v>127.62178368642708</v>
      </c>
      <c r="J212" s="10">
        <f t="shared" si="95"/>
        <v>8484.2962251292302</v>
      </c>
      <c r="K212" s="10">
        <f t="shared" si="96"/>
        <v>1.6699137711838917E-2</v>
      </c>
      <c r="L212">
        <f t="shared" si="97"/>
        <v>-0.77262160318482431</v>
      </c>
      <c r="M212">
        <f t="shared" si="98"/>
        <v>126.84916208324225</v>
      </c>
      <c r="N212" s="12">
        <f t="shared" si="99"/>
        <v>8483.5236035260459</v>
      </c>
      <c r="O212" s="12">
        <f t="shared" si="100"/>
        <v>1.0152672876079569</v>
      </c>
      <c r="P212">
        <f t="shared" si="101"/>
        <v>126.8398970661127</v>
      </c>
      <c r="Q212">
        <f t="shared" si="102"/>
        <v>23.43635542460348</v>
      </c>
      <c r="R212">
        <f t="shared" si="103"/>
        <v>23.43805474855067</v>
      </c>
      <c r="S212" s="12">
        <f t="shared" si="104"/>
        <v>129.23355151678078</v>
      </c>
      <c r="T212">
        <f t="shared" si="105"/>
        <v>18.562008996931045</v>
      </c>
      <c r="U212">
        <f t="shared" si="106"/>
        <v>4.3029860339771166E-2</v>
      </c>
      <c r="V212">
        <f t="shared" si="107"/>
        <v>-6.4824515400547957</v>
      </c>
      <c r="W212">
        <f t="shared" si="108"/>
        <v>106.37443046589215</v>
      </c>
      <c r="X212" s="6">
        <f t="shared" si="109"/>
        <v>0.60109892468059356</v>
      </c>
      <c r="Y212" s="6">
        <f t="shared" si="110"/>
        <v>0.30561439560867093</v>
      </c>
      <c r="Z212" s="6">
        <f t="shared" si="111"/>
        <v>0.89658345375251625</v>
      </c>
      <c r="AA212">
        <f t="shared" si="112"/>
        <v>850.99544372713717</v>
      </c>
      <c r="AB212">
        <f t="shared" si="113"/>
        <v>574.41754845994524</v>
      </c>
      <c r="AC212">
        <f t="shared" si="114"/>
        <v>-36.395612885013691</v>
      </c>
      <c r="AD212">
        <f t="shared" si="90"/>
        <v>37.131692111517438</v>
      </c>
      <c r="AE212">
        <f t="shared" si="115"/>
        <v>52.868307888482562</v>
      </c>
      <c r="AF212">
        <f t="shared" si="116"/>
        <v>1.2211350140388433E-2</v>
      </c>
      <c r="AG212">
        <f t="shared" si="117"/>
        <v>52.880519238622952</v>
      </c>
      <c r="AH212">
        <f t="shared" si="91"/>
        <v>111.28010912756531</v>
      </c>
    </row>
    <row r="213" spans="4:34" x14ac:dyDescent="0.35">
      <c r="D213" s="1">
        <f t="shared" si="118"/>
        <v>44773</v>
      </c>
      <c r="E213" s="6">
        <f t="shared" si="92"/>
        <v>0.5</v>
      </c>
      <c r="F213" s="2">
        <f t="shared" si="119"/>
        <v>2459791.5</v>
      </c>
      <c r="G213" s="9">
        <f t="shared" si="93"/>
        <v>0.22577686516084874</v>
      </c>
      <c r="I213" s="10">
        <f t="shared" si="94"/>
        <v>128.60743105034089</v>
      </c>
      <c r="J213" s="10">
        <f t="shared" si="95"/>
        <v>8485.2818254090562</v>
      </c>
      <c r="K213" s="10">
        <f t="shared" si="96"/>
        <v>1.6699136559362299E-2</v>
      </c>
      <c r="L213">
        <f t="shared" si="97"/>
        <v>-0.80206296371440444</v>
      </c>
      <c r="M213">
        <f t="shared" si="98"/>
        <v>127.80536808662649</v>
      </c>
      <c r="N213" s="12">
        <f t="shared" si="99"/>
        <v>8484.4797624453422</v>
      </c>
      <c r="O213" s="12">
        <f t="shared" si="100"/>
        <v>1.0151504254891663</v>
      </c>
      <c r="P213">
        <f t="shared" si="101"/>
        <v>127.79610600352498</v>
      </c>
      <c r="Q213">
        <f t="shared" si="102"/>
        <v>23.436355068568883</v>
      </c>
      <c r="R213">
        <f t="shared" si="103"/>
        <v>23.438056161346204</v>
      </c>
      <c r="S213" s="12">
        <f t="shared" si="104"/>
        <v>130.2084131966599</v>
      </c>
      <c r="T213">
        <f t="shared" si="105"/>
        <v>18.318956283197881</v>
      </c>
      <c r="U213">
        <f t="shared" si="106"/>
        <v>4.3029865674820089E-2</v>
      </c>
      <c r="V213">
        <f t="shared" si="107"/>
        <v>-6.4392986567616592</v>
      </c>
      <c r="W213">
        <f t="shared" si="108"/>
        <v>106.1529067191138</v>
      </c>
      <c r="X213" s="6">
        <f t="shared" si="109"/>
        <v>0.60106895740052901</v>
      </c>
      <c r="Y213" s="6">
        <f t="shared" si="110"/>
        <v>0.30619977206965732</v>
      </c>
      <c r="Z213" s="6">
        <f t="shared" si="111"/>
        <v>0.8959381427314006</v>
      </c>
      <c r="AA213">
        <f t="shared" si="112"/>
        <v>849.22325375291041</v>
      </c>
      <c r="AB213">
        <f t="shared" si="113"/>
        <v>574.46070134323827</v>
      </c>
      <c r="AC213">
        <f t="shared" si="114"/>
        <v>-36.384824664190432</v>
      </c>
      <c r="AD213">
        <f t="shared" si="90"/>
        <v>37.277953013888649</v>
      </c>
      <c r="AE213">
        <f t="shared" si="115"/>
        <v>52.722046986111351</v>
      </c>
      <c r="AF213">
        <f t="shared" si="116"/>
        <v>1.2276157840765915E-2</v>
      </c>
      <c r="AG213">
        <f t="shared" si="117"/>
        <v>52.734323143952118</v>
      </c>
      <c r="AH213">
        <f t="shared" si="91"/>
        <v>111.6015915796105</v>
      </c>
    </row>
    <row r="214" spans="4:34" x14ac:dyDescent="0.35">
      <c r="D214" s="1">
        <f t="shared" si="118"/>
        <v>44774</v>
      </c>
      <c r="E214" s="6">
        <f t="shared" si="92"/>
        <v>0.5</v>
      </c>
      <c r="F214" s="2">
        <f t="shared" si="119"/>
        <v>2459792.5</v>
      </c>
      <c r="G214" s="9">
        <f t="shared" si="93"/>
        <v>0.22580424366872007</v>
      </c>
      <c r="I214" s="10">
        <f t="shared" si="94"/>
        <v>129.59307841425107</v>
      </c>
      <c r="J214" s="10">
        <f t="shared" si="95"/>
        <v>8486.2674256888804</v>
      </c>
      <c r="K214" s="10">
        <f t="shared" si="96"/>
        <v>1.6699135406885494E-2</v>
      </c>
      <c r="L214">
        <f t="shared" si="97"/>
        <v>-0.83128001643876426</v>
      </c>
      <c r="M214">
        <f t="shared" si="98"/>
        <v>128.7617983978123</v>
      </c>
      <c r="N214" s="12">
        <f t="shared" si="99"/>
        <v>8485.4361456724419</v>
      </c>
      <c r="O214" s="12">
        <f t="shared" si="100"/>
        <v>1.015029199493686</v>
      </c>
      <c r="P214">
        <f t="shared" si="101"/>
        <v>128.75253925179007</v>
      </c>
      <c r="Q214">
        <f t="shared" si="102"/>
        <v>23.436354712534289</v>
      </c>
      <c r="R214">
        <f t="shared" si="103"/>
        <v>23.438057572688706</v>
      </c>
      <c r="S214" s="12">
        <f t="shared" si="104"/>
        <v>131.18074045374919</v>
      </c>
      <c r="T214">
        <f t="shared" si="105"/>
        <v>18.070909720499834</v>
      </c>
      <c r="U214">
        <f t="shared" si="106"/>
        <v>4.3029871004382367E-2</v>
      </c>
      <c r="V214">
        <f t="shared" si="107"/>
        <v>-6.3860029034894428</v>
      </c>
      <c r="W214">
        <f t="shared" si="108"/>
        <v>105.9277478823101</v>
      </c>
      <c r="X214" s="6">
        <f t="shared" si="109"/>
        <v>0.60103194646075664</v>
      </c>
      <c r="Y214" s="6">
        <f t="shared" si="110"/>
        <v>0.30678820234322857</v>
      </c>
      <c r="Z214" s="6">
        <f t="shared" si="111"/>
        <v>0.89527569057828471</v>
      </c>
      <c r="AA214">
        <f t="shared" si="112"/>
        <v>847.42198305848081</v>
      </c>
      <c r="AB214">
        <f t="shared" si="113"/>
        <v>574.51399709651048</v>
      </c>
      <c r="AC214">
        <f t="shared" si="114"/>
        <v>-36.37150072587238</v>
      </c>
      <c r="AD214">
        <f t="shared" si="90"/>
        <v>37.426394743301643</v>
      </c>
      <c r="AE214">
        <f t="shared" si="115"/>
        <v>52.573605256698357</v>
      </c>
      <c r="AF214">
        <f t="shared" si="116"/>
        <v>1.2342188414301725E-2</v>
      </c>
      <c r="AG214">
        <f t="shared" si="117"/>
        <v>52.585947445112659</v>
      </c>
      <c r="AH214">
        <f t="shared" si="91"/>
        <v>111.92980228021668</v>
      </c>
    </row>
    <row r="215" spans="4:34" x14ac:dyDescent="0.35">
      <c r="D215" s="1">
        <f t="shared" si="118"/>
        <v>44775</v>
      </c>
      <c r="E215" s="6">
        <f t="shared" si="92"/>
        <v>0.5</v>
      </c>
      <c r="F215" s="2">
        <f t="shared" si="119"/>
        <v>2459793.5</v>
      </c>
      <c r="G215" s="9">
        <f t="shared" si="93"/>
        <v>0.22583162217659136</v>
      </c>
      <c r="I215" s="10">
        <f t="shared" si="94"/>
        <v>130.57872577816488</v>
      </c>
      <c r="J215" s="10">
        <f t="shared" si="95"/>
        <v>8487.2530259687046</v>
      </c>
      <c r="K215" s="10">
        <f t="shared" si="96"/>
        <v>1.6699134254408499E-2</v>
      </c>
      <c r="L215">
        <f t="shared" si="97"/>
        <v>-0.86026448750439433</v>
      </c>
      <c r="M215">
        <f t="shared" si="98"/>
        <v>129.71846129066049</v>
      </c>
      <c r="N215" s="12">
        <f t="shared" si="99"/>
        <v>8486.3927614812001</v>
      </c>
      <c r="O215" s="12">
        <f t="shared" si="100"/>
        <v>1.0149036423594486</v>
      </c>
      <c r="P215">
        <f t="shared" si="101"/>
        <v>129.70920508476618</v>
      </c>
      <c r="Q215">
        <f t="shared" si="102"/>
        <v>23.436354356499692</v>
      </c>
      <c r="R215">
        <f t="shared" si="103"/>
        <v>23.438058982576663</v>
      </c>
      <c r="S215" s="12">
        <f t="shared" si="104"/>
        <v>132.15053336450597</v>
      </c>
      <c r="T215">
        <f t="shared" si="105"/>
        <v>17.817949015896652</v>
      </c>
      <c r="U215">
        <f t="shared" si="106"/>
        <v>4.3029876328452295E-2</v>
      </c>
      <c r="V215">
        <f t="shared" si="107"/>
        <v>-6.3225665785388303</v>
      </c>
      <c r="W215">
        <f t="shared" si="108"/>
        <v>105.69906338543109</v>
      </c>
      <c r="X215" s="6">
        <f t="shared" si="109"/>
        <v>0.60098789345731862</v>
      </c>
      <c r="Y215" s="6">
        <f t="shared" si="110"/>
        <v>0.30737938405334342</v>
      </c>
      <c r="Z215" s="6">
        <f t="shared" si="111"/>
        <v>0.89459640286129394</v>
      </c>
      <c r="AA215">
        <f t="shared" si="112"/>
        <v>845.59250708344871</v>
      </c>
      <c r="AB215">
        <f t="shared" si="113"/>
        <v>574.57743342146114</v>
      </c>
      <c r="AC215">
        <f t="shared" si="114"/>
        <v>-36.355641644634716</v>
      </c>
      <c r="AD215">
        <f t="shared" si="90"/>
        <v>37.577020554945264</v>
      </c>
      <c r="AE215">
        <f t="shared" si="115"/>
        <v>52.422979445054736</v>
      </c>
      <c r="AF215">
        <f t="shared" si="116"/>
        <v>1.2409457172340307E-2</v>
      </c>
      <c r="AG215">
        <f t="shared" si="117"/>
        <v>52.435388902227075</v>
      </c>
      <c r="AH215">
        <f t="shared" si="91"/>
        <v>112.2645448143461</v>
      </c>
    </row>
    <row r="216" spans="4:34" x14ac:dyDescent="0.35">
      <c r="D216" s="1">
        <f t="shared" si="118"/>
        <v>44776</v>
      </c>
      <c r="E216" s="6">
        <f t="shared" si="92"/>
        <v>0.5</v>
      </c>
      <c r="F216" s="2">
        <f t="shared" si="119"/>
        <v>2459794.5</v>
      </c>
      <c r="G216" s="9">
        <f t="shared" si="93"/>
        <v>0.22585900068446269</v>
      </c>
      <c r="I216" s="10">
        <f t="shared" si="94"/>
        <v>131.56437314207869</v>
      </c>
      <c r="J216" s="10">
        <f t="shared" si="95"/>
        <v>8488.2386262485288</v>
      </c>
      <c r="K216" s="10">
        <f t="shared" si="96"/>
        <v>1.6699133101931312E-2</v>
      </c>
      <c r="L216">
        <f t="shared" si="97"/>
        <v>-0.88900815701498903</v>
      </c>
      <c r="M216">
        <f t="shared" si="98"/>
        <v>130.67536498506371</v>
      </c>
      <c r="N216" s="12">
        <f t="shared" si="99"/>
        <v>8487.3496180915135</v>
      </c>
      <c r="O216" s="12">
        <f t="shared" si="100"/>
        <v>1.0147737880191781</v>
      </c>
      <c r="P216">
        <f t="shared" si="101"/>
        <v>130.66611172234352</v>
      </c>
      <c r="Q216">
        <f t="shared" si="102"/>
        <v>23.436354000465094</v>
      </c>
      <c r="R216">
        <f t="shared" si="103"/>
        <v>23.438060391008563</v>
      </c>
      <c r="S216" s="12">
        <f t="shared" si="104"/>
        <v>133.11779515180359</v>
      </c>
      <c r="T216">
        <f t="shared" si="105"/>
        <v>17.560154649369547</v>
      </c>
      <c r="U216">
        <f t="shared" si="106"/>
        <v>4.3029881647024162E-2</v>
      </c>
      <c r="V216">
        <f t="shared" si="107"/>
        <v>-6.2490048671935154</v>
      </c>
      <c r="W216">
        <f t="shared" si="108"/>
        <v>105.46696139315178</v>
      </c>
      <c r="X216" s="6">
        <f t="shared" si="109"/>
        <v>0.60093680893555113</v>
      </c>
      <c r="Y216" s="6">
        <f t="shared" si="110"/>
        <v>0.30797302728790726</v>
      </c>
      <c r="Z216" s="6">
        <f t="shared" si="111"/>
        <v>0.89390059058319493</v>
      </c>
      <c r="AA216">
        <f t="shared" si="112"/>
        <v>843.73569114521422</v>
      </c>
      <c r="AB216">
        <f t="shared" si="113"/>
        <v>574.65099513280643</v>
      </c>
      <c r="AC216">
        <f t="shared" si="114"/>
        <v>-36.337251216798393</v>
      </c>
      <c r="AD216">
        <f t="shared" si="90"/>
        <v>37.729835034000104</v>
      </c>
      <c r="AE216">
        <f t="shared" si="115"/>
        <v>52.270164965999896</v>
      </c>
      <c r="AF216">
        <f t="shared" si="116"/>
        <v>1.2477980460166757E-2</v>
      </c>
      <c r="AG216">
        <f t="shared" si="117"/>
        <v>52.282642946460065</v>
      </c>
      <c r="AH216">
        <f t="shared" si="91"/>
        <v>112.6056205319112</v>
      </c>
    </row>
    <row r="217" spans="4:34" x14ac:dyDescent="0.35">
      <c r="D217" s="1">
        <f t="shared" si="118"/>
        <v>44777</v>
      </c>
      <c r="E217" s="6">
        <f t="shared" si="92"/>
        <v>0.5</v>
      </c>
      <c r="F217" s="2">
        <f t="shared" si="119"/>
        <v>2459795.5</v>
      </c>
      <c r="G217" s="9">
        <f t="shared" si="93"/>
        <v>0.22588637919233401</v>
      </c>
      <c r="I217" s="10">
        <f t="shared" si="94"/>
        <v>132.55002050599251</v>
      </c>
      <c r="J217" s="10">
        <f t="shared" si="95"/>
        <v>8489.2242265283512</v>
      </c>
      <c r="K217" s="10">
        <f t="shared" si="96"/>
        <v>1.6699131949453938E-2</v>
      </c>
      <c r="L217">
        <f t="shared" si="97"/>
        <v>-0.91750286105030665</v>
      </c>
      <c r="M217">
        <f t="shared" si="98"/>
        <v>131.6325176449422</v>
      </c>
      <c r="N217" s="12">
        <f t="shared" si="99"/>
        <v>8488.3067236673014</v>
      </c>
      <c r="O217" s="12">
        <f t="shared" si="100"/>
        <v>1.0146396715938761</v>
      </c>
      <c r="P217">
        <f t="shared" si="101"/>
        <v>131.62326732843977</v>
      </c>
      <c r="Q217">
        <f t="shared" si="102"/>
        <v>23.436353644430497</v>
      </c>
      <c r="R217">
        <f t="shared" si="103"/>
        <v>23.438061797982904</v>
      </c>
      <c r="S217" s="12">
        <f t="shared" si="104"/>
        <v>134.08253214008354</v>
      </c>
      <c r="T217">
        <f t="shared" si="105"/>
        <v>17.297607825216666</v>
      </c>
      <c r="U217">
        <f t="shared" si="106"/>
        <v>4.3029886960092308E-2</v>
      </c>
      <c r="V217">
        <f t="shared" si="107"/>
        <v>-6.1653456423004958</v>
      </c>
      <c r="W217">
        <f t="shared" si="108"/>
        <v>105.23154869484796</v>
      </c>
      <c r="X217" s="6">
        <f t="shared" si="109"/>
        <v>0.60087871225159761</v>
      </c>
      <c r="Y217" s="6">
        <f t="shared" si="110"/>
        <v>0.30856885476590884</v>
      </c>
      <c r="Z217" s="6">
        <f t="shared" si="111"/>
        <v>0.89318856973728644</v>
      </c>
      <c r="AA217">
        <f t="shared" si="112"/>
        <v>841.85238955878367</v>
      </c>
      <c r="AB217">
        <f t="shared" si="113"/>
        <v>574.73465435769947</v>
      </c>
      <c r="AC217">
        <f t="shared" si="114"/>
        <v>-36.316336410575133</v>
      </c>
      <c r="AD217">
        <f t="shared" si="90"/>
        <v>37.884843990323994</v>
      </c>
      <c r="AE217">
        <f t="shared" si="115"/>
        <v>52.115156009676006</v>
      </c>
      <c r="AF217">
        <f t="shared" si="116"/>
        <v>1.2547775635852116E-2</v>
      </c>
      <c r="AG217">
        <f t="shared" si="117"/>
        <v>52.127703785311859</v>
      </c>
      <c r="AH217">
        <f t="shared" si="91"/>
        <v>112.95282870303583</v>
      </c>
    </row>
    <row r="218" spans="4:34" x14ac:dyDescent="0.35">
      <c r="D218" s="1">
        <f t="shared" si="118"/>
        <v>44778</v>
      </c>
      <c r="E218" s="6">
        <f t="shared" si="92"/>
        <v>0.5</v>
      </c>
      <c r="F218" s="2">
        <f t="shared" si="119"/>
        <v>2459796.5</v>
      </c>
      <c r="G218" s="9">
        <f t="shared" si="93"/>
        <v>0.22591375770020533</v>
      </c>
      <c r="I218" s="10">
        <f t="shared" si="94"/>
        <v>133.53566786990814</v>
      </c>
      <c r="J218" s="10">
        <f t="shared" si="95"/>
        <v>8490.2098268081754</v>
      </c>
      <c r="K218" s="10">
        <f t="shared" si="96"/>
        <v>1.6699130796976373E-2</v>
      </c>
      <c r="L218">
        <f t="shared" si="97"/>
        <v>-0.94574049368431046</v>
      </c>
      <c r="M218">
        <f t="shared" si="98"/>
        <v>132.58992737622384</v>
      </c>
      <c r="N218" s="12">
        <f t="shared" si="99"/>
        <v>8489.2640863144916</v>
      </c>
      <c r="O218" s="12">
        <f t="shared" si="100"/>
        <v>1.0145013293860534</v>
      </c>
      <c r="P218">
        <f t="shared" si="101"/>
        <v>132.58068000898029</v>
      </c>
      <c r="Q218">
        <f t="shared" si="102"/>
        <v>23.436353288395903</v>
      </c>
      <c r="R218">
        <f t="shared" si="103"/>
        <v>23.438063203498182</v>
      </c>
      <c r="S218" s="12">
        <f t="shared" si="104"/>
        <v>135.04475370729855</v>
      </c>
      <c r="T218">
        <f t="shared" si="105"/>
        <v>17.030390425198849</v>
      </c>
      <c r="U218">
        <f t="shared" si="106"/>
        <v>4.3029892267651033E-2</v>
      </c>
      <c r="V218">
        <f t="shared" si="107"/>
        <v>-6.0716292477299598</v>
      </c>
      <c r="W218">
        <f t="shared" si="108"/>
        <v>104.99293060383486</v>
      </c>
      <c r="X218" s="6">
        <f t="shared" si="109"/>
        <v>0.6008136314220347</v>
      </c>
      <c r="Y218" s="6">
        <f t="shared" si="110"/>
        <v>0.30916660196693785</v>
      </c>
      <c r="Z218" s="6">
        <f t="shared" si="111"/>
        <v>0.8924606608771315</v>
      </c>
      <c r="AA218">
        <f t="shared" si="112"/>
        <v>839.94344483067891</v>
      </c>
      <c r="AB218">
        <f t="shared" si="113"/>
        <v>574.82837075226996</v>
      </c>
      <c r="AC218">
        <f t="shared" si="114"/>
        <v>-36.29290731193251</v>
      </c>
      <c r="AD218">
        <f t="shared" si="90"/>
        <v>38.042054350799319</v>
      </c>
      <c r="AE218">
        <f t="shared" si="115"/>
        <v>51.957945649200681</v>
      </c>
      <c r="AF218">
        <f t="shared" si="116"/>
        <v>1.261886104827639E-2</v>
      </c>
      <c r="AG218">
        <f t="shared" si="117"/>
        <v>51.970564510248956</v>
      </c>
      <c r="AH218">
        <f t="shared" si="91"/>
        <v>113.30596667223926</v>
      </c>
    </row>
    <row r="219" spans="4:34" x14ac:dyDescent="0.35">
      <c r="D219" s="1">
        <f t="shared" si="118"/>
        <v>44779</v>
      </c>
      <c r="E219" s="6">
        <f t="shared" si="92"/>
        <v>0.5</v>
      </c>
      <c r="F219" s="2">
        <f t="shared" si="119"/>
        <v>2459797.5</v>
      </c>
      <c r="G219" s="9">
        <f t="shared" si="93"/>
        <v>0.22594113620807665</v>
      </c>
      <c r="I219" s="10">
        <f t="shared" si="94"/>
        <v>134.52131523382377</v>
      </c>
      <c r="J219" s="10">
        <f t="shared" si="95"/>
        <v>8491.1954270879978</v>
      </c>
      <c r="K219" s="10">
        <f t="shared" si="96"/>
        <v>1.6699129644498618E-2</v>
      </c>
      <c r="L219">
        <f t="shared" si="97"/>
        <v>-0.97371300900145552</v>
      </c>
      <c r="M219">
        <f t="shared" si="98"/>
        <v>133.54760222482233</v>
      </c>
      <c r="N219" s="12">
        <f t="shared" si="99"/>
        <v>8490.2217140789962</v>
      </c>
      <c r="O219" s="12">
        <f t="shared" si="100"/>
        <v>1.0143587988727039</v>
      </c>
      <c r="P219">
        <f t="shared" si="101"/>
        <v>133.53835780987632</v>
      </c>
      <c r="Q219">
        <f t="shared" si="102"/>
        <v>23.436352932361306</v>
      </c>
      <c r="R219">
        <f t="shared" si="103"/>
        <v>23.438064607552882</v>
      </c>
      <c r="S219" s="12">
        <f t="shared" si="104"/>
        <v>136.00447223393908</v>
      </c>
      <c r="T219">
        <f t="shared" si="105"/>
        <v>16.758584963483099</v>
      </c>
      <c r="U219">
        <f t="shared" si="106"/>
        <v>4.3029897569694629E-2</v>
      </c>
      <c r="V219">
        <f t="shared" si="107"/>
        <v>-5.9679082660244251</v>
      </c>
      <c r="W219">
        <f t="shared" si="108"/>
        <v>104.75121086573853</v>
      </c>
      <c r="X219" s="6">
        <f t="shared" si="109"/>
        <v>0.600741602962517</v>
      </c>
      <c r="Y219" s="6">
        <f t="shared" si="110"/>
        <v>0.30976601722435443</v>
      </c>
      <c r="Z219" s="6">
        <f t="shared" si="111"/>
        <v>0.89171718870067962</v>
      </c>
      <c r="AA219">
        <f t="shared" si="112"/>
        <v>838.00968692590823</v>
      </c>
      <c r="AB219">
        <f t="shared" si="113"/>
        <v>574.93209173397554</v>
      </c>
      <c r="AC219">
        <f t="shared" si="114"/>
        <v>-36.266977066506115</v>
      </c>
      <c r="AD219">
        <f t="shared" si="90"/>
        <v>38.201474049629503</v>
      </c>
      <c r="AE219">
        <f t="shared" si="115"/>
        <v>51.798525950370497</v>
      </c>
      <c r="AF219">
        <f t="shared" si="116"/>
        <v>1.2691256014400071E-2</v>
      </c>
      <c r="AG219">
        <f t="shared" si="117"/>
        <v>51.811217206384896</v>
      </c>
      <c r="AH219">
        <f t="shared" si="91"/>
        <v>113.66483001178324</v>
      </c>
    </row>
    <row r="220" spans="4:34" x14ac:dyDescent="0.35">
      <c r="D220" s="1">
        <f t="shared" si="118"/>
        <v>44780</v>
      </c>
      <c r="E220" s="6">
        <f t="shared" si="92"/>
        <v>0.5</v>
      </c>
      <c r="F220" s="2">
        <f t="shared" si="119"/>
        <v>2459798.5</v>
      </c>
      <c r="G220" s="9">
        <f t="shared" si="93"/>
        <v>0.22596851471594798</v>
      </c>
      <c r="I220" s="10">
        <f t="shared" si="94"/>
        <v>135.5069625977394</v>
      </c>
      <c r="J220" s="10">
        <f t="shared" si="95"/>
        <v>8492.181027367822</v>
      </c>
      <c r="K220" s="10">
        <f t="shared" si="96"/>
        <v>1.6699128492020671E-2</v>
      </c>
      <c r="L220">
        <f t="shared" si="97"/>
        <v>-1.0014124231122781</v>
      </c>
      <c r="M220">
        <f t="shared" si="98"/>
        <v>134.50555017462713</v>
      </c>
      <c r="N220" s="12">
        <f t="shared" si="99"/>
        <v>8491.1796149447091</v>
      </c>
      <c r="O220" s="12">
        <f t="shared" si="100"/>
        <v>1.0142121186980169</v>
      </c>
      <c r="P220">
        <f t="shared" si="101"/>
        <v>134.49630871501475</v>
      </c>
      <c r="Q220">
        <f t="shared" si="102"/>
        <v>23.436352576326712</v>
      </c>
      <c r="R220">
        <f t="shared" si="103"/>
        <v>23.438066010145512</v>
      </c>
      <c r="S220" s="12">
        <f t="shared" si="104"/>
        <v>136.96170304943018</v>
      </c>
      <c r="T220">
        <f t="shared" si="105"/>
        <v>16.482274543422921</v>
      </c>
      <c r="U220">
        <f t="shared" si="106"/>
        <v>4.3029902866217454E-2</v>
      </c>
      <c r="V220">
        <f t="shared" si="107"/>
        <v>-5.854247271565308</v>
      </c>
      <c r="W220">
        <f t="shared" si="108"/>
        <v>104.5064915758375</v>
      </c>
      <c r="X220" s="6">
        <f t="shared" si="109"/>
        <v>0.60066267171636478</v>
      </c>
      <c r="Y220" s="6">
        <f t="shared" si="110"/>
        <v>0.31036686178348283</v>
      </c>
      <c r="Z220" s="6">
        <f t="shared" si="111"/>
        <v>0.89095848164924674</v>
      </c>
      <c r="AA220">
        <f t="shared" si="112"/>
        <v>836.05193260670001</v>
      </c>
      <c r="AB220">
        <f t="shared" si="113"/>
        <v>575.04575272843465</v>
      </c>
      <c r="AC220">
        <f t="shared" si="114"/>
        <v>-36.238561817891338</v>
      </c>
      <c r="AD220">
        <f t="shared" si="90"/>
        <v>38.363111916879824</v>
      </c>
      <c r="AE220">
        <f t="shared" si="115"/>
        <v>51.636888083120176</v>
      </c>
      <c r="AF220">
        <f t="shared" si="116"/>
        <v>1.2764980795858718E-2</v>
      </c>
      <c r="AG220">
        <f t="shared" si="117"/>
        <v>51.649653063916034</v>
      </c>
      <c r="AH220">
        <f t="shared" si="91"/>
        <v>114.02921267438779</v>
      </c>
    </row>
    <row r="221" spans="4:34" x14ac:dyDescent="0.35">
      <c r="D221" s="1">
        <f t="shared" si="118"/>
        <v>44781</v>
      </c>
      <c r="E221" s="6">
        <f t="shared" si="92"/>
        <v>0.5</v>
      </c>
      <c r="F221" s="2">
        <f t="shared" si="119"/>
        <v>2459799.5</v>
      </c>
      <c r="G221" s="9">
        <f t="shared" si="93"/>
        <v>0.2259958932238193</v>
      </c>
      <c r="I221" s="10">
        <f t="shared" si="94"/>
        <v>136.49260996165503</v>
      </c>
      <c r="J221" s="10">
        <f t="shared" si="95"/>
        <v>8493.1666276476462</v>
      </c>
      <c r="K221" s="10">
        <f t="shared" si="96"/>
        <v>1.6699127339542538E-2</v>
      </c>
      <c r="L221">
        <f t="shared" si="97"/>
        <v>-1.0288308161664494</v>
      </c>
      <c r="M221">
        <f t="shared" si="98"/>
        <v>135.46377914548859</v>
      </c>
      <c r="N221" s="12">
        <f t="shared" si="99"/>
        <v>8492.1377968314791</v>
      </c>
      <c r="O221" s="12">
        <f t="shared" si="100"/>
        <v>1.0140613286658309</v>
      </c>
      <c r="P221">
        <f t="shared" si="101"/>
        <v>135.45454064424342</v>
      </c>
      <c r="Q221">
        <f t="shared" si="102"/>
        <v>23.436352220292118</v>
      </c>
      <c r="R221">
        <f t="shared" si="103"/>
        <v>23.438067411274567</v>
      </c>
      <c r="S221" s="12">
        <f t="shared" si="104"/>
        <v>137.91646437614949</v>
      </c>
      <c r="T221">
        <f t="shared" si="105"/>
        <v>16.201542816215763</v>
      </c>
      <c r="U221">
        <f t="shared" si="106"/>
        <v>4.3029908157213824E-2</v>
      </c>
      <c r="V221">
        <f t="shared" si="107"/>
        <v>-5.7307225706189771</v>
      </c>
      <c r="W221">
        <f t="shared" si="108"/>
        <v>104.25887310518935</v>
      </c>
      <c r="X221" s="6">
        <f t="shared" si="109"/>
        <v>0.60057689067404096</v>
      </c>
      <c r="Y221" s="6">
        <f t="shared" si="110"/>
        <v>0.31096890982629272</v>
      </c>
      <c r="Z221" s="6">
        <f t="shared" si="111"/>
        <v>0.89018487152178916</v>
      </c>
      <c r="AA221">
        <f t="shared" si="112"/>
        <v>834.07098484151481</v>
      </c>
      <c r="AB221">
        <f t="shared" si="113"/>
        <v>575.16927742938105</v>
      </c>
      <c r="AC221">
        <f t="shared" si="114"/>
        <v>-36.207680642654736</v>
      </c>
      <c r="AD221">
        <f t="shared" si="90"/>
        <v>38.526977565560095</v>
      </c>
      <c r="AE221">
        <f t="shared" si="115"/>
        <v>51.473022434439905</v>
      </c>
      <c r="AF221">
        <f t="shared" si="116"/>
        <v>1.2840056574956316E-2</v>
      </c>
      <c r="AG221">
        <f t="shared" si="117"/>
        <v>51.485862491014863</v>
      </c>
      <c r="AH221">
        <f t="shared" si="91"/>
        <v>114.39890714547892</v>
      </c>
    </row>
    <row r="222" spans="4:34" x14ac:dyDescent="0.35">
      <c r="D222" s="1">
        <f t="shared" si="118"/>
        <v>44782</v>
      </c>
      <c r="E222" s="6">
        <f t="shared" si="92"/>
        <v>0.5</v>
      </c>
      <c r="F222" s="2">
        <f t="shared" si="119"/>
        <v>2459800.5</v>
      </c>
      <c r="G222" s="9">
        <f t="shared" si="93"/>
        <v>0.22602327173169062</v>
      </c>
      <c r="I222" s="10">
        <f t="shared" si="94"/>
        <v>137.47825732557249</v>
      </c>
      <c r="J222" s="10">
        <f t="shared" si="95"/>
        <v>8494.1522279274668</v>
      </c>
      <c r="K222" s="10">
        <f t="shared" si="96"/>
        <v>1.6699126187064213E-2</v>
      </c>
      <c r="L222">
        <f t="shared" si="97"/>
        <v>-1.0559603343649224</v>
      </c>
      <c r="M222">
        <f t="shared" si="98"/>
        <v>136.42229699120756</v>
      </c>
      <c r="N222" s="12">
        <f t="shared" si="99"/>
        <v>8493.0962675931023</v>
      </c>
      <c r="O222" s="12">
        <f t="shared" si="100"/>
        <v>1.0139064697318256</v>
      </c>
      <c r="P222">
        <f t="shared" si="101"/>
        <v>136.41306145136065</v>
      </c>
      <c r="Q222">
        <f t="shared" si="102"/>
        <v>23.436351864257521</v>
      </c>
      <c r="R222">
        <f t="shared" si="103"/>
        <v>23.438068810938539</v>
      </c>
      <c r="S222" s="12">
        <f t="shared" si="104"/>
        <v>138.86877727133458</v>
      </c>
      <c r="T222">
        <f t="shared" si="105"/>
        <v>15.916473941463822</v>
      </c>
      <c r="U222">
        <f t="shared" si="106"/>
        <v>4.3029913442678043E-2</v>
      </c>
      <c r="V222">
        <f t="shared" si="107"/>
        <v>-5.5974219296267194</v>
      </c>
      <c r="W222">
        <f t="shared" si="108"/>
        <v>104.00845403532571</v>
      </c>
      <c r="X222" s="6">
        <f t="shared" si="109"/>
        <v>0.60048432078446301</v>
      </c>
      <c r="Y222" s="6">
        <f t="shared" si="110"/>
        <v>0.31157194846411385</v>
      </c>
      <c r="Z222" s="6">
        <f t="shared" si="111"/>
        <v>0.88939669310481217</v>
      </c>
      <c r="AA222">
        <f t="shared" si="112"/>
        <v>832.0676322826057</v>
      </c>
      <c r="AB222">
        <f t="shared" si="113"/>
        <v>575.30257807037322</v>
      </c>
      <c r="AC222">
        <f t="shared" si="114"/>
        <v>-36.174355482406696</v>
      </c>
      <c r="AD222">
        <f t="shared" si="90"/>
        <v>38.69308127755491</v>
      </c>
      <c r="AE222">
        <f t="shared" si="115"/>
        <v>51.30691872244509</v>
      </c>
      <c r="AF222">
        <f t="shared" si="116"/>
        <v>1.291650543013708E-2</v>
      </c>
      <c r="AG222">
        <f t="shared" si="117"/>
        <v>51.319835227875224</v>
      </c>
      <c r="AH222">
        <f t="shared" si="91"/>
        <v>114.77370459510303</v>
      </c>
    </row>
    <row r="223" spans="4:34" x14ac:dyDescent="0.35">
      <c r="D223" s="1">
        <f t="shared" si="118"/>
        <v>44783</v>
      </c>
      <c r="E223" s="6">
        <f t="shared" si="92"/>
        <v>0.5</v>
      </c>
      <c r="F223" s="2">
        <f t="shared" si="119"/>
        <v>2459801.5</v>
      </c>
      <c r="G223" s="9">
        <f t="shared" si="93"/>
        <v>0.22605065023956195</v>
      </c>
      <c r="I223" s="10">
        <f t="shared" si="94"/>
        <v>138.46390468948994</v>
      </c>
      <c r="J223" s="10">
        <f t="shared" si="95"/>
        <v>8495.137828207291</v>
      </c>
      <c r="K223" s="10">
        <f t="shared" si="96"/>
        <v>1.6699125034585698E-2</v>
      </c>
      <c r="L223">
        <f t="shared" si="97"/>
        <v>-1.0827931919698537</v>
      </c>
      <c r="M223">
        <f t="shared" si="98"/>
        <v>137.3811114975201</v>
      </c>
      <c r="N223" s="12">
        <f t="shared" si="99"/>
        <v>8494.0550350153208</v>
      </c>
      <c r="O223" s="12">
        <f t="shared" si="100"/>
        <v>1.0137475839954462</v>
      </c>
      <c r="P223">
        <f t="shared" si="101"/>
        <v>137.37187892209997</v>
      </c>
      <c r="Q223">
        <f t="shared" si="102"/>
        <v>23.436351508222927</v>
      </c>
      <c r="R223">
        <f t="shared" si="103"/>
        <v>23.438070209135937</v>
      </c>
      <c r="S223" s="12">
        <f t="shared" si="104"/>
        <v>139.81866556712265</v>
      </c>
      <c r="T223">
        <f t="shared" si="105"/>
        <v>15.627152549662995</v>
      </c>
      <c r="U223">
        <f t="shared" si="106"/>
        <v>4.3029918722604477E-2</v>
      </c>
      <c r="V223">
        <f t="shared" si="107"/>
        <v>-5.4544442931234416</v>
      </c>
      <c r="W223">
        <f t="shared" si="108"/>
        <v>103.75533110128141</v>
      </c>
      <c r="X223" s="6">
        <f t="shared" si="109"/>
        <v>0.60038503075911354</v>
      </c>
      <c r="Y223" s="6">
        <f t="shared" si="110"/>
        <v>0.31217577769999855</v>
      </c>
      <c r="Z223" s="6">
        <f t="shared" si="111"/>
        <v>0.88859428381822869</v>
      </c>
      <c r="AA223">
        <f t="shared" si="112"/>
        <v>830.04264881025131</v>
      </c>
      <c r="AB223">
        <f t="shared" si="113"/>
        <v>575.44555570687658</v>
      </c>
      <c r="AC223">
        <f t="shared" si="114"/>
        <v>-36.138611073280856</v>
      </c>
      <c r="AD223">
        <f t="shared" si="90"/>
        <v>38.861433888710529</v>
      </c>
      <c r="AE223">
        <f t="shared" si="115"/>
        <v>51.138566111289471</v>
      </c>
      <c r="AF223">
        <f t="shared" si="116"/>
        <v>1.299435031101725E-2</v>
      </c>
      <c r="AG223">
        <f t="shared" si="117"/>
        <v>51.151560461600489</v>
      </c>
      <c r="AH223">
        <f t="shared" si="91"/>
        <v>115.15339502959961</v>
      </c>
    </row>
    <row r="224" spans="4:34" x14ac:dyDescent="0.35">
      <c r="D224" s="1">
        <f t="shared" si="118"/>
        <v>44784</v>
      </c>
      <c r="E224" s="6">
        <f t="shared" si="92"/>
        <v>0.5</v>
      </c>
      <c r="F224" s="2">
        <f t="shared" si="119"/>
        <v>2459802.5</v>
      </c>
      <c r="G224" s="9">
        <f t="shared" si="93"/>
        <v>0.22607802874743327</v>
      </c>
      <c r="I224" s="10">
        <f t="shared" si="94"/>
        <v>139.44955205340557</v>
      </c>
      <c r="J224" s="10">
        <f t="shared" si="95"/>
        <v>8496.1234284871134</v>
      </c>
      <c r="K224" s="10">
        <f t="shared" si="96"/>
        <v>1.6699123882106991E-2</v>
      </c>
      <c r="L224">
        <f t="shared" si="97"/>
        <v>-1.1093216733116849</v>
      </c>
      <c r="M224">
        <f t="shared" si="98"/>
        <v>138.34023038009389</v>
      </c>
      <c r="N224" s="12">
        <f t="shared" si="99"/>
        <v>8495.0141068138018</v>
      </c>
      <c r="O224" s="12">
        <f t="shared" si="100"/>
        <v>1.0135847146915644</v>
      </c>
      <c r="P224">
        <f t="shared" si="101"/>
        <v>138.33100077212654</v>
      </c>
      <c r="Q224">
        <f t="shared" si="102"/>
        <v>23.436351152188333</v>
      </c>
      <c r="R224">
        <f t="shared" si="103"/>
        <v>23.438071605865257</v>
      </c>
      <c r="S224" s="12">
        <f t="shared" si="104"/>
        <v>140.76615580898093</v>
      </c>
      <c r="T224">
        <f t="shared" si="105"/>
        <v>15.333663706630611</v>
      </c>
      <c r="U224">
        <f t="shared" si="106"/>
        <v>4.3029923996987456E-2</v>
      </c>
      <c r="V224">
        <f t="shared" si="107"/>
        <v>-5.3018994926683618</v>
      </c>
      <c r="W224">
        <f t="shared" si="108"/>
        <v>103.49959914269799</v>
      </c>
      <c r="X224" s="6">
        <f t="shared" si="109"/>
        <v>0.60027909686990855</v>
      </c>
      <c r="Y224" s="6">
        <f t="shared" si="110"/>
        <v>0.31278021036241416</v>
      </c>
      <c r="Z224" s="6">
        <f t="shared" si="111"/>
        <v>0.88777798337740299</v>
      </c>
      <c r="AA224">
        <f t="shared" si="112"/>
        <v>827.99679314158391</v>
      </c>
      <c r="AB224">
        <f t="shared" si="113"/>
        <v>575.59810050733165</v>
      </c>
      <c r="AC224">
        <f t="shared" si="114"/>
        <v>-36.100474873167087</v>
      </c>
      <c r="AD224">
        <f t="shared" si="90"/>
        <v>39.03204667339535</v>
      </c>
      <c r="AE224">
        <f t="shared" si="115"/>
        <v>50.96795332660465</v>
      </c>
      <c r="AF224">
        <f t="shared" si="116"/>
        <v>1.307361501306235E-2</v>
      </c>
      <c r="AG224">
        <f t="shared" si="117"/>
        <v>50.981026941617714</v>
      </c>
      <c r="AH224">
        <f t="shared" si="91"/>
        <v>115.53776744309312</v>
      </c>
    </row>
    <row r="225" spans="4:34" x14ac:dyDescent="0.35">
      <c r="D225" s="1">
        <f t="shared" si="118"/>
        <v>44785</v>
      </c>
      <c r="E225" s="6">
        <f t="shared" si="92"/>
        <v>0.5</v>
      </c>
      <c r="F225" s="2">
        <f t="shared" si="119"/>
        <v>2459803.5</v>
      </c>
      <c r="G225" s="9">
        <f t="shared" si="93"/>
        <v>0.22610540725530459</v>
      </c>
      <c r="I225" s="10">
        <f t="shared" si="94"/>
        <v>140.43519941732302</v>
      </c>
      <c r="J225" s="10">
        <f t="shared" si="95"/>
        <v>8497.109028766934</v>
      </c>
      <c r="K225" s="10">
        <f t="shared" si="96"/>
        <v>1.6699122729628098E-2</v>
      </c>
      <c r="L225">
        <f t="shared" si="97"/>
        <v>-1.1355381347948066</v>
      </c>
      <c r="M225">
        <f t="shared" si="98"/>
        <v>139.29966128252821</v>
      </c>
      <c r="N225" s="12">
        <f t="shared" si="99"/>
        <v>8495.9734906321391</v>
      </c>
      <c r="O225" s="12">
        <f t="shared" si="100"/>
        <v>1.0134179061818727</v>
      </c>
      <c r="P225">
        <f t="shared" si="101"/>
        <v>139.2904346450371</v>
      </c>
      <c r="Q225">
        <f t="shared" si="102"/>
        <v>23.436350796153739</v>
      </c>
      <c r="R225">
        <f t="shared" si="103"/>
        <v>23.438073001125005</v>
      </c>
      <c r="S225" s="12">
        <f t="shared" si="104"/>
        <v>141.71127719275225</v>
      </c>
      <c r="T225">
        <f t="shared" si="105"/>
        <v>15.036092879883645</v>
      </c>
      <c r="U225">
        <f t="shared" si="106"/>
        <v>4.3029929265821325E-2</v>
      </c>
      <c r="V225">
        <f t="shared" si="107"/>
        <v>-5.1399079481579504</v>
      </c>
      <c r="W225">
        <f t="shared" si="108"/>
        <v>103.24135106273221</v>
      </c>
      <c r="X225" s="6">
        <f t="shared" si="109"/>
        <v>0.60016660274177636</v>
      </c>
      <c r="Y225" s="6">
        <f t="shared" si="110"/>
        <v>0.31338507201196464</v>
      </c>
      <c r="Z225" s="6">
        <f t="shared" si="111"/>
        <v>0.88694813347158796</v>
      </c>
      <c r="AA225">
        <f t="shared" si="112"/>
        <v>825.93080850185765</v>
      </c>
      <c r="AB225">
        <f t="shared" si="113"/>
        <v>575.76009205184198</v>
      </c>
      <c r="AC225">
        <f t="shared" si="114"/>
        <v>-36.059976987039505</v>
      </c>
      <c r="AD225">
        <f t="shared" si="90"/>
        <v>39.204931228845666</v>
      </c>
      <c r="AE225">
        <f t="shared" si="115"/>
        <v>50.795068771154334</v>
      </c>
      <c r="AF225">
        <f t="shared" si="116"/>
        <v>1.3154324151993706E-2</v>
      </c>
      <c r="AG225">
        <f t="shared" si="117"/>
        <v>50.808223095306325</v>
      </c>
      <c r="AH225">
        <f t="shared" si="91"/>
        <v>115.92660996882421</v>
      </c>
    </row>
    <row r="226" spans="4:34" x14ac:dyDescent="0.35">
      <c r="D226" s="1">
        <f t="shared" si="118"/>
        <v>44786</v>
      </c>
      <c r="E226" s="6">
        <f t="shared" si="92"/>
        <v>0.5</v>
      </c>
      <c r="F226" s="2">
        <f t="shared" si="119"/>
        <v>2459804.5</v>
      </c>
      <c r="G226" s="9">
        <f t="shared" si="93"/>
        <v>0.22613278576317591</v>
      </c>
      <c r="I226" s="10">
        <f t="shared" si="94"/>
        <v>141.42084678124229</v>
      </c>
      <c r="J226" s="10">
        <f t="shared" si="95"/>
        <v>8498.0946290467564</v>
      </c>
      <c r="K226" s="10">
        <f t="shared" si="96"/>
        <v>1.669912157714901E-2</v>
      </c>
      <c r="L226">
        <f t="shared" si="97"/>
        <v>-1.1614350069000967</v>
      </c>
      <c r="M226">
        <f t="shared" si="98"/>
        <v>140.2594117743422</v>
      </c>
      <c r="N226" s="12">
        <f t="shared" si="99"/>
        <v>8496.933194039857</v>
      </c>
      <c r="O226" s="12">
        <f t="shared" si="100"/>
        <v>1.0132472039460052</v>
      </c>
      <c r="P226">
        <f t="shared" si="101"/>
        <v>140.25018811034823</v>
      </c>
      <c r="Q226">
        <f t="shared" si="102"/>
        <v>23.436350440119146</v>
      </c>
      <c r="R226">
        <f t="shared" si="103"/>
        <v>23.438074394913684</v>
      </c>
      <c r="S226" s="12">
        <f t="shared" si="104"/>
        <v>142.65406150052368</v>
      </c>
      <c r="T226">
        <f t="shared" si="105"/>
        <v>14.734525906975835</v>
      </c>
      <c r="U226">
        <f t="shared" si="106"/>
        <v>4.3029934529100429E-2</v>
      </c>
      <c r="V226">
        <f t="shared" si="107"/>
        <v>-4.9686003628932909</v>
      </c>
      <c r="W226">
        <f t="shared" si="108"/>
        <v>102.98067779448976</v>
      </c>
      <c r="X226" s="6">
        <f t="shared" si="109"/>
        <v>0.6000476391408982</v>
      </c>
      <c r="Y226" s="6">
        <f t="shared" si="110"/>
        <v>0.3139902008228711</v>
      </c>
      <c r="Z226" s="6">
        <f t="shared" si="111"/>
        <v>0.88610507745892542</v>
      </c>
      <c r="AA226">
        <f t="shared" si="112"/>
        <v>823.84542235591812</v>
      </c>
      <c r="AB226">
        <f t="shared" si="113"/>
        <v>575.93139963710667</v>
      </c>
      <c r="AC226">
        <f t="shared" si="114"/>
        <v>-36.017150090723334</v>
      </c>
      <c r="AD226">
        <f t="shared" si="90"/>
        <v>39.380099359610377</v>
      </c>
      <c r="AE226">
        <f t="shared" si="115"/>
        <v>50.619900640389623</v>
      </c>
      <c r="AF226">
        <f t="shared" si="116"/>
        <v>1.3236503138009148E-2</v>
      </c>
      <c r="AG226">
        <f t="shared" si="117"/>
        <v>50.633137143527634</v>
      </c>
      <c r="AH226">
        <f t="shared" si="91"/>
        <v>116.31971003029327</v>
      </c>
    </row>
    <row r="227" spans="4:34" x14ac:dyDescent="0.35">
      <c r="D227" s="1">
        <f t="shared" si="118"/>
        <v>44787</v>
      </c>
      <c r="E227" s="6">
        <f t="shared" si="92"/>
        <v>0.5</v>
      </c>
      <c r="F227" s="2">
        <f t="shared" si="119"/>
        <v>2459805.5</v>
      </c>
      <c r="G227" s="9">
        <f t="shared" si="93"/>
        <v>0.22616016427104724</v>
      </c>
      <c r="I227" s="10">
        <f t="shared" si="94"/>
        <v>142.40649414516156</v>
      </c>
      <c r="J227" s="10">
        <f t="shared" si="95"/>
        <v>8499.0802293265788</v>
      </c>
      <c r="K227" s="10">
        <f t="shared" si="96"/>
        <v>1.6699120424669735E-2</v>
      </c>
      <c r="L227">
        <f t="shared" si="97"/>
        <v>-1.1870047961844163</v>
      </c>
      <c r="M227">
        <f t="shared" si="98"/>
        <v>141.21948934897713</v>
      </c>
      <c r="N227" s="12">
        <f t="shared" si="99"/>
        <v>8497.8932245303949</v>
      </c>
      <c r="O227" s="12">
        <f t="shared" si="100"/>
        <v>1.0130726545723938</v>
      </c>
      <c r="P227">
        <f t="shared" si="101"/>
        <v>141.21026866149867</v>
      </c>
      <c r="Q227">
        <f t="shared" si="102"/>
        <v>23.436350084084552</v>
      </c>
      <c r="R227">
        <f t="shared" si="103"/>
        <v>23.438075787229803</v>
      </c>
      <c r="S227" s="12">
        <f t="shared" si="104"/>
        <v>143.59454303555484</v>
      </c>
      <c r="T227">
        <f t="shared" si="105"/>
        <v>14.429048965783922</v>
      </c>
      <c r="U227">
        <f t="shared" si="106"/>
        <v>4.3029939786819148E-2</v>
      </c>
      <c r="V227">
        <f t="shared" si="107"/>
        <v>-4.7881174137461784</v>
      </c>
      <c r="W227">
        <f t="shared" si="108"/>
        <v>102.71766827468365</v>
      </c>
      <c r="X227" s="6">
        <f t="shared" si="109"/>
        <v>0.59992230375954592</v>
      </c>
      <c r="Y227" s="6">
        <f t="shared" si="110"/>
        <v>0.31459544744098028</v>
      </c>
      <c r="Z227" s="6">
        <f t="shared" si="111"/>
        <v>0.88524916007811172</v>
      </c>
      <c r="AA227">
        <f t="shared" si="112"/>
        <v>821.74134619746917</v>
      </c>
      <c r="AB227">
        <f t="shared" si="113"/>
        <v>576.11188258625384</v>
      </c>
      <c r="AC227">
        <f t="shared" si="114"/>
        <v>-35.97202935343654</v>
      </c>
      <c r="AD227">
        <f t="shared" si="90"/>
        <v>39.557562962413705</v>
      </c>
      <c r="AE227">
        <f t="shared" si="115"/>
        <v>50.442437037586295</v>
      </c>
      <c r="AF227">
        <f t="shared" si="116"/>
        <v>1.3320178149906443E-2</v>
      </c>
      <c r="AG227">
        <f t="shared" si="117"/>
        <v>50.455757215736199</v>
      </c>
      <c r="AH227">
        <f t="shared" si="91"/>
        <v>116.71685449217159</v>
      </c>
    </row>
    <row r="228" spans="4:34" x14ac:dyDescent="0.35">
      <c r="D228" s="1">
        <f t="shared" si="118"/>
        <v>44788</v>
      </c>
      <c r="E228" s="6">
        <f t="shared" si="92"/>
        <v>0.5</v>
      </c>
      <c r="F228" s="2">
        <f t="shared" si="119"/>
        <v>2459806.5</v>
      </c>
      <c r="G228" s="9">
        <f t="shared" si="93"/>
        <v>0.22618754277891856</v>
      </c>
      <c r="I228" s="10">
        <f t="shared" si="94"/>
        <v>143.39214150908083</v>
      </c>
      <c r="J228" s="10">
        <f t="shared" si="95"/>
        <v>8500.0658296063993</v>
      </c>
      <c r="K228" s="10">
        <f t="shared" si="96"/>
        <v>1.6699119272190272E-2</v>
      </c>
      <c r="L228">
        <f t="shared" si="97"/>
        <v>-1.2122400872773211</v>
      </c>
      <c r="M228">
        <f t="shared" si="98"/>
        <v>142.17990142180352</v>
      </c>
      <c r="N228" s="12">
        <f t="shared" si="99"/>
        <v>8498.8535895191217</v>
      </c>
      <c r="O228" s="12">
        <f t="shared" si="100"/>
        <v>1.0128943057488464</v>
      </c>
      <c r="P228">
        <f t="shared" si="101"/>
        <v>142.17068371385642</v>
      </c>
      <c r="Q228">
        <f t="shared" si="102"/>
        <v>23.436349728049958</v>
      </c>
      <c r="R228">
        <f t="shared" si="103"/>
        <v>23.438077178071858</v>
      </c>
      <c r="S228" s="12">
        <f t="shared" si="104"/>
        <v>144.53275855645768</v>
      </c>
      <c r="T228">
        <f t="shared" si="105"/>
        <v>14.119748546738563</v>
      </c>
      <c r="U228">
        <f t="shared" si="106"/>
        <v>4.3029945038971805E-2</v>
      </c>
      <c r="V228">
        <f t="shared" si="107"/>
        <v>-4.5986094377436801</v>
      </c>
      <c r="W228">
        <f t="shared" si="108"/>
        <v>102.45240942421826</v>
      </c>
      <c r="X228" s="6">
        <f t="shared" si="109"/>
        <v>0.59979070099843312</v>
      </c>
      <c r="Y228" s="6">
        <f t="shared" si="110"/>
        <v>0.31520067482004904</v>
      </c>
      <c r="Z228" s="6">
        <f t="shared" si="111"/>
        <v>0.88438072717681726</v>
      </c>
      <c r="AA228">
        <f t="shared" si="112"/>
        <v>819.61927539374608</v>
      </c>
      <c r="AB228">
        <f t="shared" si="113"/>
        <v>576.3013905622563</v>
      </c>
      <c r="AC228">
        <f t="shared" si="114"/>
        <v>-35.924652359435925</v>
      </c>
      <c r="AD228">
        <f t="shared" si="90"/>
        <v>39.737333911744116</v>
      </c>
      <c r="AE228">
        <f t="shared" si="115"/>
        <v>50.262666088255884</v>
      </c>
      <c r="AF228">
        <f t="shared" si="116"/>
        <v>1.3405376109193391E-2</v>
      </c>
      <c r="AG228">
        <f t="shared" si="117"/>
        <v>50.276071464365074</v>
      </c>
      <c r="AH228">
        <f t="shared" si="91"/>
        <v>117.11782981088874</v>
      </c>
    </row>
    <row r="229" spans="4:34" x14ac:dyDescent="0.35">
      <c r="D229" s="1">
        <f t="shared" si="118"/>
        <v>44789</v>
      </c>
      <c r="E229" s="6">
        <f t="shared" si="92"/>
        <v>0.5</v>
      </c>
      <c r="F229" s="2">
        <f t="shared" si="119"/>
        <v>2459807.5</v>
      </c>
      <c r="G229" s="9">
        <f t="shared" si="93"/>
        <v>0.22621492128678988</v>
      </c>
      <c r="I229" s="10">
        <f t="shared" si="94"/>
        <v>144.3777888730001</v>
      </c>
      <c r="J229" s="10">
        <f t="shared" si="95"/>
        <v>8501.0514298862217</v>
      </c>
      <c r="K229" s="10">
        <f t="shared" si="96"/>
        <v>1.6699118119710615E-2</v>
      </c>
      <c r="L229">
        <f t="shared" si="97"/>
        <v>-1.2371335448743492</v>
      </c>
      <c r="M229">
        <f t="shared" si="98"/>
        <v>143.14065532812575</v>
      </c>
      <c r="N229" s="12">
        <f t="shared" si="99"/>
        <v>8499.8142963413466</v>
      </c>
      <c r="O229" s="12">
        <f t="shared" si="100"/>
        <v>1.0127122062528517</v>
      </c>
      <c r="P229">
        <f t="shared" si="101"/>
        <v>143.1314406027233</v>
      </c>
      <c r="Q229">
        <f t="shared" si="102"/>
        <v>23.436349372015364</v>
      </c>
      <c r="R229">
        <f t="shared" si="103"/>
        <v>23.438078567438367</v>
      </c>
      <c r="S229" s="12">
        <f t="shared" si="104"/>
        <v>145.46874721080943</v>
      </c>
      <c r="T229">
        <f t="shared" si="105"/>
        <v>13.806711426990441</v>
      </c>
      <c r="U229">
        <f t="shared" si="106"/>
        <v>4.3029950285552794E-2</v>
      </c>
      <c r="V229">
        <f t="shared" si="107"/>
        <v>-4.4002361163636587</v>
      </c>
      <c r="W229">
        <f t="shared" si="108"/>
        <v>102.18498613539565</v>
      </c>
      <c r="X229" s="6">
        <f t="shared" si="109"/>
        <v>0.59965294174747474</v>
      </c>
      <c r="Y229" s="6">
        <f t="shared" si="110"/>
        <v>0.31580575803804245</v>
      </c>
      <c r="Z229" s="6">
        <f t="shared" si="111"/>
        <v>0.88350012545690704</v>
      </c>
      <c r="AA229">
        <f t="shared" si="112"/>
        <v>817.47988908316518</v>
      </c>
      <c r="AB229">
        <f t="shared" si="113"/>
        <v>576.49976388363632</v>
      </c>
      <c r="AC229">
        <f t="shared" si="114"/>
        <v>-35.87505902909092</v>
      </c>
      <c r="AD229">
        <f t="shared" si="90"/>
        <v>39.919423946474964</v>
      </c>
      <c r="AE229">
        <f t="shared" si="115"/>
        <v>50.080576053525036</v>
      </c>
      <c r="AF229">
        <f t="shared" si="116"/>
        <v>1.3492124654268463E-2</v>
      </c>
      <c r="AG229">
        <f t="shared" si="117"/>
        <v>50.094068178179306</v>
      </c>
      <c r="AH229">
        <f t="shared" si="91"/>
        <v>117.52242218476846</v>
      </c>
    </row>
    <row r="230" spans="4:34" x14ac:dyDescent="0.35">
      <c r="D230" s="1">
        <f t="shared" si="118"/>
        <v>44790</v>
      </c>
      <c r="E230" s="6">
        <f t="shared" si="92"/>
        <v>0.5</v>
      </c>
      <c r="F230" s="2">
        <f t="shared" si="119"/>
        <v>2459808.5</v>
      </c>
      <c r="G230" s="9">
        <f t="shared" si="93"/>
        <v>0.22624229979466118</v>
      </c>
      <c r="I230" s="10">
        <f t="shared" si="94"/>
        <v>145.36343623692119</v>
      </c>
      <c r="J230" s="10">
        <f t="shared" si="95"/>
        <v>8502.0370301660423</v>
      </c>
      <c r="K230" s="10">
        <f t="shared" si="96"/>
        <v>1.6699116967230771E-2</v>
      </c>
      <c r="L230">
        <f t="shared" si="97"/>
        <v>-1.2616779157261948</v>
      </c>
      <c r="M230">
        <f t="shared" si="98"/>
        <v>144.10175832119501</v>
      </c>
      <c r="N230" s="12">
        <f t="shared" si="99"/>
        <v>8500.7753522503153</v>
      </c>
      <c r="O230" s="12">
        <f t="shared" si="100"/>
        <v>1.0125264059416121</v>
      </c>
      <c r="P230">
        <f t="shared" si="101"/>
        <v>144.09254658134796</v>
      </c>
      <c r="Q230">
        <f t="shared" si="102"/>
        <v>23.436349015980774</v>
      </c>
      <c r="R230">
        <f t="shared" si="103"/>
        <v>23.43807995532784</v>
      </c>
      <c r="S230" s="12">
        <f t="shared" si="104"/>
        <v>146.40255046838706</v>
      </c>
      <c r="T230">
        <f t="shared" si="105"/>
        <v>13.490024646491435</v>
      </c>
      <c r="U230">
        <f t="shared" si="106"/>
        <v>4.302995552655646E-2</v>
      </c>
      <c r="V230">
        <f t="shared" si="107"/>
        <v>-4.1931661587947673</v>
      </c>
      <c r="W230">
        <f t="shared" si="108"/>
        <v>101.91548126543238</v>
      </c>
      <c r="X230" s="6">
        <f t="shared" si="109"/>
        <v>0.59950914316582971</v>
      </c>
      <c r="Y230" s="6">
        <f t="shared" si="110"/>
        <v>0.31641058409518419</v>
      </c>
      <c r="Z230" s="6">
        <f t="shared" si="111"/>
        <v>0.88260770223647522</v>
      </c>
      <c r="AA230">
        <f t="shared" si="112"/>
        <v>815.32385012345901</v>
      </c>
      <c r="AB230">
        <f t="shared" si="113"/>
        <v>576.70683384120525</v>
      </c>
      <c r="AC230">
        <f t="shared" si="114"/>
        <v>-35.823291539698687</v>
      </c>
      <c r="AD230">
        <f t="shared" si="90"/>
        <v>40.103844557819258</v>
      </c>
      <c r="AE230">
        <f t="shared" si="115"/>
        <v>49.896155442180742</v>
      </c>
      <c r="AF230">
        <f t="shared" si="116"/>
        <v>1.3580452114755131E-2</v>
      </c>
      <c r="AG230">
        <f t="shared" si="117"/>
        <v>49.909735894295494</v>
      </c>
      <c r="AH230">
        <f t="shared" si="91"/>
        <v>117.93041770356217</v>
      </c>
    </row>
    <row r="231" spans="4:34" x14ac:dyDescent="0.35">
      <c r="D231" s="1">
        <f t="shared" si="118"/>
        <v>44791</v>
      </c>
      <c r="E231" s="6">
        <f t="shared" si="92"/>
        <v>0.5</v>
      </c>
      <c r="F231" s="2">
        <f t="shared" si="119"/>
        <v>2459809.5</v>
      </c>
      <c r="G231" s="9">
        <f t="shared" si="93"/>
        <v>0.2262696783025325</v>
      </c>
      <c r="I231" s="10">
        <f t="shared" si="94"/>
        <v>146.34908360084046</v>
      </c>
      <c r="J231" s="10">
        <f t="shared" si="95"/>
        <v>8503.0226304458611</v>
      </c>
      <c r="K231" s="10">
        <f t="shared" si="96"/>
        <v>1.6699115814750736E-2</v>
      </c>
      <c r="L231">
        <f t="shared" si="97"/>
        <v>-1.2858660306244125</v>
      </c>
      <c r="M231">
        <f t="shared" si="98"/>
        <v>145.06321757021604</v>
      </c>
      <c r="N231" s="12">
        <f t="shared" si="99"/>
        <v>8501.7367644152364</v>
      </c>
      <c r="O231" s="12">
        <f t="shared" si="100"/>
        <v>1.0123369557417943</v>
      </c>
      <c r="P231">
        <f t="shared" si="101"/>
        <v>145.05400881893257</v>
      </c>
      <c r="Q231">
        <f t="shared" si="102"/>
        <v>23.43634865994618</v>
      </c>
      <c r="R231">
        <f t="shared" si="103"/>
        <v>23.438081341738776</v>
      </c>
      <c r="S231" s="12">
        <f t="shared" si="104"/>
        <v>147.33421205417466</v>
      </c>
      <c r="T231">
        <f t="shared" si="105"/>
        <v>13.169775485975064</v>
      </c>
      <c r="U231">
        <f t="shared" si="106"/>
        <v>4.3029960761977196E-2</v>
      </c>
      <c r="V231">
        <f t="shared" si="107"/>
        <v>-3.9775769853678691</v>
      </c>
      <c r="W231">
        <f t="shared" si="108"/>
        <v>101.6439756359828</v>
      </c>
      <c r="X231" s="6">
        <f t="shared" si="109"/>
        <v>0.59935942846206103</v>
      </c>
      <c r="Y231" s="6">
        <f t="shared" si="110"/>
        <v>0.31701505169544214</v>
      </c>
      <c r="Z231" s="6">
        <f t="shared" si="111"/>
        <v>0.88170380522867997</v>
      </c>
      <c r="AA231">
        <f t="shared" si="112"/>
        <v>813.15180508786239</v>
      </c>
      <c r="AB231">
        <f t="shared" si="113"/>
        <v>576.92242301463216</v>
      </c>
      <c r="AC231">
        <f t="shared" si="114"/>
        <v>-35.76939424634196</v>
      </c>
      <c r="AD231">
        <f t="shared" si="90"/>
        <v>40.29060687890636</v>
      </c>
      <c r="AE231">
        <f t="shared" si="115"/>
        <v>49.70939312109364</v>
      </c>
      <c r="AF231">
        <f t="shared" si="116"/>
        <v>1.3670387486067397E-2</v>
      </c>
      <c r="AG231">
        <f t="shared" si="117"/>
        <v>49.723063508579706</v>
      </c>
      <c r="AH231">
        <f t="shared" si="91"/>
        <v>118.34160249719218</v>
      </c>
    </row>
    <row r="232" spans="4:34" x14ac:dyDescent="0.35">
      <c r="D232" s="1">
        <f t="shared" si="118"/>
        <v>44792</v>
      </c>
      <c r="E232" s="6">
        <f t="shared" si="92"/>
        <v>0.5</v>
      </c>
      <c r="F232" s="2">
        <f t="shared" si="119"/>
        <v>2459810.5</v>
      </c>
      <c r="G232" s="9">
        <f t="shared" si="93"/>
        <v>0.22629705681040382</v>
      </c>
      <c r="I232" s="10">
        <f t="shared" si="94"/>
        <v>147.33473096476337</v>
      </c>
      <c r="J232" s="10">
        <f t="shared" si="95"/>
        <v>8504.0082307256816</v>
      </c>
      <c r="K232" s="10">
        <f t="shared" si="96"/>
        <v>1.6699114662270514E-2</v>
      </c>
      <c r="L232">
        <f t="shared" si="97"/>
        <v>-1.3096908063825299</v>
      </c>
      <c r="M232">
        <f t="shared" si="98"/>
        <v>146.02504015838085</v>
      </c>
      <c r="N232" s="12">
        <f t="shared" si="99"/>
        <v>8502.6985399192999</v>
      </c>
      <c r="O232" s="12">
        <f t="shared" si="100"/>
        <v>1.0121439076390011</v>
      </c>
      <c r="P232">
        <f t="shared" si="101"/>
        <v>146.01583439866658</v>
      </c>
      <c r="Q232">
        <f t="shared" si="102"/>
        <v>23.43634830391159</v>
      </c>
      <c r="R232">
        <f t="shared" si="103"/>
        <v>23.438082726669702</v>
      </c>
      <c r="S232" s="12">
        <f t="shared" si="104"/>
        <v>148.26377788132982</v>
      </c>
      <c r="T232">
        <f t="shared" si="105"/>
        <v>12.846051446800541</v>
      </c>
      <c r="U232">
        <f t="shared" si="106"/>
        <v>4.3029965991809374E-2</v>
      </c>
      <c r="V232">
        <f t="shared" si="107"/>
        <v>-3.7536544123181779</v>
      </c>
      <c r="W232">
        <f t="shared" si="108"/>
        <v>101.37054803835183</v>
      </c>
      <c r="X232" s="6">
        <f t="shared" si="109"/>
        <v>0.59920392667522093</v>
      </c>
      <c r="Y232" s="6">
        <f t="shared" si="110"/>
        <v>0.31761907101313253</v>
      </c>
      <c r="Z232" s="6">
        <f t="shared" si="111"/>
        <v>0.88078878233730928</v>
      </c>
      <c r="AA232">
        <f t="shared" si="112"/>
        <v>810.96438430681462</v>
      </c>
      <c r="AB232">
        <f t="shared" si="113"/>
        <v>577.14634558768182</v>
      </c>
      <c r="AC232">
        <f t="shared" si="114"/>
        <v>-35.713413603079545</v>
      </c>
      <c r="AD232">
        <f t="shared" si="90"/>
        <v>40.479721576270386</v>
      </c>
      <c r="AE232">
        <f t="shared" si="115"/>
        <v>49.520278423729614</v>
      </c>
      <c r="AF232">
        <f t="shared" si="116"/>
        <v>1.3761960404286021E-2</v>
      </c>
      <c r="AG232">
        <f t="shared" si="117"/>
        <v>49.534040384133903</v>
      </c>
      <c r="AH232">
        <f t="shared" si="91"/>
        <v>118.75576288350692</v>
      </c>
    </row>
    <row r="233" spans="4:34" x14ac:dyDescent="0.35">
      <c r="D233" s="1">
        <f t="shared" si="118"/>
        <v>44793</v>
      </c>
      <c r="E233" s="6">
        <f t="shared" si="92"/>
        <v>0.5</v>
      </c>
      <c r="F233" s="2">
        <f t="shared" si="119"/>
        <v>2459811.5</v>
      </c>
      <c r="G233" s="9">
        <f t="shared" si="93"/>
        <v>0.22632443531827515</v>
      </c>
      <c r="I233" s="10">
        <f t="shared" si="94"/>
        <v>148.32037832868446</v>
      </c>
      <c r="J233" s="10">
        <f t="shared" si="95"/>
        <v>8504.9938310055022</v>
      </c>
      <c r="K233" s="10">
        <f t="shared" si="96"/>
        <v>1.6699113509790097E-2</v>
      </c>
      <c r="L233">
        <f t="shared" si="97"/>
        <v>-1.3331452478122952</v>
      </c>
      <c r="M233">
        <f t="shared" si="98"/>
        <v>146.98723308087216</v>
      </c>
      <c r="N233" s="12">
        <f t="shared" si="99"/>
        <v>8503.6606857576899</v>
      </c>
      <c r="O233" s="12">
        <f t="shared" si="100"/>
        <v>1.0119473146669684</v>
      </c>
      <c r="P233">
        <f t="shared" si="101"/>
        <v>146.97803031573019</v>
      </c>
      <c r="Q233">
        <f t="shared" si="102"/>
        <v>23.436347947876996</v>
      </c>
      <c r="R233">
        <f t="shared" si="103"/>
        <v>23.438084110119117</v>
      </c>
      <c r="S233" s="12">
        <f t="shared" si="104"/>
        <v>149.19129598419573</v>
      </c>
      <c r="T233">
        <f t="shared" si="105"/>
        <v>12.518940232651103</v>
      </c>
      <c r="U233">
        <f t="shared" si="106"/>
        <v>4.3029971216047382E-2</v>
      </c>
      <c r="V233">
        <f t="shared" si="107"/>
        <v>-3.5215923389899246</v>
      </c>
      <c r="W233">
        <f t="shared" si="108"/>
        <v>101.09527524410954</v>
      </c>
      <c r="X233" s="6">
        <f t="shared" si="109"/>
        <v>0.59904277245763182</v>
      </c>
      <c r="Y233" s="6">
        <f t="shared" si="110"/>
        <v>0.31822256344621641</v>
      </c>
      <c r="Z233" s="6">
        <f t="shared" si="111"/>
        <v>0.87986298146904718</v>
      </c>
      <c r="AA233">
        <f t="shared" si="112"/>
        <v>808.76220195287635</v>
      </c>
      <c r="AB233">
        <f t="shared" si="113"/>
        <v>577.3784076610101</v>
      </c>
      <c r="AC233">
        <f t="shared" si="114"/>
        <v>-35.655398084747475</v>
      </c>
      <c r="AD233">
        <f t="shared" si="90"/>
        <v>40.671198743508263</v>
      </c>
      <c r="AE233">
        <f t="shared" si="115"/>
        <v>49.328801256491737</v>
      </c>
      <c r="AF233">
        <f t="shared" si="116"/>
        <v>1.3855201121410978E-2</v>
      </c>
      <c r="AG233">
        <f t="shared" si="117"/>
        <v>49.342656457613145</v>
      </c>
      <c r="AH233">
        <f t="shared" si="91"/>
        <v>119.1726855147931</v>
      </c>
    </row>
    <row r="234" spans="4:34" x14ac:dyDescent="0.35">
      <c r="D234" s="1">
        <f t="shared" si="118"/>
        <v>44794</v>
      </c>
      <c r="E234" s="6">
        <f t="shared" si="92"/>
        <v>0.5</v>
      </c>
      <c r="F234" s="2">
        <f t="shared" si="119"/>
        <v>2459812.5</v>
      </c>
      <c r="G234" s="9">
        <f t="shared" si="93"/>
        <v>0.22635181382614647</v>
      </c>
      <c r="I234" s="10">
        <f t="shared" si="94"/>
        <v>149.30602569260736</v>
      </c>
      <c r="J234" s="10">
        <f t="shared" si="95"/>
        <v>8505.9794312853228</v>
      </c>
      <c r="K234" s="10">
        <f t="shared" si="96"/>
        <v>1.6699112357309493E-2</v>
      </c>
      <c r="L234">
        <f t="shared" si="97"/>
        <v>-1.3562224496952455</v>
      </c>
      <c r="M234">
        <f t="shared" si="98"/>
        <v>147.94980324291211</v>
      </c>
      <c r="N234" s="12">
        <f t="shared" si="99"/>
        <v>8504.6232088356282</v>
      </c>
      <c r="O234" s="12">
        <f t="shared" si="100"/>
        <v>1.0117472308964697</v>
      </c>
      <c r="P234">
        <f t="shared" si="101"/>
        <v>147.94060347534298</v>
      </c>
      <c r="Q234">
        <f t="shared" si="102"/>
        <v>23.436347591842406</v>
      </c>
      <c r="R234">
        <f t="shared" si="103"/>
        <v>23.438085492085541</v>
      </c>
      <c r="S234" s="12">
        <f t="shared" si="104"/>
        <v>150.11681645156207</v>
      </c>
      <c r="T234">
        <f t="shared" si="105"/>
        <v>12.18852973303003</v>
      </c>
      <c r="U234">
        <f t="shared" si="106"/>
        <v>4.302997643468557E-2</v>
      </c>
      <c r="V234">
        <f t="shared" si="107"/>
        <v>-3.2815924385173063</v>
      </c>
      <c r="W234">
        <f t="shared" si="108"/>
        <v>100.81823202078724</v>
      </c>
      <c r="X234" s="6">
        <f t="shared" si="109"/>
        <v>0.59887610586008155</v>
      </c>
      <c r="Y234" s="6">
        <f t="shared" si="110"/>
        <v>0.3188254613578948</v>
      </c>
      <c r="Z234" s="6">
        <f t="shared" si="111"/>
        <v>0.87892675036226831</v>
      </c>
      <c r="AA234">
        <f t="shared" si="112"/>
        <v>806.54585616629788</v>
      </c>
      <c r="AB234">
        <f t="shared" si="113"/>
        <v>577.61840756148263</v>
      </c>
      <c r="AC234">
        <f t="shared" si="114"/>
        <v>-35.595398109629343</v>
      </c>
      <c r="AD234">
        <f t="shared" si="90"/>
        <v>40.865047797381465</v>
      </c>
      <c r="AE234">
        <f t="shared" si="115"/>
        <v>49.134952202618535</v>
      </c>
      <c r="AF234">
        <f t="shared" si="116"/>
        <v>1.3950140481064676E-2</v>
      </c>
      <c r="AG234">
        <f t="shared" si="117"/>
        <v>49.1489023430996</v>
      </c>
      <c r="AH234">
        <f t="shared" si="91"/>
        <v>119.59215752282142</v>
      </c>
    </row>
    <row r="235" spans="4:34" x14ac:dyDescent="0.35">
      <c r="D235" s="1">
        <f t="shared" si="118"/>
        <v>44795</v>
      </c>
      <c r="E235" s="6">
        <f t="shared" si="92"/>
        <v>0.5</v>
      </c>
      <c r="F235" s="2">
        <f t="shared" si="119"/>
        <v>2459813.5</v>
      </c>
      <c r="G235" s="9">
        <f t="shared" si="93"/>
        <v>0.22637919233401779</v>
      </c>
      <c r="I235" s="10">
        <f t="shared" si="94"/>
        <v>150.29167305652845</v>
      </c>
      <c r="J235" s="10">
        <f t="shared" si="95"/>
        <v>8506.9650315651415</v>
      </c>
      <c r="K235" s="10">
        <f t="shared" si="96"/>
        <v>1.6699111204828698E-2</v>
      </c>
      <c r="L235">
        <f t="shared" si="97"/>
        <v>-1.3789155987486317</v>
      </c>
      <c r="M235">
        <f t="shared" si="98"/>
        <v>148.91275745777983</v>
      </c>
      <c r="N235" s="12">
        <f t="shared" si="99"/>
        <v>8505.5861159663928</v>
      </c>
      <c r="O235" s="12">
        <f t="shared" si="100"/>
        <v>1.0115437114239474</v>
      </c>
      <c r="P235">
        <f t="shared" si="101"/>
        <v>148.90356069078149</v>
      </c>
      <c r="Q235">
        <f t="shared" si="102"/>
        <v>23.436347235807816</v>
      </c>
      <c r="R235">
        <f t="shared" si="103"/>
        <v>23.438086872567492</v>
      </c>
      <c r="S235" s="12">
        <f t="shared" si="104"/>
        <v>151.04039136021916</v>
      </c>
      <c r="T235">
        <f t="shared" si="105"/>
        <v>11.854908008545404</v>
      </c>
      <c r="U235">
        <f t="shared" si="106"/>
        <v>4.3029981647718395E-2</v>
      </c>
      <c r="V235">
        <f t="shared" si="107"/>
        <v>-3.0338638529749042</v>
      </c>
      <c r="W235">
        <f t="shared" si="108"/>
        <v>100.53949115238311</v>
      </c>
      <c r="X235" s="6">
        <f t="shared" si="109"/>
        <v>0.59870407212012156</v>
      </c>
      <c r="Y235" s="6">
        <f t="shared" si="110"/>
        <v>0.31942770780794627</v>
      </c>
      <c r="Z235" s="6">
        <f t="shared" si="111"/>
        <v>0.87798043643229684</v>
      </c>
      <c r="AA235">
        <f t="shared" si="112"/>
        <v>804.31592921906486</v>
      </c>
      <c r="AB235">
        <f t="shared" si="113"/>
        <v>577.86613614702503</v>
      </c>
      <c r="AC235">
        <f t="shared" si="114"/>
        <v>-35.533465963243742</v>
      </c>
      <c r="AD235">
        <f t="shared" si="90"/>
        <v>41.061277376587313</v>
      </c>
      <c r="AE235">
        <f t="shared" si="115"/>
        <v>48.938722623412687</v>
      </c>
      <c r="AF235">
        <f t="shared" si="116"/>
        <v>1.4046809894698488E-2</v>
      </c>
      <c r="AG235">
        <f t="shared" si="117"/>
        <v>48.952769433307388</v>
      </c>
      <c r="AH235">
        <f t="shared" si="91"/>
        <v>120.01396666212884</v>
      </c>
    </row>
    <row r="236" spans="4:34" x14ac:dyDescent="0.35">
      <c r="D236" s="1">
        <f t="shared" si="118"/>
        <v>44796</v>
      </c>
      <c r="E236" s="6">
        <f t="shared" si="92"/>
        <v>0.5</v>
      </c>
      <c r="F236" s="2">
        <f t="shared" si="119"/>
        <v>2459814.5</v>
      </c>
      <c r="G236" s="9">
        <f t="shared" si="93"/>
        <v>0.22640657084188912</v>
      </c>
      <c r="I236" s="10">
        <f t="shared" si="94"/>
        <v>151.27732042045136</v>
      </c>
      <c r="J236" s="10">
        <f t="shared" si="95"/>
        <v>8507.9506318449603</v>
      </c>
      <c r="K236" s="10">
        <f t="shared" si="96"/>
        <v>1.6699110052347716E-2</v>
      </c>
      <c r="L236">
        <f t="shared" si="97"/>
        <v>-1.4012179755857226</v>
      </c>
      <c r="M236">
        <f t="shared" si="98"/>
        <v>149.87610244486564</v>
      </c>
      <c r="N236" s="12">
        <f t="shared" si="99"/>
        <v>8506.5494138693739</v>
      </c>
      <c r="O236" s="12">
        <f t="shared" si="100"/>
        <v>1.0113368123598487</v>
      </c>
      <c r="P236">
        <f t="shared" si="101"/>
        <v>149.8669086814335</v>
      </c>
      <c r="Q236">
        <f t="shared" si="102"/>
        <v>23.436346879773222</v>
      </c>
      <c r="R236">
        <f t="shared" si="103"/>
        <v>23.438088251563482</v>
      </c>
      <c r="S236" s="12">
        <f t="shared" si="104"/>
        <v>151.96207470897821</v>
      </c>
      <c r="T236">
        <f t="shared" si="105"/>
        <v>11.518163277923115</v>
      </c>
      <c r="U236">
        <f t="shared" si="106"/>
        <v>4.3029986855140194E-2</v>
      </c>
      <c r="V236">
        <f t="shared" si="107"/>
        <v>-2.7786228938978823</v>
      </c>
      <c r="W236">
        <f t="shared" si="108"/>
        <v>100.25912346437283</v>
      </c>
      <c r="X236" s="6">
        <f t="shared" si="109"/>
        <v>0.59852682145409575</v>
      </c>
      <c r="Y236" s="6">
        <f t="shared" si="110"/>
        <v>0.32002925627528228</v>
      </c>
      <c r="Z236" s="6">
        <f t="shared" si="111"/>
        <v>0.87702438663290916</v>
      </c>
      <c r="AA236">
        <f t="shared" si="112"/>
        <v>802.07298771498267</v>
      </c>
      <c r="AB236">
        <f t="shared" si="113"/>
        <v>578.12137710610205</v>
      </c>
      <c r="AC236">
        <f t="shared" si="114"/>
        <v>-35.469655723474489</v>
      </c>
      <c r="AD236">
        <f t="shared" si="90"/>
        <v>41.2598952434426</v>
      </c>
      <c r="AE236">
        <f t="shared" si="115"/>
        <v>48.7401047565574</v>
      </c>
      <c r="AF236">
        <f t="shared" si="116"/>
        <v>1.4145241318364509E-2</v>
      </c>
      <c r="AG236">
        <f t="shared" si="117"/>
        <v>48.754249997875768</v>
      </c>
      <c r="AH236">
        <f t="shared" si="91"/>
        <v>120.43790145128099</v>
      </c>
    </row>
    <row r="237" spans="4:34" x14ac:dyDescent="0.35">
      <c r="D237" s="1">
        <f t="shared" si="118"/>
        <v>44797</v>
      </c>
      <c r="E237" s="6">
        <f t="shared" si="92"/>
        <v>0.5</v>
      </c>
      <c r="F237" s="2">
        <f t="shared" si="119"/>
        <v>2459815.5</v>
      </c>
      <c r="G237" s="9">
        <f t="shared" si="93"/>
        <v>0.22643394934976044</v>
      </c>
      <c r="I237" s="10">
        <f t="shared" si="94"/>
        <v>152.26296778437427</v>
      </c>
      <c r="J237" s="10">
        <f t="shared" si="95"/>
        <v>8508.9362321247809</v>
      </c>
      <c r="K237" s="10">
        <f t="shared" si="96"/>
        <v>1.669910889986654E-2</v>
      </c>
      <c r="L237">
        <f t="shared" si="97"/>
        <v>-1.4231229566697032</v>
      </c>
      <c r="M237">
        <f t="shared" si="98"/>
        <v>150.83984482770455</v>
      </c>
      <c r="N237" s="12">
        <f t="shared" si="99"/>
        <v>8507.5131091681105</v>
      </c>
      <c r="O237" s="12">
        <f t="shared" si="100"/>
        <v>1.0111265908166827</v>
      </c>
      <c r="P237">
        <f t="shared" si="101"/>
        <v>150.83065407083146</v>
      </c>
      <c r="Q237">
        <f t="shared" si="102"/>
        <v>23.436346523738631</v>
      </c>
      <c r="R237">
        <f t="shared" si="103"/>
        <v>23.438089629072032</v>
      </c>
      <c r="S237" s="12">
        <f t="shared" si="104"/>
        <v>152.88192235319767</v>
      </c>
      <c r="T237">
        <f t="shared" si="105"/>
        <v>11.178383906728337</v>
      </c>
      <c r="U237">
        <f t="shared" si="106"/>
        <v>4.3029992056945417E-2</v>
      </c>
      <c r="V237">
        <f t="shared" si="107"/>
        <v>-2.5160927490209146</v>
      </c>
      <c r="W237">
        <f t="shared" si="108"/>
        <v>99.977197852963528</v>
      </c>
      <c r="X237" s="6">
        <f t="shared" si="109"/>
        <v>0.59834450885348678</v>
      </c>
      <c r="Y237" s="6">
        <f t="shared" si="110"/>
        <v>0.32063007037303254</v>
      </c>
      <c r="Z237" s="6">
        <f t="shared" si="111"/>
        <v>0.87605894733394096</v>
      </c>
      <c r="AA237">
        <f t="shared" si="112"/>
        <v>799.81758282370822</v>
      </c>
      <c r="AB237">
        <f t="shared" si="113"/>
        <v>578.38390725097906</v>
      </c>
      <c r="AC237">
        <f t="shared" si="114"/>
        <v>-35.404023187255234</v>
      </c>
      <c r="AD237">
        <f t="shared" si="90"/>
        <v>41.460908188676413</v>
      </c>
      <c r="AE237">
        <f t="shared" si="115"/>
        <v>48.539091811323587</v>
      </c>
      <c r="AF237">
        <f t="shared" si="116"/>
        <v>1.4245467230093591E-2</v>
      </c>
      <c r="AG237">
        <f t="shared" si="117"/>
        <v>48.553337278553684</v>
      </c>
      <c r="AH237">
        <f t="shared" si="91"/>
        <v>120.86375131180301</v>
      </c>
    </row>
    <row r="238" spans="4:34" x14ac:dyDescent="0.35">
      <c r="D238" s="1">
        <f t="shared" si="118"/>
        <v>44798</v>
      </c>
      <c r="E238" s="6">
        <f t="shared" si="92"/>
        <v>0.5</v>
      </c>
      <c r="F238" s="2">
        <f t="shared" si="119"/>
        <v>2459816.5</v>
      </c>
      <c r="G238" s="9">
        <f t="shared" si="93"/>
        <v>0.22646132785763176</v>
      </c>
      <c r="I238" s="10">
        <f t="shared" si="94"/>
        <v>153.248615148299</v>
      </c>
      <c r="J238" s="10">
        <f t="shared" si="95"/>
        <v>8509.9218324045996</v>
      </c>
      <c r="K238" s="10">
        <f t="shared" si="96"/>
        <v>1.6699107747385176E-2</v>
      </c>
      <c r="L238">
        <f t="shared" si="97"/>
        <v>-1.444624016260895</v>
      </c>
      <c r="M238">
        <f t="shared" si="98"/>
        <v>151.80399113203811</v>
      </c>
      <c r="N238" s="12">
        <f t="shared" si="99"/>
        <v>8508.4772083883381</v>
      </c>
      <c r="O238" s="12">
        <f t="shared" si="100"/>
        <v>1.0109131048967868</v>
      </c>
      <c r="P238">
        <f t="shared" si="101"/>
        <v>151.7948033847143</v>
      </c>
      <c r="Q238">
        <f t="shared" si="102"/>
        <v>23.436346167704041</v>
      </c>
      <c r="R238">
        <f t="shared" si="103"/>
        <v>23.43809100509166</v>
      </c>
      <c r="S238" s="12">
        <f t="shared" si="104"/>
        <v>153.79999193994735</v>
      </c>
      <c r="T238">
        <f t="shared" si="105"/>
        <v>10.835658397736111</v>
      </c>
      <c r="U238">
        <f t="shared" si="106"/>
        <v>4.3029997253128463E-2</v>
      </c>
      <c r="V238">
        <f t="shared" si="107"/>
        <v>-2.2465031959887902</v>
      </c>
      <c r="W238">
        <f t="shared" si="108"/>
        <v>99.693781318308965</v>
      </c>
      <c r="X238" s="6">
        <f t="shared" si="109"/>
        <v>0.59815729388610339</v>
      </c>
      <c r="Y238" s="6">
        <f t="shared" si="110"/>
        <v>0.32123012355746738</v>
      </c>
      <c r="Z238" s="6">
        <f t="shared" si="111"/>
        <v>0.8750844642147394</v>
      </c>
      <c r="AA238">
        <f t="shared" si="112"/>
        <v>797.55025054647172</v>
      </c>
      <c r="AB238">
        <f t="shared" si="113"/>
        <v>578.65349680401118</v>
      </c>
      <c r="AC238">
        <f t="shared" si="114"/>
        <v>-35.336625798997204</v>
      </c>
      <c r="AD238">
        <f t="shared" si="90"/>
        <v>41.664321939535213</v>
      </c>
      <c r="AE238">
        <f t="shared" si="115"/>
        <v>48.335678060464787</v>
      </c>
      <c r="AF238">
        <f t="shared" si="116"/>
        <v>1.4347520607924484E-2</v>
      </c>
      <c r="AG238">
        <f t="shared" si="117"/>
        <v>48.350025581072714</v>
      </c>
      <c r="AH238">
        <f t="shared" si="91"/>
        <v>121.29130670450417</v>
      </c>
    </row>
    <row r="239" spans="4:34" x14ac:dyDescent="0.35">
      <c r="D239" s="1">
        <f t="shared" si="118"/>
        <v>44799</v>
      </c>
      <c r="E239" s="6">
        <f t="shared" si="92"/>
        <v>0.5</v>
      </c>
      <c r="F239" s="2">
        <f t="shared" si="119"/>
        <v>2459817.5</v>
      </c>
      <c r="G239" s="9">
        <f t="shared" si="93"/>
        <v>0.22648870636550308</v>
      </c>
      <c r="I239" s="10">
        <f t="shared" si="94"/>
        <v>154.23426251222372</v>
      </c>
      <c r="J239" s="10">
        <f t="shared" si="95"/>
        <v>8510.9074326844184</v>
      </c>
      <c r="K239" s="10">
        <f t="shared" si="96"/>
        <v>1.6699106594903621E-2</v>
      </c>
      <c r="L239">
        <f t="shared" si="97"/>
        <v>-1.4657147283571608</v>
      </c>
      <c r="M239">
        <f t="shared" si="98"/>
        <v>152.76854778386655</v>
      </c>
      <c r="N239" s="12">
        <f t="shared" si="99"/>
        <v>8509.4417179560605</v>
      </c>
      <c r="O239" s="12">
        <f t="shared" si="100"/>
        <v>1.0106964136797989</v>
      </c>
      <c r="P239">
        <f t="shared" si="101"/>
        <v>152.75936304907975</v>
      </c>
      <c r="Q239">
        <f t="shared" si="102"/>
        <v>23.436345811669451</v>
      </c>
      <c r="R239">
        <f t="shared" si="103"/>
        <v>23.43809237962089</v>
      </c>
      <c r="S239" s="12">
        <f t="shared" si="104"/>
        <v>154.71634284384729</v>
      </c>
      <c r="T239">
        <f t="shared" si="105"/>
        <v>10.490075382920507</v>
      </c>
      <c r="U239">
        <f t="shared" si="106"/>
        <v>4.3030002443683719E-2</v>
      </c>
      <c r="V239">
        <f t="shared" si="107"/>
        <v>-1.9700903237256437</v>
      </c>
      <c r="W239">
        <f t="shared" si="108"/>
        <v>99.408939001438299</v>
      </c>
      <c r="X239" s="6">
        <f t="shared" si="109"/>
        <v>0.59796534050258732</v>
      </c>
      <c r="Y239" s="6">
        <f t="shared" si="110"/>
        <v>0.32182939883192535</v>
      </c>
      <c r="Z239" s="6">
        <f t="shared" si="111"/>
        <v>0.87410128217324923</v>
      </c>
      <c r="AA239">
        <f t="shared" si="112"/>
        <v>795.27151201150639</v>
      </c>
      <c r="AB239">
        <f t="shared" si="113"/>
        <v>578.92990967627429</v>
      </c>
      <c r="AC239">
        <f t="shared" si="114"/>
        <v>-35.267522580931427</v>
      </c>
      <c r="AD239">
        <f t="shared" si="90"/>
        <v>41.870141071363904</v>
      </c>
      <c r="AE239">
        <f t="shared" si="115"/>
        <v>48.129858928636096</v>
      </c>
      <c r="AF239">
        <f t="shared" si="116"/>
        <v>1.4451434908611085E-2</v>
      </c>
      <c r="AG239">
        <f t="shared" si="117"/>
        <v>48.144310363544705</v>
      </c>
      <c r="AH239">
        <f t="shared" si="91"/>
        <v>121.72035926288498</v>
      </c>
    </row>
    <row r="240" spans="4:34" x14ac:dyDescent="0.35">
      <c r="D240" s="1">
        <f t="shared" si="118"/>
        <v>44800</v>
      </c>
      <c r="E240" s="6">
        <f t="shared" si="92"/>
        <v>0.5</v>
      </c>
      <c r="F240" s="2">
        <f t="shared" si="119"/>
        <v>2459818.5</v>
      </c>
      <c r="G240" s="9">
        <f t="shared" si="93"/>
        <v>0.22651608487337441</v>
      </c>
      <c r="I240" s="10">
        <f t="shared" si="94"/>
        <v>155.21990987614845</v>
      </c>
      <c r="J240" s="10">
        <f t="shared" si="95"/>
        <v>8511.8930329642371</v>
      </c>
      <c r="K240" s="10">
        <f t="shared" si="96"/>
        <v>1.6699105442421876E-2</v>
      </c>
      <c r="L240">
        <f t="shared" si="97"/>
        <v>-1.4863887686265482</v>
      </c>
      <c r="M240">
        <f t="shared" si="98"/>
        <v>153.73352110752191</v>
      </c>
      <c r="N240" s="12">
        <f t="shared" si="99"/>
        <v>8510.4066441956111</v>
      </c>
      <c r="O240" s="12">
        <f t="shared" si="100"/>
        <v>1.0104765772098463</v>
      </c>
      <c r="P240">
        <f t="shared" si="101"/>
        <v>153.72433938825725</v>
      </c>
      <c r="Q240">
        <f t="shared" si="102"/>
        <v>23.436345455634861</v>
      </c>
      <c r="R240">
        <f t="shared" si="103"/>
        <v>23.438093752658236</v>
      </c>
      <c r="S240" s="12">
        <f t="shared" si="104"/>
        <v>155.63103610367361</v>
      </c>
      <c r="T240">
        <f t="shared" si="105"/>
        <v>10.141723617005704</v>
      </c>
      <c r="U240">
        <f t="shared" si="106"/>
        <v>4.3030007628605607E-2</v>
      </c>
      <c r="V240">
        <f t="shared" si="107"/>
        <v>-1.6870962620580765</v>
      </c>
      <c r="W240">
        <f t="shared" si="108"/>
        <v>99.122734224641491</v>
      </c>
      <c r="X240" s="6">
        <f t="shared" si="109"/>
        <v>0.59776881684865146</v>
      </c>
      <c r="Y240" s="6">
        <f t="shared" si="110"/>
        <v>0.32242788844686954</v>
      </c>
      <c r="Z240" s="6">
        <f t="shared" si="111"/>
        <v>0.87310974525043339</v>
      </c>
      <c r="AA240">
        <f t="shared" si="112"/>
        <v>792.98187379713193</v>
      </c>
      <c r="AB240">
        <f t="shared" si="113"/>
        <v>579.21290373794193</v>
      </c>
      <c r="AC240">
        <f t="shared" si="114"/>
        <v>-35.196774065514518</v>
      </c>
      <c r="AD240">
        <f t="shared" si="90"/>
        <v>42.07836892282301</v>
      </c>
      <c r="AE240">
        <f t="shared" si="115"/>
        <v>47.92163107717699</v>
      </c>
      <c r="AF240">
        <f t="shared" si="116"/>
        <v>1.455724404703362E-2</v>
      </c>
      <c r="AG240">
        <f t="shared" si="117"/>
        <v>47.936188321224023</v>
      </c>
      <c r="AH240">
        <f t="shared" si="91"/>
        <v>122.15070192334639</v>
      </c>
    </row>
    <row r="241" spans="4:34" x14ac:dyDescent="0.35">
      <c r="D241" s="1">
        <f t="shared" si="118"/>
        <v>44801</v>
      </c>
      <c r="E241" s="6">
        <f t="shared" si="92"/>
        <v>0.5</v>
      </c>
      <c r="F241" s="2">
        <f t="shared" si="119"/>
        <v>2459819.5</v>
      </c>
      <c r="G241" s="9">
        <f t="shared" si="93"/>
        <v>0.22654346338124573</v>
      </c>
      <c r="I241" s="10">
        <f t="shared" si="94"/>
        <v>156.20555724007318</v>
      </c>
      <c r="J241" s="10">
        <f t="shared" si="95"/>
        <v>8512.8786332440559</v>
      </c>
      <c r="K241" s="10">
        <f t="shared" si="96"/>
        <v>1.6699104289939943E-2</v>
      </c>
      <c r="L241">
        <f t="shared" si="97"/>
        <v>-1.5066399163317068</v>
      </c>
      <c r="M241">
        <f t="shared" si="98"/>
        <v>154.69891732374148</v>
      </c>
      <c r="N241" s="12">
        <f t="shared" si="99"/>
        <v>8511.3719933277243</v>
      </c>
      <c r="O241" s="12">
        <f t="shared" si="100"/>
        <v>1.0102536564824371</v>
      </c>
      <c r="P241">
        <f t="shared" si="101"/>
        <v>154.68973862298148</v>
      </c>
      <c r="Q241">
        <f t="shared" si="102"/>
        <v>23.43634509960027</v>
      </c>
      <c r="R241">
        <f t="shared" si="103"/>
        <v>23.438095124202231</v>
      </c>
      <c r="S241" s="12">
        <f t="shared" si="104"/>
        <v>156.5441343597648</v>
      </c>
      <c r="T241">
        <f t="shared" si="105"/>
        <v>9.7906919725387969</v>
      </c>
      <c r="U241">
        <f t="shared" si="106"/>
        <v>4.3030012807888575E-2</v>
      </c>
      <c r="V241">
        <f t="shared" si="107"/>
        <v>-1.3977689201090668</v>
      </c>
      <c r="W241">
        <f t="shared" si="108"/>
        <v>98.835228535080276</v>
      </c>
      <c r="X241" s="6">
        <f t="shared" si="109"/>
        <v>0.59756789508340913</v>
      </c>
      <c r="Y241" s="6">
        <f t="shared" si="110"/>
        <v>0.323025593597075</v>
      </c>
      <c r="Z241" s="6">
        <f t="shared" si="111"/>
        <v>0.8721101965697432</v>
      </c>
      <c r="AA241">
        <f t="shared" si="112"/>
        <v>790.68182828064221</v>
      </c>
      <c r="AB241">
        <f t="shared" si="113"/>
        <v>579.50223107989086</v>
      </c>
      <c r="AC241">
        <f t="shared" si="114"/>
        <v>-35.124442230027284</v>
      </c>
      <c r="AD241">
        <f t="shared" si="90"/>
        <v>42.289007514869702</v>
      </c>
      <c r="AE241">
        <f t="shared" si="115"/>
        <v>47.710992485130298</v>
      </c>
      <c r="AF241">
        <f t="shared" si="116"/>
        <v>1.4664982376324345E-2</v>
      </c>
      <c r="AG241">
        <f t="shared" si="117"/>
        <v>47.725657467506622</v>
      </c>
      <c r="AH241">
        <f t="shared" si="91"/>
        <v>122.58212905190658</v>
      </c>
    </row>
    <row r="242" spans="4:34" x14ac:dyDescent="0.35">
      <c r="D242" s="1">
        <f t="shared" si="118"/>
        <v>44802</v>
      </c>
      <c r="E242" s="6">
        <f t="shared" si="92"/>
        <v>0.5</v>
      </c>
      <c r="F242" s="2">
        <f t="shared" si="119"/>
        <v>2459820.5</v>
      </c>
      <c r="G242" s="9">
        <f t="shared" si="93"/>
        <v>0.22657084188911705</v>
      </c>
      <c r="I242" s="10">
        <f t="shared" si="94"/>
        <v>157.19120460399972</v>
      </c>
      <c r="J242" s="10">
        <f t="shared" si="95"/>
        <v>8513.8642335238728</v>
      </c>
      <c r="K242" s="10">
        <f t="shared" si="96"/>
        <v>1.6699103137457819E-2</v>
      </c>
      <c r="L242">
        <f t="shared" si="97"/>
        <v>-1.5264620562460072</v>
      </c>
      <c r="M242">
        <f t="shared" si="98"/>
        <v>155.66474254775372</v>
      </c>
      <c r="N242" s="12">
        <f t="shared" si="99"/>
        <v>8512.3377714676262</v>
      </c>
      <c r="O242" s="12">
        <f t="shared" si="100"/>
        <v>1.0100277134310602</v>
      </c>
      <c r="P242">
        <f t="shared" si="101"/>
        <v>155.65556686847836</v>
      </c>
      <c r="Q242">
        <f t="shared" si="102"/>
        <v>23.436344743565684</v>
      </c>
      <c r="R242">
        <f t="shared" si="103"/>
        <v>23.438096494251393</v>
      </c>
      <c r="S242" s="12">
        <f t="shared" si="104"/>
        <v>157.45570179228227</v>
      </c>
      <c r="T242">
        <f t="shared" si="105"/>
        <v>9.4370694364313401</v>
      </c>
      <c r="U242">
        <f t="shared" si="106"/>
        <v>4.303001798152703E-2</v>
      </c>
      <c r="V242">
        <f t="shared" si="107"/>
        <v>-1.1023617338852263</v>
      </c>
      <c r="W242">
        <f t="shared" si="108"/>
        <v>98.546481751395433</v>
      </c>
      <c r="X242" s="6">
        <f t="shared" si="109"/>
        <v>0.59736275120408699</v>
      </c>
      <c r="Y242" s="6">
        <f t="shared" si="110"/>
        <v>0.32362252411687742</v>
      </c>
      <c r="Z242" s="6">
        <f t="shared" si="111"/>
        <v>0.87110297829129657</v>
      </c>
      <c r="AA242">
        <f t="shared" si="112"/>
        <v>788.37185401116346</v>
      </c>
      <c r="AB242">
        <f t="shared" si="113"/>
        <v>579.79763826611475</v>
      </c>
      <c r="AC242">
        <f t="shared" si="114"/>
        <v>-35.050590433471314</v>
      </c>
      <c r="AD242">
        <f t="shared" si="90"/>
        <v>42.502057473615558</v>
      </c>
      <c r="AE242">
        <f t="shared" si="115"/>
        <v>47.497942526384442</v>
      </c>
      <c r="AF242">
        <f t="shared" si="116"/>
        <v>1.4774684668711622E-2</v>
      </c>
      <c r="AG242">
        <f t="shared" si="117"/>
        <v>47.51271721105315</v>
      </c>
      <c r="AH242">
        <f t="shared" si="91"/>
        <v>123.01443656715566</v>
      </c>
    </row>
    <row r="243" spans="4:34" x14ac:dyDescent="0.35">
      <c r="D243" s="1">
        <f t="shared" si="118"/>
        <v>44803</v>
      </c>
      <c r="E243" s="6">
        <f t="shared" si="92"/>
        <v>0.5</v>
      </c>
      <c r="F243" s="2">
        <f t="shared" si="119"/>
        <v>2459821.5</v>
      </c>
      <c r="G243" s="9">
        <f t="shared" si="93"/>
        <v>0.22659822039698838</v>
      </c>
      <c r="I243" s="10">
        <f t="shared" si="94"/>
        <v>158.17685196792627</v>
      </c>
      <c r="J243" s="10">
        <f t="shared" si="95"/>
        <v>8514.8498338036916</v>
      </c>
      <c r="K243" s="10">
        <f t="shared" si="96"/>
        <v>1.6699101984975505E-2</v>
      </c>
      <c r="L243">
        <f t="shared" si="97"/>
        <v>-1.5458491805605463</v>
      </c>
      <c r="M243">
        <f t="shared" si="98"/>
        <v>156.63100278736573</v>
      </c>
      <c r="N243" s="12">
        <f t="shared" si="99"/>
        <v>8513.3039846231313</v>
      </c>
      <c r="O243" s="12">
        <f t="shared" si="100"/>
        <v>1.0097988109134879</v>
      </c>
      <c r="P243">
        <f t="shared" si="101"/>
        <v>156.62183013255242</v>
      </c>
      <c r="Q243">
        <f t="shared" si="102"/>
        <v>23.436344387531094</v>
      </c>
      <c r="R243">
        <f t="shared" si="103"/>
        <v>23.438097862804245</v>
      </c>
      <c r="S243" s="12">
        <f t="shared" si="104"/>
        <v>158.36580406034798</v>
      </c>
      <c r="T243">
        <f t="shared" si="105"/>
        <v>9.0809451079236094</v>
      </c>
      <c r="U243">
        <f t="shared" si="106"/>
        <v>4.3030023149515394E-2</v>
      </c>
      <c r="V243">
        <f t="shared" si="107"/>
        <v>-0.80113342339840787</v>
      </c>
      <c r="W243">
        <f t="shared" si="108"/>
        <v>98.256552013099153</v>
      </c>
      <c r="X243" s="6">
        <f t="shared" si="109"/>
        <v>0.59715356487736004</v>
      </c>
      <c r="Y243" s="6">
        <f t="shared" si="110"/>
        <v>0.32421869817430687</v>
      </c>
      <c r="Z243" s="6">
        <f t="shared" si="111"/>
        <v>0.87008843158041327</v>
      </c>
      <c r="AA243">
        <f t="shared" si="112"/>
        <v>786.05241610479322</v>
      </c>
      <c r="AB243">
        <f t="shared" si="113"/>
        <v>580.09886657660161</v>
      </c>
      <c r="AC243">
        <f t="shared" si="114"/>
        <v>-34.975283355849598</v>
      </c>
      <c r="AD243">
        <f t="shared" si="90"/>
        <v>42.71751795714988</v>
      </c>
      <c r="AE243">
        <f t="shared" si="115"/>
        <v>47.28248204285012</v>
      </c>
      <c r="AF243">
        <f t="shared" si="116"/>
        <v>1.4886386097074137E-2</v>
      </c>
      <c r="AG243">
        <f t="shared" si="117"/>
        <v>47.297368428947195</v>
      </c>
      <c r="AH243">
        <f t="shared" si="91"/>
        <v>123.44742205917998</v>
      </c>
    </row>
    <row r="244" spans="4:34" x14ac:dyDescent="0.35">
      <c r="D244" s="1">
        <f t="shared" si="118"/>
        <v>44804</v>
      </c>
      <c r="E244" s="6">
        <f t="shared" si="92"/>
        <v>0.5</v>
      </c>
      <c r="F244" s="2">
        <f t="shared" si="119"/>
        <v>2459822.5</v>
      </c>
      <c r="G244" s="9">
        <f t="shared" si="93"/>
        <v>0.2266255989048597</v>
      </c>
      <c r="I244" s="10">
        <f t="shared" si="94"/>
        <v>159.16249933185281</v>
      </c>
      <c r="J244" s="10">
        <f t="shared" si="95"/>
        <v>8515.8354340835103</v>
      </c>
      <c r="K244" s="10">
        <f t="shared" si="96"/>
        <v>1.6699100832493E-2</v>
      </c>
      <c r="L244">
        <f t="shared" si="97"/>
        <v>-1.564795390781202</v>
      </c>
      <c r="M244">
        <f t="shared" si="98"/>
        <v>157.59770394107161</v>
      </c>
      <c r="N244" s="12">
        <f t="shared" si="99"/>
        <v>8514.2706386927293</v>
      </c>
      <c r="O244" s="12">
        <f t="shared" si="100"/>
        <v>1.0095670126977894</v>
      </c>
      <c r="P244">
        <f t="shared" si="101"/>
        <v>157.58853431369513</v>
      </c>
      <c r="Q244">
        <f t="shared" si="102"/>
        <v>23.436344031496503</v>
      </c>
      <c r="R244">
        <f t="shared" si="103"/>
        <v>23.438099229859318</v>
      </c>
      <c r="S244" s="12">
        <f t="shared" si="104"/>
        <v>159.27450824210158</v>
      </c>
      <c r="T244">
        <f t="shared" si="105"/>
        <v>8.7224081979135004</v>
      </c>
      <c r="U244">
        <f t="shared" si="106"/>
        <v>4.3030028311848108E-2</v>
      </c>
      <c r="V244">
        <f t="shared" si="107"/>
        <v>-0.4943477595666283</v>
      </c>
      <c r="W244">
        <f t="shared" si="108"/>
        <v>97.965495832544207</v>
      </c>
      <c r="X244" s="6">
        <f t="shared" si="109"/>
        <v>0.59694051927747682</v>
      </c>
      <c r="Y244" s="6">
        <f t="shared" si="110"/>
        <v>0.32481414196485403</v>
      </c>
      <c r="Z244" s="6">
        <f t="shared" si="111"/>
        <v>0.8690668965900995</v>
      </c>
      <c r="AA244">
        <f t="shared" si="112"/>
        <v>783.72396666035365</v>
      </c>
      <c r="AB244">
        <f t="shared" si="113"/>
        <v>580.40565224043337</v>
      </c>
      <c r="AC244">
        <f t="shared" si="114"/>
        <v>-34.898586939891658</v>
      </c>
      <c r="AD244">
        <f t="shared" si="90"/>
        <v>42.935386586400817</v>
      </c>
      <c r="AE244">
        <f t="shared" si="115"/>
        <v>47.064613413599183</v>
      </c>
      <c r="AF244">
        <f t="shared" si="116"/>
        <v>1.5000122217188976E-2</v>
      </c>
      <c r="AG244">
        <f t="shared" si="117"/>
        <v>47.079613535816371</v>
      </c>
      <c r="AH244">
        <f t="shared" si="91"/>
        <v>123.8808849042203</v>
      </c>
    </row>
    <row r="245" spans="4:34" x14ac:dyDescent="0.35">
      <c r="D245" s="1">
        <f t="shared" si="118"/>
        <v>44805</v>
      </c>
      <c r="E245" s="6">
        <f t="shared" si="92"/>
        <v>0.5</v>
      </c>
      <c r="F245" s="2">
        <f t="shared" si="119"/>
        <v>2459823.5</v>
      </c>
      <c r="G245" s="9">
        <f t="shared" si="93"/>
        <v>0.22665297741273099</v>
      </c>
      <c r="I245" s="10">
        <f t="shared" si="94"/>
        <v>160.14814669577754</v>
      </c>
      <c r="J245" s="10">
        <f t="shared" si="95"/>
        <v>8516.8210343633255</v>
      </c>
      <c r="K245" s="10">
        <f t="shared" si="96"/>
        <v>1.6699099680010307E-2</v>
      </c>
      <c r="L245">
        <f t="shared" si="97"/>
        <v>-1.5832948996157021</v>
      </c>
      <c r="M245">
        <f t="shared" si="98"/>
        <v>158.56485179616183</v>
      </c>
      <c r="N245" s="12">
        <f t="shared" si="99"/>
        <v>8515.2377394637097</v>
      </c>
      <c r="O245" s="12">
        <f t="shared" si="100"/>
        <v>1.0093323834480437</v>
      </c>
      <c r="P245">
        <f t="shared" si="101"/>
        <v>158.55568519919441</v>
      </c>
      <c r="Q245">
        <f t="shared" si="102"/>
        <v>23.436343675461917</v>
      </c>
      <c r="R245">
        <f t="shared" si="103"/>
        <v>23.438100595415143</v>
      </c>
      <c r="S245" s="12">
        <f t="shared" si="104"/>
        <v>160.18188277567307</v>
      </c>
      <c r="T245">
        <f t="shared" si="105"/>
        <v>8.3615480296052258</v>
      </c>
      <c r="U245">
        <f t="shared" si="106"/>
        <v>4.3030033468519642E-2</v>
      </c>
      <c r="V245">
        <f t="shared" si="107"/>
        <v>-0.18227334105458928</v>
      </c>
      <c r="W245">
        <f t="shared" si="108"/>
        <v>97.673368149284727</v>
      </c>
      <c r="X245" s="6">
        <f t="shared" si="109"/>
        <v>0.59672380093128796</v>
      </c>
      <c r="Y245" s="6">
        <f t="shared" si="110"/>
        <v>0.32540888940549706</v>
      </c>
      <c r="Z245" s="6">
        <f t="shared" si="111"/>
        <v>0.86803871245707886</v>
      </c>
      <c r="AA245">
        <f t="shared" si="112"/>
        <v>781.38694519427781</v>
      </c>
      <c r="AB245">
        <f t="shared" si="113"/>
        <v>580.71772665894537</v>
      </c>
      <c r="AC245">
        <f t="shared" si="114"/>
        <v>-34.820568335263658</v>
      </c>
      <c r="AD245">
        <f t="shared" si="90"/>
        <v>43.155659380077438</v>
      </c>
      <c r="AE245">
        <f t="shared" si="115"/>
        <v>46.844340619922562</v>
      </c>
      <c r="AF245">
        <f t="shared" si="116"/>
        <v>1.5115928950641943E-2</v>
      </c>
      <c r="AG245">
        <f t="shared" si="117"/>
        <v>46.859456548873204</v>
      </c>
      <c r="AH245">
        <f t="shared" si="91"/>
        <v>124.31462637483037</v>
      </c>
    </row>
    <row r="246" spans="4:34" x14ac:dyDescent="0.35">
      <c r="D246" s="1">
        <f t="shared" si="118"/>
        <v>44806</v>
      </c>
      <c r="E246" s="6">
        <f t="shared" si="92"/>
        <v>0.5</v>
      </c>
      <c r="F246" s="2">
        <f t="shared" si="119"/>
        <v>2459824.5</v>
      </c>
      <c r="G246" s="9">
        <f t="shared" si="93"/>
        <v>0.22668035592060232</v>
      </c>
      <c r="I246" s="10">
        <f t="shared" si="94"/>
        <v>161.13379405970409</v>
      </c>
      <c r="J246" s="10">
        <f t="shared" si="95"/>
        <v>8517.8066346431442</v>
      </c>
      <c r="K246" s="10">
        <f t="shared" si="96"/>
        <v>1.6699098527527424E-2</v>
      </c>
      <c r="L246">
        <f t="shared" si="97"/>
        <v>-1.6013420328501542</v>
      </c>
      <c r="M246">
        <f t="shared" si="98"/>
        <v>159.53245202685395</v>
      </c>
      <c r="N246" s="12">
        <f t="shared" si="99"/>
        <v>8516.2052926102933</v>
      </c>
      <c r="O246" s="12">
        <f t="shared" si="100"/>
        <v>1.0090949887097505</v>
      </c>
      <c r="P246">
        <f t="shared" si="101"/>
        <v>159.52328846326523</v>
      </c>
      <c r="Q246">
        <f t="shared" si="102"/>
        <v>23.436343319427326</v>
      </c>
      <c r="R246">
        <f t="shared" si="103"/>
        <v>23.438101959470245</v>
      </c>
      <c r="S246" s="12">
        <f t="shared" si="104"/>
        <v>161.08799740109697</v>
      </c>
      <c r="T246">
        <f t="shared" si="105"/>
        <v>7.998454040417923</v>
      </c>
      <c r="U246">
        <f t="shared" si="106"/>
        <v>4.3030038619524411E-2</v>
      </c>
      <c r="V246">
        <f t="shared" si="107"/>
        <v>0.1348166188834338</v>
      </c>
      <c r="W246">
        <f t="shared" si="108"/>
        <v>97.380222386643482</v>
      </c>
      <c r="X246" s="6">
        <f t="shared" si="109"/>
        <v>0.59650359957021992</v>
      </c>
      <c r="Y246" s="6">
        <f t="shared" si="110"/>
        <v>0.32600298182954363</v>
      </c>
      <c r="Z246" s="6">
        <f t="shared" si="111"/>
        <v>0.86700421731089627</v>
      </c>
      <c r="AA246">
        <f t="shared" si="112"/>
        <v>779.04177909314785</v>
      </c>
      <c r="AB246">
        <f t="shared" si="113"/>
        <v>581.03481661888338</v>
      </c>
      <c r="AC246">
        <f t="shared" si="114"/>
        <v>-34.741295845279154</v>
      </c>
      <c r="AD246">
        <f t="shared" si="90"/>
        <v>43.378330693724244</v>
      </c>
      <c r="AE246">
        <f t="shared" si="115"/>
        <v>46.621669306275756</v>
      </c>
      <c r="AF246">
        <f t="shared" si="116"/>
        <v>1.5233842568361923E-2</v>
      </c>
      <c r="AG246">
        <f t="shared" si="117"/>
        <v>46.636903148844119</v>
      </c>
      <c r="AH246">
        <f t="shared" si="91"/>
        <v>124.74844974534153</v>
      </c>
    </row>
    <row r="247" spans="4:34" x14ac:dyDescent="0.35">
      <c r="D247" s="1">
        <f t="shared" si="118"/>
        <v>44807</v>
      </c>
      <c r="E247" s="6">
        <f t="shared" si="92"/>
        <v>0.5</v>
      </c>
      <c r="F247" s="2">
        <f t="shared" si="119"/>
        <v>2459825.5</v>
      </c>
      <c r="G247" s="9">
        <f t="shared" si="93"/>
        <v>0.22670773442847364</v>
      </c>
      <c r="I247" s="10">
        <f t="shared" si="94"/>
        <v>162.11944142363245</v>
      </c>
      <c r="J247" s="10">
        <f t="shared" si="95"/>
        <v>8518.7922349229611</v>
      </c>
      <c r="K247" s="10">
        <f t="shared" si="96"/>
        <v>1.6699097375044349E-2</v>
      </c>
      <c r="L247">
        <f t="shared" si="97"/>
        <v>-1.6189312312132371</v>
      </c>
      <c r="M247">
        <f t="shared" si="98"/>
        <v>160.50051019241923</v>
      </c>
      <c r="N247" s="12">
        <f t="shared" si="99"/>
        <v>8517.1733036917485</v>
      </c>
      <c r="O247" s="12">
        <f t="shared" si="100"/>
        <v>1.0088548948949534</v>
      </c>
      <c r="P247">
        <f t="shared" si="101"/>
        <v>160.49134966517624</v>
      </c>
      <c r="Q247">
        <f t="shared" si="102"/>
        <v>23.43634296339274</v>
      </c>
      <c r="R247">
        <f t="shared" si="103"/>
        <v>23.438103322023156</v>
      </c>
      <c r="S247" s="12">
        <f t="shared" si="104"/>
        <v>161.99292310314121</v>
      </c>
      <c r="T247">
        <f t="shared" si="105"/>
        <v>7.6332157851100098</v>
      </c>
      <c r="U247">
        <f t="shared" si="106"/>
        <v>4.3030043764856869E-2</v>
      </c>
      <c r="V247">
        <f t="shared" si="107"/>
        <v>0.45664449556907777</v>
      </c>
      <c r="W247">
        <f t="shared" si="108"/>
        <v>97.086110510325128</v>
      </c>
      <c r="X247" s="6">
        <f t="shared" si="109"/>
        <v>0.59628010798918818</v>
      </c>
      <c r="Y247" s="6">
        <f t="shared" si="110"/>
        <v>0.32659646768272943</v>
      </c>
      <c r="Z247" s="6">
        <f t="shared" si="111"/>
        <v>0.86596374829564682</v>
      </c>
      <c r="AA247">
        <f t="shared" si="112"/>
        <v>776.68888408260102</v>
      </c>
      <c r="AB247">
        <f t="shared" si="113"/>
        <v>581.35664449556907</v>
      </c>
      <c r="AC247">
        <f t="shared" si="114"/>
        <v>-34.660838876107732</v>
      </c>
      <c r="AD247">
        <f t="shared" si="90"/>
        <v>43.60339316288875</v>
      </c>
      <c r="AE247">
        <f t="shared" si="115"/>
        <v>46.39660683711125</v>
      </c>
      <c r="AF247">
        <f t="shared" si="116"/>
        <v>1.5353899674724067E-2</v>
      </c>
      <c r="AG247">
        <f t="shared" si="117"/>
        <v>46.411960736785971</v>
      </c>
      <c r="AH247">
        <f t="shared" si="91"/>
        <v>125.18216039244521</v>
      </c>
    </row>
    <row r="248" spans="4:34" x14ac:dyDescent="0.35">
      <c r="D248" s="1">
        <f t="shared" si="118"/>
        <v>44808</v>
      </c>
      <c r="E248" s="6">
        <f t="shared" si="92"/>
        <v>0.5</v>
      </c>
      <c r="F248" s="2">
        <f t="shared" si="119"/>
        <v>2459826.5</v>
      </c>
      <c r="G248" s="9">
        <f t="shared" si="93"/>
        <v>0.22673511293634496</v>
      </c>
      <c r="I248" s="10">
        <f t="shared" si="94"/>
        <v>163.10508878756082</v>
      </c>
      <c r="J248" s="10">
        <f t="shared" si="95"/>
        <v>8519.7778352027763</v>
      </c>
      <c r="K248" s="10">
        <f t="shared" si="96"/>
        <v>1.6699096222561084E-2</v>
      </c>
      <c r="L248">
        <f t="shared" si="97"/>
        <v>-1.6360570522292963</v>
      </c>
      <c r="M248">
        <f t="shared" si="98"/>
        <v>161.46903173533153</v>
      </c>
      <c r="N248" s="12">
        <f t="shared" si="99"/>
        <v>8518.1417781505461</v>
      </c>
      <c r="O248" s="12">
        <f t="shared" si="100"/>
        <v>1.00861216926706</v>
      </c>
      <c r="P248">
        <f t="shared" si="101"/>
        <v>161.45987424739872</v>
      </c>
      <c r="Q248">
        <f t="shared" si="102"/>
        <v>23.436342607358153</v>
      </c>
      <c r="R248">
        <f t="shared" si="103"/>
        <v>23.43810468307241</v>
      </c>
      <c r="S248" s="12">
        <f t="shared" si="104"/>
        <v>162.89673205506787</v>
      </c>
      <c r="T248">
        <f t="shared" si="105"/>
        <v>7.265922940055674</v>
      </c>
      <c r="U248">
        <f t="shared" si="106"/>
        <v>4.3030048904511481E-2</v>
      </c>
      <c r="V248">
        <f t="shared" si="107"/>
        <v>0.78292844619832158</v>
      </c>
      <c r="W248">
        <f t="shared" si="108"/>
        <v>96.791083088911563</v>
      </c>
      <c r="X248" s="6">
        <f t="shared" si="109"/>
        <v>0.59605352191236227</v>
      </c>
      <c r="Y248" s="6">
        <f t="shared" si="110"/>
        <v>0.32718940222094128</v>
      </c>
      <c r="Z248" s="6">
        <f t="shared" si="111"/>
        <v>0.86491764160378337</v>
      </c>
      <c r="AA248">
        <f t="shared" si="112"/>
        <v>774.3286647112925</v>
      </c>
      <c r="AB248">
        <f t="shared" si="113"/>
        <v>581.68292844619828</v>
      </c>
      <c r="AC248">
        <f t="shared" si="114"/>
        <v>-34.579267888450431</v>
      </c>
      <c r="AD248">
        <f t="shared" si="90"/>
        <v>43.830837650394038</v>
      </c>
      <c r="AE248">
        <f t="shared" si="115"/>
        <v>46.169162349605962</v>
      </c>
      <c r="AF248">
        <f t="shared" si="116"/>
        <v>1.5476137192160332E-2</v>
      </c>
      <c r="AG248">
        <f t="shared" si="117"/>
        <v>46.184638486798121</v>
      </c>
      <c r="AH248">
        <f t="shared" si="91"/>
        <v>125.61556589075519</v>
      </c>
    </row>
    <row r="249" spans="4:34" x14ac:dyDescent="0.35">
      <c r="D249" s="1">
        <f t="shared" si="118"/>
        <v>44809</v>
      </c>
      <c r="E249" s="6">
        <f t="shared" si="92"/>
        <v>0.5</v>
      </c>
      <c r="F249" s="2">
        <f t="shared" si="119"/>
        <v>2459827.5</v>
      </c>
      <c r="G249" s="9">
        <f t="shared" si="93"/>
        <v>0.22676249144421629</v>
      </c>
      <c r="I249" s="10">
        <f t="shared" si="94"/>
        <v>164.090736151491</v>
      </c>
      <c r="J249" s="10">
        <f t="shared" si="95"/>
        <v>8520.7634354825932</v>
      </c>
      <c r="K249" s="10">
        <f t="shared" si="96"/>
        <v>1.6699095070077632E-2</v>
      </c>
      <c r="L249">
        <f t="shared" si="97"/>
        <v>-1.6527141720583567</v>
      </c>
      <c r="M249">
        <f t="shared" si="98"/>
        <v>162.43802197943265</v>
      </c>
      <c r="N249" s="12">
        <f t="shared" si="99"/>
        <v>8519.1107213105352</v>
      </c>
      <c r="O249" s="12">
        <f t="shared" si="100"/>
        <v>1.0083668799253533</v>
      </c>
      <c r="P249">
        <f t="shared" si="101"/>
        <v>162.42886753377186</v>
      </c>
      <c r="Q249">
        <f t="shared" si="102"/>
        <v>23.436342251323563</v>
      </c>
      <c r="R249">
        <f t="shared" si="103"/>
        <v>23.438106042616536</v>
      </c>
      <c r="S249" s="12">
        <f t="shared" si="104"/>
        <v>163.79949756330157</v>
      </c>
      <c r="T249">
        <f t="shared" si="105"/>
        <v>6.8966653086212562</v>
      </c>
      <c r="U249">
        <f t="shared" si="106"/>
        <v>4.3030054038482694E-2</v>
      </c>
      <c r="V249">
        <f t="shared" si="107"/>
        <v>1.1133825934642954</v>
      </c>
      <c r="W249">
        <f t="shared" si="108"/>
        <v>96.495189356095551</v>
      </c>
      <c r="X249" s="6">
        <f t="shared" si="109"/>
        <v>0.5958240398656498</v>
      </c>
      <c r="Y249" s="6">
        <f t="shared" si="110"/>
        <v>0.32778184720982884</v>
      </c>
      <c r="Z249" s="6">
        <f t="shared" si="111"/>
        <v>0.86386623252147077</v>
      </c>
      <c r="AA249">
        <f t="shared" si="112"/>
        <v>771.96151484876441</v>
      </c>
      <c r="AB249">
        <f t="shared" si="113"/>
        <v>582.01338259346426</v>
      </c>
      <c r="AC249">
        <f t="shared" si="114"/>
        <v>-34.496654351633936</v>
      </c>
      <c r="AD249">
        <f t="shared" si="90"/>
        <v>44.060653197683486</v>
      </c>
      <c r="AE249">
        <f t="shared" si="115"/>
        <v>45.939346802316514</v>
      </c>
      <c r="AF249">
        <f t="shared" si="116"/>
        <v>1.5600592346201233E-2</v>
      </c>
      <c r="AG249">
        <f t="shared" si="117"/>
        <v>45.954947394662717</v>
      </c>
      <c r="AH249">
        <f t="shared" si="91"/>
        <v>126.04847610322503</v>
      </c>
    </row>
    <row r="250" spans="4:34" x14ac:dyDescent="0.35">
      <c r="D250" s="1">
        <f t="shared" si="118"/>
        <v>44810</v>
      </c>
      <c r="E250" s="6">
        <f t="shared" si="92"/>
        <v>0.5</v>
      </c>
      <c r="F250" s="2">
        <f t="shared" si="119"/>
        <v>2459828.5</v>
      </c>
      <c r="G250" s="9">
        <f t="shared" si="93"/>
        <v>0.22678986995208761</v>
      </c>
      <c r="I250" s="10">
        <f t="shared" si="94"/>
        <v>165.07638351541937</v>
      </c>
      <c r="J250" s="10">
        <f t="shared" si="95"/>
        <v>8521.7490357624101</v>
      </c>
      <c r="K250" s="10">
        <f t="shared" si="96"/>
        <v>1.6699093917593989E-2</v>
      </c>
      <c r="L250">
        <f t="shared" si="97"/>
        <v>-1.6688973873223767</v>
      </c>
      <c r="M250">
        <f t="shared" si="98"/>
        <v>163.40748612809699</v>
      </c>
      <c r="N250" s="12">
        <f t="shared" si="99"/>
        <v>8520.0801383750877</v>
      </c>
      <c r="O250" s="12">
        <f t="shared" si="100"/>
        <v>1.0081190957892217</v>
      </c>
      <c r="P250">
        <f t="shared" si="101"/>
        <v>163.3983347276675</v>
      </c>
      <c r="Q250">
        <f t="shared" si="102"/>
        <v>23.436341895288976</v>
      </c>
      <c r="R250">
        <f t="shared" si="103"/>
        <v>23.438107400654069</v>
      </c>
      <c r="S250" s="12">
        <f t="shared" si="104"/>
        <v>164.70129401296637</v>
      </c>
      <c r="T250">
        <f t="shared" si="105"/>
        <v>6.5255328275931861</v>
      </c>
      <c r="U250">
        <f t="shared" si="106"/>
        <v>4.3030059166764986E-2</v>
      </c>
      <c r="V250">
        <f t="shared" si="107"/>
        <v>1.4477171997832083</v>
      </c>
      <c r="W250">
        <f t="shared" si="108"/>
        <v>96.198477274523498</v>
      </c>
      <c r="X250" s="6">
        <f t="shared" si="109"/>
        <v>0.59559186305570611</v>
      </c>
      <c r="Y250" s="6">
        <f t="shared" si="110"/>
        <v>0.32837387062647416</v>
      </c>
      <c r="Z250" s="6">
        <f t="shared" si="111"/>
        <v>0.86280985548493794</v>
      </c>
      <c r="AA250">
        <f t="shared" si="112"/>
        <v>769.58781819618798</v>
      </c>
      <c r="AB250">
        <f t="shared" si="113"/>
        <v>582.34771719978323</v>
      </c>
      <c r="AC250">
        <f t="shared" si="114"/>
        <v>-34.413070700054192</v>
      </c>
      <c r="AD250">
        <f t="shared" si="90"/>
        <v>44.292826980183257</v>
      </c>
      <c r="AE250">
        <f t="shared" si="115"/>
        <v>45.707173019816743</v>
      </c>
      <c r="AF250">
        <f t="shared" si="116"/>
        <v>1.5727302650858251E-2</v>
      </c>
      <c r="AG250">
        <f t="shared" si="117"/>
        <v>45.722900322467602</v>
      </c>
      <c r="AH250">
        <f t="shared" si="91"/>
        <v>126.48070326632143</v>
      </c>
    </row>
    <row r="251" spans="4:34" x14ac:dyDescent="0.35">
      <c r="D251" s="1">
        <f t="shared" si="118"/>
        <v>44811</v>
      </c>
      <c r="E251" s="6">
        <f t="shared" si="92"/>
        <v>0.5</v>
      </c>
      <c r="F251" s="2">
        <f t="shared" si="119"/>
        <v>2459829.5</v>
      </c>
      <c r="G251" s="9">
        <f t="shared" si="93"/>
        <v>0.22681724845995893</v>
      </c>
      <c r="I251" s="10">
        <f t="shared" si="94"/>
        <v>166.06203087934955</v>
      </c>
      <c r="J251" s="10">
        <f t="shared" si="95"/>
        <v>8522.7346360422252</v>
      </c>
      <c r="K251" s="10">
        <f t="shared" si="96"/>
        <v>1.6699092765110155E-2</v>
      </c>
      <c r="L251">
        <f t="shared" si="97"/>
        <v>-1.6846016169179125</v>
      </c>
      <c r="M251">
        <f t="shared" si="98"/>
        <v>164.37742926243163</v>
      </c>
      <c r="N251" s="12">
        <f t="shared" si="99"/>
        <v>8521.0500344253069</v>
      </c>
      <c r="O251" s="12">
        <f t="shared" si="100"/>
        <v>1.0078688865820731</v>
      </c>
      <c r="P251">
        <f t="shared" si="101"/>
        <v>164.36828091019009</v>
      </c>
      <c r="Q251">
        <f t="shared" si="102"/>
        <v>23.436341539254389</v>
      </c>
      <c r="R251">
        <f t="shared" si="103"/>
        <v>23.438108757183549</v>
      </c>
      <c r="S251" s="12">
        <f t="shared" si="104"/>
        <v>165.60219681429408</v>
      </c>
      <c r="T251">
        <f t="shared" si="105"/>
        <v>6.1526155745886761</v>
      </c>
      <c r="U251">
        <f t="shared" si="106"/>
        <v>4.3030064289352826E-2</v>
      </c>
      <c r="V251">
        <f t="shared" si="107"/>
        <v>1.7856388325029124</v>
      </c>
      <c r="W251">
        <f t="shared" si="108"/>
        <v>95.900993601112589</v>
      </c>
      <c r="X251" s="6">
        <f t="shared" si="109"/>
        <v>0.59535719525520625</v>
      </c>
      <c r="Y251" s="6">
        <f t="shared" si="110"/>
        <v>0.32896554636322689</v>
      </c>
      <c r="Z251" s="6">
        <f t="shared" si="111"/>
        <v>0.86174884414718567</v>
      </c>
      <c r="AA251">
        <f t="shared" si="112"/>
        <v>767.20794880890071</v>
      </c>
      <c r="AB251">
        <f t="shared" si="113"/>
        <v>582.68563883250295</v>
      </c>
      <c r="AC251">
        <f t="shared" si="114"/>
        <v>-34.328590291874264</v>
      </c>
      <c r="AD251">
        <f t="shared" si="90"/>
        <v>44.5273442666238</v>
      </c>
      <c r="AE251">
        <f t="shared" si="115"/>
        <v>45.4726557333762</v>
      </c>
      <c r="AF251">
        <f t="shared" si="116"/>
        <v>1.5856305894251192E-2</v>
      </c>
      <c r="AG251">
        <f t="shared" si="117"/>
        <v>45.488512039270454</v>
      </c>
      <c r="AH251">
        <f t="shared" si="91"/>
        <v>126.91206206991103</v>
      </c>
    </row>
    <row r="252" spans="4:34" x14ac:dyDescent="0.35">
      <c r="D252" s="1">
        <f t="shared" si="118"/>
        <v>44812</v>
      </c>
      <c r="E252" s="6">
        <f t="shared" si="92"/>
        <v>0.5</v>
      </c>
      <c r="F252" s="2">
        <f t="shared" si="119"/>
        <v>2459830.5</v>
      </c>
      <c r="G252" s="9">
        <f t="shared" si="93"/>
        <v>0.22684462696783025</v>
      </c>
      <c r="I252" s="10">
        <f t="shared" si="94"/>
        <v>167.04767824327973</v>
      </c>
      <c r="J252" s="10">
        <f t="shared" si="95"/>
        <v>8523.7202363220422</v>
      </c>
      <c r="K252" s="10">
        <f t="shared" si="96"/>
        <v>1.669909161262613E-2</v>
      </c>
      <c r="L252">
        <f t="shared" si="97"/>
        <v>-1.6998219038137712</v>
      </c>
      <c r="M252">
        <f t="shared" si="98"/>
        <v>165.34785633946595</v>
      </c>
      <c r="N252" s="12">
        <f t="shared" si="99"/>
        <v>8522.020414418228</v>
      </c>
      <c r="O252" s="12">
        <f t="shared" si="100"/>
        <v>1.0076163228149546</v>
      </c>
      <c r="P252">
        <f t="shared" si="101"/>
        <v>165.3387110383664</v>
      </c>
      <c r="Q252">
        <f t="shared" si="102"/>
        <v>23.436341183219803</v>
      </c>
      <c r="R252">
        <f t="shared" si="103"/>
        <v>23.43811011220351</v>
      </c>
      <c r="S252" s="12">
        <f t="shared" si="104"/>
        <v>166.50228234982362</v>
      </c>
      <c r="T252">
        <f t="shared" si="105"/>
        <v>5.7780037764113423</v>
      </c>
      <c r="U252">
        <f t="shared" si="106"/>
        <v>4.303006940624067E-2</v>
      </c>
      <c r="V252">
        <f t="shared" si="107"/>
        <v>2.126850520525803</v>
      </c>
      <c r="W252">
        <f t="shared" si="108"/>
        <v>95.602783953742502</v>
      </c>
      <c r="X252" s="6">
        <f t="shared" si="109"/>
        <v>0.59512024269407937</v>
      </c>
      <c r="Y252" s="6">
        <f t="shared" si="110"/>
        <v>0.32955695393368351</v>
      </c>
      <c r="Z252" s="6">
        <f t="shared" si="111"/>
        <v>0.86068353145447518</v>
      </c>
      <c r="AA252">
        <f t="shared" si="112"/>
        <v>764.82227162994002</v>
      </c>
      <c r="AB252">
        <f t="shared" si="113"/>
        <v>583.02685052052573</v>
      </c>
      <c r="AC252">
        <f t="shared" si="114"/>
        <v>-34.243287369868568</v>
      </c>
      <c r="AD252">
        <f t="shared" si="90"/>
        <v>44.764188382226692</v>
      </c>
      <c r="AE252">
        <f t="shared" si="115"/>
        <v>45.235811617773308</v>
      </c>
      <c r="AF252">
        <f t="shared" si="116"/>
        <v>1.5987640124361924E-2</v>
      </c>
      <c r="AG252">
        <f t="shared" si="117"/>
        <v>45.251799257897673</v>
      </c>
      <c r="AH252">
        <f t="shared" si="91"/>
        <v>127.34236973181044</v>
      </c>
    </row>
    <row r="253" spans="4:34" x14ac:dyDescent="0.35">
      <c r="D253" s="1">
        <f t="shared" si="118"/>
        <v>44813</v>
      </c>
      <c r="E253" s="6">
        <f t="shared" si="92"/>
        <v>0.5</v>
      </c>
      <c r="F253" s="2">
        <f t="shared" si="119"/>
        <v>2459831.5</v>
      </c>
      <c r="G253" s="9">
        <f t="shared" si="93"/>
        <v>0.22687200547570158</v>
      </c>
      <c r="I253" s="10">
        <f t="shared" si="94"/>
        <v>168.03332560721174</v>
      </c>
      <c r="J253" s="10">
        <f t="shared" si="95"/>
        <v>8524.7058366018573</v>
      </c>
      <c r="K253" s="10">
        <f t="shared" si="96"/>
        <v>1.6699090460141917E-2</v>
      </c>
      <c r="L253">
        <f t="shared" si="97"/>
        <v>-1.7145534168330054</v>
      </c>
      <c r="M253">
        <f t="shared" si="98"/>
        <v>166.31877219037872</v>
      </c>
      <c r="N253" s="12">
        <f t="shared" si="99"/>
        <v>8522.9912831850252</v>
      </c>
      <c r="O253" s="12">
        <f t="shared" si="100"/>
        <v>1.0073614757698743</v>
      </c>
      <c r="P253">
        <f t="shared" si="101"/>
        <v>166.30962994337258</v>
      </c>
      <c r="Q253">
        <f t="shared" si="102"/>
        <v>23.436340827185216</v>
      </c>
      <c r="R253">
        <f t="shared" si="103"/>
        <v>23.438111465712495</v>
      </c>
      <c r="S253" s="12">
        <f t="shared" si="104"/>
        <v>167.40162792239352</v>
      </c>
      <c r="T253">
        <f t="shared" si="105"/>
        <v>5.4017878182776249</v>
      </c>
      <c r="U253">
        <f t="shared" si="106"/>
        <v>4.3030074517423043E-2</v>
      </c>
      <c r="V253">
        <f t="shared" si="107"/>
        <v>2.4710519028832274</v>
      </c>
      <c r="W253">
        <f t="shared" si="108"/>
        <v>95.303892879202778</v>
      </c>
      <c r="X253" s="6">
        <f t="shared" si="109"/>
        <v>0.59488121395633109</v>
      </c>
      <c r="Y253" s="6">
        <f t="shared" si="110"/>
        <v>0.33014817818076786</v>
      </c>
      <c r="Z253" s="6">
        <f t="shared" si="111"/>
        <v>0.85961424973189426</v>
      </c>
      <c r="AA253">
        <f t="shared" si="112"/>
        <v>762.43114303362222</v>
      </c>
      <c r="AB253">
        <f t="shared" si="113"/>
        <v>583.37105190288321</v>
      </c>
      <c r="AC253">
        <f t="shared" si="114"/>
        <v>-34.157237024279198</v>
      </c>
      <c r="AD253">
        <f t="shared" si="90"/>
        <v>45.003340675672341</v>
      </c>
      <c r="AE253">
        <f t="shared" si="115"/>
        <v>44.996659324327659</v>
      </c>
      <c r="AF253">
        <f t="shared" si="116"/>
        <v>1.6121343634796663E-2</v>
      </c>
      <c r="AG253">
        <f t="shared" si="117"/>
        <v>45.012780667962453</v>
      </c>
      <c r="AH253">
        <f t="shared" si="91"/>
        <v>127.77144606702421</v>
      </c>
    </row>
    <row r="254" spans="4:34" x14ac:dyDescent="0.35">
      <c r="D254" s="1">
        <f t="shared" si="118"/>
        <v>44814</v>
      </c>
      <c r="E254" s="6">
        <f t="shared" si="92"/>
        <v>0.5</v>
      </c>
      <c r="F254" s="2">
        <f t="shared" si="119"/>
        <v>2459832.5</v>
      </c>
      <c r="G254" s="9">
        <f t="shared" si="93"/>
        <v>0.2268993839835729</v>
      </c>
      <c r="I254" s="10">
        <f t="shared" si="94"/>
        <v>169.01897297114192</v>
      </c>
      <c r="J254" s="10">
        <f t="shared" si="95"/>
        <v>8525.6914368816724</v>
      </c>
      <c r="K254" s="10">
        <f t="shared" si="96"/>
        <v>1.6699089307657514E-2</v>
      </c>
      <c r="L254">
        <f t="shared" si="97"/>
        <v>-1.72879145241868</v>
      </c>
      <c r="M254">
        <f t="shared" si="98"/>
        <v>167.29018151872324</v>
      </c>
      <c r="N254" s="12">
        <f t="shared" si="99"/>
        <v>8523.9626454292538</v>
      </c>
      <c r="O254" s="12">
        <f t="shared" si="100"/>
        <v>1.0071044174828179</v>
      </c>
      <c r="P254">
        <f t="shared" si="101"/>
        <v>167.28104232875936</v>
      </c>
      <c r="Q254">
        <f t="shared" si="102"/>
        <v>23.436340471150629</v>
      </c>
      <c r="R254">
        <f t="shared" si="103"/>
        <v>23.438112817709037</v>
      </c>
      <c r="S254" s="12">
        <f t="shared" si="104"/>
        <v>168.30031170384157</v>
      </c>
      <c r="T254">
        <f t="shared" si="105"/>
        <v>5.0240582538734033</v>
      </c>
      <c r="U254">
        <f t="shared" si="106"/>
        <v>4.3030079622894381E-2</v>
      </c>
      <c r="V254">
        <f t="shared" si="107"/>
        <v>2.8179393698487543</v>
      </c>
      <c r="W254">
        <f t="shared" si="108"/>
        <v>95.00436392231353</v>
      </c>
      <c r="X254" s="6">
        <f t="shared" si="109"/>
        <v>0.59464031988204946</v>
      </c>
      <c r="Y254" s="6">
        <f t="shared" si="110"/>
        <v>0.33073930898673409</v>
      </c>
      <c r="Z254" s="6">
        <f t="shared" si="111"/>
        <v>0.85854133077736494</v>
      </c>
      <c r="AA254">
        <f t="shared" si="112"/>
        <v>760.03491137850824</v>
      </c>
      <c r="AB254">
        <f t="shared" si="113"/>
        <v>583.71793936984875</v>
      </c>
      <c r="AC254">
        <f t="shared" si="114"/>
        <v>-34.070515157537812</v>
      </c>
      <c r="AD254">
        <f t="shared" si="90"/>
        <v>45.244780489728299</v>
      </c>
      <c r="AE254">
        <f t="shared" si="115"/>
        <v>44.755219510271701</v>
      </c>
      <c r="AF254">
        <f t="shared" si="116"/>
        <v>1.6257454950414113E-2</v>
      </c>
      <c r="AG254">
        <f t="shared" si="117"/>
        <v>44.771476965222114</v>
      </c>
      <c r="AH254">
        <f t="shared" si="91"/>
        <v>128.19911355168927</v>
      </c>
    </row>
    <row r="255" spans="4:34" x14ac:dyDescent="0.35">
      <c r="D255" s="1">
        <f t="shared" si="118"/>
        <v>44815</v>
      </c>
      <c r="E255" s="6">
        <f t="shared" si="92"/>
        <v>0.5</v>
      </c>
      <c r="F255" s="2">
        <f t="shared" si="119"/>
        <v>2459833.5</v>
      </c>
      <c r="G255" s="9">
        <f t="shared" si="93"/>
        <v>0.22692676249144422</v>
      </c>
      <c r="I255" s="10">
        <f t="shared" si="94"/>
        <v>170.0046203350721</v>
      </c>
      <c r="J255" s="10">
        <f t="shared" si="95"/>
        <v>8526.6770371614894</v>
      </c>
      <c r="K255" s="10">
        <f t="shared" si="96"/>
        <v>1.669908815517292E-2</v>
      </c>
      <c r="L255">
        <f t="shared" si="97"/>
        <v>-1.7425314363825062</v>
      </c>
      <c r="M255">
        <f t="shared" si="98"/>
        <v>168.2620888986896</v>
      </c>
      <c r="N255" s="12">
        <f t="shared" si="99"/>
        <v>8524.9345057251066</v>
      </c>
      <c r="O255" s="12">
        <f t="shared" si="100"/>
        <v>1.0068452207264647</v>
      </c>
      <c r="P255">
        <f t="shared" si="101"/>
        <v>168.25295276871421</v>
      </c>
      <c r="Q255">
        <f t="shared" si="102"/>
        <v>23.436340115116046</v>
      </c>
      <c r="R255">
        <f t="shared" si="103"/>
        <v>23.438114168191682</v>
      </c>
      <c r="S255" s="12">
        <f t="shared" si="104"/>
        <v>169.19841268439387</v>
      </c>
      <c r="T255">
        <f t="shared" si="105"/>
        <v>4.6449058161696284</v>
      </c>
      <c r="U255">
        <f t="shared" si="106"/>
        <v>4.3030084722649194E-2</v>
      </c>
      <c r="V255">
        <f t="shared" si="107"/>
        <v>3.1672061972675878</v>
      </c>
      <c r="W255">
        <f t="shared" si="108"/>
        <v>94.704239696121206</v>
      </c>
      <c r="X255" s="6">
        <f t="shared" si="109"/>
        <v>0.59439777347411982</v>
      </c>
      <c r="Y255" s="6">
        <f t="shared" si="110"/>
        <v>0.33133044098489428</v>
      </c>
      <c r="Z255" s="6">
        <f t="shared" si="111"/>
        <v>0.85746510596334546</v>
      </c>
      <c r="AA255">
        <f t="shared" si="112"/>
        <v>757.63391756896965</v>
      </c>
      <c r="AB255">
        <f t="shared" si="113"/>
        <v>584.06720619726752</v>
      </c>
      <c r="AC255">
        <f t="shared" si="114"/>
        <v>-33.983198450683119</v>
      </c>
      <c r="AD255">
        <f t="shared" si="90"/>
        <v>45.488485135427453</v>
      </c>
      <c r="AE255">
        <f t="shared" si="115"/>
        <v>44.511514864572547</v>
      </c>
      <c r="AF255">
        <f t="shared" si="116"/>
        <v>1.6396012812676254E-2</v>
      </c>
      <c r="AG255">
        <f t="shared" si="117"/>
        <v>44.527910877385224</v>
      </c>
      <c r="AH255">
        <f t="shared" si="91"/>
        <v>128.62519738180856</v>
      </c>
    </row>
    <row r="256" spans="4:34" x14ac:dyDescent="0.35">
      <c r="D256" s="1">
        <f t="shared" si="118"/>
        <v>44816</v>
      </c>
      <c r="E256" s="6">
        <f t="shared" si="92"/>
        <v>0.5</v>
      </c>
      <c r="F256" s="2">
        <f t="shared" si="119"/>
        <v>2459834.5</v>
      </c>
      <c r="G256" s="9">
        <f t="shared" si="93"/>
        <v>0.22695414099931555</v>
      </c>
      <c r="I256" s="10">
        <f t="shared" si="94"/>
        <v>170.99026769900411</v>
      </c>
      <c r="J256" s="10">
        <f t="shared" si="95"/>
        <v>8527.6626374413026</v>
      </c>
      <c r="K256" s="10">
        <f t="shared" si="96"/>
        <v>1.6699087002688139E-2</v>
      </c>
      <c r="L256">
        <f t="shared" si="97"/>
        <v>-1.7557689256355309</v>
      </c>
      <c r="M256">
        <f t="shared" si="98"/>
        <v>169.23449877336859</v>
      </c>
      <c r="N256" s="12">
        <f t="shared" si="99"/>
        <v>8525.9068685156672</v>
      </c>
      <c r="O256" s="12">
        <f t="shared" si="100"/>
        <v>1.0065839589926124</v>
      </c>
      <c r="P256">
        <f t="shared" si="101"/>
        <v>169.22536570632528</v>
      </c>
      <c r="Q256">
        <f t="shared" si="102"/>
        <v>23.436339759081459</v>
      </c>
      <c r="R256">
        <f t="shared" si="103"/>
        <v>23.43811551715897</v>
      </c>
      <c r="S256" s="12">
        <f t="shared" si="104"/>
        <v>170.09601062265071</v>
      </c>
      <c r="T256">
        <f t="shared" si="105"/>
        <v>4.2644214289543276</v>
      </c>
      <c r="U256">
        <f t="shared" si="106"/>
        <v>4.3030089816681986E-2</v>
      </c>
      <c r="V256">
        <f t="shared" si="107"/>
        <v>3.5185426748237063</v>
      </c>
      <c r="W256">
        <f t="shared" si="108"/>
        <v>94.403561953102766</v>
      </c>
      <c r="X256" s="6">
        <f t="shared" si="109"/>
        <v>0.59415378980915023</v>
      </c>
      <c r="Y256" s="6">
        <f t="shared" si="110"/>
        <v>0.33192167327275363</v>
      </c>
      <c r="Z256" s="6">
        <f t="shared" si="111"/>
        <v>0.85638590634554679</v>
      </c>
      <c r="AA256">
        <f t="shared" si="112"/>
        <v>755.22849562482213</v>
      </c>
      <c r="AB256">
        <f t="shared" si="113"/>
        <v>584.4185426748237</v>
      </c>
      <c r="AC256">
        <f t="shared" si="114"/>
        <v>-33.895364331294076</v>
      </c>
      <c r="AD256">
        <f t="shared" si="90"/>
        <v>45.734429869656417</v>
      </c>
      <c r="AE256">
        <f t="shared" si="115"/>
        <v>44.265570130343583</v>
      </c>
      <c r="AF256">
        <f t="shared" si="116"/>
        <v>1.653705616455569E-2</v>
      </c>
      <c r="AG256">
        <f t="shared" si="117"/>
        <v>44.282107186508142</v>
      </c>
      <c r="AH256">
        <f t="shared" si="91"/>
        <v>129.04952552685438</v>
      </c>
    </row>
    <row r="257" spans="4:34" x14ac:dyDescent="0.35">
      <c r="D257" s="1">
        <f t="shared" si="118"/>
        <v>44817</v>
      </c>
      <c r="E257" s="6">
        <f t="shared" si="92"/>
        <v>0.5</v>
      </c>
      <c r="F257" s="2">
        <f t="shared" si="119"/>
        <v>2459835.5</v>
      </c>
      <c r="G257" s="9">
        <f t="shared" si="93"/>
        <v>0.22698151950718687</v>
      </c>
      <c r="I257" s="10">
        <f t="shared" si="94"/>
        <v>171.97591506293793</v>
      </c>
      <c r="J257" s="10">
        <f t="shared" si="95"/>
        <v>8528.6482377211178</v>
      </c>
      <c r="K257" s="10">
        <f t="shared" si="96"/>
        <v>1.6699085850203164E-2</v>
      </c>
      <c r="L257">
        <f t="shared" si="97"/>
        <v>-1.7684996099001846</v>
      </c>
      <c r="M257">
        <f t="shared" si="98"/>
        <v>170.20741545303775</v>
      </c>
      <c r="N257" s="12">
        <f t="shared" si="99"/>
        <v>8526.8797381112181</v>
      </c>
      <c r="O257" s="12">
        <f t="shared" si="100"/>
        <v>1.0063207064742878</v>
      </c>
      <c r="P257">
        <f t="shared" si="101"/>
        <v>170.19828545186752</v>
      </c>
      <c r="Q257">
        <f t="shared" si="102"/>
        <v>23.436339403046873</v>
      </c>
      <c r="R257">
        <f t="shared" si="103"/>
        <v>23.438116864609444</v>
      </c>
      <c r="S257" s="12">
        <f t="shared" si="104"/>
        <v>170.99318599612499</v>
      </c>
      <c r="T257">
        <f t="shared" si="105"/>
        <v>3.8826962190165455</v>
      </c>
      <c r="U257">
        <f t="shared" si="106"/>
        <v>4.3030094904987229E-2</v>
      </c>
      <c r="V257">
        <f t="shared" si="107"/>
        <v>3.8716362290430348</v>
      </c>
      <c r="W257">
        <f t="shared" si="108"/>
        <v>94.102371657301887</v>
      </c>
      <c r="X257" s="6">
        <f t="shared" si="109"/>
        <v>0.59390858595205342</v>
      </c>
      <c r="Y257" s="6">
        <f t="shared" si="110"/>
        <v>0.33251310912621485</v>
      </c>
      <c r="Z257" s="6">
        <f t="shared" si="111"/>
        <v>0.85530406277789206</v>
      </c>
      <c r="AA257">
        <f t="shared" si="112"/>
        <v>752.8189732584151</v>
      </c>
      <c r="AB257">
        <f t="shared" si="113"/>
        <v>584.771636229043</v>
      </c>
      <c r="AC257">
        <f t="shared" si="114"/>
        <v>-33.807090942739251</v>
      </c>
      <c r="AD257">
        <f t="shared" si="90"/>
        <v>45.982587876020268</v>
      </c>
      <c r="AE257">
        <f t="shared" si="115"/>
        <v>44.017412123979732</v>
      </c>
      <c r="AF257">
        <f t="shared" si="116"/>
        <v>1.6680624134829319E-2</v>
      </c>
      <c r="AG257">
        <f t="shared" si="117"/>
        <v>44.03409274811456</v>
      </c>
      <c r="AH257">
        <f t="shared" si="91"/>
        <v>129.47192877837642</v>
      </c>
    </row>
    <row r="258" spans="4:34" x14ac:dyDescent="0.35">
      <c r="D258" s="1">
        <f t="shared" si="118"/>
        <v>44818</v>
      </c>
      <c r="E258" s="6">
        <f t="shared" si="92"/>
        <v>0.5</v>
      </c>
      <c r="F258" s="2">
        <f t="shared" si="119"/>
        <v>2459836.5</v>
      </c>
      <c r="G258" s="9">
        <f t="shared" si="93"/>
        <v>0.22700889801505819</v>
      </c>
      <c r="I258" s="10">
        <f t="shared" si="94"/>
        <v>172.96156242686993</v>
      </c>
      <c r="J258" s="10">
        <f t="shared" si="95"/>
        <v>8529.6338380009329</v>
      </c>
      <c r="K258" s="10">
        <f t="shared" si="96"/>
        <v>1.6699084697718001E-2</v>
      </c>
      <c r="L258">
        <f t="shared" si="97"/>
        <v>-1.7807193134026178</v>
      </c>
      <c r="M258">
        <f t="shared" si="98"/>
        <v>171.18084311346732</v>
      </c>
      <c r="N258" s="12">
        <f t="shared" si="99"/>
        <v>8527.8531186875298</v>
      </c>
      <c r="O258" s="12">
        <f t="shared" si="100"/>
        <v>1.0060555380475715</v>
      </c>
      <c r="P258">
        <f t="shared" si="101"/>
        <v>171.17171618110854</v>
      </c>
      <c r="Q258">
        <f t="shared" si="102"/>
        <v>23.436339047012289</v>
      </c>
      <c r="R258">
        <f t="shared" si="103"/>
        <v>23.438118210541653</v>
      </c>
      <c r="S258" s="12">
        <f t="shared" si="104"/>
        <v>171.8900199522617</v>
      </c>
      <c r="T258">
        <f t="shared" si="105"/>
        <v>3.4998215289264669</v>
      </c>
      <c r="U258">
        <f t="shared" si="106"/>
        <v>4.303009998755946E-2</v>
      </c>
      <c r="V258">
        <f t="shared" si="107"/>
        <v>4.2261715418782035</v>
      </c>
      <c r="W258">
        <f t="shared" si="108"/>
        <v>93.800709057335453</v>
      </c>
      <c r="X258" s="6">
        <f t="shared" si="109"/>
        <v>0.59366238087369572</v>
      </c>
      <c r="Y258" s="6">
        <f t="shared" si="110"/>
        <v>0.33310485571443055</v>
      </c>
      <c r="Z258" s="6">
        <f t="shared" si="111"/>
        <v>0.85421990603296083</v>
      </c>
      <c r="AA258">
        <f t="shared" si="112"/>
        <v>750.40567245868363</v>
      </c>
      <c r="AB258">
        <f t="shared" si="113"/>
        <v>585.12617154187819</v>
      </c>
      <c r="AC258">
        <f t="shared" si="114"/>
        <v>-33.718457114530452</v>
      </c>
      <c r="AD258">
        <f t="shared" ref="AD258:AD321" si="120">DEGREES(ACOS(SIN(RADIANS($B$2))*SIN(RADIANS(T258))+COS(RADIANS($B$2))*COS(RADIANS(T258))*COS(RADIANS(AC258))))</f>
        <v>46.232930248837683</v>
      </c>
      <c r="AE258">
        <f t="shared" si="115"/>
        <v>43.767069751162317</v>
      </c>
      <c r="AF258">
        <f t="shared" si="116"/>
        <v>1.6826756021573082E-2</v>
      </c>
      <c r="AG258">
        <f t="shared" si="117"/>
        <v>43.78389650718389</v>
      </c>
      <c r="AH258">
        <f t="shared" ref="AH258:AH321" si="121"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>129.89224079376584</v>
      </c>
    </row>
    <row r="259" spans="4:34" x14ac:dyDescent="0.35">
      <c r="D259" s="1">
        <f t="shared" si="118"/>
        <v>44819</v>
      </c>
      <c r="E259" s="6">
        <f t="shared" ref="E259:E322" si="122">$B$5</f>
        <v>0.5</v>
      </c>
      <c r="F259" s="2">
        <f t="shared" si="119"/>
        <v>2459837.5</v>
      </c>
      <c r="G259" s="9">
        <f t="shared" ref="G259:G322" si="123">(F259-2451545)/36525</f>
        <v>0.22703627652292949</v>
      </c>
      <c r="I259" s="10">
        <f t="shared" ref="I259:I322" si="124">MOD(280.46646+G259*(36000.76983 + G259*0.0003032),360)</f>
        <v>173.94720979080375</v>
      </c>
      <c r="J259" s="10">
        <f t="shared" ref="J259:J322" si="125">357.52911+G259*(35999.05029 - 0.0001537*G259)</f>
        <v>8530.6194382807444</v>
      </c>
      <c r="K259" s="10">
        <f t="shared" ref="K259:K322" si="126">0.016708634-G259*(0.000042037+0.0000001267*G259)</f>
        <v>1.6699083545232647E-2</v>
      </c>
      <c r="L259">
        <f t="shared" ref="L259:L322" si="127">SIN(RADIANS(J259))*(1.914602-G259*(0.004817+0.000014*G259))+SIN(RADIANS(2*J259))*(0.019993-0.000101*G259)+SIN(RADIANS(3*J259))*0.000289</f>
        <v>-1.7924239965445494</v>
      </c>
      <c r="M259">
        <f t="shared" ref="M259:M322" si="128">I259+L259</f>
        <v>172.1547857942592</v>
      </c>
      <c r="N259" s="12">
        <f t="shared" ref="N259:N322" si="129">J259+L259</f>
        <v>8528.8270142841993</v>
      </c>
      <c r="O259" s="12">
        <f t="shared" ref="O259:O322" si="130">(1.000001018*(1-K259*K259))/(1+K259*COS(RADIANS(N259)))</f>
        <v>1.0057885292531192</v>
      </c>
      <c r="P259">
        <f t="shared" ref="P259:P322" si="131">M259-0.00569-0.00478*SIN(RADIANS(125.04-1934.136*G259))</f>
        <v>172.14566193364763</v>
      </c>
      <c r="Q259">
        <f t="shared" ref="Q259:Q322" si="132">23+(26+((21.448-G259*(46.815+G259*(0.00059-G259*0.001813))))/60)/60</f>
        <v>23.436338690977703</v>
      </c>
      <c r="R259">
        <f t="shared" ref="R259:R322" si="133">Q259+0.00256*COS(RADIANS(125.04-1934.136*G259))</f>
        <v>23.438119554954135</v>
      </c>
      <c r="S259" s="12">
        <f t="shared" ref="S259:S322" si="134">DEGREES(ATAN2(COS(RADIANS(P259)),COS(RADIANS(R259))*SIN(RADIANS(P259))))</f>
        <v>172.78659425987843</v>
      </c>
      <c r="T259">
        <f t="shared" ref="T259:T322" si="135">DEGREES(ASIN(SIN(RADIANS(R259))*SIN(RADIANS(P259))))</f>
        <v>3.1158889303493096</v>
      </c>
      <c r="U259">
        <f t="shared" ref="U259:U322" si="136">TAN(RADIANS(R259/2))*TAN(RADIANS(R259/2))</f>
        <v>4.3030105064393143E-2</v>
      </c>
      <c r="V259">
        <f t="shared" ref="V259:V322" si="137">4*DEGREES(U259*SIN(2*RADIANS(I259))-2*K259*SIN(RADIANS(J259))+4*K259*U259*SIN(RADIANS(J259))*COS(2*RADIANS(I259))-0.5*U259*U259*SIN(4*RADIANS(I259))-1.25*K259*K259*SIN(2*RADIANS(J259)))</f>
        <v>4.581830665776347</v>
      </c>
      <c r="W259">
        <f t="shared" ref="W259:W322" si="138">DEGREES(ACOS(COS(RADIANS(90.833))/(COS(RADIANS($B$2))*COS(RADIANS(T259)))-TAN(RADIANS($B$2))*TAN(RADIANS(T259))))</f>
        <v>93.498613760209878</v>
      </c>
      <c r="X259" s="6">
        <f t="shared" ref="X259:X322" si="139">(720-4*$B$3-V259+$B$4*60)/1440</f>
        <v>0.59341539537098864</v>
      </c>
      <c r="Y259" s="6">
        <f t="shared" ref="Y259:Y322" si="140">(X259*1440-W259*4)/1440</f>
        <v>0.33369702381485011</v>
      </c>
      <c r="Z259" s="6">
        <f t="shared" ref="Z259:Z322" si="141">(X259*1440+W259*4)/1440</f>
        <v>0.85313376692712728</v>
      </c>
      <c r="AA259">
        <f t="shared" ref="AA259:AA322" si="142">8*W259</f>
        <v>747.98891008167902</v>
      </c>
      <c r="AB259">
        <f t="shared" ref="AB259:AB322" si="143">MOD(E259*1440+V259+4*$B$3-60*$B$4,1440)</f>
        <v>585.48183066577633</v>
      </c>
      <c r="AC259">
        <f t="shared" ref="AC259:AC322" si="144">IF(AB259/4&lt;0,AB259/4+180,AB259/4-180)</f>
        <v>-33.629542333555918</v>
      </c>
      <c r="AD259">
        <f t="shared" si="120"/>
        <v>46.485425980119935</v>
      </c>
      <c r="AE259">
        <f t="shared" ref="AE259:AE322" si="145">90-AD259</f>
        <v>43.514574019880065</v>
      </c>
      <c r="AF259">
        <f t="shared" ref="AF259:AF322" si="146">IF(AE259&gt;85,0,IF(AE259&gt;5,58.1/TAN(RADIANS(AE259))-0.07/POWER(TAN(RADIANS(AE259)),3)+0.000086/POWER(TAN(RADIANS(AE259)),5),IF(AE259&gt;-0.575,1735+AE259*(-518.2+AE259*(103.4+AE259*(-12.79+AE259*0.711))),-20.772/TAN(RADIANS(AE259)))))/3600</f>
        <v>1.6975491274663208E-2</v>
      </c>
      <c r="AG259">
        <f t="shared" ref="AG259:AG322" si="147">AE259+AF259</f>
        <v>43.531549511154729</v>
      </c>
      <c r="AH259">
        <f t="shared" si="121"/>
        <v>130.31029813535804</v>
      </c>
    </row>
    <row r="260" spans="4:34" x14ac:dyDescent="0.35">
      <c r="D260" s="1">
        <f t="shared" ref="D260:D323" si="148">D259+1</f>
        <v>44820</v>
      </c>
      <c r="E260" s="6">
        <f t="shared" si="122"/>
        <v>0.5</v>
      </c>
      <c r="F260" s="2">
        <f t="shared" ref="F260:F323" si="149">D260-$D$2+2415020+365*($B$6-1900)+ABS(($B$6-1900) /4)</f>
        <v>2459838.5</v>
      </c>
      <c r="G260" s="9">
        <f t="shared" si="123"/>
        <v>0.22706365503080081</v>
      </c>
      <c r="I260" s="10">
        <f t="shared" si="124"/>
        <v>174.93285715473758</v>
      </c>
      <c r="J260" s="10">
        <f t="shared" si="125"/>
        <v>8531.6050385605595</v>
      </c>
      <c r="K260" s="10">
        <f t="shared" si="126"/>
        <v>1.6699082392747106E-2</v>
      </c>
      <c r="L260">
        <f t="shared" si="127"/>
        <v>-1.8036097575541639</v>
      </c>
      <c r="M260">
        <f t="shared" si="128"/>
        <v>173.12924739718341</v>
      </c>
      <c r="N260" s="12">
        <f t="shared" si="129"/>
        <v>8529.8014288030045</v>
      </c>
      <c r="O260" s="12">
        <f t="shared" si="130"/>
        <v>1.0055197562773805</v>
      </c>
      <c r="P260">
        <f t="shared" si="131"/>
        <v>173.12012661125218</v>
      </c>
      <c r="Q260">
        <f t="shared" si="132"/>
        <v>23.43633833494312</v>
      </c>
      <c r="R260">
        <f t="shared" si="133"/>
        <v>23.438120897845447</v>
      </c>
      <c r="S260" s="12">
        <f t="shared" si="134"/>
        <v>173.68299126091753</v>
      </c>
      <c r="T260">
        <f t="shared" si="135"/>
        <v>2.7309902378497992</v>
      </c>
      <c r="U260">
        <f t="shared" si="136"/>
        <v>4.3030110135482851E-2</v>
      </c>
      <c r="V260">
        <f t="shared" si="137"/>
        <v>4.9382931361610174</v>
      </c>
      <c r="W260">
        <f t="shared" si="138"/>
        <v>93.196124805908596</v>
      </c>
      <c r="X260" s="6">
        <f t="shared" si="139"/>
        <v>0.59316785198877708</v>
      </c>
      <c r="Y260" s="6">
        <f t="shared" si="140"/>
        <v>0.33428972752791986</v>
      </c>
      <c r="Z260" s="6">
        <f t="shared" si="141"/>
        <v>0.85204597644963431</v>
      </c>
      <c r="AA260">
        <f t="shared" si="142"/>
        <v>745.56899844726877</v>
      </c>
      <c r="AB260">
        <f t="shared" si="143"/>
        <v>585.83829313616104</v>
      </c>
      <c r="AC260">
        <f t="shared" si="144"/>
        <v>-33.54042671595974</v>
      </c>
      <c r="AD260">
        <f t="shared" si="120"/>
        <v>46.740041949370095</v>
      </c>
      <c r="AE260">
        <f t="shared" si="145"/>
        <v>43.259958050629905</v>
      </c>
      <c r="AF260">
        <f t="shared" si="146"/>
        <v>1.712686947706946E-2</v>
      </c>
      <c r="AG260">
        <f t="shared" si="147"/>
        <v>43.277084920106972</v>
      </c>
      <c r="AH260">
        <f t="shared" si="121"/>
        <v>130.72594030506269</v>
      </c>
    </row>
    <row r="261" spans="4:34" x14ac:dyDescent="0.35">
      <c r="D261" s="1">
        <f t="shared" si="148"/>
        <v>44821</v>
      </c>
      <c r="E261" s="6">
        <f t="shared" si="122"/>
        <v>0.5</v>
      </c>
      <c r="F261" s="2">
        <f t="shared" si="149"/>
        <v>2459839.5</v>
      </c>
      <c r="G261" s="9">
        <f t="shared" si="123"/>
        <v>0.22709103353867213</v>
      </c>
      <c r="I261" s="10">
        <f t="shared" si="124"/>
        <v>175.9185045186714</v>
      </c>
      <c r="J261" s="10">
        <f t="shared" si="125"/>
        <v>8532.5906388403746</v>
      </c>
      <c r="K261" s="10">
        <f t="shared" si="126"/>
        <v>1.6699081240261371E-2</v>
      </c>
      <c r="L261">
        <f t="shared" si="127"/>
        <v>-1.8142728341141074</v>
      </c>
      <c r="M261">
        <f t="shared" si="128"/>
        <v>174.10423168455728</v>
      </c>
      <c r="N261" s="12">
        <f t="shared" si="129"/>
        <v>8530.776366006261</v>
      </c>
      <c r="O261" s="12">
        <f t="shared" si="130"/>
        <v>1.0052492959335326</v>
      </c>
      <c r="P261">
        <f t="shared" si="131"/>
        <v>174.09511397623686</v>
      </c>
      <c r="Q261">
        <f t="shared" si="132"/>
        <v>23.436337978908533</v>
      </c>
      <c r="R261">
        <f t="shared" si="133"/>
        <v>23.438122239214131</v>
      </c>
      <c r="S261" s="12">
        <f t="shared" si="134"/>
        <v>174.57929382247116</v>
      </c>
      <c r="T261">
        <f t="shared" si="135"/>
        <v>2.3452175231118075</v>
      </c>
      <c r="U261">
        <f t="shared" si="136"/>
        <v>4.3030115200823046E-2</v>
      </c>
      <c r="V261">
        <f t="shared" si="137"/>
        <v>5.2952360823171718</v>
      </c>
      <c r="W261">
        <f t="shared" si="138"/>
        <v>92.893280742692042</v>
      </c>
      <c r="X261" s="6">
        <f t="shared" si="139"/>
        <v>0.59291997494283533</v>
      </c>
      <c r="Y261" s="6">
        <f t="shared" si="140"/>
        <v>0.33488308399091299</v>
      </c>
      <c r="Z261" s="6">
        <f t="shared" si="141"/>
        <v>0.85095686589475761</v>
      </c>
      <c r="AA261">
        <f t="shared" si="142"/>
        <v>743.14624594153634</v>
      </c>
      <c r="AB261">
        <f t="shared" si="143"/>
        <v>586.19523608231714</v>
      </c>
      <c r="AC261">
        <f t="shared" si="144"/>
        <v>-33.451190979420716</v>
      </c>
      <c r="AD261">
        <f t="shared" si="120"/>
        <v>46.996742916059915</v>
      </c>
      <c r="AE261">
        <f t="shared" si="145"/>
        <v>43.003257083940085</v>
      </c>
      <c r="AF261">
        <f t="shared" si="146"/>
        <v>1.7280930324727658E-2</v>
      </c>
      <c r="AG261">
        <f t="shared" si="147"/>
        <v>43.020538014264815</v>
      </c>
      <c r="AH261">
        <f t="shared" si="121"/>
        <v>131.13900977475976</v>
      </c>
    </row>
    <row r="262" spans="4:34" x14ac:dyDescent="0.35">
      <c r="D262" s="1">
        <f t="shared" si="148"/>
        <v>44822</v>
      </c>
      <c r="E262" s="6">
        <f t="shared" si="122"/>
        <v>0.5</v>
      </c>
      <c r="F262" s="2">
        <f t="shared" si="149"/>
        <v>2459840.5</v>
      </c>
      <c r="G262" s="9">
        <f t="shared" si="123"/>
        <v>0.22711841204654346</v>
      </c>
      <c r="I262" s="10">
        <f t="shared" si="124"/>
        <v>176.90415188260704</v>
      </c>
      <c r="J262" s="10">
        <f t="shared" si="125"/>
        <v>8533.5762391201861</v>
      </c>
      <c r="K262" s="10">
        <f t="shared" si="126"/>
        <v>1.6699080087775448E-2</v>
      </c>
      <c r="L262">
        <f t="shared" si="127"/>
        <v>-1.8244096049668792</v>
      </c>
      <c r="M262">
        <f t="shared" si="128"/>
        <v>175.07974227764015</v>
      </c>
      <c r="N262" s="12">
        <f t="shared" si="129"/>
        <v>8531.7518295152186</v>
      </c>
      <c r="O262" s="12">
        <f t="shared" si="130"/>
        <v>1.0049772256421132</v>
      </c>
      <c r="P262">
        <f t="shared" si="131"/>
        <v>175.07062764985844</v>
      </c>
      <c r="Q262">
        <f t="shared" si="132"/>
        <v>23.43633762287395</v>
      </c>
      <c r="R262">
        <f t="shared" si="133"/>
        <v>23.43812357905874</v>
      </c>
      <c r="S262" s="12">
        <f t="shared" si="134"/>
        <v>175.47558528897127</v>
      </c>
      <c r="T262">
        <f t="shared" si="135"/>
        <v>1.9586631295255641</v>
      </c>
      <c r="U262">
        <f t="shared" si="136"/>
        <v>4.303012026040829E-2</v>
      </c>
      <c r="V262">
        <f t="shared" si="137"/>
        <v>5.6523343376860016</v>
      </c>
      <c r="W262">
        <f t="shared" si="138"/>
        <v>92.590119703079012</v>
      </c>
      <c r="X262" s="6">
        <f t="shared" si="139"/>
        <v>0.59267199004327353</v>
      </c>
      <c r="Y262" s="6">
        <f t="shared" si="140"/>
        <v>0.33547721309027623</v>
      </c>
      <c r="Z262" s="6">
        <f t="shared" si="141"/>
        <v>0.84986676699627073</v>
      </c>
      <c r="AA262">
        <f t="shared" si="142"/>
        <v>740.72095762463209</v>
      </c>
      <c r="AB262">
        <f t="shared" si="143"/>
        <v>586.55233433768603</v>
      </c>
      <c r="AC262">
        <f t="shared" si="144"/>
        <v>-33.361916415578492</v>
      </c>
      <c r="AD262">
        <f t="shared" si="120"/>
        <v>47.255491514620921</v>
      </c>
      <c r="AE262">
        <f t="shared" si="145"/>
        <v>42.744508485379079</v>
      </c>
      <c r="AF262">
        <f t="shared" si="146"/>
        <v>1.7437713604754924E-2</v>
      </c>
      <c r="AG262">
        <f t="shared" si="147"/>
        <v>42.761946198983836</v>
      </c>
      <c r="AH262">
        <f t="shared" si="121"/>
        <v>131.54935201269393</v>
      </c>
    </row>
    <row r="263" spans="4:34" x14ac:dyDescent="0.35">
      <c r="D263" s="1">
        <f t="shared" si="148"/>
        <v>44823</v>
      </c>
      <c r="E263" s="6">
        <f t="shared" si="122"/>
        <v>0.5</v>
      </c>
      <c r="F263" s="2">
        <f t="shared" si="149"/>
        <v>2459841.5</v>
      </c>
      <c r="G263" s="9">
        <f t="shared" si="123"/>
        <v>0.22714579055441478</v>
      </c>
      <c r="I263" s="10">
        <f t="shared" si="124"/>
        <v>177.88979924654268</v>
      </c>
      <c r="J263" s="10">
        <f t="shared" si="125"/>
        <v>8534.5618394000012</v>
      </c>
      <c r="K263" s="10">
        <f t="shared" si="126"/>
        <v>1.6699078935289335E-2</v>
      </c>
      <c r="L263">
        <f t="shared" si="127"/>
        <v>-1.8340165914960709</v>
      </c>
      <c r="M263">
        <f t="shared" si="128"/>
        <v>176.05578265504661</v>
      </c>
      <c r="N263" s="12">
        <f t="shared" si="129"/>
        <v>8532.7278228085052</v>
      </c>
      <c r="O263" s="12">
        <f t="shared" si="130"/>
        <v>1.0047036234113507</v>
      </c>
      <c r="P263">
        <f t="shared" si="131"/>
        <v>176.04667111072885</v>
      </c>
      <c r="Q263">
        <f t="shared" si="132"/>
        <v>23.436337266839367</v>
      </c>
      <c r="R263">
        <f t="shared" si="133"/>
        <v>23.438124917377827</v>
      </c>
      <c r="S263" s="12">
        <f t="shared" si="134"/>
        <v>176.37194943446013</v>
      </c>
      <c r="T263">
        <f t="shared" si="135"/>
        <v>1.5714196870832287</v>
      </c>
      <c r="U263">
        <f t="shared" si="136"/>
        <v>4.3030125314233086E-2</v>
      </c>
      <c r="V263">
        <f t="shared" si="137"/>
        <v>6.0092605506042442</v>
      </c>
      <c r="W263">
        <f t="shared" si="138"/>
        <v>92.286679480473325</v>
      </c>
      <c r="X263" s="6">
        <f t="shared" si="139"/>
        <v>0.59242412461763594</v>
      </c>
      <c r="Y263" s="6">
        <f t="shared" si="140"/>
        <v>0.33607223717187673</v>
      </c>
      <c r="Z263" s="6">
        <f t="shared" si="141"/>
        <v>0.84877601206339526</v>
      </c>
      <c r="AA263">
        <f t="shared" si="142"/>
        <v>738.2934358437866</v>
      </c>
      <c r="AB263">
        <f t="shared" si="143"/>
        <v>586.90926055060424</v>
      </c>
      <c r="AC263">
        <f t="shared" si="144"/>
        <v>-33.272684862348939</v>
      </c>
      <c r="AD263">
        <f t="shared" si="120"/>
        <v>47.516248251796647</v>
      </c>
      <c r="AE263">
        <f t="shared" si="145"/>
        <v>42.483751748203353</v>
      </c>
      <c r="AF263">
        <f t="shared" si="146"/>
        <v>1.7597259171764967E-2</v>
      </c>
      <c r="AG263">
        <f t="shared" si="147"/>
        <v>42.501349007375119</v>
      </c>
      <c r="AH263">
        <f t="shared" si="121"/>
        <v>131.95681550612346</v>
      </c>
    </row>
    <row r="264" spans="4:34" x14ac:dyDescent="0.35">
      <c r="D264" s="1">
        <f t="shared" si="148"/>
        <v>44824</v>
      </c>
      <c r="E264" s="6">
        <f t="shared" si="122"/>
        <v>0.5</v>
      </c>
      <c r="F264" s="2">
        <f t="shared" si="149"/>
        <v>2459842.5</v>
      </c>
      <c r="G264" s="9">
        <f t="shared" si="123"/>
        <v>0.2271731690622861</v>
      </c>
      <c r="I264" s="10">
        <f t="shared" si="124"/>
        <v>178.87544661047832</v>
      </c>
      <c r="J264" s="10">
        <f t="shared" si="125"/>
        <v>8535.5474396798145</v>
      </c>
      <c r="K264" s="10">
        <f t="shared" si="126"/>
        <v>1.6699077782803034E-2</v>
      </c>
      <c r="L264">
        <f t="shared" si="127"/>
        <v>-1.8430904592820798</v>
      </c>
      <c r="M264">
        <f t="shared" si="128"/>
        <v>177.03235615119624</v>
      </c>
      <c r="N264" s="12">
        <f t="shared" si="129"/>
        <v>8533.7043492205321</v>
      </c>
      <c r="O264" s="12">
        <f t="shared" si="130"/>
        <v>1.0044285678172236</v>
      </c>
      <c r="P264">
        <f t="shared" si="131"/>
        <v>177.02324769326503</v>
      </c>
      <c r="Q264">
        <f t="shared" si="132"/>
        <v>23.436336910804783</v>
      </c>
      <c r="R264">
        <f t="shared" si="133"/>
        <v>23.438126254169944</v>
      </c>
      <c r="S264" s="12">
        <f t="shared" si="134"/>
        <v>177.26847041486894</v>
      </c>
      <c r="T264">
        <f t="shared" si="135"/>
        <v>1.1835801275162241</v>
      </c>
      <c r="U264">
        <f t="shared" si="136"/>
        <v>4.3030130362292009E-2</v>
      </c>
      <c r="V264">
        <f t="shared" si="137"/>
        <v>6.3656852965469168</v>
      </c>
      <c r="W264">
        <f t="shared" si="138"/>
        <v>91.982997606398186</v>
      </c>
      <c r="X264" s="6">
        <f t="shared" si="139"/>
        <v>0.59217660743295353</v>
      </c>
      <c r="Y264" s="6">
        <f t="shared" si="140"/>
        <v>0.33666828074851407</v>
      </c>
      <c r="Z264" s="6">
        <f t="shared" si="141"/>
        <v>0.84768493411739287</v>
      </c>
      <c r="AA264">
        <f t="shared" si="142"/>
        <v>735.86398085118549</v>
      </c>
      <c r="AB264">
        <f t="shared" si="143"/>
        <v>587.26568529654685</v>
      </c>
      <c r="AC264">
        <f t="shared" si="144"/>
        <v>-33.183578675863288</v>
      </c>
      <c r="AD264">
        <f t="shared" si="120"/>
        <v>47.778971506209395</v>
      </c>
      <c r="AE264">
        <f t="shared" si="145"/>
        <v>42.221028493790605</v>
      </c>
      <c r="AF264">
        <f t="shared" si="146"/>
        <v>1.7759606922031396E-2</v>
      </c>
      <c r="AG264">
        <f t="shared" si="147"/>
        <v>42.23878810071264</v>
      </c>
      <c r="AH264">
        <f t="shared" si="121"/>
        <v>132.36125178050179</v>
      </c>
    </row>
    <row r="265" spans="4:34" x14ac:dyDescent="0.35">
      <c r="D265" s="1">
        <f t="shared" si="148"/>
        <v>44825</v>
      </c>
      <c r="E265" s="6">
        <f t="shared" si="122"/>
        <v>0.5</v>
      </c>
      <c r="F265" s="2">
        <f t="shared" si="149"/>
        <v>2459843.5</v>
      </c>
      <c r="G265" s="9">
        <f t="shared" si="123"/>
        <v>0.22720054757015742</v>
      </c>
      <c r="I265" s="10">
        <f t="shared" si="124"/>
        <v>179.86109397441396</v>
      </c>
      <c r="J265" s="10">
        <f t="shared" si="125"/>
        <v>8536.533039959626</v>
      </c>
      <c r="K265" s="10">
        <f t="shared" si="126"/>
        <v>1.6699076630316539E-2</v>
      </c>
      <c r="L265">
        <f t="shared" si="127"/>
        <v>-1.851628019632404</v>
      </c>
      <c r="M265">
        <f t="shared" si="128"/>
        <v>178.00946595478155</v>
      </c>
      <c r="N265" s="12">
        <f t="shared" si="129"/>
        <v>8534.6814119399933</v>
      </c>
      <c r="O265" s="12">
        <f t="shared" si="130"/>
        <v>1.0041521379832072</v>
      </c>
      <c r="P265">
        <f t="shared" si="131"/>
        <v>178.00036058615686</v>
      </c>
      <c r="Q265">
        <f t="shared" si="132"/>
        <v>23.4363365547702</v>
      </c>
      <c r="R265">
        <f t="shared" si="133"/>
        <v>23.438127589433641</v>
      </c>
      <c r="S265" s="12">
        <f t="shared" si="134"/>
        <v>178.16523272019614</v>
      </c>
      <c r="T265">
        <f t="shared" si="135"/>
        <v>0.79523769962241353</v>
      </c>
      <c r="U265">
        <f t="shared" si="136"/>
        <v>4.3030135404579554E-2</v>
      </c>
      <c r="V265">
        <f t="shared" si="137"/>
        <v>6.7212771929391257</v>
      </c>
      <c r="W265">
        <f t="shared" si="138"/>
        <v>91.679111428315665</v>
      </c>
      <c r="X265" s="6">
        <f t="shared" si="139"/>
        <v>0.59192966861601448</v>
      </c>
      <c r="Y265" s="6">
        <f t="shared" si="140"/>
        <v>0.33726547020402653</v>
      </c>
      <c r="Z265" s="6">
        <f t="shared" si="141"/>
        <v>0.84659386702800243</v>
      </c>
      <c r="AA265">
        <f t="shared" si="142"/>
        <v>733.43289142652532</v>
      </c>
      <c r="AB265">
        <f t="shared" si="143"/>
        <v>587.62127719293915</v>
      </c>
      <c r="AC265">
        <f t="shared" si="144"/>
        <v>-33.094680701765213</v>
      </c>
      <c r="AD265">
        <f t="shared" si="120"/>
        <v>48.043617529988673</v>
      </c>
      <c r="AE265">
        <f t="shared" si="145"/>
        <v>41.956382470011327</v>
      </c>
      <c r="AF265">
        <f t="shared" si="146"/>
        <v>1.7924796765229772E-2</v>
      </c>
      <c r="AG265">
        <f t="shared" si="147"/>
        <v>41.974307266776556</v>
      </c>
      <c r="AH265">
        <f t="shared" si="121"/>
        <v>132.76251541546418</v>
      </c>
    </row>
    <row r="266" spans="4:34" x14ac:dyDescent="0.35">
      <c r="D266" s="1">
        <f t="shared" si="148"/>
        <v>44826</v>
      </c>
      <c r="E266" s="6">
        <f t="shared" si="122"/>
        <v>0.5</v>
      </c>
      <c r="F266" s="2">
        <f t="shared" si="149"/>
        <v>2459844.5</v>
      </c>
      <c r="G266" s="9">
        <f t="shared" si="123"/>
        <v>0.22722792607802875</v>
      </c>
      <c r="I266" s="10">
        <f t="shared" si="124"/>
        <v>180.8467413383496</v>
      </c>
      <c r="J266" s="10">
        <f t="shared" si="125"/>
        <v>8537.5186402394393</v>
      </c>
      <c r="K266" s="10">
        <f t="shared" si="126"/>
        <v>1.6699075477829856E-2</v>
      </c>
      <c r="L266">
        <f t="shared" si="127"/>
        <v>-1.8596262310844702</v>
      </c>
      <c r="M266">
        <f t="shared" si="128"/>
        <v>178.98711510726514</v>
      </c>
      <c r="N266" s="12">
        <f t="shared" si="129"/>
        <v>8535.6590140083554</v>
      </c>
      <c r="O266" s="12">
        <f t="shared" si="130"/>
        <v>1.0038744135597459</v>
      </c>
      <c r="P266">
        <f t="shared" si="131"/>
        <v>178.97801283086432</v>
      </c>
      <c r="Q266">
        <f t="shared" si="132"/>
        <v>23.436336198735617</v>
      </c>
      <c r="R266">
        <f t="shared" si="133"/>
        <v>23.438128923167479</v>
      </c>
      <c r="S266" s="12">
        <f t="shared" si="134"/>
        <v>179.06232112650082</v>
      </c>
      <c r="T266">
        <f t="shared" si="135"/>
        <v>0.40648598471832531</v>
      </c>
      <c r="U266">
        <f t="shared" si="136"/>
        <v>4.3030140441090284E-2</v>
      </c>
      <c r="V266">
        <f t="shared" si="137"/>
        <v>7.0757030176087685</v>
      </c>
      <c r="W266">
        <f t="shared" si="138"/>
        <v>91.37505818800112</v>
      </c>
      <c r="X266" s="6">
        <f t="shared" si="139"/>
        <v>0.59168353957110498</v>
      </c>
      <c r="Y266" s="6">
        <f t="shared" si="140"/>
        <v>0.33786393349332411</v>
      </c>
      <c r="Z266" s="6">
        <f t="shared" si="141"/>
        <v>0.84550314564888585</v>
      </c>
      <c r="AA266">
        <f t="shared" si="142"/>
        <v>731.00046550400896</v>
      </c>
      <c r="AB266">
        <f t="shared" si="143"/>
        <v>587.97570301760879</v>
      </c>
      <c r="AC266">
        <f t="shared" si="144"/>
        <v>-33.006074245597802</v>
      </c>
      <c r="AD266">
        <f t="shared" si="120"/>
        <v>48.310140452322607</v>
      </c>
      <c r="AE266">
        <f t="shared" si="145"/>
        <v>41.689859547677393</v>
      </c>
      <c r="AF266">
        <f t="shared" si="146"/>
        <v>1.809286859348274E-2</v>
      </c>
      <c r="AG266">
        <f t="shared" si="147"/>
        <v>41.707952416270878</v>
      </c>
      <c r="AH266">
        <f t="shared" si="121"/>
        <v>133.16046405791053</v>
      </c>
    </row>
    <row r="267" spans="4:34" x14ac:dyDescent="0.35">
      <c r="D267" s="1">
        <f t="shared" si="148"/>
        <v>44827</v>
      </c>
      <c r="E267" s="6">
        <f t="shared" si="122"/>
        <v>0.5</v>
      </c>
      <c r="F267" s="2">
        <f t="shared" si="149"/>
        <v>2459845.5</v>
      </c>
      <c r="G267" s="9">
        <f t="shared" si="123"/>
        <v>0.22725530458590007</v>
      </c>
      <c r="I267" s="10">
        <f t="shared" si="124"/>
        <v>181.83238870228706</v>
      </c>
      <c r="J267" s="10">
        <f t="shared" si="125"/>
        <v>8538.5042405192526</v>
      </c>
      <c r="K267" s="10">
        <f t="shared" si="126"/>
        <v>1.6699074325342986E-2</v>
      </c>
      <c r="L267">
        <f t="shared" si="127"/>
        <v>-1.8670822008806112</v>
      </c>
      <c r="M267">
        <f t="shared" si="128"/>
        <v>179.96530650140645</v>
      </c>
      <c r="N267" s="12">
        <f t="shared" si="129"/>
        <v>8536.6371583183718</v>
      </c>
      <c r="O267" s="12">
        <f t="shared" si="130"/>
        <v>1.0035954747034381</v>
      </c>
      <c r="P267">
        <f t="shared" si="131"/>
        <v>179.95620732014416</v>
      </c>
      <c r="Q267">
        <f t="shared" si="132"/>
        <v>23.436335842701034</v>
      </c>
      <c r="R267">
        <f t="shared" si="133"/>
        <v>23.438130255370009</v>
      </c>
      <c r="S267" s="12">
        <f t="shared" si="134"/>
        <v>179.95982064761586</v>
      </c>
      <c r="T267">
        <f t="shared" si="135"/>
        <v>1.7418912155606675E-2</v>
      </c>
      <c r="U267">
        <f t="shared" si="136"/>
        <v>4.3030145471818736E-2</v>
      </c>
      <c r="V267">
        <f t="shared" si="137"/>
        <v>7.4286278319540324</v>
      </c>
      <c r="W267">
        <f t="shared" si="138"/>
        <v>91.070875100448276</v>
      </c>
      <c r="X267" s="6">
        <f t="shared" si="139"/>
        <v>0.59143845289447639</v>
      </c>
      <c r="Y267" s="6">
        <f t="shared" si="140"/>
        <v>0.33846379983767561</v>
      </c>
      <c r="Z267" s="6">
        <f t="shared" si="141"/>
        <v>0.84441310595127717</v>
      </c>
      <c r="AA267">
        <f t="shared" si="142"/>
        <v>728.56700080358621</v>
      </c>
      <c r="AB267">
        <f t="shared" si="143"/>
        <v>588.32862783195401</v>
      </c>
      <c r="AC267">
        <f t="shared" si="144"/>
        <v>-32.917843042011498</v>
      </c>
      <c r="AD267">
        <f t="shared" si="120"/>
        <v>48.578492284795843</v>
      </c>
      <c r="AE267">
        <f t="shared" si="145"/>
        <v>41.421507715204157</v>
      </c>
      <c r="AF267">
        <f t="shared" si="146"/>
        <v>1.8263862247419126E-2</v>
      </c>
      <c r="AG267">
        <f t="shared" si="147"/>
        <v>41.439771577451573</v>
      </c>
      <c r="AH267">
        <f t="shared" si="121"/>
        <v>133.55495843247678</v>
      </c>
    </row>
    <row r="268" spans="4:34" x14ac:dyDescent="0.35">
      <c r="D268" s="1">
        <f t="shared" si="148"/>
        <v>44828</v>
      </c>
      <c r="E268" s="6">
        <f t="shared" si="122"/>
        <v>0.5</v>
      </c>
      <c r="F268" s="2">
        <f t="shared" si="149"/>
        <v>2459846.5</v>
      </c>
      <c r="G268" s="9">
        <f t="shared" si="123"/>
        <v>0.22728268309377139</v>
      </c>
      <c r="I268" s="10">
        <f t="shared" si="124"/>
        <v>182.81803606622452</v>
      </c>
      <c r="J268" s="10">
        <f t="shared" si="125"/>
        <v>8539.489840799064</v>
      </c>
      <c r="K268" s="10">
        <f t="shared" si="126"/>
        <v>1.6699073172855922E-2</v>
      </c>
      <c r="L268">
        <f t="shared" si="127"/>
        <v>-1.8739931864138744</v>
      </c>
      <c r="M268">
        <f t="shared" si="128"/>
        <v>180.94404287981064</v>
      </c>
      <c r="N268" s="12">
        <f t="shared" si="129"/>
        <v>8537.6158476126493</v>
      </c>
      <c r="O268" s="12">
        <f t="shared" si="130"/>
        <v>1.0033154020559305</v>
      </c>
      <c r="P268">
        <f t="shared" si="131"/>
        <v>180.93494679659895</v>
      </c>
      <c r="Q268">
        <f t="shared" si="132"/>
        <v>23.436335486666451</v>
      </c>
      <c r="R268">
        <f t="shared" si="133"/>
        <v>23.438131586039791</v>
      </c>
      <c r="S268" s="12">
        <f t="shared" si="134"/>
        <v>-179.14218351352332</v>
      </c>
      <c r="T268">
        <f t="shared" si="135"/>
        <v>-0.37186922515732918</v>
      </c>
      <c r="U268">
        <f t="shared" si="136"/>
        <v>4.3030150496759463E-2</v>
      </c>
      <c r="V268">
        <f t="shared" si="137"/>
        <v>7.7797151098846662</v>
      </c>
      <c r="W268">
        <f t="shared" si="138"/>
        <v>90.766599433283204</v>
      </c>
      <c r="X268" s="6">
        <f t="shared" si="139"/>
        <v>0.59119464228480234</v>
      </c>
      <c r="Y268" s="6">
        <f t="shared" si="140"/>
        <v>0.33906519941457119</v>
      </c>
      <c r="Z268" s="6">
        <f t="shared" si="141"/>
        <v>0.84332408515503343</v>
      </c>
      <c r="AA268">
        <f t="shared" si="142"/>
        <v>726.13279546626563</v>
      </c>
      <c r="AB268">
        <f t="shared" si="143"/>
        <v>588.67971510988468</v>
      </c>
      <c r="AC268">
        <f t="shared" si="144"/>
        <v>-32.830071222528829</v>
      </c>
      <c r="AD268">
        <f t="shared" si="120"/>
        <v>48.848622928383882</v>
      </c>
      <c r="AE268">
        <f t="shared" si="145"/>
        <v>41.151377071616118</v>
      </c>
      <c r="AF268">
        <f t="shared" si="146"/>
        <v>1.8437817478945767E-2</v>
      </c>
      <c r="AG268">
        <f t="shared" si="147"/>
        <v>41.169814889095065</v>
      </c>
      <c r="AH268">
        <f t="shared" si="121"/>
        <v>133.94586234968347</v>
      </c>
    </row>
    <row r="269" spans="4:34" x14ac:dyDescent="0.35">
      <c r="D269" s="1">
        <f t="shared" si="148"/>
        <v>44829</v>
      </c>
      <c r="E269" s="6">
        <f t="shared" si="122"/>
        <v>0.5</v>
      </c>
      <c r="F269" s="2">
        <f t="shared" si="149"/>
        <v>2459847.5</v>
      </c>
      <c r="G269" s="9">
        <f t="shared" si="123"/>
        <v>0.22731006160164272</v>
      </c>
      <c r="I269" s="10">
        <f t="shared" si="124"/>
        <v>183.80368343016198</v>
      </c>
      <c r="J269" s="10">
        <f t="shared" si="125"/>
        <v>8540.4754410788755</v>
      </c>
      <c r="K269" s="10">
        <f t="shared" si="126"/>
        <v>1.6699072020368671E-2</v>
      </c>
      <c r="L269">
        <f t="shared" si="127"/>
        <v>-1.8803565966438991</v>
      </c>
      <c r="M269">
        <f t="shared" si="128"/>
        <v>181.92332683351808</v>
      </c>
      <c r="N269" s="12">
        <f t="shared" si="129"/>
        <v>8538.595084482231</v>
      </c>
      <c r="O269" s="12">
        <f t="shared" si="130"/>
        <v>1.0030342767225375</v>
      </c>
      <c r="P269">
        <f t="shared" si="131"/>
        <v>181.91423385126637</v>
      </c>
      <c r="Q269">
        <f t="shared" si="132"/>
        <v>23.436335130631868</v>
      </c>
      <c r="R269">
        <f t="shared" si="133"/>
        <v>23.438132915175387</v>
      </c>
      <c r="S269" s="12">
        <f t="shared" si="134"/>
        <v>-178.24360601401801</v>
      </c>
      <c r="T269">
        <f t="shared" si="135"/>
        <v>-0.76128375529794456</v>
      </c>
      <c r="U269">
        <f t="shared" si="136"/>
        <v>4.3030155515907047E-2</v>
      </c>
      <c r="V269">
        <f t="shared" si="137"/>
        <v>8.1286268735921929</v>
      </c>
      <c r="W269">
        <f t="shared" si="138"/>
        <v>90.46226858665834</v>
      </c>
      <c r="X269" s="6">
        <f t="shared" si="139"/>
        <v>0.59095234244889427</v>
      </c>
      <c r="Y269" s="6">
        <f t="shared" si="140"/>
        <v>0.33966826304151004</v>
      </c>
      <c r="Z269" s="6">
        <f t="shared" si="141"/>
        <v>0.84223642185627867</v>
      </c>
      <c r="AA269">
        <f t="shared" si="142"/>
        <v>723.69814869326672</v>
      </c>
      <c r="AB269">
        <f t="shared" si="143"/>
        <v>589.0286268735922</v>
      </c>
      <c r="AC269">
        <f t="shared" si="144"/>
        <v>-32.742843281601949</v>
      </c>
      <c r="AD269">
        <f t="shared" si="120"/>
        <v>49.120480181988285</v>
      </c>
      <c r="AE269">
        <f t="shared" si="145"/>
        <v>40.879519818011715</v>
      </c>
      <c r="AF269">
        <f t="shared" si="146"/>
        <v>1.8614773910423581E-2</v>
      </c>
      <c r="AG269">
        <f t="shared" si="147"/>
        <v>40.898134591922137</v>
      </c>
      <c r="AH269">
        <f t="shared" si="121"/>
        <v>134.33304271206077</v>
      </c>
    </row>
    <row r="270" spans="4:34" x14ac:dyDescent="0.35">
      <c r="D270" s="1">
        <f t="shared" si="148"/>
        <v>44830</v>
      </c>
      <c r="E270" s="6">
        <f t="shared" si="122"/>
        <v>0.5</v>
      </c>
      <c r="F270" s="2">
        <f t="shared" si="149"/>
        <v>2459848.5</v>
      </c>
      <c r="G270" s="9">
        <f t="shared" si="123"/>
        <v>0.22733744010951404</v>
      </c>
      <c r="I270" s="10">
        <f t="shared" si="124"/>
        <v>184.78933079410126</v>
      </c>
      <c r="J270" s="10">
        <f t="shared" si="125"/>
        <v>8541.461041358687</v>
      </c>
      <c r="K270" s="10">
        <f t="shared" si="126"/>
        <v>1.6699070867881229E-2</v>
      </c>
      <c r="L270">
        <f t="shared" si="127"/>
        <v>-1.8861699934814515</v>
      </c>
      <c r="M270">
        <f t="shared" si="128"/>
        <v>182.90316080061982</v>
      </c>
      <c r="N270" s="12">
        <f t="shared" si="129"/>
        <v>8539.5748713652047</v>
      </c>
      <c r="O270" s="12">
        <f t="shared" si="130"/>
        <v>1.0027521802505821</v>
      </c>
      <c r="P270">
        <f t="shared" si="131"/>
        <v>182.89407092223485</v>
      </c>
      <c r="Q270">
        <f t="shared" si="132"/>
        <v>23.436334774597288</v>
      </c>
      <c r="R270">
        <f t="shared" si="133"/>
        <v>23.438134242775359</v>
      </c>
      <c r="S270" s="12">
        <f t="shared" si="134"/>
        <v>-177.34436142072602</v>
      </c>
      <c r="T270">
        <f t="shared" si="135"/>
        <v>-1.1507296119945492</v>
      </c>
      <c r="U270">
        <f t="shared" si="136"/>
        <v>4.3030160529256033E-2</v>
      </c>
      <c r="V270">
        <f t="shared" si="137"/>
        <v>8.4750238371682034</v>
      </c>
      <c r="W270">
        <f t="shared" si="138"/>
        <v>90.15792017360738</v>
      </c>
      <c r="X270" s="6">
        <f t="shared" si="139"/>
        <v>0.59071178900196653</v>
      </c>
      <c r="Y270" s="6">
        <f t="shared" si="140"/>
        <v>0.34027312185305714</v>
      </c>
      <c r="Z270" s="6">
        <f t="shared" si="141"/>
        <v>0.84115045615087591</v>
      </c>
      <c r="AA270">
        <f t="shared" si="142"/>
        <v>721.26336138885904</v>
      </c>
      <c r="AB270">
        <f t="shared" si="143"/>
        <v>589.37502383716821</v>
      </c>
      <c r="AC270">
        <f t="shared" si="144"/>
        <v>-32.656244040707946</v>
      </c>
      <c r="AD270">
        <f t="shared" si="120"/>
        <v>49.394009752397608</v>
      </c>
      <c r="AE270">
        <f t="shared" si="145"/>
        <v>40.605990247602392</v>
      </c>
      <c r="AF270">
        <f t="shared" si="146"/>
        <v>1.8794770989922917E-2</v>
      </c>
      <c r="AG270">
        <f t="shared" si="147"/>
        <v>40.624785018592313</v>
      </c>
      <c r="AH270">
        <f t="shared" si="121"/>
        <v>134.71636951852986</v>
      </c>
    </row>
    <row r="271" spans="4:34" x14ac:dyDescent="0.35">
      <c r="D271" s="1">
        <f t="shared" si="148"/>
        <v>44831</v>
      </c>
      <c r="E271" s="6">
        <f t="shared" si="122"/>
        <v>0.5</v>
      </c>
      <c r="F271" s="2">
        <f t="shared" si="149"/>
        <v>2459849.5</v>
      </c>
      <c r="G271" s="9">
        <f t="shared" si="123"/>
        <v>0.22736481861738536</v>
      </c>
      <c r="I271" s="10">
        <f t="shared" si="124"/>
        <v>185.77497815804054</v>
      </c>
      <c r="J271" s="10">
        <f t="shared" si="125"/>
        <v>8542.4466416384985</v>
      </c>
      <c r="K271" s="10">
        <f t="shared" si="126"/>
        <v>1.6699069715393595E-2</v>
      </c>
      <c r="L271">
        <f t="shared" si="127"/>
        <v>-1.8914310931408038</v>
      </c>
      <c r="M271">
        <f t="shared" si="128"/>
        <v>183.88354706489974</v>
      </c>
      <c r="N271" s="12">
        <f t="shared" si="129"/>
        <v>8540.5552105453571</v>
      </c>
      <c r="O271" s="12">
        <f t="shared" si="130"/>
        <v>1.0024691946074571</v>
      </c>
      <c r="P271">
        <f t="shared" si="131"/>
        <v>183.87446029328564</v>
      </c>
      <c r="Q271">
        <f t="shared" si="132"/>
        <v>23.436334418562705</v>
      </c>
      <c r="R271">
        <f t="shared" si="133"/>
        <v>23.438135568838259</v>
      </c>
      <c r="S271" s="12">
        <f t="shared" si="134"/>
        <v>-176.44436426066312</v>
      </c>
      <c r="T271">
        <f t="shared" si="135"/>
        <v>-1.540111319478128</v>
      </c>
      <c r="U271">
        <f t="shared" si="136"/>
        <v>4.3030165536800995E-2</v>
      </c>
      <c r="V271">
        <f t="shared" si="137"/>
        <v>8.8185655590691514</v>
      </c>
      <c r="W271">
        <f t="shared" si="138"/>
        <v>89.853592100835982</v>
      </c>
      <c r="X271" s="6">
        <f t="shared" si="139"/>
        <v>0.59047321836175759</v>
      </c>
      <c r="Y271" s="6">
        <f t="shared" si="140"/>
        <v>0.34087990697054654</v>
      </c>
      <c r="Z271" s="6">
        <f t="shared" si="141"/>
        <v>0.8400665297529688</v>
      </c>
      <c r="AA271">
        <f t="shared" si="142"/>
        <v>718.82873680668786</v>
      </c>
      <c r="AB271">
        <f t="shared" si="143"/>
        <v>589.71856555906913</v>
      </c>
      <c r="AC271">
        <f t="shared" si="144"/>
        <v>-32.570358610232717</v>
      </c>
      <c r="AD271">
        <f t="shared" si="120"/>
        <v>49.6691552655724</v>
      </c>
      <c r="AE271">
        <f t="shared" si="145"/>
        <v>40.3308447344276</v>
      </c>
      <c r="AF271">
        <f t="shared" si="146"/>
        <v>1.8977847942224256E-2</v>
      </c>
      <c r="AG271">
        <f t="shared" si="147"/>
        <v>40.349822582369825</v>
      </c>
      <c r="AH271">
        <f t="shared" si="121"/>
        <v>135.09571586732108</v>
      </c>
    </row>
    <row r="272" spans="4:34" x14ac:dyDescent="0.35">
      <c r="D272" s="1">
        <f t="shared" si="148"/>
        <v>44832</v>
      </c>
      <c r="E272" s="6">
        <f t="shared" si="122"/>
        <v>0.5</v>
      </c>
      <c r="F272" s="2">
        <f t="shared" si="149"/>
        <v>2459850.5</v>
      </c>
      <c r="G272" s="9">
        <f t="shared" si="123"/>
        <v>0.22739219712525668</v>
      </c>
      <c r="I272" s="10">
        <f t="shared" si="124"/>
        <v>186.76062552197982</v>
      </c>
      <c r="J272" s="10">
        <f t="shared" si="125"/>
        <v>8543.43224191831</v>
      </c>
      <c r="K272" s="10">
        <f t="shared" si="126"/>
        <v>1.6699068562905772E-2</v>
      </c>
      <c r="L272">
        <f t="shared" si="127"/>
        <v>-1.8961377674588968</v>
      </c>
      <c r="M272">
        <f t="shared" si="128"/>
        <v>184.86448775452092</v>
      </c>
      <c r="N272" s="12">
        <f t="shared" si="129"/>
        <v>8541.5361041508513</v>
      </c>
      <c r="O272" s="12">
        <f t="shared" si="130"/>
        <v>1.0021854021584198</v>
      </c>
      <c r="P272">
        <f t="shared" si="131"/>
        <v>184.85540409257911</v>
      </c>
      <c r="Q272">
        <f t="shared" si="132"/>
        <v>23.436334062528125</v>
      </c>
      <c r="R272">
        <f t="shared" si="133"/>
        <v>23.438136893362664</v>
      </c>
      <c r="S272" s="12">
        <f t="shared" si="134"/>
        <v>-175.54352907217233</v>
      </c>
      <c r="T272">
        <f t="shared" si="135"/>
        <v>-1.9293329775936114</v>
      </c>
      <c r="U272">
        <f t="shared" si="136"/>
        <v>4.3030170538536493E-2</v>
      </c>
      <c r="V272">
        <f t="shared" si="137"/>
        <v>9.1589106043947481</v>
      </c>
      <c r="W272">
        <f t="shared" si="138"/>
        <v>89.549322649916164</v>
      </c>
      <c r="X272" s="6">
        <f t="shared" si="139"/>
        <v>0.59023686763583705</v>
      </c>
      <c r="Y272" s="6">
        <f t="shared" si="140"/>
        <v>0.34148874916384769</v>
      </c>
      <c r="Z272" s="6">
        <f t="shared" si="141"/>
        <v>0.83898498610782646</v>
      </c>
      <c r="AA272">
        <f t="shared" si="142"/>
        <v>716.39458119932931</v>
      </c>
      <c r="AB272">
        <f t="shared" si="143"/>
        <v>590.05891060439478</v>
      </c>
      <c r="AC272">
        <f t="shared" si="144"/>
        <v>-32.485272348901304</v>
      </c>
      <c r="AD272">
        <f t="shared" si="120"/>
        <v>49.945858279167808</v>
      </c>
      <c r="AE272">
        <f t="shared" si="145"/>
        <v>40.054141720832192</v>
      </c>
      <c r="AF272">
        <f t="shared" si="146"/>
        <v>1.916404371522263E-2</v>
      </c>
      <c r="AG272">
        <f t="shared" si="147"/>
        <v>40.073305764547413</v>
      </c>
      <c r="AH272">
        <f t="shared" si="121"/>
        <v>135.47095795770497</v>
      </c>
    </row>
    <row r="273" spans="4:34" x14ac:dyDescent="0.35">
      <c r="D273" s="1">
        <f t="shared" si="148"/>
        <v>44833</v>
      </c>
      <c r="E273" s="6">
        <f t="shared" si="122"/>
        <v>0.5</v>
      </c>
      <c r="F273" s="2">
        <f t="shared" si="149"/>
        <v>2459851.5</v>
      </c>
      <c r="G273" s="9">
        <f t="shared" si="123"/>
        <v>0.22741957563312801</v>
      </c>
      <c r="I273" s="10">
        <f t="shared" si="124"/>
        <v>187.7462728859191</v>
      </c>
      <c r="J273" s="10">
        <f t="shared" si="125"/>
        <v>8544.4178421981214</v>
      </c>
      <c r="K273" s="10">
        <f t="shared" si="126"/>
        <v>1.669906741041776E-2</v>
      </c>
      <c r="L273">
        <f t="shared" si="127"/>
        <v>-1.900288045179976</v>
      </c>
      <c r="M273">
        <f t="shared" si="128"/>
        <v>185.84598484073913</v>
      </c>
      <c r="N273" s="12">
        <f t="shared" si="129"/>
        <v>8542.5175541529406</v>
      </c>
      <c r="O273" s="12">
        <f t="shared" si="130"/>
        <v>1.0019008856441152</v>
      </c>
      <c r="P273">
        <f t="shared" si="131"/>
        <v>185.8369042913684</v>
      </c>
      <c r="Q273">
        <f t="shared" si="132"/>
        <v>23.436333706493542</v>
      </c>
      <c r="R273">
        <f t="shared" si="133"/>
        <v>23.438138216347124</v>
      </c>
      <c r="S273" s="12">
        <f t="shared" si="134"/>
        <v>-174.64177045697818</v>
      </c>
      <c r="T273">
        <f t="shared" si="135"/>
        <v>-2.3182982472307563</v>
      </c>
      <c r="U273">
        <f t="shared" si="136"/>
        <v>4.3030175534457114E-2</v>
      </c>
      <c r="V273">
        <f t="shared" si="137"/>
        <v>9.4957167178933144</v>
      </c>
      <c r="W273">
        <f t="shared" si="138"/>
        <v>89.24515055886053</v>
      </c>
      <c r="X273" s="6">
        <f t="shared" si="139"/>
        <v>0.590002974501463</v>
      </c>
      <c r="Y273" s="6">
        <f t="shared" si="140"/>
        <v>0.34209977850462819</v>
      </c>
      <c r="Z273" s="6">
        <f t="shared" si="141"/>
        <v>0.83790617049829785</v>
      </c>
      <c r="AA273">
        <f t="shared" si="142"/>
        <v>713.96120447088424</v>
      </c>
      <c r="AB273">
        <f t="shared" si="143"/>
        <v>590.39571671789327</v>
      </c>
      <c r="AC273">
        <f t="shared" si="144"/>
        <v>-32.401070820526684</v>
      </c>
      <c r="AD273">
        <f t="shared" si="120"/>
        <v>50.224058296208135</v>
      </c>
      <c r="AE273">
        <f t="shared" si="145"/>
        <v>39.775941703791865</v>
      </c>
      <c r="AF273">
        <f t="shared" si="146"/>
        <v>1.9353396921376845E-2</v>
      </c>
      <c r="AG273">
        <f t="shared" si="147"/>
        <v>39.79529510071324</v>
      </c>
      <c r="AH273">
        <f t="shared" si="121"/>
        <v>135.84197509078666</v>
      </c>
    </row>
    <row r="274" spans="4:34" x14ac:dyDescent="0.35">
      <c r="D274" s="1">
        <f t="shared" si="148"/>
        <v>44834</v>
      </c>
      <c r="E274" s="6">
        <f t="shared" si="122"/>
        <v>0.5</v>
      </c>
      <c r="F274" s="2">
        <f t="shared" si="149"/>
        <v>2459852.5</v>
      </c>
      <c r="G274" s="9">
        <f t="shared" si="123"/>
        <v>0.2274469541409993</v>
      </c>
      <c r="I274" s="10">
        <f t="shared" si="124"/>
        <v>188.73192024985838</v>
      </c>
      <c r="J274" s="10">
        <f t="shared" si="125"/>
        <v>8545.4034424779311</v>
      </c>
      <c r="K274" s="10">
        <f t="shared" si="126"/>
        <v>1.6699066257929558E-2</v>
      </c>
      <c r="L274">
        <f t="shared" si="127"/>
        <v>-1.9038801132048688</v>
      </c>
      <c r="M274">
        <f t="shared" si="128"/>
        <v>186.8280401366535</v>
      </c>
      <c r="N274" s="12">
        <f t="shared" si="129"/>
        <v>8543.4995623647264</v>
      </c>
      <c r="O274" s="12">
        <f t="shared" si="130"/>
        <v>1.0016157281578328</v>
      </c>
      <c r="P274">
        <f t="shared" si="131"/>
        <v>186.81896270274999</v>
      </c>
      <c r="Q274">
        <f t="shared" si="132"/>
        <v>23.436333350458963</v>
      </c>
      <c r="R274">
        <f t="shared" si="133"/>
        <v>23.438139537790217</v>
      </c>
      <c r="S274" s="12">
        <f t="shared" si="134"/>
        <v>-173.73900313321903</v>
      </c>
      <c r="T274">
        <f t="shared" si="135"/>
        <v>-2.7069103361463891</v>
      </c>
      <c r="U274">
        <f t="shared" si="136"/>
        <v>4.3030180524557454E-2</v>
      </c>
      <c r="V274">
        <f t="shared" si="137"/>
        <v>9.8286410085695142</v>
      </c>
      <c r="W274">
        <f t="shared" si="138"/>
        <v>88.941115104040477</v>
      </c>
      <c r="X274" s="6">
        <f t="shared" si="139"/>
        <v>0.58977177707738226</v>
      </c>
      <c r="Y274" s="6">
        <f t="shared" si="140"/>
        <v>0.34271312401060317</v>
      </c>
      <c r="Z274" s="6">
        <f t="shared" si="141"/>
        <v>0.83683043014416147</v>
      </c>
      <c r="AA274">
        <f t="shared" si="142"/>
        <v>711.52892083232382</v>
      </c>
      <c r="AB274">
        <f t="shared" si="143"/>
        <v>590.72864100856953</v>
      </c>
      <c r="AC274">
        <f t="shared" si="144"/>
        <v>-32.317839747857619</v>
      </c>
      <c r="AD274">
        <f t="shared" si="120"/>
        <v>50.503692779845757</v>
      </c>
      <c r="AE274">
        <f t="shared" si="145"/>
        <v>39.496307220154243</v>
      </c>
      <c r="AF274">
        <f t="shared" si="146"/>
        <v>1.9545945773838416E-2</v>
      </c>
      <c r="AG274">
        <f t="shared" si="147"/>
        <v>39.515853165928078</v>
      </c>
      <c r="AH274">
        <f t="shared" si="121"/>
        <v>136.20864966961193</v>
      </c>
    </row>
    <row r="275" spans="4:34" x14ac:dyDescent="0.35">
      <c r="D275" s="1">
        <f t="shared" si="148"/>
        <v>44835</v>
      </c>
      <c r="E275" s="6">
        <f t="shared" si="122"/>
        <v>0.5</v>
      </c>
      <c r="F275" s="2">
        <f t="shared" si="149"/>
        <v>2459853.5</v>
      </c>
      <c r="G275" s="9">
        <f t="shared" si="123"/>
        <v>0.22747433264887063</v>
      </c>
      <c r="I275" s="10">
        <f t="shared" si="124"/>
        <v>189.71756761379947</v>
      </c>
      <c r="J275" s="10">
        <f t="shared" si="125"/>
        <v>8546.3890427577426</v>
      </c>
      <c r="K275" s="10">
        <f t="shared" si="126"/>
        <v>1.6699065105441165E-2</v>
      </c>
      <c r="L275">
        <f t="shared" si="127"/>
        <v>-1.906912317803616</v>
      </c>
      <c r="M275">
        <f t="shared" si="128"/>
        <v>187.81065529599587</v>
      </c>
      <c r="N275" s="12">
        <f t="shared" si="129"/>
        <v>8544.4821304399393</v>
      </c>
      <c r="O275" s="12">
        <f t="shared" si="130"/>
        <v>1.0013300131225067</v>
      </c>
      <c r="P275">
        <f t="shared" si="131"/>
        <v>187.80158098045302</v>
      </c>
      <c r="Q275">
        <f t="shared" si="132"/>
        <v>23.436332994424383</v>
      </c>
      <c r="R275">
        <f t="shared" si="133"/>
        <v>23.438140857690502</v>
      </c>
      <c r="S275" s="12">
        <f t="shared" si="134"/>
        <v>-172.83514198955817</v>
      </c>
      <c r="T275">
        <f t="shared" si="135"/>
        <v>-3.0950719852480475</v>
      </c>
      <c r="U275">
        <f t="shared" si="136"/>
        <v>4.3030185508832079E-2</v>
      </c>
      <c r="V275">
        <f t="shared" si="137"/>
        <v>10.157340146711217</v>
      </c>
      <c r="W275">
        <f t="shared" si="138"/>
        <v>88.637256182411619</v>
      </c>
      <c r="X275" s="6">
        <f t="shared" si="139"/>
        <v>0.58954351378700609</v>
      </c>
      <c r="Y275" s="6">
        <f t="shared" si="140"/>
        <v>0.34332891328030712</v>
      </c>
      <c r="Z275" s="6">
        <f t="shared" si="141"/>
        <v>0.83575811429370506</v>
      </c>
      <c r="AA275">
        <f t="shared" si="142"/>
        <v>709.09804945929295</v>
      </c>
      <c r="AB275">
        <f t="shared" si="143"/>
        <v>591.05734014671123</v>
      </c>
      <c r="AC275">
        <f t="shared" si="144"/>
        <v>-32.235664963322193</v>
      </c>
      <c r="AD275">
        <f t="shared" si="120"/>
        <v>50.784697169146142</v>
      </c>
      <c r="AE275">
        <f t="shared" si="145"/>
        <v>39.215302830853858</v>
      </c>
      <c r="AF275">
        <f t="shared" si="146"/>
        <v>1.9741728016883321E-2</v>
      </c>
      <c r="AG275">
        <f t="shared" si="147"/>
        <v>39.23504455887074</v>
      </c>
      <c r="AH275">
        <f t="shared" si="121"/>
        <v>136.57086719881062</v>
      </c>
    </row>
    <row r="276" spans="4:34" x14ac:dyDescent="0.35">
      <c r="D276" s="1">
        <f t="shared" si="148"/>
        <v>44836</v>
      </c>
      <c r="E276" s="6">
        <f t="shared" si="122"/>
        <v>0.5</v>
      </c>
      <c r="F276" s="2">
        <f t="shared" si="149"/>
        <v>2459854.5</v>
      </c>
      <c r="G276" s="9">
        <f t="shared" si="123"/>
        <v>0.22750171115674195</v>
      </c>
      <c r="I276" s="10">
        <f t="shared" si="124"/>
        <v>190.70321497774057</v>
      </c>
      <c r="J276" s="10">
        <f t="shared" si="125"/>
        <v>8547.3746430375522</v>
      </c>
      <c r="K276" s="10">
        <f t="shared" si="126"/>
        <v>1.6699063952952582E-2</v>
      </c>
      <c r="L276">
        <f t="shared" si="127"/>
        <v>-1.9093831657903424</v>
      </c>
      <c r="M276">
        <f t="shared" si="128"/>
        <v>188.79383181195024</v>
      </c>
      <c r="N276" s="12">
        <f t="shared" si="129"/>
        <v>8545.4652598717621</v>
      </c>
      <c r="O276" s="12">
        <f t="shared" si="130"/>
        <v>1.0010438242674569</v>
      </c>
      <c r="P276">
        <f t="shared" si="131"/>
        <v>188.78476061765889</v>
      </c>
      <c r="Q276">
        <f t="shared" si="132"/>
        <v>23.4363326383898</v>
      </c>
      <c r="R276">
        <f t="shared" si="133"/>
        <v>23.438142176046551</v>
      </c>
      <c r="S276" s="12">
        <f t="shared" si="134"/>
        <v>-171.93010214048192</v>
      </c>
      <c r="T276">
        <f t="shared" si="135"/>
        <v>-3.4826854554064579</v>
      </c>
      <c r="U276">
        <f t="shared" si="136"/>
        <v>4.3030190487275584E-2</v>
      </c>
      <c r="V276">
        <f t="shared" si="137"/>
        <v>10.481470574089512</v>
      </c>
      <c r="W276">
        <f t="shared" si="138"/>
        <v>88.333614394007</v>
      </c>
      <c r="X276" s="6">
        <f t="shared" si="139"/>
        <v>0.58931842321243788</v>
      </c>
      <c r="Y276" s="6">
        <f t="shared" si="140"/>
        <v>0.34394727211797399</v>
      </c>
      <c r="Z276" s="6">
        <f t="shared" si="141"/>
        <v>0.83468957430690172</v>
      </c>
      <c r="AA276">
        <f t="shared" si="142"/>
        <v>706.668915152056</v>
      </c>
      <c r="AB276">
        <f t="shared" si="143"/>
        <v>591.38147057408946</v>
      </c>
      <c r="AC276">
        <f t="shared" si="144"/>
        <v>-32.154632356477634</v>
      </c>
      <c r="AD276">
        <f t="shared" si="120"/>
        <v>51.067004895847717</v>
      </c>
      <c r="AE276">
        <f t="shared" si="145"/>
        <v>38.932995104152283</v>
      </c>
      <c r="AF276">
        <f t="shared" si="146"/>
        <v>1.9940780850256586E-2</v>
      </c>
      <c r="AG276">
        <f t="shared" si="147"/>
        <v>38.952935885002539</v>
      </c>
      <c r="AH276">
        <f t="shared" si="121"/>
        <v>136.92851628398466</v>
      </c>
    </row>
    <row r="277" spans="4:34" x14ac:dyDescent="0.35">
      <c r="D277" s="1">
        <f t="shared" si="148"/>
        <v>44837</v>
      </c>
      <c r="E277" s="6">
        <f t="shared" si="122"/>
        <v>0.5</v>
      </c>
      <c r="F277" s="2">
        <f t="shared" si="149"/>
        <v>2459855.5</v>
      </c>
      <c r="G277" s="9">
        <f t="shared" si="123"/>
        <v>0.22752908966461327</v>
      </c>
      <c r="I277" s="10">
        <f t="shared" si="124"/>
        <v>191.68886234168167</v>
      </c>
      <c r="J277" s="10">
        <f t="shared" si="125"/>
        <v>8548.3602433173619</v>
      </c>
      <c r="K277" s="10">
        <f t="shared" si="126"/>
        <v>1.669906280046381E-2</v>
      </c>
      <c r="L277">
        <f t="shared" si="127"/>
        <v>-1.9112913256594219</v>
      </c>
      <c r="M277">
        <f t="shared" si="128"/>
        <v>189.77757101602225</v>
      </c>
      <c r="N277" s="12">
        <f t="shared" si="129"/>
        <v>8546.4489519917024</v>
      </c>
      <c r="O277" s="12">
        <f t="shared" si="130"/>
        <v>1.000757245604875</v>
      </c>
      <c r="P277">
        <f t="shared" si="131"/>
        <v>189.76850294587055</v>
      </c>
      <c r="Q277">
        <f t="shared" si="132"/>
        <v>23.43633228235522</v>
      </c>
      <c r="R277">
        <f t="shared" si="133"/>
        <v>23.438143492856934</v>
      </c>
      <c r="S277" s="12">
        <f t="shared" si="134"/>
        <v>-171.02379898286634</v>
      </c>
      <c r="T277">
        <f t="shared" si="135"/>
        <v>-3.86965251487671</v>
      </c>
      <c r="U277">
        <f t="shared" si="136"/>
        <v>4.3030195459882591E-2</v>
      </c>
      <c r="V277">
        <f t="shared" si="137"/>
        <v>10.800688728029384</v>
      </c>
      <c r="W277">
        <f t="shared" si="138"/>
        <v>88.030231124645184</v>
      </c>
      <c r="X277" s="6">
        <f t="shared" si="139"/>
        <v>0.58909674393886846</v>
      </c>
      <c r="Y277" s="6">
        <f t="shared" si="140"/>
        <v>0.34456832414818744</v>
      </c>
      <c r="Z277" s="6">
        <f t="shared" si="141"/>
        <v>0.83362516372954942</v>
      </c>
      <c r="AA277">
        <f t="shared" si="142"/>
        <v>704.24184899716147</v>
      </c>
      <c r="AB277">
        <f t="shared" si="143"/>
        <v>591.70068872802938</v>
      </c>
      <c r="AC277">
        <f t="shared" si="144"/>
        <v>-32.074827817992656</v>
      </c>
      <c r="AD277">
        <f t="shared" si="120"/>
        <v>51.350547402065502</v>
      </c>
      <c r="AE277">
        <f t="shared" si="145"/>
        <v>38.649452597934498</v>
      </c>
      <c r="AF277">
        <f t="shared" si="146"/>
        <v>2.0143140847035876E-2</v>
      </c>
      <c r="AG277">
        <f t="shared" si="147"/>
        <v>38.669595738781531</v>
      </c>
      <c r="AH277">
        <f t="shared" si="121"/>
        <v>137.28148863103581</v>
      </c>
    </row>
    <row r="278" spans="4:34" x14ac:dyDescent="0.35">
      <c r="D278" s="1">
        <f t="shared" si="148"/>
        <v>44838</v>
      </c>
      <c r="E278" s="6">
        <f t="shared" si="122"/>
        <v>0.5</v>
      </c>
      <c r="F278" s="2">
        <f t="shared" si="149"/>
        <v>2459856.5</v>
      </c>
      <c r="G278" s="9">
        <f t="shared" si="123"/>
        <v>0.22755646817248459</v>
      </c>
      <c r="I278" s="10">
        <f t="shared" si="124"/>
        <v>192.67450970562277</v>
      </c>
      <c r="J278" s="10">
        <f t="shared" si="125"/>
        <v>8549.3458435971734</v>
      </c>
      <c r="K278" s="10">
        <f t="shared" si="126"/>
        <v>1.6699061647974849E-2</v>
      </c>
      <c r="L278">
        <f t="shared" si="127"/>
        <v>-1.9126356286815775</v>
      </c>
      <c r="M278">
        <f t="shared" si="128"/>
        <v>190.76187407694118</v>
      </c>
      <c r="N278" s="12">
        <f t="shared" si="129"/>
        <v>8547.4332079684918</v>
      </c>
      <c r="O278" s="12">
        <f t="shared" si="130"/>
        <v>1.0004703614060699</v>
      </c>
      <c r="P278">
        <f t="shared" si="131"/>
        <v>190.75280913381459</v>
      </c>
      <c r="Q278">
        <f t="shared" si="132"/>
        <v>23.436331926320641</v>
      </c>
      <c r="R278">
        <f t="shared" si="133"/>
        <v>23.438144808120224</v>
      </c>
      <c r="S278" s="12">
        <f t="shared" si="134"/>
        <v>-170.11614825392752</v>
      </c>
      <c r="T278">
        <f t="shared" si="135"/>
        <v>-4.2558744273949607</v>
      </c>
      <c r="U278">
        <f t="shared" si="136"/>
        <v>4.3030200426647694E-2</v>
      </c>
      <c r="V278">
        <f t="shared" si="137"/>
        <v>11.114651279964113</v>
      </c>
      <c r="W278">
        <f t="shared" si="138"/>
        <v>87.727148628804429</v>
      </c>
      <c r="X278" s="6">
        <f t="shared" si="139"/>
        <v>0.58887871438891382</v>
      </c>
      <c r="Y278" s="6">
        <f t="shared" si="140"/>
        <v>0.34519219042001259</v>
      </c>
      <c r="Z278" s="6">
        <f t="shared" si="141"/>
        <v>0.83256523835781493</v>
      </c>
      <c r="AA278">
        <f t="shared" si="142"/>
        <v>701.81718903043543</v>
      </c>
      <c r="AB278">
        <f t="shared" si="143"/>
        <v>592.01465127996414</v>
      </c>
      <c r="AC278">
        <f t="shared" si="144"/>
        <v>-31.996337180008965</v>
      </c>
      <c r="AD278">
        <f t="shared" si="120"/>
        <v>51.635254158906683</v>
      </c>
      <c r="AE278">
        <f t="shared" si="145"/>
        <v>38.364745841093317</v>
      </c>
      <c r="AF278">
        <f t="shared" si="146"/>
        <v>2.0348843864602673E-2</v>
      </c>
      <c r="AG278">
        <f t="shared" si="147"/>
        <v>38.38509468495792</v>
      </c>
      <c r="AH278">
        <f t="shared" si="121"/>
        <v>137.6296790455944</v>
      </c>
    </row>
    <row r="279" spans="4:34" x14ac:dyDescent="0.35">
      <c r="D279" s="1">
        <f t="shared" si="148"/>
        <v>44839</v>
      </c>
      <c r="E279" s="6">
        <f t="shared" si="122"/>
        <v>0.5</v>
      </c>
      <c r="F279" s="2">
        <f t="shared" si="149"/>
        <v>2459857.5</v>
      </c>
      <c r="G279" s="9">
        <f t="shared" si="123"/>
        <v>0.22758384668035592</v>
      </c>
      <c r="I279" s="10">
        <f t="shared" si="124"/>
        <v>193.66015706956568</v>
      </c>
      <c r="J279" s="10">
        <f t="shared" si="125"/>
        <v>8550.3314438769812</v>
      </c>
      <c r="K279" s="10">
        <f t="shared" si="126"/>
        <v>1.6699060495485696E-2</v>
      </c>
      <c r="L279">
        <f t="shared" si="127"/>
        <v>-1.9134150699589192</v>
      </c>
      <c r="M279">
        <f t="shared" si="128"/>
        <v>191.74674199960677</v>
      </c>
      <c r="N279" s="12">
        <f t="shared" si="129"/>
        <v>8548.418028807022</v>
      </c>
      <c r="O279" s="12">
        <f t="shared" si="130"/>
        <v>1.0001832561774653</v>
      </c>
      <c r="P279">
        <f t="shared" si="131"/>
        <v>191.73768018638808</v>
      </c>
      <c r="Q279">
        <f t="shared" si="132"/>
        <v>23.436331570286061</v>
      </c>
      <c r="R279">
        <f t="shared" si="133"/>
        <v>23.43814612183499</v>
      </c>
      <c r="S279" s="12">
        <f t="shared" si="134"/>
        <v>-169.20706609063922</v>
      </c>
      <c r="T279">
        <f t="shared" si="135"/>
        <v>-4.6412519410309079</v>
      </c>
      <c r="U279">
        <f t="shared" si="136"/>
        <v>4.3030205387565489E-2</v>
      </c>
      <c r="V279">
        <f t="shared" si="137"/>
        <v>11.423015389020977</v>
      </c>
      <c r="W279">
        <f t="shared" si="138"/>
        <v>87.424410112598309</v>
      </c>
      <c r="X279" s="6">
        <f t="shared" si="139"/>
        <v>0.58866457264651317</v>
      </c>
      <c r="Y279" s="6">
        <f t="shared" si="140"/>
        <v>0.34581898900040675</v>
      </c>
      <c r="Z279" s="6">
        <f t="shared" si="141"/>
        <v>0.8315101562926196</v>
      </c>
      <c r="AA279">
        <f t="shared" si="142"/>
        <v>699.39528090078647</v>
      </c>
      <c r="AB279">
        <f t="shared" si="143"/>
        <v>592.32301538902095</v>
      </c>
      <c r="AC279">
        <f t="shared" si="144"/>
        <v>-31.919246152744762</v>
      </c>
      <c r="AD279">
        <f t="shared" si="120"/>
        <v>51.921052685985394</v>
      </c>
      <c r="AE279">
        <f t="shared" si="145"/>
        <v>38.078947314014606</v>
      </c>
      <c r="AF279">
        <f t="shared" si="146"/>
        <v>2.0557924948306258E-2</v>
      </c>
      <c r="AG279">
        <f t="shared" si="147"/>
        <v>38.099505238962912</v>
      </c>
      <c r="AH279">
        <f t="shared" si="121"/>
        <v>137.97298543270028</v>
      </c>
    </row>
    <row r="280" spans="4:34" x14ac:dyDescent="0.35">
      <c r="D280" s="1">
        <f t="shared" si="148"/>
        <v>44840</v>
      </c>
      <c r="E280" s="6">
        <f t="shared" si="122"/>
        <v>0.5</v>
      </c>
      <c r="F280" s="2">
        <f t="shared" si="149"/>
        <v>2459858.5</v>
      </c>
      <c r="G280" s="9">
        <f t="shared" si="123"/>
        <v>0.22761122518822724</v>
      </c>
      <c r="I280" s="10">
        <f t="shared" si="124"/>
        <v>194.6458044335086</v>
      </c>
      <c r="J280" s="10">
        <f t="shared" si="125"/>
        <v>8551.3170441567909</v>
      </c>
      <c r="K280" s="10">
        <f t="shared" si="126"/>
        <v>1.6699059342996356E-2</v>
      </c>
      <c r="L280">
        <f t="shared" si="127"/>
        <v>-1.9136288094377967</v>
      </c>
      <c r="M280">
        <f t="shared" si="128"/>
        <v>192.73217562407081</v>
      </c>
      <c r="N280" s="12">
        <f t="shared" si="129"/>
        <v>8549.4034153473531</v>
      </c>
      <c r="O280" s="12">
        <f t="shared" si="130"/>
        <v>0.99989601463635647</v>
      </c>
      <c r="P280">
        <f t="shared" si="131"/>
        <v>192.72311694364015</v>
      </c>
      <c r="Q280">
        <f t="shared" si="132"/>
        <v>23.436331214251481</v>
      </c>
      <c r="R280">
        <f t="shared" si="133"/>
        <v>23.438147433999802</v>
      </c>
      <c r="S280" s="12">
        <f t="shared" si="134"/>
        <v>-168.29646909072227</v>
      </c>
      <c r="T280">
        <f t="shared" si="135"/>
        <v>-5.0256852778686998</v>
      </c>
      <c r="U280">
        <f t="shared" si="136"/>
        <v>4.3030210342630569E-2</v>
      </c>
      <c r="V280">
        <f t="shared" si="137"/>
        <v>11.725438971097292</v>
      </c>
      <c r="W280">
        <f t="shared" si="138"/>
        <v>87.12205981678629</v>
      </c>
      <c r="X280" s="6">
        <f t="shared" si="139"/>
        <v>0.58845455627007126</v>
      </c>
      <c r="Y280" s="6">
        <f t="shared" si="140"/>
        <v>0.346448834556776</v>
      </c>
      <c r="Z280" s="6">
        <f t="shared" si="141"/>
        <v>0.83046027798336641</v>
      </c>
      <c r="AA280">
        <f t="shared" si="142"/>
        <v>696.97647853429032</v>
      </c>
      <c r="AB280">
        <f t="shared" si="143"/>
        <v>592.62543897109731</v>
      </c>
      <c r="AC280">
        <f t="shared" si="144"/>
        <v>-31.843640257225672</v>
      </c>
      <c r="AD280">
        <f t="shared" si="120"/>
        <v>52.207868571827625</v>
      </c>
      <c r="AE280">
        <f t="shared" si="145"/>
        <v>37.792131428172375</v>
      </c>
      <c r="AF280">
        <f t="shared" si="146"/>
        <v>2.0770418227392715E-2</v>
      </c>
      <c r="AG280">
        <f t="shared" si="147"/>
        <v>37.812901846399768</v>
      </c>
      <c r="AH280">
        <f t="shared" si="121"/>
        <v>138.31130879685446</v>
      </c>
    </row>
    <row r="281" spans="4:34" x14ac:dyDescent="0.35">
      <c r="D281" s="1">
        <f t="shared" si="148"/>
        <v>44841</v>
      </c>
      <c r="E281" s="6">
        <f t="shared" si="122"/>
        <v>0.5</v>
      </c>
      <c r="F281" s="2">
        <f t="shared" si="149"/>
        <v>2459859.5</v>
      </c>
      <c r="G281" s="9">
        <f t="shared" si="123"/>
        <v>0.22763860369609856</v>
      </c>
      <c r="I281" s="10">
        <f t="shared" si="124"/>
        <v>195.63145179745334</v>
      </c>
      <c r="J281" s="10">
        <f t="shared" si="125"/>
        <v>8552.3026444366005</v>
      </c>
      <c r="K281" s="10">
        <f t="shared" si="126"/>
        <v>1.6699058190506821E-2</v>
      </c>
      <c r="L281">
        <f t="shared" si="127"/>
        <v>-1.9132761728782228</v>
      </c>
      <c r="M281">
        <f t="shared" si="128"/>
        <v>193.71817562457511</v>
      </c>
      <c r="N281" s="12">
        <f t="shared" si="129"/>
        <v>8550.3893682637226</v>
      </c>
      <c r="O281" s="12">
        <f t="shared" si="130"/>
        <v>0.99960872168644543</v>
      </c>
      <c r="P281">
        <f t="shared" si="131"/>
        <v>193.70912007980994</v>
      </c>
      <c r="Q281">
        <f t="shared" si="132"/>
        <v>23.436330858216905</v>
      </c>
      <c r="R281">
        <f t="shared" si="133"/>
        <v>23.438148744613247</v>
      </c>
      <c r="S281" s="12">
        <f t="shared" si="134"/>
        <v>-167.38427437527596</v>
      </c>
      <c r="T281">
        <f t="shared" si="135"/>
        <v>-5.4090741246033884</v>
      </c>
      <c r="U281">
        <f t="shared" si="136"/>
        <v>4.3030215291837613E-2</v>
      </c>
      <c r="V281">
        <f t="shared" si="137"/>
        <v>12.021580983810072</v>
      </c>
      <c r="W281">
        <f t="shared" si="138"/>
        <v>86.820143099734608</v>
      </c>
      <c r="X281" s="6">
        <f t="shared" si="139"/>
        <v>0.58824890209457636</v>
      </c>
      <c r="Y281" s="6">
        <f t="shared" si="140"/>
        <v>0.34708183792864689</v>
      </c>
      <c r="Z281" s="6">
        <f t="shared" si="141"/>
        <v>0.82941596626050584</v>
      </c>
      <c r="AA281">
        <f t="shared" si="142"/>
        <v>694.56114479787686</v>
      </c>
      <c r="AB281">
        <f t="shared" si="143"/>
        <v>592.92158098381003</v>
      </c>
      <c r="AC281">
        <f t="shared" si="144"/>
        <v>-31.769604754047492</v>
      </c>
      <c r="AD281">
        <f t="shared" si="120"/>
        <v>52.49562549517595</v>
      </c>
      <c r="AE281">
        <f t="shared" si="145"/>
        <v>37.50437450482405</v>
      </c>
      <c r="AF281">
        <f t="shared" si="146"/>
        <v>2.098635680276997E-2</v>
      </c>
      <c r="AG281">
        <f t="shared" si="147"/>
        <v>37.525360861626822</v>
      </c>
      <c r="AH281">
        <f t="shared" si="121"/>
        <v>138.64455324254783</v>
      </c>
    </row>
    <row r="282" spans="4:34" x14ac:dyDescent="0.35">
      <c r="D282" s="1">
        <f t="shared" si="148"/>
        <v>44842</v>
      </c>
      <c r="E282" s="6">
        <f t="shared" si="122"/>
        <v>0.5</v>
      </c>
      <c r="F282" s="2">
        <f t="shared" si="149"/>
        <v>2459860.5</v>
      </c>
      <c r="G282" s="9">
        <f t="shared" si="123"/>
        <v>0.22766598220396989</v>
      </c>
      <c r="I282" s="10">
        <f t="shared" si="124"/>
        <v>196.61709916139625</v>
      </c>
      <c r="J282" s="10">
        <f t="shared" si="125"/>
        <v>8553.2882447164084</v>
      </c>
      <c r="K282" s="10">
        <f t="shared" si="126"/>
        <v>1.66990570380171E-2</v>
      </c>
      <c r="L282">
        <f t="shared" si="127"/>
        <v>-1.9123566527788403</v>
      </c>
      <c r="M282">
        <f t="shared" si="128"/>
        <v>194.70474250861741</v>
      </c>
      <c r="N282" s="12">
        <f t="shared" si="129"/>
        <v>8551.3758880636287</v>
      </c>
      <c r="O282" s="12">
        <f t="shared" si="130"/>
        <v>0.99932146239314212</v>
      </c>
      <c r="P282">
        <f t="shared" si="131"/>
        <v>194.69569010239252</v>
      </c>
      <c r="Q282">
        <f t="shared" si="132"/>
        <v>23.436330502182326</v>
      </c>
      <c r="R282">
        <f t="shared" si="133"/>
        <v>23.43815005367389</v>
      </c>
      <c r="S282" s="12">
        <f t="shared" si="134"/>
        <v>-166.47039965316586</v>
      </c>
      <c r="T282">
        <f t="shared" si="135"/>
        <v>-5.7913176241218558</v>
      </c>
      <c r="U282">
        <f t="shared" si="136"/>
        <v>4.3030220235181181E-2</v>
      </c>
      <c r="V282">
        <f t="shared" si="137"/>
        <v>12.311101727599048</v>
      </c>
      <c r="W282">
        <f t="shared" si="138"/>
        <v>86.518706520247434</v>
      </c>
      <c r="X282" s="6">
        <f t="shared" si="139"/>
        <v>0.58804784602250071</v>
      </c>
      <c r="Y282" s="6">
        <f t="shared" si="140"/>
        <v>0.34771810568848011</v>
      </c>
      <c r="Z282" s="6">
        <f t="shared" si="141"/>
        <v>0.82837758635652137</v>
      </c>
      <c r="AA282">
        <f t="shared" si="142"/>
        <v>692.14965216197947</v>
      </c>
      <c r="AB282">
        <f t="shared" si="143"/>
        <v>593.21110172759904</v>
      </c>
      <c r="AC282">
        <f t="shared" si="144"/>
        <v>-31.697224568100239</v>
      </c>
      <c r="AD282">
        <f t="shared" si="120"/>
        <v>52.784245247198001</v>
      </c>
      <c r="AE282">
        <f t="shared" si="145"/>
        <v>37.215754752801999</v>
      </c>
      <c r="AF282">
        <f t="shared" si="146"/>
        <v>2.1205772626162127E-2</v>
      </c>
      <c r="AG282">
        <f t="shared" si="147"/>
        <v>37.236960525428159</v>
      </c>
      <c r="AH282">
        <f t="shared" si="121"/>
        <v>138.97262597533359</v>
      </c>
    </row>
    <row r="283" spans="4:34" x14ac:dyDescent="0.35">
      <c r="D283" s="1">
        <f t="shared" si="148"/>
        <v>44843</v>
      </c>
      <c r="E283" s="6">
        <f t="shared" si="122"/>
        <v>0.5</v>
      </c>
      <c r="F283" s="2">
        <f t="shared" si="149"/>
        <v>2459861.5</v>
      </c>
      <c r="G283" s="9">
        <f t="shared" si="123"/>
        <v>0.22769336071184121</v>
      </c>
      <c r="I283" s="10">
        <f t="shared" si="124"/>
        <v>197.60274652534099</v>
      </c>
      <c r="J283" s="10">
        <f t="shared" si="125"/>
        <v>8554.273844996218</v>
      </c>
      <c r="K283" s="10">
        <f t="shared" si="126"/>
        <v>1.6699055885527191E-2</v>
      </c>
      <c r="L283">
        <f t="shared" si="127"/>
        <v>-1.9108699092562151</v>
      </c>
      <c r="M283">
        <f t="shared" si="128"/>
        <v>195.69187661608478</v>
      </c>
      <c r="N283" s="12">
        <f t="shared" si="129"/>
        <v>8552.3629750869623</v>
      </c>
      <c r="O283" s="12">
        <f t="shared" si="130"/>
        <v>0.99903432195864172</v>
      </c>
      <c r="P283">
        <f t="shared" si="131"/>
        <v>195.68282735127224</v>
      </c>
      <c r="Q283">
        <f t="shared" si="132"/>
        <v>23.436330146147746</v>
      </c>
      <c r="R283">
        <f t="shared" si="133"/>
        <v>23.438151361180314</v>
      </c>
      <c r="S283" s="12">
        <f t="shared" si="134"/>
        <v>-165.55476328721463</v>
      </c>
      <c r="T283">
        <f t="shared" si="135"/>
        <v>-6.1723143681654218</v>
      </c>
      <c r="U283">
        <f t="shared" si="136"/>
        <v>4.3030225172655943E-2</v>
      </c>
      <c r="V283">
        <f t="shared" si="137"/>
        <v>12.593663163189778</v>
      </c>
      <c r="W283">
        <f t="shared" si="138"/>
        <v>86.217797920157636</v>
      </c>
      <c r="X283" s="6">
        <f t="shared" si="139"/>
        <v>0.58785162280334036</v>
      </c>
      <c r="Y283" s="6">
        <f t="shared" si="140"/>
        <v>0.34835773969179135</v>
      </c>
      <c r="Z283" s="6">
        <f t="shared" si="141"/>
        <v>0.82734550591488931</v>
      </c>
      <c r="AA283">
        <f t="shared" si="142"/>
        <v>689.74238336126109</v>
      </c>
      <c r="AB283">
        <f t="shared" si="143"/>
        <v>593.49366316318981</v>
      </c>
      <c r="AC283">
        <f t="shared" si="144"/>
        <v>-31.626584209202548</v>
      </c>
      <c r="AD283">
        <f t="shared" si="120"/>
        <v>53.073647754631274</v>
      </c>
      <c r="AE283">
        <f t="shared" si="145"/>
        <v>36.926352245368726</v>
      </c>
      <c r="AF283">
        <f t="shared" si="146"/>
        <v>2.142869637021573E-2</v>
      </c>
      <c r="AG283">
        <f t="shared" si="147"/>
        <v>36.947780941738941</v>
      </c>
      <c r="AH283">
        <f t="shared" si="121"/>
        <v>139.29543730350656</v>
      </c>
    </row>
    <row r="284" spans="4:34" x14ac:dyDescent="0.35">
      <c r="D284" s="1">
        <f t="shared" si="148"/>
        <v>44844</v>
      </c>
      <c r="E284" s="6">
        <f t="shared" si="122"/>
        <v>0.5</v>
      </c>
      <c r="F284" s="2">
        <f t="shared" si="149"/>
        <v>2459862.5</v>
      </c>
      <c r="G284" s="9">
        <f t="shared" si="123"/>
        <v>0.22772073921971253</v>
      </c>
      <c r="I284" s="10">
        <f t="shared" si="124"/>
        <v>198.58839388928573</v>
      </c>
      <c r="J284" s="10">
        <f t="shared" si="125"/>
        <v>8555.2594452760259</v>
      </c>
      <c r="K284" s="10">
        <f t="shared" si="126"/>
        <v>1.6699054733037087E-2</v>
      </c>
      <c r="L284">
        <f t="shared" si="127"/>
        <v>-1.9088157708773896</v>
      </c>
      <c r="M284">
        <f t="shared" si="128"/>
        <v>196.67957811840833</v>
      </c>
      <c r="N284" s="12">
        <f t="shared" si="129"/>
        <v>8553.3506295051484</v>
      </c>
      <c r="O284" s="12">
        <f t="shared" si="130"/>
        <v>0.99874738569680066</v>
      </c>
      <c r="P284">
        <f t="shared" si="131"/>
        <v>196.67053199787753</v>
      </c>
      <c r="Q284">
        <f t="shared" si="132"/>
        <v>23.43632979011317</v>
      </c>
      <c r="R284">
        <f t="shared" si="133"/>
        <v>23.438152667131096</v>
      </c>
      <c r="S284" s="12">
        <f t="shared" si="134"/>
        <v>-164.63728436231813</v>
      </c>
      <c r="T284">
        <f t="shared" si="135"/>
        <v>-6.5519623911397185</v>
      </c>
      <c r="U284">
        <f t="shared" si="136"/>
        <v>4.3030230104256509E-2</v>
      </c>
      <c r="V284">
        <f t="shared" si="137"/>
        <v>12.86892924550334</v>
      </c>
      <c r="W284">
        <f t="shared" si="138"/>
        <v>85.917466506580055</v>
      </c>
      <c r="X284" s="6">
        <f t="shared" si="139"/>
        <v>0.58766046580173381</v>
      </c>
      <c r="Y284" s="6">
        <f t="shared" si="140"/>
        <v>0.34900083661678927</v>
      </c>
      <c r="Z284" s="6">
        <f t="shared" si="141"/>
        <v>0.82632009498667836</v>
      </c>
      <c r="AA284">
        <f t="shared" si="142"/>
        <v>687.33973205264044</v>
      </c>
      <c r="AB284">
        <f t="shared" si="143"/>
        <v>593.76892924550327</v>
      </c>
      <c r="AC284">
        <f t="shared" si="144"/>
        <v>-31.557767688624182</v>
      </c>
      <c r="AD284">
        <f t="shared" si="120"/>
        <v>53.363751103879046</v>
      </c>
      <c r="AE284">
        <f t="shared" si="145"/>
        <v>36.636248896120954</v>
      </c>
      <c r="AF284">
        <f t="shared" si="146"/>
        <v>2.1655157289097123E-2</v>
      </c>
      <c r="AG284">
        <f t="shared" si="147"/>
        <v>36.65790405341005</v>
      </c>
      <c r="AH284">
        <f t="shared" si="121"/>
        <v>139.61290064040281</v>
      </c>
    </row>
    <row r="285" spans="4:34" x14ac:dyDescent="0.35">
      <c r="D285" s="1">
        <f t="shared" si="148"/>
        <v>44845</v>
      </c>
      <c r="E285" s="6">
        <f t="shared" si="122"/>
        <v>0.5</v>
      </c>
      <c r="F285" s="2">
        <f t="shared" si="149"/>
        <v>2459863.5</v>
      </c>
      <c r="G285" s="9">
        <f t="shared" si="123"/>
        <v>0.22774811772758385</v>
      </c>
      <c r="I285" s="10">
        <f t="shared" si="124"/>
        <v>199.57404125323228</v>
      </c>
      <c r="J285" s="10">
        <f t="shared" si="125"/>
        <v>8556.2450455558337</v>
      </c>
      <c r="K285" s="10">
        <f t="shared" si="126"/>
        <v>1.6699053580546797E-2</v>
      </c>
      <c r="L285">
        <f t="shared" si="127"/>
        <v>-1.9061942354444719</v>
      </c>
      <c r="M285">
        <f t="shared" si="128"/>
        <v>197.66784701778781</v>
      </c>
      <c r="N285" s="12">
        <f t="shared" si="129"/>
        <v>8554.3388513203899</v>
      </c>
      <c r="O285" s="12">
        <f t="shared" si="130"/>
        <v>0.99846073900778987</v>
      </c>
      <c r="P285">
        <f t="shared" si="131"/>
        <v>197.65880404440551</v>
      </c>
      <c r="Q285">
        <f t="shared" si="132"/>
        <v>23.436329434078591</v>
      </c>
      <c r="R285">
        <f t="shared" si="133"/>
        <v>23.438153971524816</v>
      </c>
      <c r="S285" s="12">
        <f t="shared" si="134"/>
        <v>-163.71788275551586</v>
      </c>
      <c r="T285">
        <f t="shared" si="135"/>
        <v>-6.9301591651756551</v>
      </c>
      <c r="U285">
        <f t="shared" si="136"/>
        <v>4.3030235029977534E-2</v>
      </c>
      <c r="V285">
        <f t="shared" si="137"/>
        <v>13.136566274027947</v>
      </c>
      <c r="W285">
        <f t="shared" si="138"/>
        <v>85.617762933689718</v>
      </c>
      <c r="X285" s="6">
        <f t="shared" si="139"/>
        <v>0.58747460675414731</v>
      </c>
      <c r="Y285" s="6">
        <f t="shared" si="140"/>
        <v>0.34964748749389807</v>
      </c>
      <c r="Z285" s="6">
        <f t="shared" si="141"/>
        <v>0.82530172601439644</v>
      </c>
      <c r="AA285">
        <f t="shared" si="142"/>
        <v>684.94210346951775</v>
      </c>
      <c r="AB285">
        <f t="shared" si="143"/>
        <v>594.0365662740279</v>
      </c>
      <c r="AC285">
        <f t="shared" si="144"/>
        <v>-31.490858431493024</v>
      </c>
      <c r="AD285">
        <f t="shared" si="120"/>
        <v>53.654471566107162</v>
      </c>
      <c r="AE285">
        <f t="shared" si="145"/>
        <v>36.345528433892838</v>
      </c>
      <c r="AF285">
        <f t="shared" si="146"/>
        <v>2.1885183069138472E-2</v>
      </c>
      <c r="AG285">
        <f t="shared" si="147"/>
        <v>36.367413616961976</v>
      </c>
      <c r="AH285">
        <f t="shared" si="121"/>
        <v>139.92493250734003</v>
      </c>
    </row>
    <row r="286" spans="4:34" x14ac:dyDescent="0.35">
      <c r="D286" s="1">
        <f t="shared" si="148"/>
        <v>44846</v>
      </c>
      <c r="E286" s="6">
        <f t="shared" si="122"/>
        <v>0.5</v>
      </c>
      <c r="F286" s="2">
        <f t="shared" si="149"/>
        <v>2459864.5</v>
      </c>
      <c r="G286" s="9">
        <f t="shared" si="123"/>
        <v>0.22777549623545518</v>
      </c>
      <c r="I286" s="10">
        <f t="shared" si="124"/>
        <v>200.5596886171752</v>
      </c>
      <c r="J286" s="10">
        <f t="shared" si="125"/>
        <v>8557.2306458356434</v>
      </c>
      <c r="K286" s="10">
        <f t="shared" si="126"/>
        <v>1.6699052428056315E-2</v>
      </c>
      <c r="L286">
        <f t="shared" si="127"/>
        <v>-1.9030054707302217</v>
      </c>
      <c r="M286">
        <f t="shared" si="128"/>
        <v>198.65668314644498</v>
      </c>
      <c r="N286" s="12">
        <f t="shared" si="129"/>
        <v>8555.3276403649124</v>
      </c>
      <c r="O286" s="12">
        <f t="shared" si="130"/>
        <v>0.99817446735255766</v>
      </c>
      <c r="P286">
        <f t="shared" si="131"/>
        <v>198.64764332307519</v>
      </c>
      <c r="Q286">
        <f t="shared" si="132"/>
        <v>23.436329078044015</v>
      </c>
      <c r="R286">
        <f t="shared" si="133"/>
        <v>23.43815527436006</v>
      </c>
      <c r="S286" s="12">
        <f t="shared" si="134"/>
        <v>-162.79647920812263</v>
      </c>
      <c r="T286">
        <f t="shared" si="135"/>
        <v>-7.3068015965121687</v>
      </c>
      <c r="U286">
        <f t="shared" si="136"/>
        <v>4.3030239949813642E-2</v>
      </c>
      <c r="V286">
        <f t="shared" si="137"/>
        <v>13.396243259542526</v>
      </c>
      <c r="W286">
        <f t="shared" si="138"/>
        <v>85.318739383900578</v>
      </c>
      <c r="X286" s="6">
        <f t="shared" si="139"/>
        <v>0.58729427551420654</v>
      </c>
      <c r="Y286" s="6">
        <f t="shared" si="140"/>
        <v>0.3502977772255938</v>
      </c>
      <c r="Z286" s="6">
        <f t="shared" si="141"/>
        <v>0.82429077380281923</v>
      </c>
      <c r="AA286">
        <f t="shared" si="142"/>
        <v>682.54991507120462</v>
      </c>
      <c r="AB286">
        <f t="shared" si="143"/>
        <v>594.29624325954251</v>
      </c>
      <c r="AC286">
        <f t="shared" si="144"/>
        <v>-31.425939185114373</v>
      </c>
      <c r="AD286">
        <f t="shared" si="120"/>
        <v>53.945723623371791</v>
      </c>
      <c r="AE286">
        <f t="shared" si="145"/>
        <v>36.054276376628209</v>
      </c>
      <c r="AF286">
        <f t="shared" si="146"/>
        <v>2.2118799669069513E-2</v>
      </c>
      <c r="AG286">
        <f t="shared" si="147"/>
        <v>36.076395176297282</v>
      </c>
      <c r="AH286">
        <f t="shared" si="121"/>
        <v>140.23145253716513</v>
      </c>
    </row>
    <row r="287" spans="4:34" x14ac:dyDescent="0.35">
      <c r="D287" s="1">
        <f t="shared" si="148"/>
        <v>44847</v>
      </c>
      <c r="E287" s="6">
        <f t="shared" si="122"/>
        <v>0.5</v>
      </c>
      <c r="F287" s="2">
        <f t="shared" si="149"/>
        <v>2459865.5</v>
      </c>
      <c r="G287" s="9">
        <f t="shared" si="123"/>
        <v>0.2278028747433265</v>
      </c>
      <c r="I287" s="10">
        <f t="shared" si="124"/>
        <v>201.54533598112175</v>
      </c>
      <c r="J287" s="10">
        <f t="shared" si="125"/>
        <v>8558.2162461154494</v>
      </c>
      <c r="K287" s="10">
        <f t="shared" si="126"/>
        <v>1.6699051275565643E-2</v>
      </c>
      <c r="L287">
        <f t="shared" si="127"/>
        <v>-1.8992498151634942</v>
      </c>
      <c r="M287">
        <f t="shared" si="128"/>
        <v>199.64608616595825</v>
      </c>
      <c r="N287" s="12">
        <f t="shared" si="129"/>
        <v>8556.3169963002856</v>
      </c>
      <c r="O287" s="12">
        <f t="shared" si="130"/>
        <v>0.99788865622709455</v>
      </c>
      <c r="P287">
        <f t="shared" si="131"/>
        <v>199.63704949546235</v>
      </c>
      <c r="Q287">
        <f t="shared" si="132"/>
        <v>23.436328722009435</v>
      </c>
      <c r="R287">
        <f t="shared" si="133"/>
        <v>23.438156575635404</v>
      </c>
      <c r="S287" s="12">
        <f t="shared" si="134"/>
        <v>-161.87299539993339</v>
      </c>
      <c r="T287">
        <f t="shared" si="135"/>
        <v>-7.6817860233095301</v>
      </c>
      <c r="U287">
        <f t="shared" si="136"/>
        <v>4.3030244863759476E-2</v>
      </c>
      <c r="V287">
        <f t="shared" si="137"/>
        <v>13.647632307006244</v>
      </c>
      <c r="W287">
        <f t="shared" si="138"/>
        <v>85.02044964827806</v>
      </c>
      <c r="X287" s="6">
        <f t="shared" si="139"/>
        <v>0.58711969978680123</v>
      </c>
      <c r="Y287" s="6">
        <f t="shared" si="140"/>
        <v>0.35095178409713995</v>
      </c>
      <c r="Z287" s="6">
        <f t="shared" si="141"/>
        <v>0.82328761547646256</v>
      </c>
      <c r="AA287">
        <f t="shared" si="142"/>
        <v>680.16359718622448</v>
      </c>
      <c r="AB287">
        <f t="shared" si="143"/>
        <v>594.54763230700621</v>
      </c>
      <c r="AC287">
        <f t="shared" si="144"/>
        <v>-31.363091923248447</v>
      </c>
      <c r="AD287">
        <f t="shared" si="120"/>
        <v>54.237419995841073</v>
      </c>
      <c r="AE287">
        <f t="shared" si="145"/>
        <v>35.762580004158927</v>
      </c>
      <c r="AF287">
        <f t="shared" si="146"/>
        <v>2.2356031149395019E-2</v>
      </c>
      <c r="AG287">
        <f t="shared" si="147"/>
        <v>35.78493603530832</v>
      </c>
      <c r="AH287">
        <f t="shared" si="121"/>
        <v>140.53238347838726</v>
      </c>
    </row>
    <row r="288" spans="4:34" x14ac:dyDescent="0.35">
      <c r="D288" s="1">
        <f t="shared" si="148"/>
        <v>44848</v>
      </c>
      <c r="E288" s="6">
        <f t="shared" si="122"/>
        <v>0.5</v>
      </c>
      <c r="F288" s="2">
        <f t="shared" si="149"/>
        <v>2459866.5</v>
      </c>
      <c r="G288" s="9">
        <f t="shared" si="123"/>
        <v>0.22783025325119782</v>
      </c>
      <c r="I288" s="10">
        <f t="shared" si="124"/>
        <v>202.53098334506831</v>
      </c>
      <c r="J288" s="10">
        <f t="shared" si="125"/>
        <v>8559.2018463952572</v>
      </c>
      <c r="K288" s="10">
        <f t="shared" si="126"/>
        <v>1.669905012307478E-2</v>
      </c>
      <c r="L288">
        <f t="shared" si="127"/>
        <v>-1.8949277784633223</v>
      </c>
      <c r="M288">
        <f t="shared" si="128"/>
        <v>200.63605556660499</v>
      </c>
      <c r="N288" s="12">
        <f t="shared" si="129"/>
        <v>8557.3069186167941</v>
      </c>
      <c r="O288" s="12">
        <f t="shared" si="130"/>
        <v>0.99760339113651086</v>
      </c>
      <c r="P288">
        <f t="shared" si="131"/>
        <v>200.62702205184161</v>
      </c>
      <c r="Q288">
        <f t="shared" si="132"/>
        <v>23.436328365974859</v>
      </c>
      <c r="R288">
        <f t="shared" si="133"/>
        <v>23.43815787534944</v>
      </c>
      <c r="S288" s="12">
        <f t="shared" si="134"/>
        <v>-160.94735402562637</v>
      </c>
      <c r="T288">
        <f t="shared" si="135"/>
        <v>-8.0550082149541993</v>
      </c>
      <c r="U288">
        <f t="shared" si="136"/>
        <v>4.3030249771809734E-2</v>
      </c>
      <c r="V288">
        <f t="shared" si="137"/>
        <v>13.890409014289759</v>
      </c>
      <c r="W288">
        <f t="shared" si="138"/>
        <v>84.722949206041847</v>
      </c>
      <c r="X288" s="6">
        <f t="shared" si="139"/>
        <v>0.58695110485118773</v>
      </c>
      <c r="Y288" s="6">
        <f t="shared" si="140"/>
        <v>0.35160957927884923</v>
      </c>
      <c r="Z288" s="6">
        <f t="shared" si="141"/>
        <v>0.82229263042352618</v>
      </c>
      <c r="AA288">
        <f t="shared" si="142"/>
        <v>677.78359364833477</v>
      </c>
      <c r="AB288">
        <f t="shared" si="143"/>
        <v>594.79040901428971</v>
      </c>
      <c r="AC288">
        <f t="shared" si="144"/>
        <v>-31.302397746427573</v>
      </c>
      <c r="AD288">
        <f t="shared" si="120"/>
        <v>54.529471670140907</v>
      </c>
      <c r="AE288">
        <f t="shared" si="145"/>
        <v>35.470528329859093</v>
      </c>
      <c r="AF288">
        <f t="shared" si="146"/>
        <v>2.2596899490452498E-2</v>
      </c>
      <c r="AG288">
        <f t="shared" si="147"/>
        <v>35.493125229349545</v>
      </c>
      <c r="AH288">
        <f t="shared" si="121"/>
        <v>140.82765119981116</v>
      </c>
    </row>
    <row r="289" spans="4:34" x14ac:dyDescent="0.35">
      <c r="D289" s="1">
        <f t="shared" si="148"/>
        <v>44849</v>
      </c>
      <c r="E289" s="6">
        <f t="shared" si="122"/>
        <v>0.5</v>
      </c>
      <c r="F289" s="2">
        <f t="shared" si="149"/>
        <v>2459867.5</v>
      </c>
      <c r="G289" s="9">
        <f t="shared" si="123"/>
        <v>0.22785763175906912</v>
      </c>
      <c r="I289" s="10">
        <f t="shared" si="124"/>
        <v>203.51663070901486</v>
      </c>
      <c r="J289" s="10">
        <f t="shared" si="125"/>
        <v>8560.1874466750651</v>
      </c>
      <c r="K289" s="10">
        <f t="shared" si="126"/>
        <v>1.6699048970583729E-2</v>
      </c>
      <c r="L289">
        <f t="shared" si="127"/>
        <v>-1.8900400422207253</v>
      </c>
      <c r="M289">
        <f t="shared" si="128"/>
        <v>201.62659066679413</v>
      </c>
      <c r="N289" s="12">
        <f t="shared" si="129"/>
        <v>8558.2974066328443</v>
      </c>
      <c r="O289" s="12">
        <f t="shared" si="130"/>
        <v>0.99731875756893629</v>
      </c>
      <c r="P289">
        <f t="shared" si="131"/>
        <v>201.61756031061921</v>
      </c>
      <c r="Q289">
        <f t="shared" si="132"/>
        <v>23.436328009940283</v>
      </c>
      <c r="R289">
        <f t="shared" si="133"/>
        <v>23.438159173500747</v>
      </c>
      <c r="S289" s="12">
        <f t="shared" si="134"/>
        <v>-160.01947887333324</v>
      </c>
      <c r="T289">
        <f t="shared" si="135"/>
        <v>-8.426363372978388</v>
      </c>
      <c r="U289">
        <f t="shared" si="136"/>
        <v>4.3030254673959017E-2</v>
      </c>
      <c r="V289">
        <f t="shared" si="137"/>
        <v>14.124252886364799</v>
      </c>
      <c r="W289">
        <f t="shared" si="138"/>
        <v>84.426295302952028</v>
      </c>
      <c r="X289" s="6">
        <f t="shared" si="139"/>
        <v>0.5867887132733578</v>
      </c>
      <c r="Y289" s="6">
        <f t="shared" si="140"/>
        <v>0.35227122632071323</v>
      </c>
      <c r="Z289" s="6">
        <f t="shared" si="141"/>
        <v>0.82130620022600231</v>
      </c>
      <c r="AA289">
        <f t="shared" si="142"/>
        <v>675.41036242361622</v>
      </c>
      <c r="AB289">
        <f t="shared" si="143"/>
        <v>595.02425288636482</v>
      </c>
      <c r="AC289">
        <f t="shared" si="144"/>
        <v>-31.243936778408795</v>
      </c>
      <c r="AD289">
        <f t="shared" si="120"/>
        <v>54.821787928906076</v>
      </c>
      <c r="AE289">
        <f t="shared" si="145"/>
        <v>35.178212071093924</v>
      </c>
      <c r="AF289">
        <f t="shared" si="146"/>
        <v>2.2841424398729476E-2</v>
      </c>
      <c r="AG289">
        <f t="shared" si="147"/>
        <v>35.201053495492651</v>
      </c>
      <c r="AH289">
        <f t="shared" si="121"/>
        <v>141.11718469561606</v>
      </c>
    </row>
    <row r="290" spans="4:34" x14ac:dyDescent="0.35">
      <c r="D290" s="1">
        <f t="shared" si="148"/>
        <v>44850</v>
      </c>
      <c r="E290" s="6">
        <f t="shared" si="122"/>
        <v>0.5</v>
      </c>
      <c r="F290" s="2">
        <f t="shared" si="149"/>
        <v>2459868.5</v>
      </c>
      <c r="G290" s="9">
        <f t="shared" si="123"/>
        <v>0.22788501026694044</v>
      </c>
      <c r="I290" s="10">
        <f t="shared" si="124"/>
        <v>204.50227807296324</v>
      </c>
      <c r="J290" s="10">
        <f t="shared" si="125"/>
        <v>8561.1730469548711</v>
      </c>
      <c r="K290" s="10">
        <f t="shared" si="126"/>
        <v>1.6699047818092488E-2</v>
      </c>
      <c r="L290">
        <f t="shared" si="127"/>
        <v>-1.8845874604270094</v>
      </c>
      <c r="M290">
        <f t="shared" si="128"/>
        <v>202.61769061253622</v>
      </c>
      <c r="N290" s="12">
        <f t="shared" si="129"/>
        <v>8559.2884594944444</v>
      </c>
      <c r="O290" s="12">
        <f t="shared" si="130"/>
        <v>0.9970348409692501</v>
      </c>
      <c r="P290">
        <f t="shared" si="131"/>
        <v>202.60866341780303</v>
      </c>
      <c r="Q290">
        <f t="shared" si="132"/>
        <v>23.436327653905707</v>
      </c>
      <c r="R290">
        <f t="shared" si="133"/>
        <v>23.438160470087919</v>
      </c>
      <c r="S290" s="12">
        <f t="shared" si="134"/>
        <v>-159.08929490546461</v>
      </c>
      <c r="T290">
        <f t="shared" si="135"/>
        <v>-8.7957461336661087</v>
      </c>
      <c r="U290">
        <f t="shared" si="136"/>
        <v>4.3030259570202047E-2</v>
      </c>
      <c r="V290">
        <f t="shared" si="137"/>
        <v>14.348847764425987</v>
      </c>
      <c r="W290">
        <f t="shared" si="138"/>
        <v>84.130547028396109</v>
      </c>
      <c r="X290" s="6">
        <f t="shared" si="139"/>
        <v>0.58663274460803749</v>
      </c>
      <c r="Y290" s="6">
        <f t="shared" si="140"/>
        <v>0.35293678064027051</v>
      </c>
      <c r="Z290" s="6">
        <f t="shared" si="141"/>
        <v>0.82032870857580442</v>
      </c>
      <c r="AA290">
        <f t="shared" si="142"/>
        <v>673.04437622716887</v>
      </c>
      <c r="AB290">
        <f t="shared" si="143"/>
        <v>595.24884776442593</v>
      </c>
      <c r="AC290">
        <f t="shared" si="144"/>
        <v>-31.187788058893517</v>
      </c>
      <c r="AD290">
        <f t="shared" si="120"/>
        <v>55.11427638158036</v>
      </c>
      <c r="AE290">
        <f t="shared" si="145"/>
        <v>34.88572361841964</v>
      </c>
      <c r="AF290">
        <f t="shared" si="146"/>
        <v>2.3089623100997967E-2</v>
      </c>
      <c r="AG290">
        <f t="shared" si="147"/>
        <v>34.90881324152064</v>
      </c>
      <c r="AH290">
        <f t="shared" si="121"/>
        <v>141.40091609076489</v>
      </c>
    </row>
    <row r="291" spans="4:34" x14ac:dyDescent="0.35">
      <c r="D291" s="1">
        <f t="shared" si="148"/>
        <v>44851</v>
      </c>
      <c r="E291" s="6">
        <f t="shared" si="122"/>
        <v>0.5</v>
      </c>
      <c r="F291" s="2">
        <f t="shared" si="149"/>
        <v>2459869.5</v>
      </c>
      <c r="G291" s="9">
        <f t="shared" si="123"/>
        <v>0.22791238877481176</v>
      </c>
      <c r="I291" s="10">
        <f t="shared" si="124"/>
        <v>205.48792543691161</v>
      </c>
      <c r="J291" s="10">
        <f t="shared" si="125"/>
        <v>8562.1586472346771</v>
      </c>
      <c r="K291" s="10">
        <f t="shared" si="126"/>
        <v>1.6699046665601056E-2</v>
      </c>
      <c r="L291">
        <f t="shared" si="127"/>
        <v>-1.8785710599474283</v>
      </c>
      <c r="M291">
        <f t="shared" si="128"/>
        <v>203.60935437696418</v>
      </c>
      <c r="N291" s="12">
        <f t="shared" si="129"/>
        <v>8560.2800761747294</v>
      </c>
      <c r="O291" s="12">
        <f t="shared" si="130"/>
        <v>0.99675172671264245</v>
      </c>
      <c r="P291">
        <f t="shared" si="131"/>
        <v>203.60033034652329</v>
      </c>
      <c r="Q291">
        <f t="shared" si="132"/>
        <v>23.436327297871131</v>
      </c>
      <c r="R291">
        <f t="shared" si="133"/>
        <v>23.438161765109538</v>
      </c>
      <c r="S291" s="12">
        <f t="shared" si="134"/>
        <v>-158.15672834180785</v>
      </c>
      <c r="T291">
        <f t="shared" si="135"/>
        <v>-9.1630505724444227</v>
      </c>
      <c r="U291">
        <f t="shared" si="136"/>
        <v>4.303026446053345E-2</v>
      </c>
      <c r="V291">
        <f t="shared" si="137"/>
        <v>14.563882269334698</v>
      </c>
      <c r="W291">
        <f t="shared" si="138"/>
        <v>83.835765390957008</v>
      </c>
      <c r="X291" s="6">
        <f t="shared" si="139"/>
        <v>0.58648341509073976</v>
      </c>
      <c r="Y291" s="6">
        <f t="shared" si="140"/>
        <v>0.35360628900474811</v>
      </c>
      <c r="Z291" s="6">
        <f t="shared" si="141"/>
        <v>0.81936054117673141</v>
      </c>
      <c r="AA291">
        <f t="shared" si="142"/>
        <v>670.68612312765606</v>
      </c>
      <c r="AB291">
        <f t="shared" si="143"/>
        <v>595.4638822693347</v>
      </c>
      <c r="AC291">
        <f t="shared" si="144"/>
        <v>-31.134029432666324</v>
      </c>
      <c r="AD291">
        <f t="shared" si="120"/>
        <v>55.4068429965319</v>
      </c>
      <c r="AE291">
        <f t="shared" si="145"/>
        <v>34.5931570034681</v>
      </c>
      <c r="AF291">
        <f t="shared" si="146"/>
        <v>2.3341510125854635E-2</v>
      </c>
      <c r="AG291">
        <f t="shared" si="147"/>
        <v>34.616498513593953</v>
      </c>
      <c r="AH291">
        <f t="shared" si="121"/>
        <v>141.6787806466325</v>
      </c>
    </row>
    <row r="292" spans="4:34" x14ac:dyDescent="0.35">
      <c r="D292" s="1">
        <f t="shared" si="148"/>
        <v>44852</v>
      </c>
      <c r="E292" s="6">
        <f t="shared" si="122"/>
        <v>0.5</v>
      </c>
      <c r="F292" s="2">
        <f t="shared" si="149"/>
        <v>2459870.5</v>
      </c>
      <c r="G292" s="9">
        <f t="shared" si="123"/>
        <v>0.22793976728268309</v>
      </c>
      <c r="I292" s="10">
        <f t="shared" si="124"/>
        <v>206.47357280085998</v>
      </c>
      <c r="J292" s="10">
        <f t="shared" si="125"/>
        <v>8563.144247514485</v>
      </c>
      <c r="K292" s="10">
        <f t="shared" si="126"/>
        <v>1.6699045513109436E-2</v>
      </c>
      <c r="L292">
        <f t="shared" si="127"/>
        <v>-1.8719920409393369</v>
      </c>
      <c r="M292">
        <f t="shared" si="128"/>
        <v>204.60158075992064</v>
      </c>
      <c r="N292" s="12">
        <f t="shared" si="129"/>
        <v>8561.2722554735465</v>
      </c>
      <c r="O292" s="12">
        <f t="shared" si="130"/>
        <v>0.99646950007802493</v>
      </c>
      <c r="P292">
        <f t="shared" si="131"/>
        <v>204.59255989661989</v>
      </c>
      <c r="Q292">
        <f t="shared" si="132"/>
        <v>23.436326941836555</v>
      </c>
      <c r="R292">
        <f t="shared" si="133"/>
        <v>23.438163058564196</v>
      </c>
      <c r="S292" s="12">
        <f t="shared" si="134"/>
        <v>-157.22170674490064</v>
      </c>
      <c r="T292">
        <f t="shared" si="135"/>
        <v>-9.5281702101601997</v>
      </c>
      <c r="U292">
        <f t="shared" si="136"/>
        <v>4.3030269344947893E-2</v>
      </c>
      <c r="V292">
        <f t="shared" si="137"/>
        <v>14.769050258673374</v>
      </c>
      <c r="W292">
        <f t="shared" si="138"/>
        <v>83.542013392223282</v>
      </c>
      <c r="X292" s="6">
        <f t="shared" si="139"/>
        <v>0.58634093732036574</v>
      </c>
      <c r="Y292" s="6">
        <f t="shared" si="140"/>
        <v>0.35427978900863438</v>
      </c>
      <c r="Z292" s="6">
        <f t="shared" si="141"/>
        <v>0.81840208563209715</v>
      </c>
      <c r="AA292">
        <f t="shared" si="142"/>
        <v>668.33610713778626</v>
      </c>
      <c r="AB292">
        <f t="shared" si="143"/>
        <v>595.66905025867334</v>
      </c>
      <c r="AC292">
        <f t="shared" si="144"/>
        <v>-31.082737435331666</v>
      </c>
      <c r="AD292">
        <f t="shared" si="120"/>
        <v>55.699392134552042</v>
      </c>
      <c r="AE292">
        <f t="shared" si="145"/>
        <v>34.300607865447958</v>
      </c>
      <c r="AF292">
        <f t="shared" si="146"/>
        <v>2.359709707227528E-2</v>
      </c>
      <c r="AG292">
        <f t="shared" si="147"/>
        <v>34.324204962520234</v>
      </c>
      <c r="AH292">
        <f t="shared" si="121"/>
        <v>141.95071676672785</v>
      </c>
    </row>
    <row r="293" spans="4:34" x14ac:dyDescent="0.35">
      <c r="D293" s="1">
        <f t="shared" si="148"/>
        <v>44853</v>
      </c>
      <c r="E293" s="6">
        <f t="shared" si="122"/>
        <v>0.5</v>
      </c>
      <c r="F293" s="2">
        <f t="shared" si="149"/>
        <v>2459871.5</v>
      </c>
      <c r="G293" s="9">
        <f t="shared" si="123"/>
        <v>0.22796714579055441</v>
      </c>
      <c r="I293" s="10">
        <f t="shared" si="124"/>
        <v>207.45922016480836</v>
      </c>
      <c r="J293" s="10">
        <f t="shared" si="125"/>
        <v>8564.129847794291</v>
      </c>
      <c r="K293" s="10">
        <f t="shared" si="126"/>
        <v>1.6699044360617626E-2</v>
      </c>
      <c r="L293">
        <f t="shared" si="127"/>
        <v>-1.8648517772136508</v>
      </c>
      <c r="M293">
        <f t="shared" si="128"/>
        <v>205.5943683875947</v>
      </c>
      <c r="N293" s="12">
        <f t="shared" si="129"/>
        <v>8562.2649960170766</v>
      </c>
      <c r="O293" s="12">
        <f t="shared" si="130"/>
        <v>0.99618824622129998</v>
      </c>
      <c r="P293">
        <f t="shared" si="131"/>
        <v>205.58535069427924</v>
      </c>
      <c r="Q293">
        <f t="shared" si="132"/>
        <v>23.436326585801979</v>
      </c>
      <c r="R293">
        <f t="shared" si="133"/>
        <v>23.438164350450482</v>
      </c>
      <c r="S293" s="12">
        <f t="shared" si="134"/>
        <v>-156.28415910770445</v>
      </c>
      <c r="T293">
        <f t="shared" si="135"/>
        <v>-9.890998021331173</v>
      </c>
      <c r="U293">
        <f t="shared" si="136"/>
        <v>4.3030274223440079E-2</v>
      </c>
      <c r="V293">
        <f t="shared" si="137"/>
        <v>14.964051296587957</v>
      </c>
      <c r="W293">
        <f t="shared" si="138"/>
        <v>83.249356098594006</v>
      </c>
      <c r="X293" s="6">
        <f t="shared" si="139"/>
        <v>0.58620551993292502</v>
      </c>
      <c r="Y293" s="6">
        <f t="shared" si="140"/>
        <v>0.35495730854794166</v>
      </c>
      <c r="Z293" s="6">
        <f t="shared" si="141"/>
        <v>0.81745373131790844</v>
      </c>
      <c r="AA293">
        <f t="shared" si="142"/>
        <v>665.99484878875205</v>
      </c>
      <c r="AB293">
        <f t="shared" si="143"/>
        <v>595.86405129658795</v>
      </c>
      <c r="AC293">
        <f t="shared" si="144"/>
        <v>-31.033987175853014</v>
      </c>
      <c r="AD293">
        <f t="shared" si="120"/>
        <v>55.991826583797824</v>
      </c>
      <c r="AE293">
        <f t="shared" si="145"/>
        <v>34.008173416202176</v>
      </c>
      <c r="AF293">
        <f t="shared" si="146"/>
        <v>2.385639236480883E-2</v>
      </c>
      <c r="AG293">
        <f t="shared" si="147"/>
        <v>34.032029808566982</v>
      </c>
      <c r="AH293">
        <f t="shared" si="121"/>
        <v>142.21666600236176</v>
      </c>
    </row>
    <row r="294" spans="4:34" x14ac:dyDescent="0.35">
      <c r="D294" s="1">
        <f t="shared" si="148"/>
        <v>44854</v>
      </c>
      <c r="E294" s="6">
        <f t="shared" si="122"/>
        <v>0.5</v>
      </c>
      <c r="F294" s="2">
        <f t="shared" si="149"/>
        <v>2459872.5</v>
      </c>
      <c r="G294" s="9">
        <f t="shared" si="123"/>
        <v>0.22799452429842573</v>
      </c>
      <c r="I294" s="10">
        <f t="shared" si="124"/>
        <v>208.44486752875855</v>
      </c>
      <c r="J294" s="10">
        <f t="shared" si="125"/>
        <v>8565.115448074097</v>
      </c>
      <c r="K294" s="10">
        <f t="shared" si="126"/>
        <v>1.6699043208125625E-2</v>
      </c>
      <c r="L294">
        <f t="shared" si="127"/>
        <v>-1.8571518165385057</v>
      </c>
      <c r="M294">
        <f t="shared" si="128"/>
        <v>206.58771571222005</v>
      </c>
      <c r="N294" s="12">
        <f t="shared" si="129"/>
        <v>8563.258296257558</v>
      </c>
      <c r="O294" s="12">
        <f t="shared" si="130"/>
        <v>0.99590805014847694</v>
      </c>
      <c r="P294">
        <f t="shared" si="131"/>
        <v>206.57870119173234</v>
      </c>
      <c r="Q294">
        <f t="shared" si="132"/>
        <v>23.436326229767403</v>
      </c>
      <c r="R294">
        <f t="shared" si="133"/>
        <v>23.438165640766993</v>
      </c>
      <c r="S294" s="12">
        <f t="shared" si="134"/>
        <v>-155.34401594356277</v>
      </c>
      <c r="T294">
        <f t="shared" si="135"/>
        <v>-10.251426444471187</v>
      </c>
      <c r="U294">
        <f t="shared" si="136"/>
        <v>4.3030279096004695E-2</v>
      </c>
      <c r="V294">
        <f t="shared" si="137"/>
        <v>15.148591135505175</v>
      </c>
      <c r="W294">
        <f t="shared" si="138"/>
        <v>82.957860710802848</v>
      </c>
      <c r="X294" s="6">
        <f t="shared" si="139"/>
        <v>0.58607736726701032</v>
      </c>
      <c r="Y294" s="6">
        <f t="shared" si="140"/>
        <v>0.355638865292558</v>
      </c>
      <c r="Z294" s="6">
        <f t="shared" si="141"/>
        <v>0.81651586924146258</v>
      </c>
      <c r="AA294">
        <f t="shared" si="142"/>
        <v>663.66288568642278</v>
      </c>
      <c r="AB294">
        <f t="shared" si="143"/>
        <v>596.04859113550515</v>
      </c>
      <c r="AC294">
        <f t="shared" si="144"/>
        <v>-30.987852216123713</v>
      </c>
      <c r="AD294">
        <f t="shared" si="120"/>
        <v>56.284047596246651</v>
      </c>
      <c r="AE294">
        <f t="shared" si="145"/>
        <v>33.715952403753349</v>
      </c>
      <c r="AF294">
        <f t="shared" si="146"/>
        <v>2.4119400995073554E-2</v>
      </c>
      <c r="AG294">
        <f t="shared" si="147"/>
        <v>33.740071804748425</v>
      </c>
      <c r="AH294">
        <f t="shared" si="121"/>
        <v>142.47657305810822</v>
      </c>
    </row>
    <row r="295" spans="4:34" x14ac:dyDescent="0.35">
      <c r="D295" s="1">
        <f t="shared" si="148"/>
        <v>44855</v>
      </c>
      <c r="E295" s="6">
        <f t="shared" si="122"/>
        <v>0.5</v>
      </c>
      <c r="F295" s="2">
        <f t="shared" si="149"/>
        <v>2459873.5</v>
      </c>
      <c r="G295" s="9">
        <f t="shared" si="123"/>
        <v>0.22802190280629706</v>
      </c>
      <c r="I295" s="10">
        <f t="shared" si="124"/>
        <v>209.43051489270874</v>
      </c>
      <c r="J295" s="10">
        <f t="shared" si="125"/>
        <v>8566.101048353903</v>
      </c>
      <c r="K295" s="10">
        <f t="shared" si="126"/>
        <v>1.6699042055633433E-2</v>
      </c>
      <c r="L295">
        <f t="shared" si="127"/>
        <v>-1.8488938808842963</v>
      </c>
      <c r="M295">
        <f t="shared" si="128"/>
        <v>207.58162101182444</v>
      </c>
      <c r="N295" s="12">
        <f t="shared" si="129"/>
        <v>8564.2521544730189</v>
      </c>
      <c r="O295" s="12">
        <f t="shared" si="130"/>
        <v>0.99562899668867966</v>
      </c>
      <c r="P295">
        <f t="shared" si="131"/>
        <v>207.57260966700417</v>
      </c>
      <c r="Q295">
        <f t="shared" si="132"/>
        <v>23.436325873732827</v>
      </c>
      <c r="R295">
        <f t="shared" si="133"/>
        <v>23.43816692951232</v>
      </c>
      <c r="S295" s="12">
        <f t="shared" si="134"/>
        <v>-154.40120937843608</v>
      </c>
      <c r="T295">
        <f t="shared" si="135"/>
        <v>-10.609347394582217</v>
      </c>
      <c r="U295">
        <f t="shared" si="136"/>
        <v>4.3030283962636411E-2</v>
      </c>
      <c r="V295">
        <f t="shared" si="137"/>
        <v>15.32238220871043</v>
      </c>
      <c r="W295">
        <f t="shared" si="138"/>
        <v>82.667596630872708</v>
      </c>
      <c r="X295" s="6">
        <f t="shared" si="139"/>
        <v>0.58595667902172888</v>
      </c>
      <c r="Y295" s="6">
        <f t="shared" si="140"/>
        <v>0.35632446615819358</v>
      </c>
      <c r="Z295" s="6">
        <f t="shared" si="141"/>
        <v>0.81558889188526429</v>
      </c>
      <c r="AA295">
        <f t="shared" si="142"/>
        <v>661.34077304698167</v>
      </c>
      <c r="AB295">
        <f t="shared" si="143"/>
        <v>596.22238220871043</v>
      </c>
      <c r="AC295">
        <f t="shared" si="144"/>
        <v>-30.944404447822393</v>
      </c>
      <c r="AD295">
        <f t="shared" si="120"/>
        <v>56.575954925725156</v>
      </c>
      <c r="AE295">
        <f t="shared" si="145"/>
        <v>33.424045074274844</v>
      </c>
      <c r="AF295">
        <f t="shared" si="146"/>
        <v>2.4386124249249474E-2</v>
      </c>
      <c r="AG295">
        <f t="shared" si="147"/>
        <v>33.448431198524091</v>
      </c>
      <c r="AH295">
        <f t="shared" si="121"/>
        <v>142.73038579689563</v>
      </c>
    </row>
    <row r="296" spans="4:34" x14ac:dyDescent="0.35">
      <c r="D296" s="1">
        <f t="shared" si="148"/>
        <v>44856</v>
      </c>
      <c r="E296" s="6">
        <f t="shared" si="122"/>
        <v>0.5</v>
      </c>
      <c r="F296" s="2">
        <f t="shared" si="149"/>
        <v>2459874.5</v>
      </c>
      <c r="G296" s="9">
        <f t="shared" si="123"/>
        <v>0.22804928131416838</v>
      </c>
      <c r="I296" s="10">
        <f t="shared" si="124"/>
        <v>210.41616225665894</v>
      </c>
      <c r="J296" s="10">
        <f t="shared" si="125"/>
        <v>8567.086648633709</v>
      </c>
      <c r="K296" s="10">
        <f t="shared" si="126"/>
        <v>1.669904090314105E-2</v>
      </c>
      <c r="L296">
        <f t="shared" si="127"/>
        <v>-1.8400798666089417</v>
      </c>
      <c r="M296">
        <f t="shared" si="128"/>
        <v>208.57608239005</v>
      </c>
      <c r="N296" s="12">
        <f t="shared" si="129"/>
        <v>8565.2465687670992</v>
      </c>
      <c r="O296" s="12">
        <f t="shared" si="130"/>
        <v>0.99535117046702193</v>
      </c>
      <c r="P296">
        <f t="shared" si="131"/>
        <v>208.56707422373424</v>
      </c>
      <c r="Q296">
        <f t="shared" si="132"/>
        <v>23.436325517698251</v>
      </c>
      <c r="R296">
        <f t="shared" si="133"/>
        <v>23.438168216685057</v>
      </c>
      <c r="S296" s="12">
        <f t="shared" si="134"/>
        <v>-153.45567324536498</v>
      </c>
      <c r="T296">
        <f t="shared" si="135"/>
        <v>-10.964652277916015</v>
      </c>
      <c r="U296">
        <f t="shared" si="136"/>
        <v>4.3030288823329918E-2</v>
      </c>
      <c r="V296">
        <f t="shared" si="137"/>
        <v>15.485144132683766</v>
      </c>
      <c r="W296">
        <f t="shared" si="138"/>
        <v>82.378635526183402</v>
      </c>
      <c r="X296" s="6">
        <f t="shared" si="139"/>
        <v>0.58584364990785853</v>
      </c>
      <c r="Y296" s="6">
        <f t="shared" si="140"/>
        <v>0.35701410677957124</v>
      </c>
      <c r="Z296" s="6">
        <f t="shared" si="141"/>
        <v>0.81467319303614572</v>
      </c>
      <c r="AA296">
        <f t="shared" si="142"/>
        <v>659.02908420946721</v>
      </c>
      <c r="AB296">
        <f t="shared" si="143"/>
        <v>596.38514413268376</v>
      </c>
      <c r="AC296">
        <f t="shared" si="144"/>
        <v>-30.903713966829059</v>
      </c>
      <c r="AD296">
        <f t="shared" si="120"/>
        <v>56.867446867581926</v>
      </c>
      <c r="AE296">
        <f t="shared" si="145"/>
        <v>33.132553132418074</v>
      </c>
      <c r="AF296">
        <f t="shared" si="146"/>
        <v>2.465655942131215E-2</v>
      </c>
      <c r="AG296">
        <f t="shared" si="147"/>
        <v>33.157209691839384</v>
      </c>
      <c r="AH296">
        <f t="shared" si="121"/>
        <v>142.97805524456055</v>
      </c>
    </row>
    <row r="297" spans="4:34" x14ac:dyDescent="0.35">
      <c r="D297" s="1">
        <f t="shared" si="148"/>
        <v>44857</v>
      </c>
      <c r="E297" s="6">
        <f t="shared" si="122"/>
        <v>0.5</v>
      </c>
      <c r="F297" s="2">
        <f t="shared" si="149"/>
        <v>2459875.5</v>
      </c>
      <c r="G297" s="9">
        <f t="shared" si="123"/>
        <v>0.2280766598220397</v>
      </c>
      <c r="I297" s="10">
        <f t="shared" si="124"/>
        <v>211.40180962060731</v>
      </c>
      <c r="J297" s="10">
        <f t="shared" si="125"/>
        <v>8568.0722489135151</v>
      </c>
      <c r="K297" s="10">
        <f t="shared" si="126"/>
        <v>1.669903975064848E-2</v>
      </c>
      <c r="L297">
        <f t="shared" si="127"/>
        <v>-1.8307118445824664</v>
      </c>
      <c r="M297">
        <f t="shared" si="128"/>
        <v>209.57109777602486</v>
      </c>
      <c r="N297" s="12">
        <f t="shared" si="129"/>
        <v>8566.2415370689323</v>
      </c>
      <c r="O297" s="12">
        <f t="shared" si="130"/>
        <v>0.99507465587737542</v>
      </c>
      <c r="P297">
        <f t="shared" si="131"/>
        <v>209.56209279104789</v>
      </c>
      <c r="Q297">
        <f t="shared" si="132"/>
        <v>23.436325161663678</v>
      </c>
      <c r="R297">
        <f t="shared" si="133"/>
        <v>23.438169502283806</v>
      </c>
      <c r="S297" s="12">
        <f t="shared" si="134"/>
        <v>-152.50734318113393</v>
      </c>
      <c r="T297">
        <f t="shared" si="135"/>
        <v>-11.31723200909385</v>
      </c>
      <c r="U297">
        <f t="shared" si="136"/>
        <v>4.3030293678079944E-2</v>
      </c>
      <c r="V297">
        <f t="shared" si="137"/>
        <v>15.636604217993574</v>
      </c>
      <c r="W297">
        <f t="shared" si="138"/>
        <v>82.091051390326157</v>
      </c>
      <c r="X297" s="6">
        <f t="shared" si="139"/>
        <v>0.58573846929306006</v>
      </c>
      <c r="Y297" s="6">
        <f t="shared" si="140"/>
        <v>0.35770777098659851</v>
      </c>
      <c r="Z297" s="6">
        <f t="shared" si="141"/>
        <v>0.81376916759952156</v>
      </c>
      <c r="AA297">
        <f t="shared" si="142"/>
        <v>656.72841112260926</v>
      </c>
      <c r="AB297">
        <f t="shared" si="143"/>
        <v>596.5366042179935</v>
      </c>
      <c r="AC297">
        <f t="shared" si="144"/>
        <v>-30.865848945501625</v>
      </c>
      <c r="AD297">
        <f t="shared" si="120"/>
        <v>57.158420300060698</v>
      </c>
      <c r="AE297">
        <f t="shared" si="145"/>
        <v>32.841579699939302</v>
      </c>
      <c r="AF297">
        <f t="shared" si="146"/>
        <v>2.4930699511795218E-2</v>
      </c>
      <c r="AG297">
        <f t="shared" si="147"/>
        <v>32.866510399451094</v>
      </c>
      <c r="AH297">
        <f t="shared" si="121"/>
        <v>143.21953559368461</v>
      </c>
    </row>
    <row r="298" spans="4:34" x14ac:dyDescent="0.35">
      <c r="D298" s="1">
        <f t="shared" si="148"/>
        <v>44858</v>
      </c>
      <c r="E298" s="6">
        <f t="shared" si="122"/>
        <v>0.5</v>
      </c>
      <c r="F298" s="2">
        <f t="shared" si="149"/>
        <v>2459876.5</v>
      </c>
      <c r="G298" s="9">
        <f t="shared" si="123"/>
        <v>0.22810403832991102</v>
      </c>
      <c r="I298" s="10">
        <f t="shared" si="124"/>
        <v>212.38745698455932</v>
      </c>
      <c r="J298" s="10">
        <f t="shared" si="125"/>
        <v>8569.0578491933211</v>
      </c>
      <c r="K298" s="10">
        <f t="shared" si="126"/>
        <v>1.6699038598155719E-2</v>
      </c>
      <c r="L298">
        <f t="shared" si="127"/>
        <v>-1.8207920602499372</v>
      </c>
      <c r="M298">
        <f t="shared" si="128"/>
        <v>210.56666492430938</v>
      </c>
      <c r="N298" s="12">
        <f t="shared" si="129"/>
        <v>8567.2370571330703</v>
      </c>
      <c r="O298" s="12">
        <f t="shared" si="130"/>
        <v>0.99479953705504631</v>
      </c>
      <c r="P298">
        <f t="shared" si="131"/>
        <v>210.55766312350278</v>
      </c>
      <c r="Q298">
        <f t="shared" si="132"/>
        <v>23.436324805629102</v>
      </c>
      <c r="R298">
        <f t="shared" si="133"/>
        <v>23.438170786307154</v>
      </c>
      <c r="S298" s="12">
        <f t="shared" si="134"/>
        <v>-151.55615672505263</v>
      </c>
      <c r="T298">
        <f t="shared" si="135"/>
        <v>-11.666977030687779</v>
      </c>
      <c r="U298">
        <f t="shared" si="136"/>
        <v>4.3030298526881158E-2</v>
      </c>
      <c r="V298">
        <f t="shared" si="137"/>
        <v>15.776497987470204</v>
      </c>
      <c r="W298">
        <f t="shared" si="138"/>
        <v>81.804920600386026</v>
      </c>
      <c r="X298" s="6">
        <f t="shared" si="139"/>
        <v>0.58564132084203457</v>
      </c>
      <c r="Y298" s="6">
        <f t="shared" si="140"/>
        <v>0.35840543028540678</v>
      </c>
      <c r="Z298" s="6">
        <f t="shared" si="141"/>
        <v>0.81287721139866242</v>
      </c>
      <c r="AA298">
        <f t="shared" si="142"/>
        <v>654.43936480308821</v>
      </c>
      <c r="AB298">
        <f t="shared" si="143"/>
        <v>596.67649798747016</v>
      </c>
      <c r="AC298">
        <f t="shared" si="144"/>
        <v>-30.830875503132461</v>
      </c>
      <c r="AD298">
        <f t="shared" si="120"/>
        <v>57.448770727441158</v>
      </c>
      <c r="AE298">
        <f t="shared" si="145"/>
        <v>32.551229272558842</v>
      </c>
      <c r="AF298">
        <f t="shared" si="146"/>
        <v>2.5208532911939897E-2</v>
      </c>
      <c r="AG298">
        <f t="shared" si="147"/>
        <v>32.576437805470782</v>
      </c>
      <c r="AH298">
        <f t="shared" si="121"/>
        <v>143.45478420654274</v>
      </c>
    </row>
    <row r="299" spans="4:34" x14ac:dyDescent="0.35">
      <c r="D299" s="1">
        <f t="shared" si="148"/>
        <v>44859</v>
      </c>
      <c r="E299" s="6">
        <f t="shared" si="122"/>
        <v>0.5</v>
      </c>
      <c r="F299" s="2">
        <f t="shared" si="149"/>
        <v>2459877.5</v>
      </c>
      <c r="G299" s="9">
        <f t="shared" si="123"/>
        <v>0.22813141683778235</v>
      </c>
      <c r="I299" s="10">
        <f t="shared" si="124"/>
        <v>213.37310434851133</v>
      </c>
      <c r="J299" s="10">
        <f t="shared" si="125"/>
        <v>8570.0434494731253</v>
      </c>
      <c r="K299" s="10">
        <f t="shared" si="126"/>
        <v>1.6699037445662767E-2</v>
      </c>
      <c r="L299">
        <f t="shared" si="127"/>
        <v>-1.8103229336318494</v>
      </c>
      <c r="M299">
        <f t="shared" si="128"/>
        <v>211.56278141487948</v>
      </c>
      <c r="N299" s="12">
        <f t="shared" si="129"/>
        <v>8568.2331265394932</v>
      </c>
      <c r="O299" s="12">
        <f t="shared" si="130"/>
        <v>0.99452589784935463</v>
      </c>
      <c r="P299">
        <f t="shared" si="131"/>
        <v>211.55378280107212</v>
      </c>
      <c r="Q299">
        <f t="shared" si="132"/>
        <v>23.43632444959453</v>
      </c>
      <c r="R299">
        <f t="shared" si="133"/>
        <v>23.438172068753712</v>
      </c>
      <c r="S299" s="12">
        <f t="shared" si="134"/>
        <v>-150.60205341981293</v>
      </c>
      <c r="T299">
        <f t="shared" si="135"/>
        <v>-12.013777335343828</v>
      </c>
      <c r="U299">
        <f t="shared" si="136"/>
        <v>4.3030303369728296E-2</v>
      </c>
      <c r="V299">
        <f t="shared" si="137"/>
        <v>15.904569700288121</v>
      </c>
      <c r="W299">
        <f t="shared" si="138"/>
        <v>81.520321970290155</v>
      </c>
      <c r="X299" s="6">
        <f t="shared" si="139"/>
        <v>0.58555238215257777</v>
      </c>
      <c r="Y299" s="6">
        <f t="shared" si="140"/>
        <v>0.35910704334621624</v>
      </c>
      <c r="Z299" s="6">
        <f t="shared" si="141"/>
        <v>0.8119977209589393</v>
      </c>
      <c r="AA299">
        <f t="shared" si="142"/>
        <v>652.16257576232124</v>
      </c>
      <c r="AB299">
        <f t="shared" si="143"/>
        <v>596.80456970028808</v>
      </c>
      <c r="AC299">
        <f t="shared" si="144"/>
        <v>-30.798857574927979</v>
      </c>
      <c r="AD299">
        <f t="shared" si="120"/>
        <v>57.738392324994372</v>
      </c>
      <c r="AE299">
        <f t="shared" si="145"/>
        <v>32.261607675005628</v>
      </c>
      <c r="AF299">
        <f t="shared" si="146"/>
        <v>2.5490043073143988E-2</v>
      </c>
      <c r="AG299">
        <f t="shared" si="147"/>
        <v>32.287097718078769</v>
      </c>
      <c r="AH299">
        <f t="shared" si="121"/>
        <v>143.68376161697375</v>
      </c>
    </row>
    <row r="300" spans="4:34" x14ac:dyDescent="0.35">
      <c r="D300" s="1">
        <f t="shared" si="148"/>
        <v>44860</v>
      </c>
      <c r="E300" s="6">
        <f t="shared" si="122"/>
        <v>0.5</v>
      </c>
      <c r="F300" s="2">
        <f t="shared" si="149"/>
        <v>2459878.5</v>
      </c>
      <c r="G300" s="9">
        <f t="shared" si="123"/>
        <v>0.22815879534565367</v>
      </c>
      <c r="I300" s="10">
        <f t="shared" si="124"/>
        <v>214.35875171246335</v>
      </c>
      <c r="J300" s="10">
        <f t="shared" si="125"/>
        <v>8571.0290497529295</v>
      </c>
      <c r="K300" s="10">
        <f t="shared" si="126"/>
        <v>1.6699036293169628E-2</v>
      </c>
      <c r="L300">
        <f t="shared" si="127"/>
        <v>-1.7993070592609743</v>
      </c>
      <c r="M300">
        <f t="shared" si="128"/>
        <v>212.55944465320238</v>
      </c>
      <c r="N300" s="12">
        <f t="shared" si="129"/>
        <v>8569.2297426936693</v>
      </c>
      <c r="O300" s="12">
        <f t="shared" si="130"/>
        <v>0.99425382179613653</v>
      </c>
      <c r="P300">
        <f t="shared" si="131"/>
        <v>212.55044922922042</v>
      </c>
      <c r="Q300">
        <f t="shared" si="132"/>
        <v>23.436324093559957</v>
      </c>
      <c r="R300">
        <f t="shared" si="133"/>
        <v>23.438173349622073</v>
      </c>
      <c r="S300" s="12">
        <f t="shared" si="134"/>
        <v>-149.64497491427383</v>
      </c>
      <c r="T300">
        <f t="shared" si="135"/>
        <v>-12.357522490558969</v>
      </c>
      <c r="U300">
        <f t="shared" si="136"/>
        <v>4.303030820661604E-2</v>
      </c>
      <c r="V300">
        <f t="shared" si="137"/>
        <v>16.020572880525251</v>
      </c>
      <c r="W300">
        <f t="shared" si="138"/>
        <v>81.23733679981359</v>
      </c>
      <c r="X300" s="6">
        <f t="shared" si="139"/>
        <v>0.58547182438852419</v>
      </c>
      <c r="Y300" s="6">
        <f t="shared" si="140"/>
        <v>0.35981255550015312</v>
      </c>
      <c r="Z300" s="6">
        <f t="shared" si="141"/>
        <v>0.81113109327689525</v>
      </c>
      <c r="AA300">
        <f t="shared" si="142"/>
        <v>649.89869439850872</v>
      </c>
      <c r="AB300">
        <f t="shared" si="143"/>
        <v>596.92057288052524</v>
      </c>
      <c r="AC300">
        <f t="shared" si="144"/>
        <v>-30.76985677986869</v>
      </c>
      <c r="AD300">
        <f t="shared" si="120"/>
        <v>58.02717798582286</v>
      </c>
      <c r="AE300">
        <f t="shared" si="145"/>
        <v>31.97282201417714</v>
      </c>
      <c r="AF300">
        <f t="shared" si="146"/>
        <v>2.5775208161726799E-2</v>
      </c>
      <c r="AG300">
        <f t="shared" si="147"/>
        <v>31.998597222338866</v>
      </c>
      <c r="AH300">
        <f t="shared" si="121"/>
        <v>143.90643153101126</v>
      </c>
    </row>
    <row r="301" spans="4:34" x14ac:dyDescent="0.35">
      <c r="D301" s="1">
        <f t="shared" si="148"/>
        <v>44861</v>
      </c>
      <c r="E301" s="6">
        <f t="shared" si="122"/>
        <v>0.5</v>
      </c>
      <c r="F301" s="2">
        <f t="shared" si="149"/>
        <v>2459879.5</v>
      </c>
      <c r="G301" s="9">
        <f t="shared" si="123"/>
        <v>0.22818617385352499</v>
      </c>
      <c r="I301" s="10">
        <f t="shared" si="124"/>
        <v>215.34439907641536</v>
      </c>
      <c r="J301" s="10">
        <f t="shared" si="125"/>
        <v>8572.0146500327337</v>
      </c>
      <c r="K301" s="10">
        <f t="shared" si="126"/>
        <v>1.6699035140676294E-2</v>
      </c>
      <c r="L301">
        <f t="shared" si="127"/>
        <v>-1.7877472060549782</v>
      </c>
      <c r="M301">
        <f t="shared" si="128"/>
        <v>213.55665187036038</v>
      </c>
      <c r="N301" s="12">
        <f t="shared" si="129"/>
        <v>8570.2269028266783</v>
      </c>
      <c r="O301" s="12">
        <f t="shared" si="130"/>
        <v>0.99398339209018571</v>
      </c>
      <c r="P301">
        <f t="shared" si="131"/>
        <v>213.54765963902722</v>
      </c>
      <c r="Q301">
        <f t="shared" si="132"/>
        <v>23.436323737525381</v>
      </c>
      <c r="R301">
        <f t="shared" si="133"/>
        <v>23.43817462891084</v>
      </c>
      <c r="S301" s="12">
        <f t="shared" si="134"/>
        <v>-148.6848650681022</v>
      </c>
      <c r="T301">
        <f t="shared" si="135"/>
        <v>-12.698101666186647</v>
      </c>
      <c r="U301">
        <f t="shared" si="136"/>
        <v>4.3030313037539139E-2</v>
      </c>
      <c r="V301">
        <f t="shared" si="137"/>
        <v>16.124270848678581</v>
      </c>
      <c r="W301">
        <f t="shared" si="138"/>
        <v>80.956048918843081</v>
      </c>
      <c r="X301" s="6">
        <f t="shared" si="139"/>
        <v>0.58539981191063983</v>
      </c>
      <c r="Y301" s="6">
        <f t="shared" si="140"/>
        <v>0.36052189824718683</v>
      </c>
      <c r="Z301" s="6">
        <f t="shared" si="141"/>
        <v>0.81027772557409294</v>
      </c>
      <c r="AA301">
        <f t="shared" si="142"/>
        <v>647.64839135074465</v>
      </c>
      <c r="AB301">
        <f t="shared" si="143"/>
        <v>597.02427084867861</v>
      </c>
      <c r="AC301">
        <f t="shared" si="144"/>
        <v>-30.743932287830347</v>
      </c>
      <c r="AD301">
        <f t="shared" si="120"/>
        <v>58.315019369624366</v>
      </c>
      <c r="AE301">
        <f t="shared" si="145"/>
        <v>31.684980630375634</v>
      </c>
      <c r="AF301">
        <f t="shared" si="146"/>
        <v>2.6064000699091892E-2</v>
      </c>
      <c r="AG301">
        <f t="shared" si="147"/>
        <v>31.711044631074724</v>
      </c>
      <c r="AH301">
        <f t="shared" si="121"/>
        <v>144.12276082608867</v>
      </c>
    </row>
    <row r="302" spans="4:34" x14ac:dyDescent="0.35">
      <c r="D302" s="1">
        <f t="shared" si="148"/>
        <v>44862</v>
      </c>
      <c r="E302" s="6">
        <f t="shared" si="122"/>
        <v>0.5</v>
      </c>
      <c r="F302" s="2">
        <f t="shared" si="149"/>
        <v>2459880.5</v>
      </c>
      <c r="G302" s="9">
        <f t="shared" si="123"/>
        <v>0.22821355236139632</v>
      </c>
      <c r="I302" s="10">
        <f t="shared" si="124"/>
        <v>216.33004644036919</v>
      </c>
      <c r="J302" s="10">
        <f t="shared" si="125"/>
        <v>8573.0002503125379</v>
      </c>
      <c r="K302" s="10">
        <f t="shared" si="126"/>
        <v>1.6699033988182777E-2</v>
      </c>
      <c r="L302">
        <f t="shared" si="127"/>
        <v>-1.7756463171237946</v>
      </c>
      <c r="M302">
        <f t="shared" si="128"/>
        <v>214.55440012324539</v>
      </c>
      <c r="N302" s="12">
        <f t="shared" si="129"/>
        <v>8571.2246039954134</v>
      </c>
      <c r="O302" s="12">
        <f t="shared" si="130"/>
        <v>0.99371469155762693</v>
      </c>
      <c r="P302">
        <f t="shared" si="131"/>
        <v>214.54541108738172</v>
      </c>
      <c r="Q302">
        <f t="shared" si="132"/>
        <v>23.436323381490809</v>
      </c>
      <c r="R302">
        <f t="shared" si="133"/>
        <v>23.438175906618618</v>
      </c>
      <c r="S302" s="12">
        <f t="shared" si="134"/>
        <v>-147.72167005811602</v>
      </c>
      <c r="T302">
        <f t="shared" si="135"/>
        <v>-13.03540366476663</v>
      </c>
      <c r="U302">
        <f t="shared" si="136"/>
        <v>4.3030317862492312E-2</v>
      </c>
      <c r="V302">
        <f t="shared" si="137"/>
        <v>16.21543725456009</v>
      </c>
      <c r="W302">
        <f t="shared" si="138"/>
        <v>80.676544726461245</v>
      </c>
      <c r="X302" s="6">
        <f t="shared" si="139"/>
        <v>0.58533650190655551</v>
      </c>
      <c r="Y302" s="6">
        <f t="shared" si="140"/>
        <v>0.36123498877749649</v>
      </c>
      <c r="Z302" s="6">
        <f t="shared" si="141"/>
        <v>0.80943801503561441</v>
      </c>
      <c r="AA302">
        <f t="shared" si="142"/>
        <v>645.41235781168996</v>
      </c>
      <c r="AB302">
        <f t="shared" si="143"/>
        <v>597.11543725456011</v>
      </c>
      <c r="AC302">
        <f t="shared" si="144"/>
        <v>-30.721140686359973</v>
      </c>
      <c r="AD302">
        <f t="shared" si="120"/>
        <v>58.601806953432295</v>
      </c>
      <c r="AE302">
        <f t="shared" si="145"/>
        <v>31.398193046567705</v>
      </c>
      <c r="AF302">
        <f t="shared" si="146"/>
        <v>2.6356387187489214E-2</v>
      </c>
      <c r="AG302">
        <f t="shared" si="147"/>
        <v>31.424549433755196</v>
      </c>
      <c r="AH302">
        <f t="shared" si="121"/>
        <v>144.33271954865711</v>
      </c>
    </row>
    <row r="303" spans="4:34" x14ac:dyDescent="0.35">
      <c r="D303" s="1">
        <f t="shared" si="148"/>
        <v>44863</v>
      </c>
      <c r="E303" s="6">
        <f t="shared" si="122"/>
        <v>0.5</v>
      </c>
      <c r="F303" s="2">
        <f t="shared" si="149"/>
        <v>2459881.5</v>
      </c>
      <c r="G303" s="9">
        <f t="shared" si="123"/>
        <v>0.22824093086926764</v>
      </c>
      <c r="I303" s="10">
        <f t="shared" si="124"/>
        <v>217.31569380432302</v>
      </c>
      <c r="J303" s="10">
        <f t="shared" si="125"/>
        <v>8573.9858505923421</v>
      </c>
      <c r="K303" s="10">
        <f t="shared" si="126"/>
        <v>1.6699032835689066E-2</v>
      </c>
      <c r="L303">
        <f t="shared" si="127"/>
        <v>-1.7630075095110369</v>
      </c>
      <c r="M303">
        <f t="shared" si="128"/>
        <v>215.55268629481199</v>
      </c>
      <c r="N303" s="12">
        <f t="shared" si="129"/>
        <v>8572.2228430828309</v>
      </c>
      <c r="O303" s="12">
        <f t="shared" si="130"/>
        <v>0.99344780262825327</v>
      </c>
      <c r="P303">
        <f t="shared" si="131"/>
        <v>215.54370045723579</v>
      </c>
      <c r="Q303">
        <f t="shared" si="132"/>
        <v>23.436323025456236</v>
      </c>
      <c r="R303">
        <f t="shared" si="133"/>
        <v>23.43817718274401</v>
      </c>
      <c r="S303" s="12">
        <f t="shared" si="134"/>
        <v>-146.75533848618736</v>
      </c>
      <c r="T303">
        <f t="shared" si="135"/>
        <v>-13.369316954759862</v>
      </c>
      <c r="U303">
        <f t="shared" si="136"/>
        <v>4.3030322681470272E-2</v>
      </c>
      <c r="V303">
        <f t="shared" si="137"/>
        <v>16.293856609931765</v>
      </c>
      <c r="W303">
        <f t="shared" si="138"/>
        <v>80.398913224405518</v>
      </c>
      <c r="X303" s="6">
        <f t="shared" si="139"/>
        <v>0.58528204402088069</v>
      </c>
      <c r="Y303" s="6">
        <f t="shared" si="140"/>
        <v>0.36195172950864313</v>
      </c>
      <c r="Z303" s="6">
        <f t="shared" si="141"/>
        <v>0.8086123585331183</v>
      </c>
      <c r="AA303">
        <f t="shared" si="142"/>
        <v>643.19130579524415</v>
      </c>
      <c r="AB303">
        <f t="shared" si="143"/>
        <v>597.19385660993169</v>
      </c>
      <c r="AC303">
        <f t="shared" si="144"/>
        <v>-30.701535847517079</v>
      </c>
      <c r="AD303">
        <f t="shared" si="120"/>
        <v>58.887430084372653</v>
      </c>
      <c r="AE303">
        <f t="shared" si="145"/>
        <v>31.112569915627347</v>
      </c>
      <c r="AF303">
        <f t="shared" si="146"/>
        <v>2.6652327721685236E-2</v>
      </c>
      <c r="AG303">
        <f t="shared" si="147"/>
        <v>31.139222243349032</v>
      </c>
      <c r="AH303">
        <f t="shared" si="121"/>
        <v>144.53628091005146</v>
      </c>
    </row>
    <row r="304" spans="4:34" x14ac:dyDescent="0.35">
      <c r="D304" s="1">
        <f t="shared" si="148"/>
        <v>44864</v>
      </c>
      <c r="E304" s="6">
        <f t="shared" si="122"/>
        <v>0.5</v>
      </c>
      <c r="F304" s="2">
        <f t="shared" si="149"/>
        <v>2459882.5</v>
      </c>
      <c r="G304" s="9">
        <f t="shared" si="123"/>
        <v>0.22826830937713893</v>
      </c>
      <c r="I304" s="10">
        <f t="shared" si="124"/>
        <v>218.30134116827503</v>
      </c>
      <c r="J304" s="10">
        <f t="shared" si="125"/>
        <v>8574.9714508721445</v>
      </c>
      <c r="K304" s="10">
        <f t="shared" si="126"/>
        <v>1.6699031683195163E-2</v>
      </c>
      <c r="L304">
        <f t="shared" si="127"/>
        <v>-1.749834073868697</v>
      </c>
      <c r="M304">
        <f t="shared" si="128"/>
        <v>216.55150709440633</v>
      </c>
      <c r="N304" s="12">
        <f t="shared" si="129"/>
        <v>8573.2216167982751</v>
      </c>
      <c r="O304" s="12">
        <f t="shared" si="130"/>
        <v>0.99318280730782682</v>
      </c>
      <c r="P304">
        <f t="shared" si="131"/>
        <v>216.54252445793284</v>
      </c>
      <c r="Q304">
        <f t="shared" si="132"/>
        <v>23.436322669421664</v>
      </c>
      <c r="R304">
        <f t="shared" si="133"/>
        <v>23.438178457285623</v>
      </c>
      <c r="S304" s="12">
        <f t="shared" si="134"/>
        <v>-145.78582148851524</v>
      </c>
      <c r="T304">
        <f t="shared" si="135"/>
        <v>-13.699729706775523</v>
      </c>
      <c r="U304">
        <f t="shared" si="136"/>
        <v>4.3030327494467766E-2</v>
      </c>
      <c r="V304">
        <f t="shared" si="137"/>
        <v>16.359324819188934</v>
      </c>
      <c r="W304">
        <f t="shared" si="138"/>
        <v>80.1232460444308</v>
      </c>
      <c r="X304" s="6">
        <f t="shared" si="139"/>
        <v>0.58523657998667433</v>
      </c>
      <c r="Y304" s="6">
        <f t="shared" si="140"/>
        <v>0.36267200764103324</v>
      </c>
      <c r="Z304" s="6">
        <f t="shared" si="141"/>
        <v>0.80780115233231542</v>
      </c>
      <c r="AA304">
        <f t="shared" si="142"/>
        <v>640.9859683554464</v>
      </c>
      <c r="AB304">
        <f t="shared" si="143"/>
        <v>597.25932481918892</v>
      </c>
      <c r="AC304">
        <f t="shared" si="144"/>
        <v>-30.68516879520277</v>
      </c>
      <c r="AD304">
        <f t="shared" si="120"/>
        <v>59.171777034480428</v>
      </c>
      <c r="AE304">
        <f t="shared" si="145"/>
        <v>30.828222965519572</v>
      </c>
      <c r="AF304">
        <f t="shared" si="146"/>
        <v>2.6951775586986342E-2</v>
      </c>
      <c r="AG304">
        <f t="shared" si="147"/>
        <v>30.855174741106559</v>
      </c>
      <c r="AH304">
        <f t="shared" si="121"/>
        <v>144.73342128045863</v>
      </c>
    </row>
    <row r="305" spans="4:34" x14ac:dyDescent="0.35">
      <c r="D305" s="1">
        <f t="shared" si="148"/>
        <v>44865</v>
      </c>
      <c r="E305" s="6">
        <f t="shared" si="122"/>
        <v>0.5</v>
      </c>
      <c r="F305" s="2">
        <f t="shared" si="149"/>
        <v>2459883.5</v>
      </c>
      <c r="G305" s="9">
        <f t="shared" si="123"/>
        <v>0.22829568788501026</v>
      </c>
      <c r="I305" s="10">
        <f t="shared" si="124"/>
        <v>219.28698853223068</v>
      </c>
      <c r="J305" s="10">
        <f t="shared" si="125"/>
        <v>8575.9570511519487</v>
      </c>
      <c r="K305" s="10">
        <f t="shared" si="126"/>
        <v>1.6699030530701073E-2</v>
      </c>
      <c r="L305">
        <f t="shared" si="127"/>
        <v>-1.7361294740641307</v>
      </c>
      <c r="M305">
        <f t="shared" si="128"/>
        <v>217.55085905816654</v>
      </c>
      <c r="N305" s="12">
        <f t="shared" si="129"/>
        <v>8574.2209216778847</v>
      </c>
      <c r="O305" s="12">
        <f t="shared" si="130"/>
        <v>0.99291978715035234</v>
      </c>
      <c r="P305">
        <f t="shared" si="131"/>
        <v>217.54187962560823</v>
      </c>
      <c r="Q305">
        <f t="shared" si="132"/>
        <v>23.436322313387091</v>
      </c>
      <c r="R305">
        <f t="shared" si="133"/>
        <v>23.438179730242066</v>
      </c>
      <c r="S305" s="12">
        <f t="shared" si="134"/>
        <v>-144.81307284607686</v>
      </c>
      <c r="T305">
        <f t="shared" si="135"/>
        <v>-14.026529832865663</v>
      </c>
      <c r="U305">
        <f t="shared" si="136"/>
        <v>4.303033230147954E-2</v>
      </c>
      <c r="V305">
        <f t="shared" si="137"/>
        <v>16.411649706348712</v>
      </c>
      <c r="W305">
        <f t="shared" si="138"/>
        <v>79.849637469096166</v>
      </c>
      <c r="X305" s="6">
        <f t="shared" si="139"/>
        <v>0.58520024325948006</v>
      </c>
      <c r="Y305" s="6">
        <f t="shared" si="140"/>
        <v>0.36339569473421296</v>
      </c>
      <c r="Z305" s="6">
        <f t="shared" si="141"/>
        <v>0.80700479178474716</v>
      </c>
      <c r="AA305">
        <f t="shared" si="142"/>
        <v>638.79709975276933</v>
      </c>
      <c r="AB305">
        <f t="shared" si="143"/>
        <v>597.3116497063487</v>
      </c>
      <c r="AC305">
        <f t="shared" si="144"/>
        <v>-30.672087573412824</v>
      </c>
      <c r="AD305">
        <f t="shared" si="120"/>
        <v>59.454735057607515</v>
      </c>
      <c r="AE305">
        <f t="shared" si="145"/>
        <v>30.545264942392485</v>
      </c>
      <c r="AF305">
        <f t="shared" si="146"/>
        <v>2.7254676844198803E-2</v>
      </c>
      <c r="AG305">
        <f t="shared" si="147"/>
        <v>30.572519619236683</v>
      </c>
      <c r="AH305">
        <f t="shared" si="121"/>
        <v>144.92412018084434</v>
      </c>
    </row>
    <row r="306" spans="4:34" x14ac:dyDescent="0.35">
      <c r="D306" s="1">
        <f t="shared" si="148"/>
        <v>44866</v>
      </c>
      <c r="E306" s="6">
        <f t="shared" si="122"/>
        <v>0.5</v>
      </c>
      <c r="F306" s="2">
        <f t="shared" si="149"/>
        <v>2459884.5</v>
      </c>
      <c r="G306" s="9">
        <f t="shared" si="123"/>
        <v>0.22832306639288158</v>
      </c>
      <c r="I306" s="10">
        <f t="shared" si="124"/>
        <v>220.27263589618451</v>
      </c>
      <c r="J306" s="10">
        <f t="shared" si="125"/>
        <v>8576.9426514317529</v>
      </c>
      <c r="K306" s="10">
        <f t="shared" si="126"/>
        <v>1.6699029378206793E-2</v>
      </c>
      <c r="L306">
        <f t="shared" si="127"/>
        <v>-1.721897346719286</v>
      </c>
      <c r="M306">
        <f t="shared" si="128"/>
        <v>218.55073854946522</v>
      </c>
      <c r="N306" s="12">
        <f t="shared" si="129"/>
        <v>8575.2207540850341</v>
      </c>
      <c r="O306" s="12">
        <f t="shared" si="130"/>
        <v>0.99265882323034782</v>
      </c>
      <c r="P306">
        <f t="shared" si="131"/>
        <v>218.54176232363187</v>
      </c>
      <c r="Q306">
        <f t="shared" si="132"/>
        <v>23.436321957352519</v>
      </c>
      <c r="R306">
        <f t="shared" si="133"/>
        <v>23.438181001611941</v>
      </c>
      <c r="S306" s="12">
        <f t="shared" si="134"/>
        <v>-143.83704909606635</v>
      </c>
      <c r="T306">
        <f t="shared" si="135"/>
        <v>-14.349605028950215</v>
      </c>
      <c r="U306">
        <f t="shared" si="136"/>
        <v>4.303033710250033E-2</v>
      </c>
      <c r="V306">
        <f t="shared" si="137"/>
        <v>16.450651536562329</v>
      </c>
      <c r="W306">
        <f t="shared" si="138"/>
        <v>79.578184445488233</v>
      </c>
      <c r="X306" s="6">
        <f t="shared" si="139"/>
        <v>0.58517315865516506</v>
      </c>
      <c r="Y306" s="6">
        <f t="shared" si="140"/>
        <v>0.36412264630658664</v>
      </c>
      <c r="Z306" s="6">
        <f t="shared" si="141"/>
        <v>0.80622367100374359</v>
      </c>
      <c r="AA306">
        <f t="shared" si="142"/>
        <v>636.62547556390587</v>
      </c>
      <c r="AB306">
        <f t="shared" si="143"/>
        <v>597.35065153656228</v>
      </c>
      <c r="AC306">
        <f t="shared" si="144"/>
        <v>-30.66233711585943</v>
      </c>
      <c r="AD306">
        <f t="shared" si="120"/>
        <v>59.736190448441832</v>
      </c>
      <c r="AE306">
        <f t="shared" si="145"/>
        <v>30.263809551558168</v>
      </c>
      <c r="AF306">
        <f t="shared" si="146"/>
        <v>2.7560969902257867E-2</v>
      </c>
      <c r="AG306">
        <f t="shared" si="147"/>
        <v>30.291370521460426</v>
      </c>
      <c r="AH306">
        <f t="shared" si="121"/>
        <v>145.10836027270693</v>
      </c>
    </row>
    <row r="307" spans="4:34" x14ac:dyDescent="0.35">
      <c r="D307" s="1">
        <f t="shared" si="148"/>
        <v>44867</v>
      </c>
      <c r="E307" s="6">
        <f t="shared" si="122"/>
        <v>0.5</v>
      </c>
      <c r="F307" s="2">
        <f t="shared" si="149"/>
        <v>2459885.5</v>
      </c>
      <c r="G307" s="9">
        <f t="shared" si="123"/>
        <v>0.2283504449007529</v>
      </c>
      <c r="I307" s="10">
        <f t="shared" si="124"/>
        <v>221.25828326013834</v>
      </c>
      <c r="J307" s="10">
        <f t="shared" si="125"/>
        <v>8577.9282517115553</v>
      </c>
      <c r="K307" s="10">
        <f t="shared" si="126"/>
        <v>1.6699028225712322E-2</v>
      </c>
      <c r="L307">
        <f t="shared" si="127"/>
        <v>-1.7071415006806607</v>
      </c>
      <c r="M307">
        <f t="shared" si="128"/>
        <v>219.55114175945769</v>
      </c>
      <c r="N307" s="12">
        <f t="shared" si="129"/>
        <v>8576.221110210874</v>
      </c>
      <c r="O307" s="12">
        <f t="shared" si="130"/>
        <v>0.9923999961151112</v>
      </c>
      <c r="P307">
        <f t="shared" si="131"/>
        <v>219.54216874315631</v>
      </c>
      <c r="Q307">
        <f t="shared" si="132"/>
        <v>23.436321601317946</v>
      </c>
      <c r="R307">
        <f t="shared" si="133"/>
        <v>23.438182271393863</v>
      </c>
      <c r="S307" s="12">
        <f t="shared" si="134"/>
        <v>-142.85770964401965</v>
      </c>
      <c r="T307">
        <f t="shared" si="135"/>
        <v>-14.66884282045979</v>
      </c>
      <c r="U307">
        <f t="shared" si="136"/>
        <v>4.3030341897524874E-2</v>
      </c>
      <c r="V307">
        <f t="shared" si="137"/>
        <v>16.47616353034077</v>
      </c>
      <c r="W307">
        <f t="shared" si="138"/>
        <v>79.308986591357382</v>
      </c>
      <c r="X307" s="6">
        <f t="shared" si="139"/>
        <v>0.58515544199281899</v>
      </c>
      <c r="Y307" s="6">
        <f t="shared" si="140"/>
        <v>0.36485270146127069</v>
      </c>
      <c r="Z307" s="6">
        <f t="shared" si="141"/>
        <v>0.80545818252436729</v>
      </c>
      <c r="AA307">
        <f t="shared" si="142"/>
        <v>634.47189273085905</v>
      </c>
      <c r="AB307">
        <f t="shared" si="143"/>
        <v>597.3761635303407</v>
      </c>
      <c r="AC307">
        <f t="shared" si="144"/>
        <v>-30.655959117414824</v>
      </c>
      <c r="AD307">
        <f t="shared" si="120"/>
        <v>60.01602860367808</v>
      </c>
      <c r="AE307">
        <f t="shared" si="145"/>
        <v>29.98397139632192</v>
      </c>
      <c r="AF307">
        <f t="shared" si="146"/>
        <v>2.7870585079461212E-2</v>
      </c>
      <c r="AG307">
        <f t="shared" si="147"/>
        <v>30.011841981401382</v>
      </c>
      <c r="AH307">
        <f t="shared" si="121"/>
        <v>145.28612734555605</v>
      </c>
    </row>
    <row r="308" spans="4:34" x14ac:dyDescent="0.35">
      <c r="D308" s="1">
        <f t="shared" si="148"/>
        <v>44868</v>
      </c>
      <c r="E308" s="6">
        <f t="shared" si="122"/>
        <v>0.5</v>
      </c>
      <c r="F308" s="2">
        <f t="shared" si="149"/>
        <v>2459886.5</v>
      </c>
      <c r="G308" s="9">
        <f t="shared" si="123"/>
        <v>0.22837782340862423</v>
      </c>
      <c r="I308" s="10">
        <f t="shared" si="124"/>
        <v>222.24393062409581</v>
      </c>
      <c r="J308" s="10">
        <f t="shared" si="125"/>
        <v>8578.9138519913595</v>
      </c>
      <c r="K308" s="10">
        <f t="shared" si="126"/>
        <v>1.6699027073217663E-2</v>
      </c>
      <c r="L308">
        <f t="shared" si="127"/>
        <v>-1.6918659164198664</v>
      </c>
      <c r="M308">
        <f t="shared" si="128"/>
        <v>220.55206470767595</v>
      </c>
      <c r="N308" s="12">
        <f t="shared" si="129"/>
        <v>8577.2219860749392</v>
      </c>
      <c r="O308" s="12">
        <f t="shared" si="130"/>
        <v>0.99214338583700135</v>
      </c>
      <c r="P308">
        <f t="shared" si="131"/>
        <v>220.54309490371082</v>
      </c>
      <c r="Q308">
        <f t="shared" si="132"/>
        <v>23.436321245283374</v>
      </c>
      <c r="R308">
        <f t="shared" si="133"/>
        <v>23.43818353958644</v>
      </c>
      <c r="S308" s="12">
        <f t="shared" si="134"/>
        <v>-141.87501687641799</v>
      </c>
      <c r="T308">
        <f t="shared" si="135"/>
        <v>-14.984130611237111</v>
      </c>
      <c r="U308">
        <f t="shared" si="136"/>
        <v>4.3030346686547934E-2</v>
      </c>
      <c r="V308">
        <f t="shared" si="137"/>
        <v>16.488032368648824</v>
      </c>
      <c r="W308">
        <f t="shared" si="138"/>
        <v>79.042146193167781</v>
      </c>
      <c r="X308" s="6">
        <f t="shared" si="139"/>
        <v>0.58514719974399387</v>
      </c>
      <c r="Y308" s="6">
        <f t="shared" si="140"/>
        <v>0.36558568254075002</v>
      </c>
      <c r="Z308" s="6">
        <f t="shared" si="141"/>
        <v>0.80470871694723767</v>
      </c>
      <c r="AA308">
        <f t="shared" si="142"/>
        <v>632.33716954534225</v>
      </c>
      <c r="AB308">
        <f t="shared" si="143"/>
        <v>597.38803236864885</v>
      </c>
      <c r="AC308">
        <f t="shared" si="144"/>
        <v>-30.652991907837787</v>
      </c>
      <c r="AD308">
        <f t="shared" si="120"/>
        <v>60.294134085340183</v>
      </c>
      <c r="AE308">
        <f t="shared" si="145"/>
        <v>29.705865914659817</v>
      </c>
      <c r="AF308">
        <f t="shared" si="146"/>
        <v>2.8183444154394048E-2</v>
      </c>
      <c r="AG308">
        <f t="shared" si="147"/>
        <v>29.734049358814211</v>
      </c>
      <c r="AH308">
        <f t="shared" si="121"/>
        <v>145.45741030200605</v>
      </c>
    </row>
    <row r="309" spans="4:34" x14ac:dyDescent="0.35">
      <c r="D309" s="1">
        <f t="shared" si="148"/>
        <v>44869</v>
      </c>
      <c r="E309" s="6">
        <f t="shared" si="122"/>
        <v>0.5</v>
      </c>
      <c r="F309" s="2">
        <f t="shared" si="149"/>
        <v>2459887.5</v>
      </c>
      <c r="G309" s="9">
        <f t="shared" si="123"/>
        <v>0.22840520191649555</v>
      </c>
      <c r="I309" s="10">
        <f t="shared" si="124"/>
        <v>223.22957798805146</v>
      </c>
      <c r="J309" s="10">
        <f t="shared" si="125"/>
        <v>8579.8994522711619</v>
      </c>
      <c r="K309" s="10">
        <f t="shared" si="126"/>
        <v>1.6699025920722813E-2</v>
      </c>
      <c r="L309">
        <f t="shared" si="127"/>
        <v>-1.6760747453643556</v>
      </c>
      <c r="M309">
        <f t="shared" si="128"/>
        <v>221.5535032426871</v>
      </c>
      <c r="N309" s="12">
        <f t="shared" si="129"/>
        <v>8578.2233775257973</v>
      </c>
      <c r="O309" s="12">
        <f t="shared" si="130"/>
        <v>0.9918890718657476</v>
      </c>
      <c r="P309">
        <f t="shared" si="131"/>
        <v>221.54453665385975</v>
      </c>
      <c r="Q309">
        <f t="shared" si="132"/>
        <v>23.436320889248805</v>
      </c>
      <c r="R309">
        <f t="shared" si="133"/>
        <v>23.438184806188293</v>
      </c>
      <c r="S309" s="12">
        <f t="shared" si="134"/>
        <v>-140.88893627346425</v>
      </c>
      <c r="T309">
        <f t="shared" si="135"/>
        <v>-15.295355735756859</v>
      </c>
      <c r="U309">
        <f t="shared" si="136"/>
        <v>4.3030351469564299E-2</v>
      </c>
      <c r="V309">
        <f t="shared" si="137"/>
        <v>16.48611868701326</v>
      </c>
      <c r="W309">
        <f t="shared" si="138"/>
        <v>78.777768195533625</v>
      </c>
      <c r="X309" s="6">
        <f t="shared" si="139"/>
        <v>0.58514852868957412</v>
      </c>
      <c r="Y309" s="6">
        <f t="shared" si="140"/>
        <v>0.36632139481309184</v>
      </c>
      <c r="Z309" s="6">
        <f t="shared" si="141"/>
        <v>0.80397566256605635</v>
      </c>
      <c r="AA309">
        <f t="shared" si="142"/>
        <v>630.222145564269</v>
      </c>
      <c r="AB309">
        <f t="shared" si="143"/>
        <v>597.38611868701321</v>
      </c>
      <c r="AC309">
        <f t="shared" si="144"/>
        <v>-30.653470328246698</v>
      </c>
      <c r="AD309">
        <f t="shared" si="120"/>
        <v>60.570390686271033</v>
      </c>
      <c r="AE309">
        <f t="shared" si="145"/>
        <v>29.429609313728967</v>
      </c>
      <c r="AF309">
        <f t="shared" si="146"/>
        <v>2.8499459907861922E-2</v>
      </c>
      <c r="AG309">
        <f t="shared" si="147"/>
        <v>29.45810877363683</v>
      </c>
      <c r="AH309">
        <f t="shared" si="121"/>
        <v>145.62220114040656</v>
      </c>
    </row>
    <row r="310" spans="4:34" x14ac:dyDescent="0.35">
      <c r="D310" s="1">
        <f t="shared" si="148"/>
        <v>44870</v>
      </c>
      <c r="E310" s="6">
        <f t="shared" si="122"/>
        <v>0.5</v>
      </c>
      <c r="F310" s="2">
        <f t="shared" si="149"/>
        <v>2459888.5</v>
      </c>
      <c r="G310" s="9">
        <f t="shared" si="123"/>
        <v>0.22843258042436687</v>
      </c>
      <c r="I310" s="10">
        <f t="shared" si="124"/>
        <v>224.21522535200893</v>
      </c>
      <c r="J310" s="10">
        <f t="shared" si="125"/>
        <v>8580.8850525509642</v>
      </c>
      <c r="K310" s="10">
        <f t="shared" si="126"/>
        <v>1.6699024768227773E-2</v>
      </c>
      <c r="L310">
        <f t="shared" si="127"/>
        <v>-1.6597723091571885</v>
      </c>
      <c r="M310">
        <f t="shared" si="128"/>
        <v>222.55545304285175</v>
      </c>
      <c r="N310" s="12">
        <f t="shared" si="129"/>
        <v>8579.2252802418079</v>
      </c>
      <c r="O310" s="12">
        <f t="shared" si="130"/>
        <v>0.99163713308079826</v>
      </c>
      <c r="P310">
        <f t="shared" si="131"/>
        <v>222.54648967196098</v>
      </c>
      <c r="Q310">
        <f t="shared" si="132"/>
        <v>23.436320533214232</v>
      </c>
      <c r="R310">
        <f t="shared" si="133"/>
        <v>23.438186071198025</v>
      </c>
      <c r="S310" s="12">
        <f t="shared" si="134"/>
        <v>-139.89943652168404</v>
      </c>
      <c r="T310">
        <f t="shared" si="135"/>
        <v>-15.602405514720738</v>
      </c>
      <c r="U310">
        <f t="shared" si="136"/>
        <v>4.3030356246568688E-2</v>
      </c>
      <c r="V310">
        <f t="shared" si="137"/>
        <v>16.470297556776526</v>
      </c>
      <c r="W310">
        <f t="shared" si="138"/>
        <v>78.515960181507111</v>
      </c>
      <c r="X310" s="6">
        <f t="shared" si="139"/>
        <v>0.58515951558557189</v>
      </c>
      <c r="Y310" s="6">
        <f t="shared" si="140"/>
        <v>0.36705962619249655</v>
      </c>
      <c r="Z310" s="6">
        <f t="shared" si="141"/>
        <v>0.80325940497864723</v>
      </c>
      <c r="AA310">
        <f t="shared" si="142"/>
        <v>628.12768145205689</v>
      </c>
      <c r="AB310">
        <f t="shared" si="143"/>
        <v>597.37029755677645</v>
      </c>
      <c r="AC310">
        <f t="shared" si="144"/>
        <v>-30.657425610805888</v>
      </c>
      <c r="AD310">
        <f t="shared" si="120"/>
        <v>60.844681497804103</v>
      </c>
      <c r="AE310">
        <f t="shared" si="145"/>
        <v>29.155318502195897</v>
      </c>
      <c r="AF310">
        <f t="shared" si="146"/>
        <v>2.8818535657375882E-2</v>
      </c>
      <c r="AG310">
        <f t="shared" si="147"/>
        <v>29.184137037853272</v>
      </c>
      <c r="AH310">
        <f t="shared" si="121"/>
        <v>145.78049493495172</v>
      </c>
    </row>
    <row r="311" spans="4:34" x14ac:dyDescent="0.35">
      <c r="D311" s="1">
        <f t="shared" si="148"/>
        <v>44871</v>
      </c>
      <c r="E311" s="6">
        <f t="shared" si="122"/>
        <v>0.5</v>
      </c>
      <c r="F311" s="2">
        <f t="shared" si="149"/>
        <v>2459889.5</v>
      </c>
      <c r="G311" s="9">
        <f t="shared" si="123"/>
        <v>0.22845995893223819</v>
      </c>
      <c r="I311" s="10">
        <f t="shared" si="124"/>
        <v>225.20087271596458</v>
      </c>
      <c r="J311" s="10">
        <f t="shared" si="125"/>
        <v>8581.8706528307666</v>
      </c>
      <c r="K311" s="10">
        <f t="shared" si="126"/>
        <v>1.6699023615732542E-2</v>
      </c>
      <c r="L311">
        <f t="shared" si="127"/>
        <v>-1.6429630988459949</v>
      </c>
      <c r="M311">
        <f t="shared" si="128"/>
        <v>223.55790961711858</v>
      </c>
      <c r="N311" s="12">
        <f t="shared" si="129"/>
        <v>8580.2276897319207</v>
      </c>
      <c r="O311" s="12">
        <f t="shared" si="130"/>
        <v>0.99138764774371835</v>
      </c>
      <c r="P311">
        <f t="shared" si="131"/>
        <v>223.54894946696044</v>
      </c>
      <c r="Q311">
        <f t="shared" si="132"/>
        <v>23.43632017717966</v>
      </c>
      <c r="R311">
        <f t="shared" si="133"/>
        <v>23.438187334614256</v>
      </c>
      <c r="S311" s="12">
        <f t="shared" si="134"/>
        <v>-138.9064896260781</v>
      </c>
      <c r="T311">
        <f t="shared" si="135"/>
        <v>-15.905167314044911</v>
      </c>
      <c r="U311">
        <f t="shared" si="136"/>
        <v>4.3030361017555883E-2</v>
      </c>
      <c r="V311">
        <f t="shared" si="137"/>
        <v>16.440458951623796</v>
      </c>
      <c r="W311">
        <f t="shared" si="138"/>
        <v>78.256832343210249</v>
      </c>
      <c r="X311" s="6">
        <f t="shared" si="139"/>
        <v>0.58518023683915021</v>
      </c>
      <c r="Y311" s="6">
        <f t="shared" si="140"/>
        <v>0.36780014699689956</v>
      </c>
      <c r="Z311" s="6">
        <f t="shared" si="141"/>
        <v>0.80256032668140098</v>
      </c>
      <c r="AA311">
        <f t="shared" si="142"/>
        <v>626.05465874568199</v>
      </c>
      <c r="AB311">
        <f t="shared" si="143"/>
        <v>597.34045895162376</v>
      </c>
      <c r="AC311">
        <f t="shared" si="144"/>
        <v>-30.66488526209406</v>
      </c>
      <c r="AD311">
        <f t="shared" si="120"/>
        <v>61.116888979597036</v>
      </c>
      <c r="AE311">
        <f t="shared" si="145"/>
        <v>28.883111020402964</v>
      </c>
      <c r="AF311">
        <f t="shared" si="146"/>
        <v>2.9140564785941889E-2</v>
      </c>
      <c r="AG311">
        <f t="shared" si="147"/>
        <v>28.912251585188905</v>
      </c>
      <c r="AH311">
        <f t="shared" si="121"/>
        <v>145.93228981321096</v>
      </c>
    </row>
    <row r="312" spans="4:34" x14ac:dyDescent="0.35">
      <c r="D312" s="1">
        <f t="shared" si="148"/>
        <v>44872</v>
      </c>
      <c r="E312" s="6">
        <f t="shared" si="122"/>
        <v>0.5</v>
      </c>
      <c r="F312" s="2">
        <f t="shared" si="149"/>
        <v>2459890.5</v>
      </c>
      <c r="G312" s="9">
        <f t="shared" si="123"/>
        <v>0.22848733744010952</v>
      </c>
      <c r="I312" s="10">
        <f t="shared" si="124"/>
        <v>226.18652007992387</v>
      </c>
      <c r="J312" s="10">
        <f t="shared" si="125"/>
        <v>8582.856253110569</v>
      </c>
      <c r="K312" s="10">
        <f t="shared" si="126"/>
        <v>1.669902246323712E-2</v>
      </c>
      <c r="L312">
        <f t="shared" si="127"/>
        <v>-1.6256517740001153</v>
      </c>
      <c r="M312">
        <f t="shared" si="128"/>
        <v>224.56086830592375</v>
      </c>
      <c r="N312" s="12">
        <f t="shared" si="129"/>
        <v>8581.2306013365687</v>
      </c>
      <c r="O312" s="12">
        <f t="shared" si="130"/>
        <v>0.99114069347065359</v>
      </c>
      <c r="P312">
        <f t="shared" si="131"/>
        <v>224.55191137929151</v>
      </c>
      <c r="Q312">
        <f t="shared" si="132"/>
        <v>23.436319821145091</v>
      </c>
      <c r="R312">
        <f t="shared" si="133"/>
        <v>23.438188596435605</v>
      </c>
      <c r="S312" s="12">
        <f t="shared" si="134"/>
        <v>-137.9100710213973</v>
      </c>
      <c r="T312">
        <f t="shared" si="135"/>
        <v>-16.203528607288995</v>
      </c>
      <c r="U312">
        <f t="shared" si="136"/>
        <v>4.3030365782520681E-2</v>
      </c>
      <c r="V312">
        <f t="shared" si="137"/>
        <v>16.39650819752034</v>
      </c>
      <c r="W312">
        <f t="shared" si="138"/>
        <v>78.000497442271651</v>
      </c>
      <c r="X312" s="6">
        <f t="shared" si="139"/>
        <v>0.58521075819616641</v>
      </c>
      <c r="Y312" s="6">
        <f t="shared" si="140"/>
        <v>0.36854270974541187</v>
      </c>
      <c r="Z312" s="6">
        <f t="shared" si="141"/>
        <v>0.80187880664692102</v>
      </c>
      <c r="AA312">
        <f t="shared" si="142"/>
        <v>624.00397953817321</v>
      </c>
      <c r="AB312">
        <f t="shared" si="143"/>
        <v>597.29650819752032</v>
      </c>
      <c r="AC312">
        <f t="shared" si="144"/>
        <v>-30.675872950619919</v>
      </c>
      <c r="AD312">
        <f t="shared" si="120"/>
        <v>61.386895031637295</v>
      </c>
      <c r="AE312">
        <f t="shared" si="145"/>
        <v>28.613104968362705</v>
      </c>
      <c r="AF312">
        <f t="shared" si="146"/>
        <v>2.9465430267201987E-2</v>
      </c>
      <c r="AG312">
        <f t="shared" si="147"/>
        <v>28.642570398629907</v>
      </c>
      <c r="AH312">
        <f t="shared" si="121"/>
        <v>146.07758693106518</v>
      </c>
    </row>
    <row r="313" spans="4:34" x14ac:dyDescent="0.35">
      <c r="D313" s="1">
        <f t="shared" si="148"/>
        <v>44873</v>
      </c>
      <c r="E313" s="6">
        <f t="shared" si="122"/>
        <v>0.5</v>
      </c>
      <c r="F313" s="2">
        <f t="shared" si="149"/>
        <v>2459891.5</v>
      </c>
      <c r="G313" s="9">
        <f t="shared" si="123"/>
        <v>0.22851471594798084</v>
      </c>
      <c r="I313" s="10">
        <f t="shared" si="124"/>
        <v>227.17216744388134</v>
      </c>
      <c r="J313" s="10">
        <f t="shared" si="125"/>
        <v>8583.8418533903696</v>
      </c>
      <c r="K313" s="10">
        <f t="shared" si="126"/>
        <v>1.669902131074151E-2</v>
      </c>
      <c r="L313">
        <f t="shared" si="127"/>
        <v>-1.607843161756106</v>
      </c>
      <c r="M313">
        <f t="shared" si="128"/>
        <v>225.56432428212523</v>
      </c>
      <c r="N313" s="12">
        <f t="shared" si="129"/>
        <v>8582.2340102286144</v>
      </c>
      <c r="O313" s="12">
        <f t="shared" si="130"/>
        <v>0.9908963472048764</v>
      </c>
      <c r="P313">
        <f t="shared" si="131"/>
        <v>225.55537058180943</v>
      </c>
      <c r="Q313">
        <f t="shared" si="132"/>
        <v>23.436319465110522</v>
      </c>
      <c r="R313">
        <f t="shared" si="133"/>
        <v>23.438189856660689</v>
      </c>
      <c r="S313" s="12">
        <f t="shared" si="134"/>
        <v>-136.91015968222459</v>
      </c>
      <c r="T313">
        <f t="shared" si="135"/>
        <v>-16.497377041522903</v>
      </c>
      <c r="U313">
        <f t="shared" si="136"/>
        <v>4.303037054145787E-2</v>
      </c>
      <c r="V313">
        <f t="shared" si="137"/>
        <v>16.338366404207264</v>
      </c>
      <c r="W313">
        <f t="shared" si="138"/>
        <v>77.74707075957447</v>
      </c>
      <c r="X313" s="6">
        <f t="shared" si="139"/>
        <v>0.58525113444152277</v>
      </c>
      <c r="Y313" s="6">
        <f t="shared" si="140"/>
        <v>0.36928704899826037</v>
      </c>
      <c r="Z313" s="6">
        <f t="shared" si="141"/>
        <v>0.80121521988478517</v>
      </c>
      <c r="AA313">
        <f t="shared" si="142"/>
        <v>621.97656607659576</v>
      </c>
      <c r="AB313">
        <f t="shared" si="143"/>
        <v>597.23836640420723</v>
      </c>
      <c r="AC313">
        <f t="shared" si="144"/>
        <v>-30.690408398948193</v>
      </c>
      <c r="AD313">
        <f t="shared" si="120"/>
        <v>61.654581068384758</v>
      </c>
      <c r="AE313">
        <f t="shared" si="145"/>
        <v>28.345418931615242</v>
      </c>
      <c r="AF313">
        <f t="shared" si="146"/>
        <v>2.9793004189200924E-2</v>
      </c>
      <c r="AG313">
        <f t="shared" si="147"/>
        <v>28.375211935804444</v>
      </c>
      <c r="AH313">
        <f t="shared" si="121"/>
        <v>146.21639044502979</v>
      </c>
    </row>
    <row r="314" spans="4:34" x14ac:dyDescent="0.35">
      <c r="D314" s="1">
        <f t="shared" si="148"/>
        <v>44874</v>
      </c>
      <c r="E314" s="6">
        <f t="shared" si="122"/>
        <v>0.5</v>
      </c>
      <c r="F314" s="2">
        <f t="shared" si="149"/>
        <v>2459892.5</v>
      </c>
      <c r="G314" s="9">
        <f t="shared" si="123"/>
        <v>0.22854209445585216</v>
      </c>
      <c r="I314" s="10">
        <f t="shared" si="124"/>
        <v>228.1578148078388</v>
      </c>
      <c r="J314" s="10">
        <f t="shared" si="125"/>
        <v>8584.827453670172</v>
      </c>
      <c r="K314" s="10">
        <f t="shared" si="126"/>
        <v>1.669902015824571E-2</v>
      </c>
      <c r="L314">
        <f t="shared" si="127"/>
        <v>-1.5895422557904937</v>
      </c>
      <c r="M314">
        <f t="shared" si="128"/>
        <v>226.56827255204831</v>
      </c>
      <c r="N314" s="12">
        <f t="shared" si="129"/>
        <v>8583.2379114143823</v>
      </c>
      <c r="O314" s="12">
        <f t="shared" si="130"/>
        <v>0.99065468518941557</v>
      </c>
      <c r="P314">
        <f t="shared" si="131"/>
        <v>226.55932208083675</v>
      </c>
      <c r="Q314">
        <f t="shared" si="132"/>
        <v>23.436319109075949</v>
      </c>
      <c r="R314">
        <f t="shared" si="133"/>
        <v>23.43819111528812</v>
      </c>
      <c r="S314" s="12">
        <f t="shared" si="134"/>
        <v>-135.90673823138093</v>
      </c>
      <c r="T314">
        <f t="shared" si="135"/>
        <v>-16.786600506661291</v>
      </c>
      <c r="U314">
        <f t="shared" si="136"/>
        <v>4.3030375294362169E-2</v>
      </c>
      <c r="V314">
        <f t="shared" si="137"/>
        <v>16.265970876426053</v>
      </c>
      <c r="W314">
        <f t="shared" si="138"/>
        <v>77.496670033797272</v>
      </c>
      <c r="X314" s="6">
        <f t="shared" si="139"/>
        <v>0.58530140911359296</v>
      </c>
      <c r="Y314" s="6">
        <f t="shared" si="140"/>
        <v>0.37003288124193384</v>
      </c>
      <c r="Z314" s="6">
        <f t="shared" si="141"/>
        <v>0.80056993698525203</v>
      </c>
      <c r="AA314">
        <f t="shared" si="142"/>
        <v>619.97336027037818</v>
      </c>
      <c r="AB314">
        <f t="shared" si="143"/>
        <v>597.16597087642606</v>
      </c>
      <c r="AC314">
        <f t="shared" si="144"/>
        <v>-30.708507280893485</v>
      </c>
      <c r="AD314">
        <f t="shared" si="120"/>
        <v>61.919828095049006</v>
      </c>
      <c r="AE314">
        <f t="shared" si="145"/>
        <v>28.080171904950994</v>
      </c>
      <c r="AF314">
        <f t="shared" si="146"/>
        <v>3.0123147279383172E-2</v>
      </c>
      <c r="AG314">
        <f t="shared" si="147"/>
        <v>28.110295052230377</v>
      </c>
      <c r="AH314">
        <f t="shared" si="121"/>
        <v>146.34870748198665</v>
      </c>
    </row>
    <row r="315" spans="4:34" x14ac:dyDescent="0.35">
      <c r="D315" s="1">
        <f t="shared" si="148"/>
        <v>44875</v>
      </c>
      <c r="E315" s="6">
        <f t="shared" si="122"/>
        <v>0.5</v>
      </c>
      <c r="F315" s="2">
        <f t="shared" si="149"/>
        <v>2459893.5</v>
      </c>
      <c r="G315" s="9">
        <f t="shared" si="123"/>
        <v>0.22856947296372349</v>
      </c>
      <c r="I315" s="10">
        <f t="shared" si="124"/>
        <v>229.14346217179809</v>
      </c>
      <c r="J315" s="10">
        <f t="shared" si="125"/>
        <v>8585.8130539499743</v>
      </c>
      <c r="K315" s="10">
        <f t="shared" si="126"/>
        <v>1.6699019005749719E-2</v>
      </c>
      <c r="L315">
        <f t="shared" si="127"/>
        <v>-1.5707542152203369</v>
      </c>
      <c r="M315">
        <f t="shared" si="128"/>
        <v>227.57270795657774</v>
      </c>
      <c r="N315" s="12">
        <f t="shared" si="129"/>
        <v>8584.2422997347549</v>
      </c>
      <c r="O315" s="12">
        <f t="shared" si="130"/>
        <v>0.99041578293980015</v>
      </c>
      <c r="P315">
        <f t="shared" si="131"/>
        <v>227.56376071725543</v>
      </c>
      <c r="Q315">
        <f t="shared" si="132"/>
        <v>23.43631875304138</v>
      </c>
      <c r="R315">
        <f t="shared" si="133"/>
        <v>23.438192372316532</v>
      </c>
      <c r="S315" s="12">
        <f t="shared" si="134"/>
        <v>-134.89979304628793</v>
      </c>
      <c r="T315">
        <f t="shared" si="135"/>
        <v>-17.07108720824095</v>
      </c>
      <c r="U315">
        <f t="shared" si="136"/>
        <v>4.3030380041228451E-2</v>
      </c>
      <c r="V315">
        <f t="shared" si="137"/>
        <v>16.179275503073804</v>
      </c>
      <c r="W315">
        <f t="shared" si="138"/>
        <v>77.24941538828385</v>
      </c>
      <c r="X315" s="6">
        <f t="shared" si="139"/>
        <v>0.58536161423397659</v>
      </c>
      <c r="Y315" s="6">
        <f t="shared" si="140"/>
        <v>0.37077990482207701</v>
      </c>
      <c r="Z315" s="6">
        <f t="shared" si="141"/>
        <v>0.79994332364587606</v>
      </c>
      <c r="AA315">
        <f t="shared" si="142"/>
        <v>617.9953231062708</v>
      </c>
      <c r="AB315">
        <f t="shared" si="143"/>
        <v>597.07927550307375</v>
      </c>
      <c r="AC315">
        <f t="shared" si="144"/>
        <v>-30.730181124231564</v>
      </c>
      <c r="AD315">
        <f t="shared" si="120"/>
        <v>62.182516785952963</v>
      </c>
      <c r="AE315">
        <f t="shared" si="145"/>
        <v>27.817483214047037</v>
      </c>
      <c r="AF315">
        <f t="shared" si="146"/>
        <v>3.0455708433676686E-2</v>
      </c>
      <c r="AG315">
        <f t="shared" si="147"/>
        <v>27.847938922480715</v>
      </c>
      <c r="AH315">
        <f t="shared" si="121"/>
        <v>146.47454810634622</v>
      </c>
    </row>
    <row r="316" spans="4:34" x14ac:dyDescent="0.35">
      <c r="D316" s="1">
        <f t="shared" si="148"/>
        <v>44876</v>
      </c>
      <c r="E316" s="6">
        <f t="shared" si="122"/>
        <v>0.5</v>
      </c>
      <c r="F316" s="2">
        <f t="shared" si="149"/>
        <v>2459894.5</v>
      </c>
      <c r="G316" s="9">
        <f t="shared" si="123"/>
        <v>0.22859685147159481</v>
      </c>
      <c r="I316" s="10">
        <f t="shared" si="124"/>
        <v>230.12910953575738</v>
      </c>
      <c r="J316" s="10">
        <f t="shared" si="125"/>
        <v>8586.7986542297731</v>
      </c>
      <c r="K316" s="10">
        <f t="shared" si="126"/>
        <v>1.6699017853253541E-2</v>
      </c>
      <c r="L316">
        <f t="shared" si="127"/>
        <v>-1.5514843634306659</v>
      </c>
      <c r="M316">
        <f t="shared" si="128"/>
        <v>228.57762517232672</v>
      </c>
      <c r="N316" s="12">
        <f t="shared" si="129"/>
        <v>8585.247169866343</v>
      </c>
      <c r="O316" s="12">
        <f t="shared" si="130"/>
        <v>0.99017971521691661</v>
      </c>
      <c r="P316">
        <f t="shared" si="131"/>
        <v>228.56868116767592</v>
      </c>
      <c r="Q316">
        <f t="shared" si="132"/>
        <v>23.436318397006811</v>
      </c>
      <c r="R316">
        <f t="shared" si="133"/>
        <v>23.438193627744536</v>
      </c>
      <c r="S316" s="12">
        <f t="shared" si="134"/>
        <v>-133.88931436280507</v>
      </c>
      <c r="T316">
        <f t="shared" si="135"/>
        <v>-17.350725743632665</v>
      </c>
      <c r="U316">
        <f t="shared" si="136"/>
        <v>4.3030384782051449E-2</v>
      </c>
      <c r="V316">
        <f t="shared" si="137"/>
        <v>16.078251122526094</v>
      </c>
      <c r="W316">
        <f t="shared" si="138"/>
        <v>77.005429245778032</v>
      </c>
      <c r="X316" s="6">
        <f t="shared" si="139"/>
        <v>0.58543177005380131</v>
      </c>
      <c r="Y316" s="6">
        <f t="shared" si="140"/>
        <v>0.37152779992664009</v>
      </c>
      <c r="Z316" s="6">
        <f t="shared" si="141"/>
        <v>0.79933574018096243</v>
      </c>
      <c r="AA316">
        <f t="shared" si="142"/>
        <v>616.04343396622426</v>
      </c>
      <c r="AB316">
        <f t="shared" si="143"/>
        <v>596.9782511225261</v>
      </c>
      <c r="AC316">
        <f t="shared" si="144"/>
        <v>-30.755437219368474</v>
      </c>
      <c r="AD316">
        <f t="shared" si="120"/>
        <v>62.442527564952897</v>
      </c>
      <c r="AE316">
        <f t="shared" si="145"/>
        <v>27.557472435047103</v>
      </c>
      <c r="AF316">
        <f t="shared" si="146"/>
        <v>3.0790524252859486E-2</v>
      </c>
      <c r="AG316">
        <f t="shared" si="147"/>
        <v>27.588262959299964</v>
      </c>
      <c r="AH316">
        <f t="shared" si="121"/>
        <v>146.5939252846938</v>
      </c>
    </row>
    <row r="317" spans="4:34" x14ac:dyDescent="0.35">
      <c r="D317" s="1">
        <f t="shared" si="148"/>
        <v>44877</v>
      </c>
      <c r="E317" s="6">
        <f t="shared" si="122"/>
        <v>0.5</v>
      </c>
      <c r="F317" s="2">
        <f t="shared" si="149"/>
        <v>2459895.5</v>
      </c>
      <c r="G317" s="9">
        <f t="shared" si="123"/>
        <v>0.22862422997946613</v>
      </c>
      <c r="I317" s="10">
        <f t="shared" si="124"/>
        <v>231.11475689971667</v>
      </c>
      <c r="J317" s="10">
        <f t="shared" si="125"/>
        <v>8587.7842545095755</v>
      </c>
      <c r="K317" s="10">
        <f t="shared" si="126"/>
        <v>1.6699016700757172E-2</v>
      </c>
      <c r="L317">
        <f t="shared" si="127"/>
        <v>-1.5317381868284881</v>
      </c>
      <c r="M317">
        <f t="shared" si="128"/>
        <v>229.58301871288819</v>
      </c>
      <c r="N317" s="12">
        <f t="shared" si="129"/>
        <v>8586.2525163227474</v>
      </c>
      <c r="O317" s="12">
        <f t="shared" si="130"/>
        <v>0.98994655599999659</v>
      </c>
      <c r="P317">
        <f t="shared" si="131"/>
        <v>229.5740779456884</v>
      </c>
      <c r="Q317">
        <f t="shared" si="132"/>
        <v>23.436318040972242</v>
      </c>
      <c r="R317">
        <f t="shared" si="133"/>
        <v>23.438194881570762</v>
      </c>
      <c r="S317" s="12">
        <f t="shared" si="134"/>
        <v>-132.87529637606298</v>
      </c>
      <c r="T317">
        <f t="shared" si="135"/>
        <v>-17.625405181657626</v>
      </c>
      <c r="U317">
        <f t="shared" si="136"/>
        <v>4.3030389516826008E-2</v>
      </c>
      <c r="V317">
        <f t="shared" si="137"/>
        <v>15.962885862411079</v>
      </c>
      <c r="W317">
        <f t="shared" si="138"/>
        <v>76.764836230595463</v>
      </c>
      <c r="X317" s="6">
        <f t="shared" si="139"/>
        <v>0.58551188481777006</v>
      </c>
      <c r="Y317" s="6">
        <f t="shared" si="140"/>
        <v>0.37227622862167159</v>
      </c>
      <c r="Z317" s="6">
        <f t="shared" si="141"/>
        <v>0.79874754101386858</v>
      </c>
      <c r="AA317">
        <f t="shared" si="142"/>
        <v>614.11868984476371</v>
      </c>
      <c r="AB317">
        <f t="shared" si="143"/>
        <v>596.86288586241108</v>
      </c>
      <c r="AC317">
        <f t="shared" si="144"/>
        <v>-30.784278534397231</v>
      </c>
      <c r="AD317">
        <f t="shared" si="120"/>
        <v>62.699740687869728</v>
      </c>
      <c r="AE317">
        <f t="shared" si="145"/>
        <v>27.300259312130272</v>
      </c>
      <c r="AF317">
        <f t="shared" si="146"/>
        <v>3.1127418589714576E-2</v>
      </c>
      <c r="AG317">
        <f t="shared" si="147"/>
        <v>27.331386730719988</v>
      </c>
      <c r="AH317">
        <f t="shared" si="121"/>
        <v>146.70685484798798</v>
      </c>
    </row>
    <row r="318" spans="4:34" x14ac:dyDescent="0.35">
      <c r="D318" s="1">
        <f t="shared" si="148"/>
        <v>44878</v>
      </c>
      <c r="E318" s="6">
        <f t="shared" si="122"/>
        <v>0.5</v>
      </c>
      <c r="F318" s="2">
        <f t="shared" si="149"/>
        <v>2459896.5</v>
      </c>
      <c r="G318" s="9">
        <f t="shared" si="123"/>
        <v>0.22865160848733743</v>
      </c>
      <c r="I318" s="10">
        <f t="shared" si="124"/>
        <v>232.10040426367596</v>
      </c>
      <c r="J318" s="10">
        <f t="shared" si="125"/>
        <v>8588.7698547893742</v>
      </c>
      <c r="K318" s="10">
        <f t="shared" si="126"/>
        <v>1.6699015548260612E-2</v>
      </c>
      <c r="L318">
        <f t="shared" si="127"/>
        <v>-1.5115213335245741</v>
      </c>
      <c r="M318">
        <f t="shared" si="128"/>
        <v>230.58888293015139</v>
      </c>
      <c r="N318" s="12">
        <f t="shared" si="129"/>
        <v>8587.2583334558494</v>
      </c>
      <c r="O318" s="12">
        <f t="shared" si="130"/>
        <v>0.98971637845976068</v>
      </c>
      <c r="P318">
        <f t="shared" si="131"/>
        <v>230.57994540317932</v>
      </c>
      <c r="Q318">
        <f t="shared" si="132"/>
        <v>23.436317684937674</v>
      </c>
      <c r="R318">
        <f t="shared" si="133"/>
        <v>23.438196133793834</v>
      </c>
      <c r="S318" s="12">
        <f t="shared" si="134"/>
        <v>-131.85773733781684</v>
      </c>
      <c r="T318">
        <f t="shared" si="135"/>
        <v>-17.895015145558062</v>
      </c>
      <c r="U318">
        <f t="shared" si="136"/>
        <v>4.3030394245546923E-2</v>
      </c>
      <c r="V318">
        <f t="shared" si="137"/>
        <v>15.833185452178075</v>
      </c>
      <c r="W318">
        <f t="shared" si="138"/>
        <v>76.527763057846016</v>
      </c>
      <c r="X318" s="6">
        <f t="shared" si="139"/>
        <v>0.58560195454709851</v>
      </c>
      <c r="Y318" s="6">
        <f t="shared" si="140"/>
        <v>0.37302483494197064</v>
      </c>
      <c r="Z318" s="6">
        <f t="shared" si="141"/>
        <v>0.79817907415222622</v>
      </c>
      <c r="AA318">
        <f t="shared" si="142"/>
        <v>612.22210446276813</v>
      </c>
      <c r="AB318">
        <f t="shared" si="143"/>
        <v>596.73318545217808</v>
      </c>
      <c r="AC318">
        <f t="shared" si="144"/>
        <v>-30.816703636955481</v>
      </c>
      <c r="AD318">
        <f t="shared" si="120"/>
        <v>62.954036326871652</v>
      </c>
      <c r="AE318">
        <f t="shared" si="145"/>
        <v>27.045963673128348</v>
      </c>
      <c r="AF318">
        <f t="shared" si="146"/>
        <v>3.1466202110794352E-2</v>
      </c>
      <c r="AG318">
        <f t="shared" si="147"/>
        <v>27.077429875239144</v>
      </c>
      <c r="AH318">
        <f t="shared" si="121"/>
        <v>146.81335545139711</v>
      </c>
    </row>
    <row r="319" spans="4:34" x14ac:dyDescent="0.35">
      <c r="D319" s="1">
        <f t="shared" si="148"/>
        <v>44879</v>
      </c>
      <c r="E319" s="6">
        <f t="shared" si="122"/>
        <v>0.5</v>
      </c>
      <c r="F319" s="2">
        <f t="shared" si="149"/>
        <v>2459897.5</v>
      </c>
      <c r="G319" s="9">
        <f t="shared" si="123"/>
        <v>0.22867898699520875</v>
      </c>
      <c r="I319" s="10">
        <f t="shared" si="124"/>
        <v>233.08605162763706</v>
      </c>
      <c r="J319" s="10">
        <f t="shared" si="125"/>
        <v>8589.7554550691748</v>
      </c>
      <c r="K319" s="10">
        <f t="shared" si="126"/>
        <v>1.6699014395763861E-2</v>
      </c>
      <c r="L319">
        <f t="shared" si="127"/>
        <v>-1.4908396119404608</v>
      </c>
      <c r="M319">
        <f t="shared" si="128"/>
        <v>231.5952120156966</v>
      </c>
      <c r="N319" s="12">
        <f t="shared" si="129"/>
        <v>8588.264615457234</v>
      </c>
      <c r="O319" s="12">
        <f t="shared" si="130"/>
        <v>0.98948925493171191</v>
      </c>
      <c r="P319">
        <f t="shared" si="131"/>
        <v>231.58627773172626</v>
      </c>
      <c r="Q319">
        <f t="shared" si="132"/>
        <v>23.436317328903105</v>
      </c>
      <c r="R319">
        <f t="shared" si="133"/>
        <v>23.438197384412376</v>
      </c>
      <c r="S319" s="12">
        <f t="shared" si="134"/>
        <v>-130.83663964979789</v>
      </c>
      <c r="T319">
        <f t="shared" si="135"/>
        <v>-18.15944589926535</v>
      </c>
      <c r="U319">
        <f t="shared" si="136"/>
        <v>4.303039896820899E-2</v>
      </c>
      <c r="V319">
        <f t="shared" si="137"/>
        <v>15.689173506849855</v>
      </c>
      <c r="W319">
        <f t="shared" si="138"/>
        <v>76.294338409355007</v>
      </c>
      <c r="X319" s="6">
        <f t="shared" si="139"/>
        <v>0.58570196284246534</v>
      </c>
      <c r="Y319" s="6">
        <f t="shared" si="140"/>
        <v>0.37377324503870141</v>
      </c>
      <c r="Z319" s="6">
        <f t="shared" si="141"/>
        <v>0.79763068064622933</v>
      </c>
      <c r="AA319">
        <f t="shared" si="142"/>
        <v>610.35470727484005</v>
      </c>
      <c r="AB319">
        <f t="shared" si="143"/>
        <v>596.58917350684987</v>
      </c>
      <c r="AC319">
        <f t="shared" si="144"/>
        <v>-30.852706623287531</v>
      </c>
      <c r="AD319">
        <f t="shared" si="120"/>
        <v>63.205294656749608</v>
      </c>
      <c r="AE319">
        <f t="shared" si="145"/>
        <v>26.794705343250392</v>
      </c>
      <c r="AF319">
        <f t="shared" si="146"/>
        <v>3.1806671876954955E-2</v>
      </c>
      <c r="AG319">
        <f t="shared" si="147"/>
        <v>26.826512015127346</v>
      </c>
      <c r="AH319">
        <f t="shared" si="121"/>
        <v>146.91344853187542</v>
      </c>
    </row>
    <row r="320" spans="4:34" x14ac:dyDescent="0.35">
      <c r="D320" s="1">
        <f t="shared" si="148"/>
        <v>44880</v>
      </c>
      <c r="E320" s="6">
        <f t="shared" si="122"/>
        <v>0.5</v>
      </c>
      <c r="F320" s="2">
        <f t="shared" si="149"/>
        <v>2459898.5</v>
      </c>
      <c r="G320" s="9">
        <f t="shared" si="123"/>
        <v>0.22870636550308007</v>
      </c>
      <c r="I320" s="10">
        <f t="shared" si="124"/>
        <v>234.07169899159817</v>
      </c>
      <c r="J320" s="10">
        <f t="shared" si="125"/>
        <v>8590.7410553489754</v>
      </c>
      <c r="K320" s="10">
        <f t="shared" si="126"/>
        <v>1.6699013243266923E-2</v>
      </c>
      <c r="L320">
        <f t="shared" si="127"/>
        <v>-1.4696989893433954</v>
      </c>
      <c r="M320">
        <f t="shared" si="128"/>
        <v>232.60200000225478</v>
      </c>
      <c r="N320" s="12">
        <f t="shared" si="129"/>
        <v>8589.2713563596317</v>
      </c>
      <c r="O320" s="12">
        <f t="shared" si="130"/>
        <v>0.98926525688961109</v>
      </c>
      <c r="P320">
        <f t="shared" si="131"/>
        <v>232.59306896405732</v>
      </c>
      <c r="Q320">
        <f t="shared" si="132"/>
        <v>23.436316972868536</v>
      </c>
      <c r="R320">
        <f t="shared" si="133"/>
        <v>23.438198633425014</v>
      </c>
      <c r="S320" s="12">
        <f t="shared" si="134"/>
        <v>-129.81200995254952</v>
      </c>
      <c r="T320">
        <f t="shared" si="135"/>
        <v>-18.41858843688588</v>
      </c>
      <c r="U320">
        <f t="shared" si="136"/>
        <v>4.3030403684807011E-2</v>
      </c>
      <c r="V320">
        <f t="shared" si="137"/>
        <v>15.530891780438255</v>
      </c>
      <c r="W320">
        <f t="shared" si="138"/>
        <v>76.064692795987568</v>
      </c>
      <c r="X320" s="6">
        <f t="shared" si="139"/>
        <v>0.58581188070802892</v>
      </c>
      <c r="Y320" s="6">
        <f t="shared" si="140"/>
        <v>0.37452106738584123</v>
      </c>
      <c r="Z320" s="6">
        <f t="shared" si="141"/>
        <v>0.7971026940302165</v>
      </c>
      <c r="AA320">
        <f t="shared" si="142"/>
        <v>608.51754236790055</v>
      </c>
      <c r="AB320">
        <f t="shared" si="143"/>
        <v>596.43089178043829</v>
      </c>
      <c r="AC320">
        <f t="shared" si="144"/>
        <v>-30.892277054890428</v>
      </c>
      <c r="AD320">
        <f t="shared" si="120"/>
        <v>63.453395943008637</v>
      </c>
      <c r="AE320">
        <f t="shared" si="145"/>
        <v>26.546604056991363</v>
      </c>
      <c r="AF320">
        <f t="shared" si="146"/>
        <v>3.2148610947134927E-2</v>
      </c>
      <c r="AG320">
        <f t="shared" si="147"/>
        <v>26.578752667938499</v>
      </c>
      <c r="AH320">
        <f t="shared" si="121"/>
        <v>147.00715826359806</v>
      </c>
    </row>
    <row r="321" spans="4:34" x14ac:dyDescent="0.35">
      <c r="D321" s="1">
        <f t="shared" si="148"/>
        <v>44881</v>
      </c>
      <c r="E321" s="6">
        <f t="shared" si="122"/>
        <v>0.5</v>
      </c>
      <c r="F321" s="2">
        <f t="shared" si="149"/>
        <v>2459899.5</v>
      </c>
      <c r="G321" s="9">
        <f t="shared" si="123"/>
        <v>0.2287337440109514</v>
      </c>
      <c r="I321" s="10">
        <f t="shared" si="124"/>
        <v>235.05734635555928</v>
      </c>
      <c r="J321" s="10">
        <f t="shared" si="125"/>
        <v>8591.7266556287741</v>
      </c>
      <c r="K321" s="10">
        <f t="shared" si="126"/>
        <v>1.669901209076979E-2</v>
      </c>
      <c r="L321">
        <f t="shared" si="127"/>
        <v>-1.4481055903070639</v>
      </c>
      <c r="M321">
        <f t="shared" si="128"/>
        <v>233.60924076525222</v>
      </c>
      <c r="N321" s="12">
        <f t="shared" si="129"/>
        <v>8590.2785500384671</v>
      </c>
      <c r="O321" s="12">
        <f t="shared" si="130"/>
        <v>0.98904445491914106</v>
      </c>
      <c r="P321">
        <f t="shared" si="131"/>
        <v>233.6003129755961</v>
      </c>
      <c r="Q321">
        <f t="shared" si="132"/>
        <v>23.436316616833967</v>
      </c>
      <c r="R321">
        <f t="shared" si="133"/>
        <v>23.438199880830382</v>
      </c>
      <c r="S321" s="12">
        <f t="shared" si="134"/>
        <v>-128.7838592091899</v>
      </c>
      <c r="T321">
        <f t="shared" si="135"/>
        <v>-18.672334575317524</v>
      </c>
      <c r="U321">
        <f t="shared" si="136"/>
        <v>4.303040839533586E-2</v>
      </c>
      <c r="V321">
        <f t="shared" si="137"/>
        <v>15.358400387556875</v>
      </c>
      <c r="W321">
        <f t="shared" si="138"/>
        <v>75.838958406127318</v>
      </c>
      <c r="X321" s="6">
        <f t="shared" si="139"/>
        <v>0.58593166639752992</v>
      </c>
      <c r="Y321" s="6">
        <f t="shared" si="140"/>
        <v>0.37526789304717628</v>
      </c>
      <c r="Z321" s="6">
        <f t="shared" si="141"/>
        <v>0.7965954397478836</v>
      </c>
      <c r="AA321">
        <f t="shared" si="142"/>
        <v>606.71166724901855</v>
      </c>
      <c r="AB321">
        <f t="shared" si="143"/>
        <v>596.25840038755689</v>
      </c>
      <c r="AC321">
        <f t="shared" si="144"/>
        <v>-30.935399903110778</v>
      </c>
      <c r="AD321">
        <f t="shared" si="120"/>
        <v>63.698220631700096</v>
      </c>
      <c r="AE321">
        <f t="shared" si="145"/>
        <v>26.301779368299904</v>
      </c>
      <c r="AF321">
        <f t="shared" si="146"/>
        <v>3.2491788010187726E-2</v>
      </c>
      <c r="AG321">
        <f t="shared" si="147"/>
        <v>26.334271156310091</v>
      </c>
      <c r="AH321">
        <f t="shared" si="121"/>
        <v>147.09451151139154</v>
      </c>
    </row>
    <row r="322" spans="4:34" x14ac:dyDescent="0.35">
      <c r="D322" s="1">
        <f t="shared" si="148"/>
        <v>44882</v>
      </c>
      <c r="E322" s="6">
        <f t="shared" si="122"/>
        <v>0.5</v>
      </c>
      <c r="F322" s="2">
        <f t="shared" si="149"/>
        <v>2459900.5</v>
      </c>
      <c r="G322" s="9">
        <f t="shared" si="123"/>
        <v>0.22876112251882272</v>
      </c>
      <c r="I322" s="10">
        <f t="shared" si="124"/>
        <v>236.0429937195222</v>
      </c>
      <c r="J322" s="10">
        <f t="shared" si="125"/>
        <v>8592.7122559085747</v>
      </c>
      <c r="K322" s="10">
        <f t="shared" si="126"/>
        <v>1.6699010938272474E-2</v>
      </c>
      <c r="L322">
        <f t="shared" si="127"/>
        <v>-1.4260656950989958</v>
      </c>
      <c r="M322">
        <f t="shared" si="128"/>
        <v>234.6169280244232</v>
      </c>
      <c r="N322" s="12">
        <f t="shared" si="129"/>
        <v>8591.2861902134755</v>
      </c>
      <c r="O322" s="12">
        <f t="shared" si="130"/>
        <v>0.98882691869176731</v>
      </c>
      <c r="P322">
        <f t="shared" si="131"/>
        <v>234.60800348607404</v>
      </c>
      <c r="Q322">
        <f t="shared" si="132"/>
        <v>23.436316260799401</v>
      </c>
      <c r="R322">
        <f t="shared" si="133"/>
        <v>23.43820112662711</v>
      </c>
      <c r="S322" s="12">
        <f t="shared" si="134"/>
        <v>-127.7522027835672</v>
      </c>
      <c r="T322">
        <f t="shared" si="135"/>
        <v>-18.920577049882581</v>
      </c>
      <c r="U322">
        <f t="shared" si="136"/>
        <v>4.3030413099790332E-2</v>
      </c>
      <c r="V322">
        <f t="shared" si="137"/>
        <v>15.171777991861601</v>
      </c>
      <c r="W322">
        <f t="shared" si="138"/>
        <v>75.617268940133783</v>
      </c>
      <c r="X322" s="6">
        <f t="shared" si="139"/>
        <v>0.58606126528342939</v>
      </c>
      <c r="Y322" s="6">
        <f t="shared" si="140"/>
        <v>0.37601329600527994</v>
      </c>
      <c r="Z322" s="6">
        <f t="shared" si="141"/>
        <v>0.79610923456157878</v>
      </c>
      <c r="AA322">
        <f t="shared" si="142"/>
        <v>604.93815152107027</v>
      </c>
      <c r="AB322">
        <f t="shared" si="143"/>
        <v>596.07177799186161</v>
      </c>
      <c r="AC322">
        <f t="shared" si="144"/>
        <v>-30.982055502034598</v>
      </c>
      <c r="AD322">
        <f t="shared" ref="AD322:AD366" si="150">DEGREES(ACOS(SIN(RADIANS($B$2))*SIN(RADIANS(T322))+COS(RADIANS($B$2))*COS(RADIANS(T322))*COS(RADIANS(AC322))))</f>
        <v>63.939649440899679</v>
      </c>
      <c r="AE322">
        <f t="shared" si="145"/>
        <v>26.060350559100321</v>
      </c>
      <c r="AF322">
        <f t="shared" si="146"/>
        <v>3.2835957049873236E-2</v>
      </c>
      <c r="AG322">
        <f t="shared" si="147"/>
        <v>26.093186516150194</v>
      </c>
      <c r="AH322">
        <f t="shared" ref="AH322:AH366" si="151"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>147.17553778230149</v>
      </c>
    </row>
    <row r="323" spans="4:34" x14ac:dyDescent="0.35">
      <c r="D323" s="1">
        <f t="shared" si="148"/>
        <v>44883</v>
      </c>
      <c r="E323" s="6">
        <f t="shared" ref="E323:E367" si="152">$B$5</f>
        <v>0.5</v>
      </c>
      <c r="F323" s="2">
        <f t="shared" si="149"/>
        <v>2459901.5</v>
      </c>
      <c r="G323" s="9">
        <f t="shared" ref="G323:G366" si="153">(F323-2451545)/36525</f>
        <v>0.22878850102669404</v>
      </c>
      <c r="I323" s="10">
        <f t="shared" ref="I323:I366" si="154">MOD(280.46646+G323*(36000.76983 + G323*0.0003032),360)</f>
        <v>237.02864108348513</v>
      </c>
      <c r="J323" s="10">
        <f t="shared" ref="J323:J366" si="155">357.52911+G323*(35999.05029 - 0.0001537*G323)</f>
        <v>8593.6978561883752</v>
      </c>
      <c r="K323" s="10">
        <f t="shared" ref="K323:K367" si="156">0.016708634-G323*(0.000042037+0.0000001267*G323)</f>
        <v>1.6699009785774963E-2</v>
      </c>
      <c r="L323">
        <f t="shared" ref="L323:L366" si="157">SIN(RADIANS(J323))*(1.914602-G323*(0.004817+0.000014*G323))+SIN(RADIANS(2*J323))*(0.019993-0.000101*G323)+SIN(RADIANS(3*J323))*0.000289</f>
        <v>-1.4035857379954044</v>
      </c>
      <c r="M323">
        <f t="shared" ref="M323:M366" si="158">I323+L323</f>
        <v>235.62505534548973</v>
      </c>
      <c r="N323" s="12">
        <f t="shared" ref="N323:N366" si="159">J323+L323</f>
        <v>8592.2942704503803</v>
      </c>
      <c r="O323" s="12">
        <f t="shared" ref="O323:O366" si="160">(1.000001018*(1-K323*K323))/(1+K323*COS(RADIANS(N323)))</f>
        <v>0.98861271693882646</v>
      </c>
      <c r="P323">
        <f t="shared" ref="P323:P366" si="161">M323-0.00569-0.00478*SIN(RADIANS(125.04-1934.136*G323))</f>
        <v>235.6161340612104</v>
      </c>
      <c r="Q323">
        <f t="shared" ref="Q323:Q366" si="162">23+(26+((21.448-G323*(46.815+G323*(0.00059-G323*0.001813))))/60)/60</f>
        <v>23.436315904764832</v>
      </c>
      <c r="R323">
        <f t="shared" ref="R323:R366" si="163">Q323+0.00256*COS(RADIANS(125.04-1934.136*G323))</f>
        <v>23.438202370813823</v>
      </c>
      <c r="S323" s="12">
        <f t="shared" ref="S323:S367" si="164">DEGREES(ATAN2(COS(RADIANS(P323)),COS(RADIANS(R323))*SIN(RADIANS(P323))))</f>
        <v>-126.71706051225046</v>
      </c>
      <c r="T323">
        <f t="shared" ref="T323:T366" si="165">DEGREES(ASIN(SIN(RADIANS(R323))*SIN(RADIANS(P323))))</f>
        <v>-19.163209612850551</v>
      </c>
      <c r="U323">
        <f t="shared" ref="U323:U366" si="166">TAN(RADIANS(R323/2))*TAN(RADIANS(R323/2))</f>
        <v>4.3030417798165251E-2</v>
      </c>
      <c r="V323">
        <f t="shared" ref="V323:V366" si="167">4*DEGREES(U323*SIN(2*RADIANS(I323))-2*K323*SIN(RADIANS(J323))+4*K323*U323*SIN(RADIANS(J323))*COS(2*RADIANS(I323))-0.5*U323*U323*SIN(4*RADIANS(I323))-1.25*K323*K323*SIN(2*RADIANS(J323)))</f>
        <v>14.971121960038051</v>
      </c>
      <c r="W323">
        <f t="shared" ref="W323:W367" si="168">DEGREES(ACOS(COS(RADIANS(90.833))/(COS(RADIANS($B$2))*COS(RADIANS(T323)))-TAN(RADIANS($B$2))*TAN(RADIANS(T323))))</f>
        <v>75.399759430667075</v>
      </c>
      <c r="X323" s="6">
        <f t="shared" ref="X323:X367" si="169">(720-4*$B$3-V323+$B$4*60)/1440</f>
        <v>0.58620060974997357</v>
      </c>
      <c r="Y323" s="6">
        <f t="shared" ref="Y323:Y367" si="170">(X323*1440-W323*4)/1440</f>
        <v>0.37675683355367612</v>
      </c>
      <c r="Z323" s="6">
        <f t="shared" ref="Z323:Z367" si="171">(X323*1440+W323*4)/1440</f>
        <v>0.79564438594627107</v>
      </c>
      <c r="AA323">
        <f t="shared" ref="AA323:AA366" si="172">8*W323</f>
        <v>603.1980754453366</v>
      </c>
      <c r="AB323">
        <f t="shared" ref="AB323:AB367" si="173">MOD(E323*1440+V323+4*$B$3-60*$B$4,1440)</f>
        <v>595.87112196003807</v>
      </c>
      <c r="AC323">
        <f t="shared" ref="AC323:AC366" si="174">IF(AB323/4&lt;0,AB323/4+180,AB323/4-180)</f>
        <v>-31.032219509990483</v>
      </c>
      <c r="AD323">
        <f t="shared" si="150"/>
        <v>64.17756345373158</v>
      </c>
      <c r="AE323">
        <f t="shared" ref="AE323:AE366" si="175">90-AD323</f>
        <v>25.82243654626842</v>
      </c>
      <c r="AF323">
        <f t="shared" ref="AF323:AF366" si="176">IF(AE323&gt;85,0,IF(AE323&gt;5,58.1/TAN(RADIANS(AE323))-0.07/POWER(TAN(RADIANS(AE323)),3)+0.000086/POWER(TAN(RADIANS(AE323)),5),IF(AE323&gt;-0.575,1735+AE323*(-518.2+AE323*(103.4+AE323*(-12.79+AE323*0.711))),-20.772/TAN(RADIANS(AE323)))))/3600</f>
        <v>3.3180857048414274E-2</v>
      </c>
      <c r="AG323">
        <f t="shared" ref="AG323:AG366" si="177">AE323+AF323</f>
        <v>25.855617403316835</v>
      </c>
      <c r="AH323">
        <f t="shared" si="151"/>
        <v>147.25026917545966</v>
      </c>
    </row>
    <row r="324" spans="4:34" x14ac:dyDescent="0.35">
      <c r="D324" s="1">
        <f t="shared" ref="D324:D367" si="178">D323+1</f>
        <v>44884</v>
      </c>
      <c r="E324" s="6">
        <f t="shared" si="152"/>
        <v>0.5</v>
      </c>
      <c r="F324" s="2">
        <f t="shared" ref="F324:F367" si="179">D324-$D$2+2415020+365*($B$6-1900)+ABS(($B$6-1900) /4)</f>
        <v>2459902.5</v>
      </c>
      <c r="G324" s="9">
        <f t="shared" si="153"/>
        <v>0.22881587953456536</v>
      </c>
      <c r="I324" s="10">
        <f t="shared" si="154"/>
        <v>238.01428844744805</v>
      </c>
      <c r="J324" s="10">
        <f t="shared" si="155"/>
        <v>8594.683456468174</v>
      </c>
      <c r="K324" s="10">
        <f t="shared" si="156"/>
        <v>1.6699008633277262E-2</v>
      </c>
      <c r="L324">
        <f t="shared" si="157"/>
        <v>-1.3806723055223653</v>
      </c>
      <c r="M324">
        <f t="shared" si="158"/>
        <v>236.6336161419257</v>
      </c>
      <c r="N324" s="12">
        <f t="shared" si="159"/>
        <v>8593.3027841626517</v>
      </c>
      <c r="O324" s="12">
        <f t="shared" si="160"/>
        <v>0.98840191742583783</v>
      </c>
      <c r="P324">
        <f t="shared" si="161"/>
        <v>236.6246981144763</v>
      </c>
      <c r="Q324">
        <f t="shared" si="162"/>
        <v>23.436315548730267</v>
      </c>
      <c r="R324">
        <f t="shared" si="163"/>
        <v>23.438203613389163</v>
      </c>
      <c r="S324" s="12">
        <f t="shared" si="164"/>
        <v>-125.67845676977583</v>
      </c>
      <c r="T324">
        <f t="shared" si="165"/>
        <v>-19.400127134709795</v>
      </c>
      <c r="U324">
        <f t="shared" si="166"/>
        <v>4.3030422490455481E-2</v>
      </c>
      <c r="V324">
        <f t="shared" si="167"/>
        <v>14.756548480140831</v>
      </c>
      <c r="W324">
        <f t="shared" si="168"/>
        <v>75.186566048843176</v>
      </c>
      <c r="X324" s="6">
        <f t="shared" si="169"/>
        <v>0.58634961911101335</v>
      </c>
      <c r="Y324" s="6">
        <f t="shared" si="170"/>
        <v>0.37749804675311555</v>
      </c>
      <c r="Z324" s="6">
        <f t="shared" si="171"/>
        <v>0.79520119146891111</v>
      </c>
      <c r="AA324">
        <f t="shared" si="172"/>
        <v>601.49252839074541</v>
      </c>
      <c r="AB324">
        <f t="shared" si="173"/>
        <v>595.65654848014083</v>
      </c>
      <c r="AC324">
        <f t="shared" si="174"/>
        <v>-31.085862879964793</v>
      </c>
      <c r="AD324">
        <f t="shared" si="150"/>
        <v>64.411844212833543</v>
      </c>
      <c r="AE324">
        <f t="shared" si="175"/>
        <v>25.588155787166457</v>
      </c>
      <c r="AF324">
        <f t="shared" si="176"/>
        <v>3.3526211734300856E-2</v>
      </c>
      <c r="AG324">
        <f t="shared" si="177"/>
        <v>25.621681998900758</v>
      </c>
      <c r="AH324">
        <f t="shared" si="151"/>
        <v>147.31874033041714</v>
      </c>
    </row>
    <row r="325" spans="4:34" x14ac:dyDescent="0.35">
      <c r="D325" s="1">
        <f t="shared" si="178"/>
        <v>44885</v>
      </c>
      <c r="E325" s="6">
        <f t="shared" si="152"/>
        <v>0.5</v>
      </c>
      <c r="F325" s="2">
        <f t="shared" si="179"/>
        <v>2459903.5</v>
      </c>
      <c r="G325" s="9">
        <f t="shared" si="153"/>
        <v>0.22884325804243669</v>
      </c>
      <c r="I325" s="10">
        <f t="shared" si="154"/>
        <v>238.99993581141098</v>
      </c>
      <c r="J325" s="10">
        <f t="shared" si="155"/>
        <v>8595.6690567479727</v>
      </c>
      <c r="K325" s="10">
        <f t="shared" si="156"/>
        <v>1.6699007480779373E-2</v>
      </c>
      <c r="L325">
        <f t="shared" si="157"/>
        <v>-1.3573321346242089</v>
      </c>
      <c r="M325">
        <f t="shared" si="158"/>
        <v>237.64260367678676</v>
      </c>
      <c r="N325" s="12">
        <f t="shared" si="159"/>
        <v>8594.3117246133479</v>
      </c>
      <c r="O325" s="12">
        <f t="shared" si="160"/>
        <v>0.9881945869270683</v>
      </c>
      <c r="P325">
        <f t="shared" si="161"/>
        <v>237.63368890892463</v>
      </c>
      <c r="Q325">
        <f t="shared" si="162"/>
        <v>23.436315192695698</v>
      </c>
      <c r="R325">
        <f t="shared" si="163"/>
        <v>23.438204854351756</v>
      </c>
      <c r="S325" s="12">
        <f t="shared" si="164"/>
        <v>-124.63642052660144</v>
      </c>
      <c r="T325">
        <f t="shared" si="165"/>
        <v>-19.631225708020629</v>
      </c>
      <c r="U325">
        <f t="shared" si="166"/>
        <v>4.3030427176655825E-2</v>
      </c>
      <c r="V325">
        <f t="shared" si="167"/>
        <v>14.52819264320236</v>
      </c>
      <c r="W325">
        <f t="shared" si="168"/>
        <v>74.977825896273401</v>
      </c>
      <c r="X325" s="6">
        <f t="shared" si="169"/>
        <v>0.58650819955333167</v>
      </c>
      <c r="Y325" s="6">
        <f t="shared" si="170"/>
        <v>0.37823646095257224</v>
      </c>
      <c r="Z325" s="6">
        <f t="shared" si="171"/>
        <v>0.7947799381540912</v>
      </c>
      <c r="AA325">
        <f t="shared" si="172"/>
        <v>599.82260717018721</v>
      </c>
      <c r="AB325">
        <f t="shared" si="173"/>
        <v>595.42819264320235</v>
      </c>
      <c r="AC325">
        <f t="shared" si="174"/>
        <v>-31.142951839199412</v>
      </c>
      <c r="AD325">
        <f t="shared" si="150"/>
        <v>64.642373816139681</v>
      </c>
      <c r="AE325">
        <f t="shared" si="175"/>
        <v>25.357626183860319</v>
      </c>
      <c r="AF325">
        <f t="shared" si="176"/>
        <v>3.3871729380255899E-2</v>
      </c>
      <c r="AG325">
        <f t="shared" si="177"/>
        <v>25.391497913240574</v>
      </c>
      <c r="AH325">
        <f t="shared" si="151"/>
        <v>147.38098837411911</v>
      </c>
    </row>
    <row r="326" spans="4:34" x14ac:dyDescent="0.35">
      <c r="D326" s="1">
        <f t="shared" si="178"/>
        <v>44886</v>
      </c>
      <c r="E326" s="6">
        <f t="shared" si="152"/>
        <v>0.5</v>
      </c>
      <c r="F326" s="2">
        <f t="shared" si="179"/>
        <v>2459904.5</v>
      </c>
      <c r="G326" s="9">
        <f t="shared" si="153"/>
        <v>0.22887063655030801</v>
      </c>
      <c r="I326" s="10">
        <f t="shared" si="154"/>
        <v>239.98558317537572</v>
      </c>
      <c r="J326" s="10">
        <f t="shared" si="155"/>
        <v>8596.6546570277715</v>
      </c>
      <c r="K326" s="10">
        <f t="shared" si="156"/>
        <v>1.6699006328281293E-2</v>
      </c>
      <c r="L326">
        <f t="shared" si="157"/>
        <v>-1.3335721107599909</v>
      </c>
      <c r="M326">
        <f t="shared" si="158"/>
        <v>238.65201106461572</v>
      </c>
      <c r="N326" s="12">
        <f t="shared" si="159"/>
        <v>8595.3210849170118</v>
      </c>
      <c r="O326" s="12">
        <f t="shared" si="160"/>
        <v>0.98799079120035038</v>
      </c>
      <c r="P326">
        <f t="shared" si="161"/>
        <v>238.64309955909536</v>
      </c>
      <c r="Q326">
        <f t="shared" si="162"/>
        <v>23.436314836661133</v>
      </c>
      <c r="R326">
        <f t="shared" si="163"/>
        <v>23.438206093700249</v>
      </c>
      <c r="S326" s="12">
        <f t="shared" si="164"/>
        <v>-123.59098539919857</v>
      </c>
      <c r="T326">
        <f t="shared" si="165"/>
        <v>-19.856402753670505</v>
      </c>
      <c r="U326">
        <f t="shared" si="166"/>
        <v>4.3030431856761184E-2</v>
      </c>
      <c r="V326">
        <f t="shared" si="167"/>
        <v>14.286208487133488</v>
      </c>
      <c r="W326">
        <f t="shared" si="168"/>
        <v>74.773676783126561</v>
      </c>
      <c r="X326" s="6">
        <f t="shared" si="169"/>
        <v>0.58667624410615726</v>
      </c>
      <c r="Y326" s="6">
        <f t="shared" si="170"/>
        <v>0.37897158637525019</v>
      </c>
      <c r="Z326" s="6">
        <f t="shared" si="171"/>
        <v>0.79438090183706433</v>
      </c>
      <c r="AA326">
        <f t="shared" si="172"/>
        <v>598.18941426501249</v>
      </c>
      <c r="AB326">
        <f t="shared" si="173"/>
        <v>595.18620848713351</v>
      </c>
      <c r="AC326">
        <f t="shared" si="174"/>
        <v>-31.203447878216622</v>
      </c>
      <c r="AD326">
        <f t="shared" si="150"/>
        <v>64.869035013854386</v>
      </c>
      <c r="AE326">
        <f t="shared" si="175"/>
        <v>25.130964986145614</v>
      </c>
      <c r="AF326">
        <f t="shared" si="176"/>
        <v>3.4217102657489153E-2</v>
      </c>
      <c r="AG326">
        <f t="shared" si="177"/>
        <v>25.165182088803103</v>
      </c>
      <c r="AH326">
        <f t="shared" si="151"/>
        <v>147.43705286670382</v>
      </c>
    </row>
    <row r="327" spans="4:34" x14ac:dyDescent="0.35">
      <c r="D327" s="1">
        <f t="shared" si="178"/>
        <v>44887</v>
      </c>
      <c r="E327" s="6">
        <f t="shared" si="152"/>
        <v>0.5</v>
      </c>
      <c r="F327" s="2">
        <f t="shared" si="179"/>
        <v>2459905.5</v>
      </c>
      <c r="G327" s="9">
        <f t="shared" si="153"/>
        <v>0.22889801505817933</v>
      </c>
      <c r="I327" s="10">
        <f t="shared" si="154"/>
        <v>240.97123053934047</v>
      </c>
      <c r="J327" s="10">
        <f t="shared" si="155"/>
        <v>8597.6402573075702</v>
      </c>
      <c r="K327" s="10">
        <f t="shared" si="156"/>
        <v>1.6699005175783026E-2</v>
      </c>
      <c r="L327">
        <f t="shared" si="157"/>
        <v>-1.3093992659270937</v>
      </c>
      <c r="M327">
        <f t="shared" si="158"/>
        <v>239.66183127341338</v>
      </c>
      <c r="N327" s="12">
        <f t="shared" si="159"/>
        <v>8596.3308580416433</v>
      </c>
      <c r="O327" s="12">
        <f t="shared" si="160"/>
        <v>0.98779059496218524</v>
      </c>
      <c r="P327">
        <f t="shared" si="161"/>
        <v>239.65292303298651</v>
      </c>
      <c r="Q327">
        <f t="shared" si="162"/>
        <v>23.436314480626564</v>
      </c>
      <c r="R327">
        <f t="shared" si="163"/>
        <v>23.438207331433265</v>
      </c>
      <c r="S327" s="12">
        <f t="shared" si="164"/>
        <v>-122.54218969173178</v>
      </c>
      <c r="T327">
        <f t="shared" si="165"/>
        <v>-20.075557129328832</v>
      </c>
      <c r="U327">
        <f t="shared" si="166"/>
        <v>4.3030436530766346E-2</v>
      </c>
      <c r="V327">
        <f t="shared" si="167"/>
        <v>14.030769002045259</v>
      </c>
      <c r="W327">
        <f t="shared" si="168"/>
        <v>74.574256992452618</v>
      </c>
      <c r="X327" s="6">
        <f t="shared" si="169"/>
        <v>0.58685363263746859</v>
      </c>
      <c r="Y327" s="6">
        <f t="shared" si="170"/>
        <v>0.37970291876954465</v>
      </c>
      <c r="Z327" s="6">
        <f t="shared" si="171"/>
        <v>0.79400434650539242</v>
      </c>
      <c r="AA327">
        <f t="shared" si="172"/>
        <v>596.59405593962094</v>
      </c>
      <c r="AB327">
        <f t="shared" si="173"/>
        <v>594.93076900204528</v>
      </c>
      <c r="AC327">
        <f t="shared" si="174"/>
        <v>-31.26730774948868</v>
      </c>
      <c r="AD327">
        <f t="shared" si="150"/>
        <v>65.091711306477478</v>
      </c>
      <c r="AE327">
        <f t="shared" si="175"/>
        <v>24.908288693522522</v>
      </c>
      <c r="AF327">
        <f t="shared" si="176"/>
        <v>3.4562008552521305E-2</v>
      </c>
      <c r="AG327">
        <f t="shared" si="177"/>
        <v>24.942850702075042</v>
      </c>
      <c r="AH327">
        <f t="shared" si="151"/>
        <v>147.48697574631001</v>
      </c>
    </row>
    <row r="328" spans="4:34" x14ac:dyDescent="0.35">
      <c r="D328" s="1">
        <f t="shared" si="178"/>
        <v>44888</v>
      </c>
      <c r="E328" s="6">
        <f t="shared" si="152"/>
        <v>0.5</v>
      </c>
      <c r="F328" s="2">
        <f t="shared" si="179"/>
        <v>2459906.5</v>
      </c>
      <c r="G328" s="9">
        <f t="shared" si="153"/>
        <v>0.22892539356605066</v>
      </c>
      <c r="I328" s="10">
        <f t="shared" si="154"/>
        <v>241.95687790330339</v>
      </c>
      <c r="J328" s="10">
        <f t="shared" si="155"/>
        <v>8598.625857587369</v>
      </c>
      <c r="K328" s="10">
        <f t="shared" si="156"/>
        <v>1.6699004023284565E-2</v>
      </c>
      <c r="L328">
        <f t="shared" si="157"/>
        <v>-1.2848207766137185</v>
      </c>
      <c r="M328">
        <f t="shared" si="158"/>
        <v>240.67205712668968</v>
      </c>
      <c r="N328" s="12">
        <f t="shared" si="159"/>
        <v>8597.3410368107561</v>
      </c>
      <c r="O328" s="12">
        <f t="shared" si="160"/>
        <v>0.9875940618631267</v>
      </c>
      <c r="P328">
        <f t="shared" si="161"/>
        <v>240.66315215410526</v>
      </c>
      <c r="Q328">
        <f t="shared" si="162"/>
        <v>23.436314124591998</v>
      </c>
      <c r="R328">
        <f t="shared" si="163"/>
        <v>23.438208567549456</v>
      </c>
      <c r="S328" s="12">
        <f t="shared" si="164"/>
        <v>-121.49007642876551</v>
      </c>
      <c r="T328">
        <f t="shared" si="165"/>
        <v>-20.288589239886118</v>
      </c>
      <c r="U328">
        <f t="shared" si="166"/>
        <v>4.3030441198666239E-2</v>
      </c>
      <c r="V328">
        <f t="shared" si="167"/>
        <v>13.762066096245707</v>
      </c>
      <c r="W328">
        <f t="shared" si="168"/>
        <v>74.379705031103896</v>
      </c>
      <c r="X328" s="6">
        <f t="shared" si="169"/>
        <v>0.58704023187760712</v>
      </c>
      <c r="Y328" s="6">
        <f t="shared" si="170"/>
        <v>0.38042994012454073</v>
      </c>
      <c r="Z328" s="6">
        <f t="shared" si="171"/>
        <v>0.79365052363067334</v>
      </c>
      <c r="AA328">
        <f t="shared" si="172"/>
        <v>595.03764024883117</v>
      </c>
      <c r="AB328">
        <f t="shared" si="173"/>
        <v>594.66206609624567</v>
      </c>
      <c r="AC328">
        <f t="shared" si="174"/>
        <v>-31.334483475938583</v>
      </c>
      <c r="AD328">
        <f t="shared" si="150"/>
        <v>65.310287043735784</v>
      </c>
      <c r="AE328">
        <f t="shared" si="175"/>
        <v>24.689712956264216</v>
      </c>
      <c r="AF328">
        <f t="shared" si="176"/>
        <v>3.4906108352973329E-2</v>
      </c>
      <c r="AG328">
        <f t="shared" si="177"/>
        <v>24.72461906461719</v>
      </c>
      <c r="AH328">
        <f t="shared" si="151"/>
        <v>147.53080127308147</v>
      </c>
    </row>
    <row r="329" spans="4:34" x14ac:dyDescent="0.35">
      <c r="D329" s="1">
        <f t="shared" si="178"/>
        <v>44889</v>
      </c>
      <c r="E329" s="6">
        <f t="shared" si="152"/>
        <v>0.5</v>
      </c>
      <c r="F329" s="2">
        <f t="shared" si="179"/>
        <v>2459907.5</v>
      </c>
      <c r="G329" s="9">
        <f t="shared" si="153"/>
        <v>0.22895277207392198</v>
      </c>
      <c r="I329" s="10">
        <f t="shared" si="154"/>
        <v>242.94252526726814</v>
      </c>
      <c r="J329" s="10">
        <f t="shared" si="155"/>
        <v>8599.6114578671677</v>
      </c>
      <c r="K329" s="10">
        <f t="shared" si="156"/>
        <v>1.6699002870785917E-2</v>
      </c>
      <c r="L329">
        <f t="shared" si="157"/>
        <v>-1.2598439616797352</v>
      </c>
      <c r="M329">
        <f t="shared" si="158"/>
        <v>241.6826813055884</v>
      </c>
      <c r="N329" s="12">
        <f t="shared" si="159"/>
        <v>8598.3516139054882</v>
      </c>
      <c r="O329" s="12">
        <f t="shared" si="160"/>
        <v>0.9874012544634746</v>
      </c>
      <c r="P329">
        <f t="shared" si="161"/>
        <v>241.67377960359261</v>
      </c>
      <c r="Q329">
        <f t="shared" si="162"/>
        <v>23.436313768557433</v>
      </c>
      <c r="R329">
        <f t="shared" si="163"/>
        <v>23.438209802047453</v>
      </c>
      <c r="S329" s="12">
        <f t="shared" si="164"/>
        <v>-120.43469337847139</v>
      </c>
      <c r="T329">
        <f t="shared" si="165"/>
        <v>-20.495401149638038</v>
      </c>
      <c r="U329">
        <f t="shared" si="166"/>
        <v>4.3030445860455666E-2</v>
      </c>
      <c r="V329">
        <f t="shared" si="167"/>
        <v>13.480310522279986</v>
      </c>
      <c r="W329">
        <f t="shared" si="168"/>
        <v>74.190159367702151</v>
      </c>
      <c r="X329" s="6">
        <f t="shared" si="169"/>
        <v>0.58723589547063892</v>
      </c>
      <c r="Y329" s="6">
        <f t="shared" si="170"/>
        <v>0.3811521194492441</v>
      </c>
      <c r="Z329" s="6">
        <f t="shared" si="171"/>
        <v>0.79331967149203375</v>
      </c>
      <c r="AA329">
        <f t="shared" si="172"/>
        <v>593.52127494161721</v>
      </c>
      <c r="AB329">
        <f t="shared" si="173"/>
        <v>594.38031052227996</v>
      </c>
      <c r="AC329">
        <f t="shared" si="174"/>
        <v>-31.404922369430011</v>
      </c>
      <c r="AD329">
        <f t="shared" si="150"/>
        <v>65.524647524262321</v>
      </c>
      <c r="AE329">
        <f t="shared" si="175"/>
        <v>24.475352475737679</v>
      </c>
      <c r="AF329">
        <f t="shared" si="176"/>
        <v>3.5249047708753624E-2</v>
      </c>
      <c r="AG329">
        <f t="shared" si="177"/>
        <v>24.510601523446432</v>
      </c>
      <c r="AH329">
        <f t="shared" si="151"/>
        <v>147.56857597255339</v>
      </c>
    </row>
    <row r="330" spans="4:34" x14ac:dyDescent="0.35">
      <c r="D330" s="1">
        <f t="shared" si="178"/>
        <v>44890</v>
      </c>
      <c r="E330" s="6">
        <f t="shared" si="152"/>
        <v>0.5</v>
      </c>
      <c r="F330" s="2">
        <f t="shared" si="179"/>
        <v>2459908.5</v>
      </c>
      <c r="G330" s="9">
        <f t="shared" si="153"/>
        <v>0.2289801505817933</v>
      </c>
      <c r="I330" s="10">
        <f t="shared" si="154"/>
        <v>243.9281726312347</v>
      </c>
      <c r="J330" s="10">
        <f t="shared" si="155"/>
        <v>8600.5970581469646</v>
      </c>
      <c r="K330" s="10">
        <f t="shared" si="156"/>
        <v>1.6699001718287077E-2</v>
      </c>
      <c r="L330">
        <f t="shared" si="157"/>
        <v>-1.2344762801668447</v>
      </c>
      <c r="M330">
        <f t="shared" si="158"/>
        <v>242.69369635106787</v>
      </c>
      <c r="N330" s="12">
        <f t="shared" si="159"/>
        <v>8599.362581866797</v>
      </c>
      <c r="O330" s="12">
        <f t="shared" si="160"/>
        <v>0.98721223420928472</v>
      </c>
      <c r="P330">
        <f t="shared" si="161"/>
        <v>242.68479792240404</v>
      </c>
      <c r="Q330">
        <f t="shared" si="162"/>
        <v>23.436313412522868</v>
      </c>
      <c r="R330">
        <f t="shared" si="163"/>
        <v>23.438211034925903</v>
      </c>
      <c r="S330" s="12">
        <f t="shared" si="164"/>
        <v>-119.37609306583931</v>
      </c>
      <c r="T330">
        <f t="shared" si="165"/>
        <v>-20.695896695955824</v>
      </c>
      <c r="U330">
        <f t="shared" si="166"/>
        <v>4.303045051612954E-2</v>
      </c>
      <c r="V330">
        <f t="shared" si="167"/>
        <v>13.185731762516042</v>
      </c>
      <c r="W330">
        <f t="shared" si="168"/>
        <v>74.005758158212714</v>
      </c>
      <c r="X330" s="6">
        <f t="shared" si="169"/>
        <v>0.58744046405380834</v>
      </c>
      <c r="Y330" s="6">
        <f t="shared" si="170"/>
        <v>0.38186891361432868</v>
      </c>
      <c r="Z330" s="6">
        <f t="shared" si="171"/>
        <v>0.79301201449328806</v>
      </c>
      <c r="AA330">
        <f t="shared" si="172"/>
        <v>592.04606526570171</v>
      </c>
      <c r="AB330">
        <f t="shared" si="173"/>
        <v>594.08573176251605</v>
      </c>
      <c r="AC330">
        <f t="shared" si="174"/>
        <v>-31.478567059370988</v>
      </c>
      <c r="AD330">
        <f t="shared" si="150"/>
        <v>65.734679095854105</v>
      </c>
      <c r="AE330">
        <f t="shared" si="175"/>
        <v>24.265320904145895</v>
      </c>
      <c r="AF330">
        <f t="shared" si="176"/>
        <v>3.5590456775046742E-2</v>
      </c>
      <c r="AG330">
        <f t="shared" si="177"/>
        <v>24.300911360920942</v>
      </c>
      <c r="AH330">
        <f t="shared" si="151"/>
        <v>147.60034857860325</v>
      </c>
    </row>
    <row r="331" spans="4:34" x14ac:dyDescent="0.35">
      <c r="D331" s="1">
        <f t="shared" si="178"/>
        <v>44891</v>
      </c>
      <c r="E331" s="6">
        <f t="shared" si="152"/>
        <v>0.5</v>
      </c>
      <c r="F331" s="2">
        <f t="shared" si="179"/>
        <v>2459909.5</v>
      </c>
      <c r="G331" s="9">
        <f t="shared" si="153"/>
        <v>0.22900752908966462</v>
      </c>
      <c r="I331" s="10">
        <f t="shared" si="154"/>
        <v>244.91381999520127</v>
      </c>
      <c r="J331" s="10">
        <f t="shared" si="155"/>
        <v>8601.5826584267634</v>
      </c>
      <c r="K331" s="10">
        <f t="shared" si="156"/>
        <v>1.6699000565788047E-2</v>
      </c>
      <c r="L331">
        <f t="shared" si="157"/>
        <v>-1.2087253290388229</v>
      </c>
      <c r="M331">
        <f t="shared" si="158"/>
        <v>243.70509466616244</v>
      </c>
      <c r="N331" s="12">
        <f t="shared" si="159"/>
        <v>8600.3739330977241</v>
      </c>
      <c r="O331" s="12">
        <f t="shared" si="160"/>
        <v>0.98702706140870944</v>
      </c>
      <c r="P331">
        <f t="shared" si="161"/>
        <v>243.69619951357117</v>
      </c>
      <c r="Q331">
        <f t="shared" si="162"/>
        <v>23.436313056488302</v>
      </c>
      <c r="R331">
        <f t="shared" si="163"/>
        <v>23.438212266183442</v>
      </c>
      <c r="S331" s="12">
        <f t="shared" si="164"/>
        <v>-118.31433277537585</v>
      </c>
      <c r="T331">
        <f t="shared" si="165"/>
        <v>-20.889981604174665</v>
      </c>
      <c r="U331">
        <f t="shared" si="166"/>
        <v>4.3030455165682699E-2</v>
      </c>
      <c r="V331">
        <f t="shared" si="167"/>
        <v>12.878577873897898</v>
      </c>
      <c r="W331">
        <f t="shared" si="168"/>
        <v>73.826638959794849</v>
      </c>
      <c r="X331" s="6">
        <f t="shared" si="169"/>
        <v>0.58765376536534863</v>
      </c>
      <c r="Y331" s="6">
        <f t="shared" si="170"/>
        <v>0.38257976825480744</v>
      </c>
      <c r="Z331" s="6">
        <f t="shared" si="171"/>
        <v>0.79272776247588994</v>
      </c>
      <c r="AA331">
        <f t="shared" si="172"/>
        <v>590.61311167835879</v>
      </c>
      <c r="AB331">
        <f t="shared" si="173"/>
        <v>593.77857787389792</v>
      </c>
      <c r="AC331">
        <f t="shared" si="174"/>
        <v>-31.555355531525521</v>
      </c>
      <c r="AD331">
        <f t="shared" si="150"/>
        <v>65.940269256138066</v>
      </c>
      <c r="AE331">
        <f t="shared" si="175"/>
        <v>24.059730743861934</v>
      </c>
      <c r="AF331">
        <f t="shared" si="176"/>
        <v>3.5929950443412108E-2</v>
      </c>
      <c r="AG331">
        <f t="shared" si="177"/>
        <v>24.095660694305344</v>
      </c>
      <c r="AH331">
        <f t="shared" si="151"/>
        <v>147.6261699761456</v>
      </c>
    </row>
    <row r="332" spans="4:34" x14ac:dyDescent="0.35">
      <c r="D332" s="1">
        <f t="shared" si="178"/>
        <v>44892</v>
      </c>
      <c r="E332" s="6">
        <f t="shared" si="152"/>
        <v>0.5</v>
      </c>
      <c r="F332" s="2">
        <f t="shared" si="179"/>
        <v>2459910.5</v>
      </c>
      <c r="G332" s="9">
        <f t="shared" si="153"/>
        <v>0.22903490759753595</v>
      </c>
      <c r="I332" s="10">
        <f t="shared" si="154"/>
        <v>245.89946735916783</v>
      </c>
      <c r="J332" s="10">
        <f t="shared" si="155"/>
        <v>8602.5682587065603</v>
      </c>
      <c r="K332" s="10">
        <f t="shared" si="156"/>
        <v>1.6698999413288829E-2</v>
      </c>
      <c r="L332">
        <f t="shared" si="157"/>
        <v>-1.1825988408521351</v>
      </c>
      <c r="M332">
        <f t="shared" si="158"/>
        <v>244.71686851831569</v>
      </c>
      <c r="N332" s="12">
        <f t="shared" si="159"/>
        <v>8601.3856598657076</v>
      </c>
      <c r="O332" s="12">
        <f t="shared" si="160"/>
        <v>0.98684579520869209</v>
      </c>
      <c r="P332">
        <f t="shared" si="161"/>
        <v>244.70797664453474</v>
      </c>
      <c r="Q332">
        <f t="shared" si="162"/>
        <v>23.436312700453737</v>
      </c>
      <c r="R332">
        <f t="shared" si="163"/>
        <v>23.438213495818722</v>
      </c>
      <c r="S332" s="12">
        <f t="shared" si="164"/>
        <v>-117.24947454283664</v>
      </c>
      <c r="T332">
        <f t="shared" si="165"/>
        <v>-21.077563603407793</v>
      </c>
      <c r="U332">
        <f t="shared" si="166"/>
        <v>4.303045980911005E-2</v>
      </c>
      <c r="V332">
        <f t="shared" si="167"/>
        <v>12.559115291623412</v>
      </c>
      <c r="W332">
        <f t="shared" si="168"/>
        <v>73.652938433721701</v>
      </c>
      <c r="X332" s="6">
        <f t="shared" si="169"/>
        <v>0.58787561438081715</v>
      </c>
      <c r="Y332" s="6">
        <f t="shared" si="170"/>
        <v>0.38328411873159024</v>
      </c>
      <c r="Z332" s="6">
        <f t="shared" si="171"/>
        <v>0.792467110030044</v>
      </c>
      <c r="AA332">
        <f t="shared" si="172"/>
        <v>589.22350746977361</v>
      </c>
      <c r="AB332">
        <f t="shared" si="173"/>
        <v>593.45911529162333</v>
      </c>
      <c r="AC332">
        <f t="shared" si="174"/>
        <v>-31.635221177094166</v>
      </c>
      <c r="AD332">
        <f t="shared" si="150"/>
        <v>66.141306753460668</v>
      </c>
      <c r="AE332">
        <f t="shared" si="175"/>
        <v>23.858693246539332</v>
      </c>
      <c r="AF332">
        <f t="shared" si="176"/>
        <v>3.6267128667097678E-2</v>
      </c>
      <c r="AG332">
        <f t="shared" si="177"/>
        <v>23.894960375206431</v>
      </c>
      <c r="AH332">
        <f t="shared" si="151"/>
        <v>147.64609314373968</v>
      </c>
    </row>
    <row r="333" spans="4:34" x14ac:dyDescent="0.35">
      <c r="D333" s="1">
        <f t="shared" si="178"/>
        <v>44893</v>
      </c>
      <c r="E333" s="6">
        <f t="shared" si="152"/>
        <v>0.5</v>
      </c>
      <c r="F333" s="2">
        <f t="shared" si="179"/>
        <v>2459911.5</v>
      </c>
      <c r="G333" s="9">
        <f t="shared" si="153"/>
        <v>0.22906228610540724</v>
      </c>
      <c r="I333" s="10">
        <f t="shared" si="154"/>
        <v>246.88511472313439</v>
      </c>
      <c r="J333" s="10">
        <f t="shared" si="155"/>
        <v>8603.5538589863554</v>
      </c>
      <c r="K333" s="10">
        <f t="shared" si="156"/>
        <v>1.6698998260789421E-2</v>
      </c>
      <c r="L333">
        <f t="shared" si="157"/>
        <v>-1.1561046813579301</v>
      </c>
      <c r="M333">
        <f t="shared" si="158"/>
        <v>245.72901004177646</v>
      </c>
      <c r="N333" s="12">
        <f t="shared" si="159"/>
        <v>8602.3977543049969</v>
      </c>
      <c r="O333" s="12">
        <f t="shared" si="160"/>
        <v>0.98666849357201403</v>
      </c>
      <c r="P333">
        <f t="shared" si="161"/>
        <v>245.72012144954078</v>
      </c>
      <c r="Q333">
        <f t="shared" si="162"/>
        <v>23.436312344419171</v>
      </c>
      <c r="R333">
        <f t="shared" si="163"/>
        <v>23.438214723830384</v>
      </c>
      <c r="S333" s="12">
        <f t="shared" si="164"/>
        <v>-116.18158513557064</v>
      </c>
      <c r="T333">
        <f t="shared" si="165"/>
        <v>-21.258552542977679</v>
      </c>
      <c r="U333">
        <f t="shared" si="166"/>
        <v>4.3030464446406444E-2</v>
      </c>
      <c r="V333">
        <f t="shared" si="167"/>
        <v>12.227628591639661</v>
      </c>
      <c r="W333">
        <f t="shared" si="168"/>
        <v>73.484792038282194</v>
      </c>
      <c r="X333" s="6">
        <f t="shared" si="169"/>
        <v>0.58810581347802804</v>
      </c>
      <c r="Y333" s="6">
        <f t="shared" si="170"/>
        <v>0.38398139114946633</v>
      </c>
      <c r="Z333" s="6">
        <f t="shared" si="171"/>
        <v>0.79223023580658969</v>
      </c>
      <c r="AA333">
        <f t="shared" si="172"/>
        <v>587.87833630625755</v>
      </c>
      <c r="AB333">
        <f t="shared" si="173"/>
        <v>593.12762859163968</v>
      </c>
      <c r="AC333">
        <f t="shared" si="174"/>
        <v>-31.718092852090081</v>
      </c>
      <c r="AD333">
        <f t="shared" si="150"/>
        <v>66.33768168780874</v>
      </c>
      <c r="AE333">
        <f t="shared" si="175"/>
        <v>23.66231831219126</v>
      </c>
      <c r="AF333">
        <f t="shared" si="176"/>
        <v>3.6601576886380931E-2</v>
      </c>
      <c r="AG333">
        <f t="shared" si="177"/>
        <v>23.69891988907764</v>
      </c>
      <c r="AH333">
        <f t="shared" si="151"/>
        <v>147.66017309626994</v>
      </c>
    </row>
    <row r="334" spans="4:34" x14ac:dyDescent="0.35">
      <c r="D334" s="1">
        <f t="shared" si="178"/>
        <v>44894</v>
      </c>
      <c r="E334" s="6">
        <f t="shared" si="152"/>
        <v>0.5</v>
      </c>
      <c r="F334" s="2">
        <f t="shared" si="179"/>
        <v>2459912.5</v>
      </c>
      <c r="G334" s="9">
        <f t="shared" si="153"/>
        <v>0.22908966461327857</v>
      </c>
      <c r="I334" s="10">
        <f t="shared" si="154"/>
        <v>247.87076208710278</v>
      </c>
      <c r="J334" s="10">
        <f t="shared" si="155"/>
        <v>8604.5394592661542</v>
      </c>
      <c r="K334" s="10">
        <f t="shared" si="156"/>
        <v>1.6698997108289822E-2</v>
      </c>
      <c r="L334">
        <f t="shared" si="157"/>
        <v>-1.1292508470355778</v>
      </c>
      <c r="M334">
        <f t="shared" si="158"/>
        <v>246.74151124006721</v>
      </c>
      <c r="N334" s="12">
        <f t="shared" si="159"/>
        <v>8603.4102084191181</v>
      </c>
      <c r="O334" s="12">
        <f t="shared" si="160"/>
        <v>0.98649521325472056</v>
      </c>
      <c r="P334">
        <f t="shared" si="161"/>
        <v>246.73262593210899</v>
      </c>
      <c r="Q334">
        <f t="shared" si="162"/>
        <v>23.436311988384606</v>
      </c>
      <c r="R334">
        <f t="shared" si="163"/>
        <v>23.438215950217074</v>
      </c>
      <c r="S334" s="12">
        <f t="shared" si="164"/>
        <v>-115.11073602107484</v>
      </c>
      <c r="T334">
        <f t="shared" si="165"/>
        <v>-21.432860509144025</v>
      </c>
      <c r="U334">
        <f t="shared" si="166"/>
        <v>4.3030469077566809E-2</v>
      </c>
      <c r="V334">
        <f t="shared" si="167"/>
        <v>11.884420211977304</v>
      </c>
      <c r="W334">
        <f t="shared" si="168"/>
        <v>73.32233371269318</v>
      </c>
      <c r="X334" s="6">
        <f t="shared" si="169"/>
        <v>0.58834415263057138</v>
      </c>
      <c r="Y334" s="6">
        <f t="shared" si="170"/>
        <v>0.3846710034286458</v>
      </c>
      <c r="Z334" s="6">
        <f t="shared" si="171"/>
        <v>0.79201730183249686</v>
      </c>
      <c r="AA334">
        <f t="shared" si="172"/>
        <v>586.57866970154544</v>
      </c>
      <c r="AB334">
        <f t="shared" si="173"/>
        <v>592.78442021197725</v>
      </c>
      <c r="AC334">
        <f t="shared" si="174"/>
        <v>-31.803894947005688</v>
      </c>
      <c r="AD334">
        <f t="shared" si="150"/>
        <v>66.52928561156611</v>
      </c>
      <c r="AE334">
        <f t="shared" si="175"/>
        <v>23.47071438843389</v>
      </c>
      <c r="AF334">
        <f t="shared" si="176"/>
        <v>3.6932866559360469E-2</v>
      </c>
      <c r="AG334">
        <f t="shared" si="177"/>
        <v>23.507647254993252</v>
      </c>
      <c r="AH334">
        <f t="shared" si="151"/>
        <v>147.66846682784796</v>
      </c>
    </row>
    <row r="335" spans="4:34" x14ac:dyDescent="0.35">
      <c r="D335" s="1">
        <f t="shared" si="178"/>
        <v>44895</v>
      </c>
      <c r="E335" s="6">
        <f t="shared" si="152"/>
        <v>0.5</v>
      </c>
      <c r="F335" s="2">
        <f t="shared" si="179"/>
        <v>2459913.5</v>
      </c>
      <c r="G335" s="9">
        <f t="shared" si="153"/>
        <v>0.22911704312114989</v>
      </c>
      <c r="I335" s="10">
        <f t="shared" si="154"/>
        <v>248.85640945106934</v>
      </c>
      <c r="J335" s="10">
        <f t="shared" si="155"/>
        <v>8605.5250595459493</v>
      </c>
      <c r="K335" s="10">
        <f t="shared" si="156"/>
        <v>1.6698995955790032E-2</v>
      </c>
      <c r="L335">
        <f t="shared" si="157"/>
        <v>-1.1020454625602558</v>
      </c>
      <c r="M335">
        <f t="shared" si="158"/>
        <v>247.75436398850908</v>
      </c>
      <c r="N335" s="12">
        <f t="shared" si="159"/>
        <v>8604.4230140833897</v>
      </c>
      <c r="O335" s="12">
        <f t="shared" si="160"/>
        <v>0.98632600978394125</v>
      </c>
      <c r="P335">
        <f t="shared" si="161"/>
        <v>247.74548196755768</v>
      </c>
      <c r="Q335">
        <f t="shared" si="162"/>
        <v>23.436311632350044</v>
      </c>
      <c r="R335">
        <f t="shared" si="163"/>
        <v>23.438217174977449</v>
      </c>
      <c r="S335" s="12">
        <f t="shared" si="164"/>
        <v>-114.0370033234248</v>
      </c>
      <c r="T335">
        <f t="shared" si="165"/>
        <v>-21.600401941789052</v>
      </c>
      <c r="U335">
        <f t="shared" si="166"/>
        <v>4.3030473702586038E-2</v>
      </c>
      <c r="V335">
        <f t="shared" si="167"/>
        <v>11.529810133096158</v>
      </c>
      <c r="W335">
        <f t="shared" si="168"/>
        <v>73.165695553173393</v>
      </c>
      <c r="X335" s="6">
        <f t="shared" si="169"/>
        <v>0.58859040962979436</v>
      </c>
      <c r="Y335" s="6">
        <f t="shared" si="170"/>
        <v>0.38535236642653498</v>
      </c>
      <c r="Z335" s="6">
        <f t="shared" si="171"/>
        <v>0.7918284528330537</v>
      </c>
      <c r="AA335">
        <f t="shared" si="172"/>
        <v>585.32556442538714</v>
      </c>
      <c r="AB335">
        <f t="shared" si="173"/>
        <v>592.42981013309611</v>
      </c>
      <c r="AC335">
        <f t="shared" si="174"/>
        <v>-31.892547466725972</v>
      </c>
      <c r="AD335">
        <f t="shared" si="150"/>
        <v>66.716011629898745</v>
      </c>
      <c r="AE335">
        <f t="shared" si="175"/>
        <v>23.283988370101255</v>
      </c>
      <c r="AF335">
        <f t="shared" si="176"/>
        <v>3.7260555803106193E-2</v>
      </c>
      <c r="AG335">
        <f t="shared" si="177"/>
        <v>23.32124892590436</v>
      </c>
      <c r="AH335">
        <f t="shared" si="151"/>
        <v>147.67103325507117</v>
      </c>
    </row>
    <row r="336" spans="4:34" x14ac:dyDescent="0.35">
      <c r="D336" s="1">
        <f t="shared" si="178"/>
        <v>44896</v>
      </c>
      <c r="E336" s="6">
        <f t="shared" si="152"/>
        <v>0.5</v>
      </c>
      <c r="F336" s="2">
        <f t="shared" si="179"/>
        <v>2459914.5</v>
      </c>
      <c r="G336" s="9">
        <f t="shared" si="153"/>
        <v>0.22914442162902121</v>
      </c>
      <c r="I336" s="10">
        <f t="shared" si="154"/>
        <v>249.84205681503954</v>
      </c>
      <c r="J336" s="10">
        <f t="shared" si="155"/>
        <v>8606.5106598257462</v>
      </c>
      <c r="K336" s="10">
        <f t="shared" si="156"/>
        <v>1.6698994803290054E-2</v>
      </c>
      <c r="L336">
        <f t="shared" si="157"/>
        <v>-1.074496778202582</v>
      </c>
      <c r="M336">
        <f t="shared" si="158"/>
        <v>248.76756003683695</v>
      </c>
      <c r="N336" s="12">
        <f t="shared" si="159"/>
        <v>8605.4361630475432</v>
      </c>
      <c r="O336" s="12">
        <f t="shared" si="160"/>
        <v>0.98616093743610256</v>
      </c>
      <c r="P336">
        <f t="shared" si="161"/>
        <v>248.75868130561892</v>
      </c>
      <c r="Q336">
        <f t="shared" si="162"/>
        <v>23.436311276315479</v>
      </c>
      <c r="R336">
        <f t="shared" si="163"/>
        <v>23.438218398110148</v>
      </c>
      <c r="S336" s="12">
        <f t="shared" si="164"/>
        <v>-112.96046776724258</v>
      </c>
      <c r="T336">
        <f t="shared" si="165"/>
        <v>-21.761093750716217</v>
      </c>
      <c r="U336">
        <f t="shared" si="166"/>
        <v>4.3030478321458995E-2</v>
      </c>
      <c r="V336">
        <f t="shared" si="167"/>
        <v>11.16413551752124</v>
      </c>
      <c r="W336">
        <f t="shared" si="168"/>
        <v>73.015007482437511</v>
      </c>
      <c r="X336" s="6">
        <f t="shared" si="169"/>
        <v>0.58884435033505467</v>
      </c>
      <c r="Y336" s="6">
        <f t="shared" si="170"/>
        <v>0.38602488510606153</v>
      </c>
      <c r="Z336" s="6">
        <f t="shared" si="171"/>
        <v>0.79166381556404763</v>
      </c>
      <c r="AA336">
        <f t="shared" si="172"/>
        <v>584.12005985950009</v>
      </c>
      <c r="AB336">
        <f t="shared" si="173"/>
        <v>592.06413551752121</v>
      </c>
      <c r="AC336">
        <f t="shared" si="174"/>
        <v>-31.983966120619698</v>
      </c>
      <c r="AD336">
        <f t="shared" si="150"/>
        <v>66.897754500567302</v>
      </c>
      <c r="AE336">
        <f t="shared" si="175"/>
        <v>23.102245499432698</v>
      </c>
      <c r="AF336">
        <f t="shared" si="176"/>
        <v>3.7584190149474048E-2</v>
      </c>
      <c r="AG336">
        <f t="shared" si="177"/>
        <v>23.139829689582172</v>
      </c>
      <c r="AH336">
        <f t="shared" si="151"/>
        <v>147.6679331607541</v>
      </c>
    </row>
    <row r="337" spans="4:34" x14ac:dyDescent="0.35">
      <c r="D337" s="1">
        <f t="shared" si="178"/>
        <v>44897</v>
      </c>
      <c r="E337" s="6">
        <f t="shared" si="152"/>
        <v>0.5</v>
      </c>
      <c r="F337" s="2">
        <f t="shared" si="179"/>
        <v>2459915.5</v>
      </c>
      <c r="G337" s="9">
        <f t="shared" si="153"/>
        <v>0.22917180013689253</v>
      </c>
      <c r="I337" s="10">
        <f t="shared" si="154"/>
        <v>250.82770417900792</v>
      </c>
      <c r="J337" s="10">
        <f t="shared" si="155"/>
        <v>8607.4962601055431</v>
      </c>
      <c r="K337" s="10">
        <f t="shared" si="156"/>
        <v>1.6698993650789886E-2</v>
      </c>
      <c r="L337">
        <f t="shared" si="157"/>
        <v>-1.0466131671645127</v>
      </c>
      <c r="M337">
        <f t="shared" si="158"/>
        <v>249.78109101184342</v>
      </c>
      <c r="N337" s="12">
        <f t="shared" si="159"/>
        <v>8606.4496469383794</v>
      </c>
      <c r="O337" s="12">
        <f t="shared" si="160"/>
        <v>0.98600004921556383</v>
      </c>
      <c r="P337">
        <f t="shared" si="161"/>
        <v>249.77221557308249</v>
      </c>
      <c r="Q337">
        <f t="shared" si="162"/>
        <v>23.436310920280917</v>
      </c>
      <c r="R337">
        <f t="shared" si="163"/>
        <v>23.438219619613825</v>
      </c>
      <c r="S337" s="12">
        <f t="shared" si="164"/>
        <v>-111.88121460901476</v>
      </c>
      <c r="T337">
        <f t="shared" si="165"/>
        <v>-21.914855431190823</v>
      </c>
      <c r="U337">
        <f t="shared" si="166"/>
        <v>4.3030482934180617E-2</v>
      </c>
      <c r="V337">
        <f t="shared" si="167"/>
        <v>10.787750309232878</v>
      </c>
      <c r="W337">
        <f t="shared" si="168"/>
        <v>72.870396913995748</v>
      </c>
      <c r="X337" s="6">
        <f t="shared" si="169"/>
        <v>0.58910572895192159</v>
      </c>
      <c r="Y337" s="6">
        <f t="shared" si="170"/>
        <v>0.38668795974637787</v>
      </c>
      <c r="Z337" s="6">
        <f t="shared" si="171"/>
        <v>0.79152349815746526</v>
      </c>
      <c r="AA337">
        <f t="shared" si="172"/>
        <v>582.96317531196598</v>
      </c>
      <c r="AB337">
        <f t="shared" si="173"/>
        <v>591.68775030923291</v>
      </c>
      <c r="AC337">
        <f t="shared" si="174"/>
        <v>-32.078062422691772</v>
      </c>
      <c r="AD337">
        <f t="shared" si="150"/>
        <v>67.074410732941786</v>
      </c>
      <c r="AE337">
        <f t="shared" si="175"/>
        <v>22.925589267058214</v>
      </c>
      <c r="AF337">
        <f t="shared" si="176"/>
        <v>3.7903303419115388E-2</v>
      </c>
      <c r="AG337">
        <f t="shared" si="177"/>
        <v>22.963492570477328</v>
      </c>
      <c r="AH337">
        <f t="shared" si="151"/>
        <v>147.65922913823681</v>
      </c>
    </row>
    <row r="338" spans="4:34" x14ac:dyDescent="0.35">
      <c r="D338" s="1">
        <f t="shared" si="178"/>
        <v>44898</v>
      </c>
      <c r="E338" s="6">
        <f t="shared" si="152"/>
        <v>0.5</v>
      </c>
      <c r="F338" s="2">
        <f t="shared" si="179"/>
        <v>2459916.5</v>
      </c>
      <c r="G338" s="9">
        <f t="shared" si="153"/>
        <v>0.22919917864476386</v>
      </c>
      <c r="I338" s="10">
        <f t="shared" si="154"/>
        <v>251.81335154297631</v>
      </c>
      <c r="J338" s="10">
        <f t="shared" si="155"/>
        <v>8608.4818603853382</v>
      </c>
      <c r="K338" s="10">
        <f t="shared" si="156"/>
        <v>1.6698992498289527E-2</v>
      </c>
      <c r="L338">
        <f t="shared" si="157"/>
        <v>-1.0184031228503219</v>
      </c>
      <c r="M338">
        <f t="shared" si="158"/>
        <v>250.79494842012599</v>
      </c>
      <c r="N338" s="12">
        <f t="shared" si="159"/>
        <v>8607.4634572624873</v>
      </c>
      <c r="O338" s="12">
        <f t="shared" si="160"/>
        <v>0.9858433968336856</v>
      </c>
      <c r="P338">
        <f t="shared" si="161"/>
        <v>250.7860762765431</v>
      </c>
      <c r="Q338">
        <f t="shared" si="162"/>
        <v>23.436310564246352</v>
      </c>
      <c r="R338">
        <f t="shared" si="163"/>
        <v>23.438220839487133</v>
      </c>
      <c r="S338" s="12">
        <f t="shared" si="164"/>
        <v>-110.79933355548539</v>
      </c>
      <c r="T338">
        <f t="shared" si="165"/>
        <v>-22.061609178363412</v>
      </c>
      <c r="U338">
        <f t="shared" si="166"/>
        <v>4.3030487540745788E-2</v>
      </c>
      <c r="V338">
        <f t="shared" si="167"/>
        <v>10.401024793356076</v>
      </c>
      <c r="W338">
        <f t="shared" si="168"/>
        <v>72.731988412728526</v>
      </c>
      <c r="X338" s="6">
        <f t="shared" si="169"/>
        <v>0.58937428833794714</v>
      </c>
      <c r="Y338" s="6">
        <f t="shared" si="170"/>
        <v>0.38734098719147902</v>
      </c>
      <c r="Z338" s="6">
        <f t="shared" si="171"/>
        <v>0.79140758948441536</v>
      </c>
      <c r="AA338">
        <f t="shared" si="172"/>
        <v>581.85590730182821</v>
      </c>
      <c r="AB338">
        <f t="shared" si="173"/>
        <v>591.30102479335608</v>
      </c>
      <c r="AC338">
        <f t="shared" si="174"/>
        <v>-32.174743801660981</v>
      </c>
      <c r="AD338">
        <f t="shared" si="150"/>
        <v>67.245878686016965</v>
      </c>
      <c r="AE338">
        <f t="shared" si="175"/>
        <v>22.754121313983035</v>
      </c>
      <c r="AF338">
        <f t="shared" si="176"/>
        <v>3.8217418716396924E-2</v>
      </c>
      <c r="AG338">
        <f t="shared" si="177"/>
        <v>22.792338732699431</v>
      </c>
      <c r="AH338">
        <f t="shared" si="151"/>
        <v>147.64498553634854</v>
      </c>
    </row>
    <row r="339" spans="4:34" x14ac:dyDescent="0.35">
      <c r="D339" s="1">
        <f t="shared" si="178"/>
        <v>44899</v>
      </c>
      <c r="E339" s="6">
        <f t="shared" si="152"/>
        <v>0.5</v>
      </c>
      <c r="F339" s="2">
        <f t="shared" si="179"/>
        <v>2459917.5</v>
      </c>
      <c r="G339" s="9">
        <f t="shared" si="153"/>
        <v>0.22922655715263518</v>
      </c>
      <c r="I339" s="10">
        <f t="shared" si="154"/>
        <v>252.79899890694469</v>
      </c>
      <c r="J339" s="10">
        <f t="shared" si="155"/>
        <v>8609.4674606651351</v>
      </c>
      <c r="K339" s="10">
        <f t="shared" si="156"/>
        <v>1.6698991345788977E-2</v>
      </c>
      <c r="L339">
        <f t="shared" si="157"/>
        <v>-0.98987525607396953</v>
      </c>
      <c r="M339">
        <f t="shared" si="158"/>
        <v>251.80912365087073</v>
      </c>
      <c r="N339" s="12">
        <f t="shared" si="159"/>
        <v>8608.4775854090603</v>
      </c>
      <c r="O339" s="12">
        <f t="shared" si="160"/>
        <v>0.98569103068833197</v>
      </c>
      <c r="P339">
        <f t="shared" si="161"/>
        <v>251.80025480518401</v>
      </c>
      <c r="Q339">
        <f t="shared" si="162"/>
        <v>23.43631020821179</v>
      </c>
      <c r="R339">
        <f t="shared" si="163"/>
        <v>23.438222057728733</v>
      </c>
      <c r="S339" s="12">
        <f t="shared" si="164"/>
        <v>-109.71491866905882</v>
      </c>
      <c r="T339">
        <f t="shared" si="165"/>
        <v>-22.201280000185498</v>
      </c>
      <c r="U339">
        <f t="shared" si="166"/>
        <v>4.3030492141149471E-2</v>
      </c>
      <c r="V339">
        <f t="shared" si="167"/>
        <v>10.00434511687414</v>
      </c>
      <c r="W339">
        <f t="shared" si="168"/>
        <v>72.599903353326383</v>
      </c>
      <c r="X339" s="6">
        <f t="shared" si="169"/>
        <v>0.58964976033550409</v>
      </c>
      <c r="Y339" s="6">
        <f t="shared" si="170"/>
        <v>0.38798336213181966</v>
      </c>
      <c r="Z339" s="6">
        <f t="shared" si="171"/>
        <v>0.79131615853918857</v>
      </c>
      <c r="AA339">
        <f t="shared" si="172"/>
        <v>580.79922682661106</v>
      </c>
      <c r="AB339">
        <f t="shared" si="173"/>
        <v>590.90434511687408</v>
      </c>
      <c r="AC339">
        <f t="shared" si="174"/>
        <v>-32.273913720781479</v>
      </c>
      <c r="AD339">
        <f t="shared" si="150"/>
        <v>67.412058665198956</v>
      </c>
      <c r="AE339">
        <f t="shared" si="175"/>
        <v>22.587941334801044</v>
      </c>
      <c r="AF339">
        <f t="shared" si="176"/>
        <v>3.8526049546917941E-2</v>
      </c>
      <c r="AG339">
        <f t="shared" si="177"/>
        <v>22.626467384347961</v>
      </c>
      <c r="AH339">
        <f t="shared" si="151"/>
        <v>147.62526840509122</v>
      </c>
    </row>
    <row r="340" spans="4:34" x14ac:dyDescent="0.35">
      <c r="D340" s="1">
        <f t="shared" si="178"/>
        <v>44900</v>
      </c>
      <c r="E340" s="6">
        <f t="shared" si="152"/>
        <v>0.5</v>
      </c>
      <c r="F340" s="2">
        <f t="shared" si="179"/>
        <v>2459918.5</v>
      </c>
      <c r="G340" s="9">
        <f t="shared" si="153"/>
        <v>0.2292539356605065</v>
      </c>
      <c r="I340" s="10">
        <f t="shared" si="154"/>
        <v>253.78464627091671</v>
      </c>
      <c r="J340" s="10">
        <f t="shared" si="155"/>
        <v>8610.4530609449303</v>
      </c>
      <c r="K340" s="10">
        <f t="shared" si="156"/>
        <v>1.669899019328824E-2</v>
      </c>
      <c r="L340">
        <f t="shared" si="157"/>
        <v>-0.96103829220557679</v>
      </c>
      <c r="M340">
        <f t="shared" si="158"/>
        <v>252.82360797871112</v>
      </c>
      <c r="N340" s="12">
        <f t="shared" si="159"/>
        <v>8609.4920226527247</v>
      </c>
      <c r="O340" s="12">
        <f t="shared" si="160"/>
        <v>0.98554299984384097</v>
      </c>
      <c r="P340">
        <f t="shared" si="161"/>
        <v>252.81474243363587</v>
      </c>
      <c r="Q340">
        <f t="shared" si="162"/>
        <v>23.436309852177224</v>
      </c>
      <c r="R340">
        <f t="shared" si="163"/>
        <v>23.438223274337265</v>
      </c>
      <c r="S340" s="12">
        <f t="shared" si="164"/>
        <v>-108.62806826009725</v>
      </c>
      <c r="T340">
        <f t="shared" si="165"/>
        <v>-22.333795828438131</v>
      </c>
      <c r="U340">
        <f t="shared" si="166"/>
        <v>4.303049673538651E-2</v>
      </c>
      <c r="V340">
        <f t="shared" si="167"/>
        <v>9.5981127712042689</v>
      </c>
      <c r="W340">
        <f t="shared" si="168"/>
        <v>72.474259578257417</v>
      </c>
      <c r="X340" s="6">
        <f t="shared" si="169"/>
        <v>0.58993186613110815</v>
      </c>
      <c r="Y340" s="6">
        <f t="shared" si="170"/>
        <v>0.38861447841372643</v>
      </c>
      <c r="Z340" s="6">
        <f t="shared" si="171"/>
        <v>0.79124925384848999</v>
      </c>
      <c r="AA340">
        <f t="shared" si="172"/>
        <v>579.79407662605934</v>
      </c>
      <c r="AB340">
        <f t="shared" si="173"/>
        <v>590.49811277120421</v>
      </c>
      <c r="AC340">
        <f t="shared" si="174"/>
        <v>-32.375471807198949</v>
      </c>
      <c r="AD340">
        <f t="shared" si="150"/>
        <v>67.572853017652108</v>
      </c>
      <c r="AE340">
        <f t="shared" si="175"/>
        <v>22.427146982347892</v>
      </c>
      <c r="AF340">
        <f t="shared" si="176"/>
        <v>3.8828701058245443E-2</v>
      </c>
      <c r="AG340">
        <f t="shared" si="177"/>
        <v>22.465975683406139</v>
      </c>
      <c r="AH340">
        <f t="shared" si="151"/>
        <v>147.60014544208104</v>
      </c>
    </row>
    <row r="341" spans="4:34" x14ac:dyDescent="0.35">
      <c r="D341" s="1">
        <f t="shared" si="178"/>
        <v>44901</v>
      </c>
      <c r="E341" s="6">
        <f t="shared" si="152"/>
        <v>0.5</v>
      </c>
      <c r="F341" s="2">
        <f t="shared" si="179"/>
        <v>2459919.5</v>
      </c>
      <c r="G341" s="9">
        <f t="shared" si="153"/>
        <v>0.22928131416837783</v>
      </c>
      <c r="I341" s="10">
        <f t="shared" si="154"/>
        <v>254.77029363488691</v>
      </c>
      <c r="J341" s="10">
        <f t="shared" si="155"/>
        <v>8611.4386612247254</v>
      </c>
      <c r="K341" s="10">
        <f t="shared" si="156"/>
        <v>1.6698989040787308E-2</v>
      </c>
      <c r="L341">
        <f t="shared" si="157"/>
        <v>-0.9319010682556893</v>
      </c>
      <c r="M341">
        <f t="shared" si="158"/>
        <v>253.83839256663123</v>
      </c>
      <c r="N341" s="12">
        <f t="shared" si="159"/>
        <v>8610.5067601564697</v>
      </c>
      <c r="O341" s="12">
        <f t="shared" si="160"/>
        <v>0.98539935201145512</v>
      </c>
      <c r="P341">
        <f t="shared" si="161"/>
        <v>253.8295303248799</v>
      </c>
      <c r="Q341">
        <f t="shared" si="162"/>
        <v>23.436309496142663</v>
      </c>
      <c r="R341">
        <f t="shared" si="163"/>
        <v>23.438224489311402</v>
      </c>
      <c r="S341" s="12">
        <f t="shared" si="164"/>
        <v>-107.53888476613993</v>
      </c>
      <c r="T341">
        <f t="shared" si="165"/>
        <v>-22.459087627478759</v>
      </c>
      <c r="U341">
        <f t="shared" si="166"/>
        <v>4.303050132345191E-2</v>
      </c>
      <c r="V341">
        <f t="shared" si="167"/>
        <v>9.1827440376062945</v>
      </c>
      <c r="W341">
        <f t="shared" si="168"/>
        <v>72.355171057014559</v>
      </c>
      <c r="X341" s="6">
        <f t="shared" si="169"/>
        <v>0.59022031664055119</v>
      </c>
      <c r="Y341" s="6">
        <f t="shared" si="170"/>
        <v>0.38923373037106629</v>
      </c>
      <c r="Z341" s="6">
        <f t="shared" si="171"/>
        <v>0.79120690291003604</v>
      </c>
      <c r="AA341">
        <f t="shared" si="172"/>
        <v>578.84136845611647</v>
      </c>
      <c r="AB341">
        <f t="shared" si="173"/>
        <v>590.08274403760629</v>
      </c>
      <c r="AC341">
        <f t="shared" si="174"/>
        <v>-32.479313990598428</v>
      </c>
      <c r="AD341">
        <f t="shared" si="150"/>
        <v>67.728166225985518</v>
      </c>
      <c r="AE341">
        <f t="shared" si="175"/>
        <v>22.271833774014482</v>
      </c>
      <c r="AF341">
        <f t="shared" si="176"/>
        <v>3.9124871403256385E-2</v>
      </c>
      <c r="AG341">
        <f t="shared" si="177"/>
        <v>22.310958645417738</v>
      </c>
      <c r="AH341">
        <f t="shared" si="151"/>
        <v>147.56968593976603</v>
      </c>
    </row>
    <row r="342" spans="4:34" x14ac:dyDescent="0.35">
      <c r="D342" s="1">
        <f t="shared" si="178"/>
        <v>44902</v>
      </c>
      <c r="E342" s="6">
        <f t="shared" si="152"/>
        <v>0.5</v>
      </c>
      <c r="F342" s="2">
        <f t="shared" si="179"/>
        <v>2459920.5</v>
      </c>
      <c r="G342" s="9">
        <f t="shared" si="153"/>
        <v>0.22930869267624915</v>
      </c>
      <c r="I342" s="10">
        <f t="shared" si="154"/>
        <v>255.75594099885893</v>
      </c>
      <c r="J342" s="10">
        <f t="shared" si="155"/>
        <v>8612.4242615045205</v>
      </c>
      <c r="K342" s="10">
        <f t="shared" si="156"/>
        <v>1.669898788828619E-2</v>
      </c>
      <c r="L342">
        <f t="shared" si="157"/>
        <v>-0.90247252990091409</v>
      </c>
      <c r="M342">
        <f t="shared" si="158"/>
        <v>254.85346846895803</v>
      </c>
      <c r="N342" s="12">
        <f t="shared" si="159"/>
        <v>8611.52178897462</v>
      </c>
      <c r="O342" s="12">
        <f t="shared" si="160"/>
        <v>0.98526013353023867</v>
      </c>
      <c r="P342">
        <f t="shared" si="161"/>
        <v>254.84460953324029</v>
      </c>
      <c r="Q342">
        <f t="shared" si="162"/>
        <v>23.436309140108101</v>
      </c>
      <c r="R342">
        <f t="shared" si="163"/>
        <v>23.438225702649792</v>
      </c>
      <c r="S342" s="12">
        <f t="shared" si="164"/>
        <v>-106.44747461805835</v>
      </c>
      <c r="T342">
        <f t="shared" si="165"/>
        <v>-22.577089500320014</v>
      </c>
      <c r="U342">
        <f t="shared" si="166"/>
        <v>4.3030505905340556E-2</v>
      </c>
      <c r="V342">
        <f t="shared" si="167"/>
        <v>8.7586693965217801</v>
      </c>
      <c r="W342">
        <f t="shared" si="168"/>
        <v>72.242747548450524</v>
      </c>
      <c r="X342" s="6">
        <f t="shared" si="169"/>
        <v>0.59051481291908214</v>
      </c>
      <c r="Y342" s="6">
        <f t="shared" si="170"/>
        <v>0.38984051417338622</v>
      </c>
      <c r="Z342" s="6">
        <f t="shared" si="171"/>
        <v>0.79118911166477801</v>
      </c>
      <c r="AA342">
        <f t="shared" si="172"/>
        <v>577.94198038760419</v>
      </c>
      <c r="AB342">
        <f t="shared" si="173"/>
        <v>589.65866939652176</v>
      </c>
      <c r="AC342">
        <f t="shared" si="174"/>
        <v>-32.58533265086956</v>
      </c>
      <c r="AD342">
        <f t="shared" si="150"/>
        <v>67.877905000070754</v>
      </c>
      <c r="AE342">
        <f t="shared" si="175"/>
        <v>22.122094999929246</v>
      </c>
      <c r="AF342">
        <f t="shared" si="176"/>
        <v>3.9414053224178514E-2</v>
      </c>
      <c r="AG342">
        <f t="shared" si="177"/>
        <v>22.161509053153424</v>
      </c>
      <c r="AH342">
        <f t="shared" si="151"/>
        <v>147.53396073341605</v>
      </c>
    </row>
    <row r="343" spans="4:34" x14ac:dyDescent="0.35">
      <c r="D343" s="1">
        <f t="shared" si="178"/>
        <v>44903</v>
      </c>
      <c r="E343" s="6">
        <f t="shared" si="152"/>
        <v>0.5</v>
      </c>
      <c r="F343" s="2">
        <f t="shared" si="179"/>
        <v>2459921.5</v>
      </c>
      <c r="G343" s="9">
        <f t="shared" si="153"/>
        <v>0.22933607118412047</v>
      </c>
      <c r="I343" s="10">
        <f t="shared" si="154"/>
        <v>256.74158836282913</v>
      </c>
      <c r="J343" s="10">
        <f t="shared" si="155"/>
        <v>8613.4098617843156</v>
      </c>
      <c r="K343" s="10">
        <f t="shared" si="156"/>
        <v>1.6698986735784883E-2</v>
      </c>
      <c r="L343">
        <f t="shared" si="157"/>
        <v>-0.87276172845102518</v>
      </c>
      <c r="M343">
        <f t="shared" si="158"/>
        <v>255.86882663437811</v>
      </c>
      <c r="N343" s="12">
        <f t="shared" si="159"/>
        <v>8612.5371000558644</v>
      </c>
      <c r="O343" s="12">
        <f t="shared" si="160"/>
        <v>0.98512538934848948</v>
      </c>
      <c r="P343">
        <f t="shared" si="161"/>
        <v>255.85997100740082</v>
      </c>
      <c r="Q343">
        <f t="shared" si="162"/>
        <v>23.436308784073539</v>
      </c>
      <c r="R343">
        <f t="shared" si="163"/>
        <v>23.438226914351095</v>
      </c>
      <c r="S343" s="12">
        <f t="shared" si="164"/>
        <v>-105.35394809335241</v>
      </c>
      <c r="T343">
        <f t="shared" si="165"/>
        <v>-22.687738791640225</v>
      </c>
      <c r="U343">
        <f t="shared" si="166"/>
        <v>4.303051048104739E-2</v>
      </c>
      <c r="V343">
        <f t="shared" si="167"/>
        <v>8.3263329020847703</v>
      </c>
      <c r="W343">
        <f t="shared" si="168"/>
        <v>72.137094268075089</v>
      </c>
      <c r="X343" s="6">
        <f t="shared" si="169"/>
        <v>0.59081504659577444</v>
      </c>
      <c r="Y343" s="6">
        <f t="shared" si="170"/>
        <v>0.39043422918445475</v>
      </c>
      <c r="Z343" s="6">
        <f t="shared" si="171"/>
        <v>0.79119586400709419</v>
      </c>
      <c r="AA343">
        <f t="shared" si="172"/>
        <v>577.09675414460071</v>
      </c>
      <c r="AB343">
        <f t="shared" si="173"/>
        <v>589.22633290208478</v>
      </c>
      <c r="AC343">
        <f t="shared" si="174"/>
        <v>-32.693416774478806</v>
      </c>
      <c r="AD343">
        <f t="shared" si="150"/>
        <v>68.02197836677226</v>
      </c>
      <c r="AE343">
        <f t="shared" si="175"/>
        <v>21.97802163322774</v>
      </c>
      <c r="AF343">
        <f t="shared" si="176"/>
        <v>3.9695735253986744E-2</v>
      </c>
      <c r="AG343">
        <f t="shared" si="177"/>
        <v>22.017717368481726</v>
      </c>
      <c r="AH343">
        <f t="shared" si="151"/>
        <v>147.49304214985608</v>
      </c>
    </row>
    <row r="344" spans="4:34" x14ac:dyDescent="0.35">
      <c r="D344" s="1">
        <f t="shared" si="178"/>
        <v>44904</v>
      </c>
      <c r="E344" s="6">
        <f t="shared" si="152"/>
        <v>0.5</v>
      </c>
      <c r="F344" s="2">
        <f t="shared" si="179"/>
        <v>2459922.5</v>
      </c>
      <c r="G344" s="9">
        <f t="shared" si="153"/>
        <v>0.22936344969199179</v>
      </c>
      <c r="I344" s="10">
        <f t="shared" si="154"/>
        <v>257.72723572680297</v>
      </c>
      <c r="J344" s="10">
        <f t="shared" si="155"/>
        <v>8614.3954620641089</v>
      </c>
      <c r="K344" s="10">
        <f t="shared" si="156"/>
        <v>1.6698985583283383E-2</v>
      </c>
      <c r="L344">
        <f t="shared" si="157"/>
        <v>-0.84277781775878513</v>
      </c>
      <c r="M344">
        <f t="shared" si="158"/>
        <v>256.88445790904422</v>
      </c>
      <c r="N344" s="12">
        <f t="shared" si="159"/>
        <v>8613.5526842463496</v>
      </c>
      <c r="O344" s="12">
        <f t="shared" si="160"/>
        <v>0.98499516300565493</v>
      </c>
      <c r="P344">
        <f t="shared" si="161"/>
        <v>256.87560559351135</v>
      </c>
      <c r="Q344">
        <f t="shared" si="162"/>
        <v>23.436308428038977</v>
      </c>
      <c r="R344">
        <f t="shared" si="163"/>
        <v>23.438228124413975</v>
      </c>
      <c r="S344" s="12">
        <f t="shared" si="164"/>
        <v>-104.25841915672355</v>
      </c>
      <c r="T344">
        <f t="shared" si="165"/>
        <v>-22.790976187344395</v>
      </c>
      <c r="U344">
        <f t="shared" si="166"/>
        <v>4.3030515050567375E-2</v>
      </c>
      <c r="V344">
        <f t="shared" si="167"/>
        <v>7.8861915231317923</v>
      </c>
      <c r="W344">
        <f t="shared" si="168"/>
        <v>72.038311562211291</v>
      </c>
      <c r="X344" s="6">
        <f t="shared" si="169"/>
        <v>0.59112070033115849</v>
      </c>
      <c r="Y344" s="6">
        <f t="shared" si="170"/>
        <v>0.39101427932501609</v>
      </c>
      <c r="Z344" s="6">
        <f t="shared" si="171"/>
        <v>0.791227121337301</v>
      </c>
      <c r="AA344">
        <f t="shared" si="172"/>
        <v>576.30649249769033</v>
      </c>
      <c r="AB344">
        <f t="shared" si="173"/>
        <v>588.78619152313172</v>
      </c>
      <c r="AC344">
        <f t="shared" si="174"/>
        <v>-32.80345211921707</v>
      </c>
      <c r="AD344">
        <f t="shared" si="150"/>
        <v>68.160297757395853</v>
      </c>
      <c r="AE344">
        <f t="shared" si="175"/>
        <v>21.839702242604147</v>
      </c>
      <c r="AF344">
        <f t="shared" si="176"/>
        <v>3.9969404030361332E-2</v>
      </c>
      <c r="AG344">
        <f t="shared" si="177"/>
        <v>21.87967164663451</v>
      </c>
      <c r="AH344">
        <f t="shared" si="151"/>
        <v>147.44700395689176</v>
      </c>
    </row>
    <row r="345" spans="4:34" x14ac:dyDescent="0.35">
      <c r="D345" s="1">
        <f t="shared" si="178"/>
        <v>44905</v>
      </c>
      <c r="E345" s="6">
        <f t="shared" si="152"/>
        <v>0.5</v>
      </c>
      <c r="F345" s="2">
        <f t="shared" si="179"/>
        <v>2459923.5</v>
      </c>
      <c r="G345" s="9">
        <f t="shared" si="153"/>
        <v>0.22939082819986312</v>
      </c>
      <c r="I345" s="10">
        <f t="shared" si="154"/>
        <v>258.71288309077499</v>
      </c>
      <c r="J345" s="10">
        <f t="shared" si="155"/>
        <v>8615.381062343904</v>
      </c>
      <c r="K345" s="10">
        <f t="shared" si="156"/>
        <v>1.6698984430781695E-2</v>
      </c>
      <c r="L345">
        <f t="shared" si="157"/>
        <v>-0.812530051074425</v>
      </c>
      <c r="M345">
        <f t="shared" si="158"/>
        <v>257.90035303970058</v>
      </c>
      <c r="N345" s="12">
        <f t="shared" si="159"/>
        <v>8614.5685322928293</v>
      </c>
      <c r="O345" s="12">
        <f t="shared" si="160"/>
        <v>0.98486949661477008</v>
      </c>
      <c r="P345">
        <f t="shared" si="161"/>
        <v>257.89150403831331</v>
      </c>
      <c r="Q345">
        <f t="shared" si="162"/>
        <v>23.436308072004415</v>
      </c>
      <c r="R345">
        <f t="shared" si="163"/>
        <v>23.438229332837096</v>
      </c>
      <c r="S345" s="12">
        <f t="shared" si="164"/>
        <v>-103.1610052882844</v>
      </c>
      <c r="T345">
        <f t="shared" si="165"/>
        <v>-22.886745810283283</v>
      </c>
      <c r="U345">
        <f t="shared" si="166"/>
        <v>4.3030519613895445E-2</v>
      </c>
      <c r="V345">
        <f t="shared" si="167"/>
        <v>7.4387144522005642</v>
      </c>
      <c r="W345">
        <f t="shared" si="168"/>
        <v>71.946494590943715</v>
      </c>
      <c r="X345" s="6">
        <f t="shared" si="169"/>
        <v>0.59143144829708294</v>
      </c>
      <c r="Y345" s="6">
        <f t="shared" si="170"/>
        <v>0.39158007443335047</v>
      </c>
      <c r="Z345" s="6">
        <f t="shared" si="171"/>
        <v>0.79128282216081547</v>
      </c>
      <c r="AA345">
        <f t="shared" si="172"/>
        <v>575.57195672754972</v>
      </c>
      <c r="AB345">
        <f t="shared" si="173"/>
        <v>588.33871445220052</v>
      </c>
      <c r="AC345">
        <f t="shared" si="174"/>
        <v>-32.91532138694987</v>
      </c>
      <c r="AD345">
        <f t="shared" si="150"/>
        <v>68.292777092648222</v>
      </c>
      <c r="AE345">
        <f t="shared" si="175"/>
        <v>21.707222907351778</v>
      </c>
      <c r="AF345">
        <f t="shared" si="176"/>
        <v>4.0234545715831294E-2</v>
      </c>
      <c r="AG345">
        <f t="shared" si="177"/>
        <v>21.747457453067607</v>
      </c>
      <c r="AH345">
        <f t="shared" si="151"/>
        <v>147.39592131335519</v>
      </c>
    </row>
    <row r="346" spans="4:34" x14ac:dyDescent="0.35">
      <c r="D346" s="1">
        <f t="shared" si="178"/>
        <v>44906</v>
      </c>
      <c r="E346" s="6">
        <f t="shared" si="152"/>
        <v>0.5</v>
      </c>
      <c r="F346" s="2">
        <f t="shared" si="179"/>
        <v>2459924.5</v>
      </c>
      <c r="G346" s="9">
        <f t="shared" si="153"/>
        <v>0.22941820670773444</v>
      </c>
      <c r="I346" s="10">
        <f t="shared" si="154"/>
        <v>259.69853045474883</v>
      </c>
      <c r="J346" s="10">
        <f t="shared" si="155"/>
        <v>8616.3666626236991</v>
      </c>
      <c r="K346" s="10">
        <f t="shared" si="156"/>
        <v>1.6698983278279816E-2</v>
      </c>
      <c r="L346">
        <f t="shared" si="157"/>
        <v>-0.78202777784656952</v>
      </c>
      <c r="M346">
        <f t="shared" si="158"/>
        <v>258.91650267690227</v>
      </c>
      <c r="N346" s="12">
        <f t="shared" si="159"/>
        <v>8615.5846348458526</v>
      </c>
      <c r="O346" s="12">
        <f t="shared" si="160"/>
        <v>0.98474843084542407</v>
      </c>
      <c r="P346">
        <f t="shared" si="161"/>
        <v>258.90765699235897</v>
      </c>
      <c r="Q346">
        <f t="shared" si="162"/>
        <v>23.436307715969853</v>
      </c>
      <c r="R346">
        <f t="shared" si="163"/>
        <v>23.438230539619116</v>
      </c>
      <c r="S346" s="12">
        <f t="shared" si="164"/>
        <v>-102.06182729968143</v>
      </c>
      <c r="T346">
        <f t="shared" si="165"/>
        <v>-22.974995311761951</v>
      </c>
      <c r="U346">
        <f t="shared" si="166"/>
        <v>4.3030524171026541E-2</v>
      </c>
      <c r="V346">
        <f t="shared" si="167"/>
        <v>6.9843823840730899</v>
      </c>
      <c r="W346">
        <f t="shared" si="168"/>
        <v>71.861733021780381</v>
      </c>
      <c r="X346" s="6">
        <f t="shared" si="169"/>
        <v>0.59174695667772703</v>
      </c>
      <c r="Y346" s="6">
        <f t="shared" si="170"/>
        <v>0.3921310316172259</v>
      </c>
      <c r="Z346" s="6">
        <f t="shared" si="171"/>
        <v>0.79136288173822811</v>
      </c>
      <c r="AA346">
        <f t="shared" si="172"/>
        <v>574.89386417424305</v>
      </c>
      <c r="AB346">
        <f t="shared" si="173"/>
        <v>587.88438238407309</v>
      </c>
      <c r="AC346">
        <f t="shared" si="174"/>
        <v>-33.028904403981727</v>
      </c>
      <c r="AD346">
        <f t="shared" si="150"/>
        <v>68.419332864929103</v>
      </c>
      <c r="AE346">
        <f t="shared" si="175"/>
        <v>21.580667135070897</v>
      </c>
      <c r="AF346">
        <f t="shared" si="176"/>
        <v>4.0490648016181262E-2</v>
      </c>
      <c r="AG346">
        <f t="shared" si="177"/>
        <v>21.621157783087078</v>
      </c>
      <c r="AH346">
        <f t="shared" si="151"/>
        <v>147.33987071967465</v>
      </c>
    </row>
    <row r="347" spans="4:34" x14ac:dyDescent="0.35">
      <c r="D347" s="1">
        <f t="shared" si="178"/>
        <v>44907</v>
      </c>
      <c r="E347" s="6">
        <f t="shared" si="152"/>
        <v>0.5</v>
      </c>
      <c r="F347" s="2">
        <f t="shared" si="179"/>
        <v>2459925.5</v>
      </c>
      <c r="G347" s="9">
        <f t="shared" si="153"/>
        <v>0.22944558521560576</v>
      </c>
      <c r="I347" s="10">
        <f t="shared" si="154"/>
        <v>260.68417781872085</v>
      </c>
      <c r="J347" s="10">
        <f t="shared" si="155"/>
        <v>8617.3522629034924</v>
      </c>
      <c r="K347" s="10">
        <f t="shared" si="156"/>
        <v>1.669898212577775E-2</v>
      </c>
      <c r="L347">
        <f t="shared" si="157"/>
        <v>-0.75128044046973064</v>
      </c>
      <c r="M347">
        <f t="shared" si="158"/>
        <v>259.93289737825114</v>
      </c>
      <c r="N347" s="12">
        <f t="shared" si="159"/>
        <v>8616.6009824630219</v>
      </c>
      <c r="O347" s="12">
        <f t="shared" si="160"/>
        <v>0.98463200490727087</v>
      </c>
      <c r="P347">
        <f t="shared" si="161"/>
        <v>259.92405501324731</v>
      </c>
      <c r="Q347">
        <f t="shared" si="162"/>
        <v>23.436307359935292</v>
      </c>
      <c r="R347">
        <f t="shared" si="163"/>
        <v>23.438231744758703</v>
      </c>
      <c r="S347" s="12">
        <f t="shared" si="164"/>
        <v>-100.9610091386452</v>
      </c>
      <c r="T347">
        <f t="shared" si="165"/>
        <v>-23.055675958463159</v>
      </c>
      <c r="U347">
        <f t="shared" si="166"/>
        <v>4.3030528721955646E-2</v>
      </c>
      <c r="V347">
        <f t="shared" si="167"/>
        <v>6.5236867655665884</v>
      </c>
      <c r="W347">
        <f t="shared" si="168"/>
        <v>71.784110735951543</v>
      </c>
      <c r="X347" s="6">
        <f t="shared" si="169"/>
        <v>0.59206688419057873</v>
      </c>
      <c r="Y347" s="6">
        <f t="shared" si="170"/>
        <v>0.39266657659071336</v>
      </c>
      <c r="Z347" s="6">
        <f t="shared" si="171"/>
        <v>0.79146719179044411</v>
      </c>
      <c r="AA347">
        <f t="shared" si="172"/>
        <v>574.27288588761235</v>
      </c>
      <c r="AB347">
        <f t="shared" si="173"/>
        <v>587.42368676556657</v>
      </c>
      <c r="AC347">
        <f t="shared" si="174"/>
        <v>-33.144078308608357</v>
      </c>
      <c r="AD347">
        <f t="shared" si="150"/>
        <v>68.539884217769099</v>
      </c>
      <c r="AE347">
        <f t="shared" si="175"/>
        <v>21.460115782230901</v>
      </c>
      <c r="AF347">
        <f t="shared" si="176"/>
        <v>4.07372021875635E-2</v>
      </c>
      <c r="AG347">
        <f t="shared" si="177"/>
        <v>21.500852984418465</v>
      </c>
      <c r="AH347">
        <f t="shared" si="151"/>
        <v>147.27892996885191</v>
      </c>
    </row>
    <row r="348" spans="4:34" x14ac:dyDescent="0.35">
      <c r="D348" s="1">
        <f t="shared" si="178"/>
        <v>44908</v>
      </c>
      <c r="E348" s="6">
        <f t="shared" si="152"/>
        <v>0.5</v>
      </c>
      <c r="F348" s="2">
        <f t="shared" si="179"/>
        <v>2459926.5</v>
      </c>
      <c r="G348" s="9">
        <f t="shared" si="153"/>
        <v>0.22947296372347706</v>
      </c>
      <c r="I348" s="10">
        <f t="shared" si="154"/>
        <v>261.66982518269288</v>
      </c>
      <c r="J348" s="10">
        <f t="shared" si="155"/>
        <v>8618.3378631832857</v>
      </c>
      <c r="K348" s="10">
        <f t="shared" si="156"/>
        <v>1.669898097327549E-2</v>
      </c>
      <c r="L348">
        <f t="shared" si="157"/>
        <v>-0.72029757098137759</v>
      </c>
      <c r="M348">
        <f t="shared" si="158"/>
        <v>260.94952761171152</v>
      </c>
      <c r="N348" s="12">
        <f t="shared" si="159"/>
        <v>8617.617565612305</v>
      </c>
      <c r="O348" s="12">
        <f t="shared" si="160"/>
        <v>0.98452025653408737</v>
      </c>
      <c r="P348">
        <f t="shared" si="161"/>
        <v>260.94068856893983</v>
      </c>
      <c r="Q348">
        <f t="shared" si="162"/>
        <v>23.436307003900733</v>
      </c>
      <c r="R348">
        <f t="shared" si="163"/>
        <v>23.438232948254527</v>
      </c>
      <c r="S348" s="12">
        <f t="shared" si="164"/>
        <v>-99.8586776824054</v>
      </c>
      <c r="T348">
        <f t="shared" si="165"/>
        <v>-23.128742714438005</v>
      </c>
      <c r="U348">
        <f t="shared" si="166"/>
        <v>4.3030533266677704E-2</v>
      </c>
      <c r="V348">
        <f t="shared" si="167"/>
        <v>6.0571290183438506</v>
      </c>
      <c r="W348">
        <f t="shared" si="168"/>
        <v>71.713705549220663</v>
      </c>
      <c r="X348" s="6">
        <f t="shared" si="169"/>
        <v>0.59239088262615014</v>
      </c>
      <c r="Y348" s="6">
        <f t="shared" si="170"/>
        <v>0.39318614498942606</v>
      </c>
      <c r="Z348" s="6">
        <f t="shared" si="171"/>
        <v>0.79159562026287411</v>
      </c>
      <c r="AA348">
        <f t="shared" si="172"/>
        <v>573.7096443937653</v>
      </c>
      <c r="AB348">
        <f t="shared" si="173"/>
        <v>586.95712901834384</v>
      </c>
      <c r="AC348">
        <f t="shared" si="174"/>
        <v>-33.260717745414041</v>
      </c>
      <c r="AD348">
        <f t="shared" si="150"/>
        <v>68.654353022253829</v>
      </c>
      <c r="AE348">
        <f t="shared" si="175"/>
        <v>21.345646977746171</v>
      </c>
      <c r="AF348">
        <f t="shared" si="176"/>
        <v>4.0973705121200306E-2</v>
      </c>
      <c r="AG348">
        <f t="shared" si="177"/>
        <v>21.38662068286737</v>
      </c>
      <c r="AH348">
        <f t="shared" si="151"/>
        <v>147.21317809771182</v>
      </c>
    </row>
    <row r="349" spans="4:34" x14ac:dyDescent="0.35">
      <c r="D349" s="1">
        <f t="shared" si="178"/>
        <v>44909</v>
      </c>
      <c r="E349" s="6">
        <f t="shared" si="152"/>
        <v>0.5</v>
      </c>
      <c r="F349" s="2">
        <f t="shared" si="179"/>
        <v>2459927.5</v>
      </c>
      <c r="G349" s="9">
        <f t="shared" si="153"/>
        <v>0.22950034223134838</v>
      </c>
      <c r="I349" s="10">
        <f t="shared" si="154"/>
        <v>262.65547254666672</v>
      </c>
      <c r="J349" s="10">
        <f t="shared" si="155"/>
        <v>8619.323463463079</v>
      </c>
      <c r="K349" s="10">
        <f t="shared" si="156"/>
        <v>1.6698979820773042E-2</v>
      </c>
      <c r="L349">
        <f t="shared" si="157"/>
        <v>-0.68908878770961823</v>
      </c>
      <c r="M349">
        <f t="shared" si="158"/>
        <v>261.96638375895708</v>
      </c>
      <c r="N349" s="12">
        <f t="shared" si="159"/>
        <v>8618.6343746753701</v>
      </c>
      <c r="O349" s="12">
        <f t="shared" si="160"/>
        <v>0.9844132219684032</v>
      </c>
      <c r="P349">
        <f t="shared" si="161"/>
        <v>261.95754804110743</v>
      </c>
      <c r="Q349">
        <f t="shared" si="162"/>
        <v>23.436306647866171</v>
      </c>
      <c r="R349">
        <f t="shared" si="163"/>
        <v>23.438234150105249</v>
      </c>
      <c r="S349" s="12">
        <f t="shared" si="164"/>
        <v>-98.754962520601197</v>
      </c>
      <c r="T349">
        <f t="shared" si="165"/>
        <v>-23.194154317820139</v>
      </c>
      <c r="U349">
        <f t="shared" si="166"/>
        <v>4.3030537805187681E-2</v>
      </c>
      <c r="V349">
        <f t="shared" si="167"/>
        <v>5.5852197366382583</v>
      </c>
      <c r="W349">
        <f t="shared" si="168"/>
        <v>71.650588949042103</v>
      </c>
      <c r="X349" s="6">
        <f t="shared" si="169"/>
        <v>0.59271859740511235</v>
      </c>
      <c r="Y349" s="6">
        <f t="shared" si="170"/>
        <v>0.39368918365777322</v>
      </c>
      <c r="Z349" s="6">
        <f t="shared" si="171"/>
        <v>0.79174801115245153</v>
      </c>
      <c r="AA349">
        <f t="shared" si="172"/>
        <v>573.20471159233682</v>
      </c>
      <c r="AB349">
        <f t="shared" si="173"/>
        <v>586.48521973663821</v>
      </c>
      <c r="AC349">
        <f t="shared" si="174"/>
        <v>-33.378695065840446</v>
      </c>
      <c r="AD349">
        <f t="shared" si="150"/>
        <v>68.762663950276121</v>
      </c>
      <c r="AE349">
        <f t="shared" si="175"/>
        <v>21.237336049723879</v>
      </c>
      <c r="AF349">
        <f t="shared" si="176"/>
        <v>4.1199661492988884E-2</v>
      </c>
      <c r="AG349">
        <f t="shared" si="177"/>
        <v>21.278535711216868</v>
      </c>
      <c r="AH349">
        <f t="shared" si="151"/>
        <v>147.14269533826979</v>
      </c>
    </row>
    <row r="350" spans="4:34" x14ac:dyDescent="0.35">
      <c r="D350" s="1">
        <f t="shared" si="178"/>
        <v>44910</v>
      </c>
      <c r="E350" s="6">
        <f t="shared" si="152"/>
        <v>0.5</v>
      </c>
      <c r="F350" s="2">
        <f t="shared" si="179"/>
        <v>2459928.5</v>
      </c>
      <c r="G350" s="9">
        <f t="shared" si="153"/>
        <v>0.2295277207392197</v>
      </c>
      <c r="I350" s="10">
        <f t="shared" si="154"/>
        <v>263.64111991064237</v>
      </c>
      <c r="J350" s="10">
        <f t="shared" si="155"/>
        <v>8620.3090637428722</v>
      </c>
      <c r="K350" s="10">
        <f t="shared" si="156"/>
        <v>1.6698978668270404E-2</v>
      </c>
      <c r="L350">
        <f t="shared" si="157"/>
        <v>-0.65766379187331125</v>
      </c>
      <c r="M350">
        <f t="shared" si="158"/>
        <v>262.98345611876908</v>
      </c>
      <c r="N350" s="12">
        <f t="shared" si="159"/>
        <v>8619.6513999509989</v>
      </c>
      <c r="O350" s="12">
        <f t="shared" si="160"/>
        <v>0.98431093594669916</v>
      </c>
      <c r="P350">
        <f t="shared" si="161"/>
        <v>262.97462372852846</v>
      </c>
      <c r="Q350">
        <f t="shared" si="162"/>
        <v>23.436306291831613</v>
      </c>
      <c r="R350">
        <f t="shared" si="163"/>
        <v>23.438235350309544</v>
      </c>
      <c r="S350" s="12">
        <f t="shared" si="164"/>
        <v>-97.649995728312177</v>
      </c>
      <c r="T350">
        <f t="shared" si="165"/>
        <v>-23.251873351944479</v>
      </c>
      <c r="U350">
        <f t="shared" si="166"/>
        <v>4.3030542337480576E-2</v>
      </c>
      <c r="V350">
        <f t="shared" si="167"/>
        <v>5.1084778618570503</v>
      </c>
      <c r="W350">
        <f t="shared" si="168"/>
        <v>71.594825849821532</v>
      </c>
      <c r="X350" s="6">
        <f t="shared" si="169"/>
        <v>0.59304966815148819</v>
      </c>
      <c r="Y350" s="6">
        <f t="shared" si="170"/>
        <v>0.39417515190198393</v>
      </c>
      <c r="Z350" s="6">
        <f t="shared" si="171"/>
        <v>0.79192418440099233</v>
      </c>
      <c r="AA350">
        <f t="shared" si="172"/>
        <v>572.75860679857226</v>
      </c>
      <c r="AB350">
        <f t="shared" si="173"/>
        <v>586.00847786185705</v>
      </c>
      <c r="AC350">
        <f t="shared" si="174"/>
        <v>-33.497880534535739</v>
      </c>
      <c r="AD350">
        <f t="shared" si="150"/>
        <v>68.864744544478967</v>
      </c>
      <c r="AE350">
        <f t="shared" si="175"/>
        <v>21.135255455521033</v>
      </c>
      <c r="AF350">
        <f t="shared" si="176"/>
        <v>4.1414585963854708E-2</v>
      </c>
      <c r="AG350">
        <f t="shared" si="177"/>
        <v>21.176670041484886</v>
      </c>
      <c r="AH350">
        <f t="shared" si="151"/>
        <v>147.06756306904799</v>
      </c>
    </row>
    <row r="351" spans="4:34" x14ac:dyDescent="0.35">
      <c r="D351" s="1">
        <f t="shared" si="178"/>
        <v>44911</v>
      </c>
      <c r="E351" s="6">
        <f t="shared" si="152"/>
        <v>0.5</v>
      </c>
      <c r="F351" s="2">
        <f t="shared" si="179"/>
        <v>2459929.5</v>
      </c>
      <c r="G351" s="9">
        <f t="shared" si="153"/>
        <v>0.22955509924709103</v>
      </c>
      <c r="I351" s="10">
        <f t="shared" si="154"/>
        <v>264.62676727461803</v>
      </c>
      <c r="J351" s="10">
        <f t="shared" si="155"/>
        <v>8621.2946640226655</v>
      </c>
      <c r="K351" s="10">
        <f t="shared" si="156"/>
        <v>1.6698977515767578E-2</v>
      </c>
      <c r="L351">
        <f t="shared" si="157"/>
        <v>-0.62603236413576102</v>
      </c>
      <c r="M351">
        <f t="shared" si="158"/>
        <v>264.00073491048227</v>
      </c>
      <c r="N351" s="12">
        <f t="shared" si="159"/>
        <v>8620.6686316585292</v>
      </c>
      <c r="O351" s="12">
        <f t="shared" si="160"/>
        <v>0.98421343168519038</v>
      </c>
      <c r="P351">
        <f t="shared" si="161"/>
        <v>263.99190585053481</v>
      </c>
      <c r="Q351">
        <f t="shared" si="162"/>
        <v>23.436305935797051</v>
      </c>
      <c r="R351">
        <f t="shared" si="163"/>
        <v>23.438236548866076</v>
      </c>
      <c r="S351" s="12">
        <f t="shared" si="164"/>
        <v>-96.543911629926683</v>
      </c>
      <c r="T351">
        <f t="shared" si="165"/>
        <v>-23.301866310568471</v>
      </c>
      <c r="U351">
        <f t="shared" si="166"/>
        <v>4.3030546863551331E-2</v>
      </c>
      <c r="V351">
        <f t="shared" si="167"/>
        <v>4.6274298361136026</v>
      </c>
      <c r="W351">
        <f t="shared" si="168"/>
        <v>71.546474367946573</v>
      </c>
      <c r="X351" s="6">
        <f t="shared" si="169"/>
        <v>0.59338372928047667</v>
      </c>
      <c r="Y351" s="6">
        <f t="shared" si="170"/>
        <v>0.39464352270284736</v>
      </c>
      <c r="Z351" s="6">
        <f t="shared" si="171"/>
        <v>0.79212393585810603</v>
      </c>
      <c r="AA351">
        <f t="shared" si="172"/>
        <v>572.37179494357258</v>
      </c>
      <c r="AB351">
        <f t="shared" si="173"/>
        <v>585.52742983611358</v>
      </c>
      <c r="AC351">
        <f t="shared" si="174"/>
        <v>-33.618142540971604</v>
      </c>
      <c r="AD351">
        <f t="shared" si="150"/>
        <v>68.960525284766263</v>
      </c>
      <c r="AE351">
        <f t="shared" si="175"/>
        <v>21.039474715233737</v>
      </c>
      <c r="AF351">
        <f t="shared" si="176"/>
        <v>4.1618005415318231E-2</v>
      </c>
      <c r="AG351">
        <f t="shared" si="177"/>
        <v>21.081092720649057</v>
      </c>
      <c r="AH351">
        <f t="shared" si="151"/>
        <v>146.98786376615362</v>
      </c>
    </row>
    <row r="352" spans="4:34" x14ac:dyDescent="0.35">
      <c r="D352" s="1">
        <f t="shared" si="178"/>
        <v>44912</v>
      </c>
      <c r="E352" s="6">
        <f t="shared" si="152"/>
        <v>0.5</v>
      </c>
      <c r="F352" s="2">
        <f t="shared" si="179"/>
        <v>2459930.5</v>
      </c>
      <c r="G352" s="9">
        <f t="shared" si="153"/>
        <v>0.22958247775496235</v>
      </c>
      <c r="I352" s="10">
        <f t="shared" si="154"/>
        <v>265.61241463859369</v>
      </c>
      <c r="J352" s="10">
        <f t="shared" si="155"/>
        <v>8622.280264302457</v>
      </c>
      <c r="K352" s="10">
        <f t="shared" si="156"/>
        <v>1.6698976363264558E-2</v>
      </c>
      <c r="L352">
        <f t="shared" si="157"/>
        <v>-0.5942043611147827</v>
      </c>
      <c r="M352">
        <f t="shared" si="158"/>
        <v>265.01821027747889</v>
      </c>
      <c r="N352" s="12">
        <f t="shared" si="159"/>
        <v>8621.686059941343</v>
      </c>
      <c r="O352" s="12">
        <f t="shared" si="160"/>
        <v>0.98412074086620693</v>
      </c>
      <c r="P352">
        <f t="shared" si="161"/>
        <v>265.0093845505059</v>
      </c>
      <c r="Q352">
        <f t="shared" si="162"/>
        <v>23.436305579762493</v>
      </c>
      <c r="R352">
        <f t="shared" si="163"/>
        <v>23.438237745773527</v>
      </c>
      <c r="S352" s="12">
        <f t="shared" si="164"/>
        <v>-95.436846554624168</v>
      </c>
      <c r="T352">
        <f t="shared" si="165"/>
        <v>-23.344103656916783</v>
      </c>
      <c r="U352">
        <f t="shared" si="166"/>
        <v>4.3030551383394962E-2</v>
      </c>
      <c r="V352">
        <f t="shared" si="167"/>
        <v>4.1426087368189641</v>
      </c>
      <c r="W352">
        <f t="shared" si="168"/>
        <v>71.505585618146142</v>
      </c>
      <c r="X352" s="6">
        <f t="shared" si="169"/>
        <v>0.59372041059943126</v>
      </c>
      <c r="Y352" s="6">
        <f t="shared" si="170"/>
        <v>0.39509378388235861</v>
      </c>
      <c r="Z352" s="6">
        <f t="shared" si="171"/>
        <v>0.7923470373165038</v>
      </c>
      <c r="AA352">
        <f t="shared" si="172"/>
        <v>572.04468494516914</v>
      </c>
      <c r="AB352">
        <f t="shared" si="173"/>
        <v>585.04260873681892</v>
      </c>
      <c r="AC352">
        <f t="shared" si="174"/>
        <v>-33.73934781579527</v>
      </c>
      <c r="AD352">
        <f t="shared" si="150"/>
        <v>69.049939651272894</v>
      </c>
      <c r="AE352">
        <f t="shared" si="175"/>
        <v>20.950060348727106</v>
      </c>
      <c r="AF352">
        <f t="shared" si="176"/>
        <v>4.1809461203488711E-2</v>
      </c>
      <c r="AG352">
        <f t="shared" si="177"/>
        <v>20.991869809930595</v>
      </c>
      <c r="AH352">
        <f t="shared" si="151"/>
        <v>146.90368095392552</v>
      </c>
    </row>
    <row r="353" spans="4:34" x14ac:dyDescent="0.35">
      <c r="D353" s="1">
        <f t="shared" si="178"/>
        <v>44913</v>
      </c>
      <c r="E353" s="6">
        <f t="shared" si="152"/>
        <v>0.5</v>
      </c>
      <c r="F353" s="2">
        <f t="shared" si="179"/>
        <v>2459931.5</v>
      </c>
      <c r="G353" s="9">
        <f t="shared" si="153"/>
        <v>0.22960985626283367</v>
      </c>
      <c r="I353" s="10">
        <f t="shared" si="154"/>
        <v>266.59806200256935</v>
      </c>
      <c r="J353" s="10">
        <f t="shared" si="155"/>
        <v>8623.2658645822503</v>
      </c>
      <c r="K353" s="10">
        <f t="shared" si="156"/>
        <v>1.6698975210761351E-2</v>
      </c>
      <c r="L353">
        <f t="shared" si="157"/>
        <v>-0.56218971184986188</v>
      </c>
      <c r="M353">
        <f t="shared" si="158"/>
        <v>266.03587229071951</v>
      </c>
      <c r="N353" s="12">
        <f t="shared" si="159"/>
        <v>8622.7036748704013</v>
      </c>
      <c r="O353" s="12">
        <f t="shared" si="160"/>
        <v>0.98403289362517377</v>
      </c>
      <c r="P353">
        <f t="shared" si="161"/>
        <v>266.02704989939946</v>
      </c>
      <c r="Q353">
        <f t="shared" si="162"/>
        <v>23.436305223727931</v>
      </c>
      <c r="R353">
        <f t="shared" si="163"/>
        <v>23.438238941030558</v>
      </c>
      <c r="S353" s="12">
        <f t="shared" si="164"/>
        <v>-94.328938584317655</v>
      </c>
      <c r="T353">
        <f t="shared" si="165"/>
        <v>-23.378559876293675</v>
      </c>
      <c r="U353">
        <f t="shared" si="166"/>
        <v>4.3030555897006426E-2</v>
      </c>
      <c r="V353">
        <f t="shared" si="167"/>
        <v>3.6545533945247528</v>
      </c>
      <c r="W353">
        <f t="shared" si="168"/>
        <v>71.472203532610223</v>
      </c>
      <c r="X353" s="6">
        <f t="shared" si="169"/>
        <v>0.59405933792046894</v>
      </c>
      <c r="Y353" s="6">
        <f t="shared" si="170"/>
        <v>0.39552543921877387</v>
      </c>
      <c r="Z353" s="6">
        <f t="shared" si="171"/>
        <v>0.79259323662216397</v>
      </c>
      <c r="AA353">
        <f t="shared" si="172"/>
        <v>571.77762826088178</v>
      </c>
      <c r="AB353">
        <f t="shared" si="173"/>
        <v>584.55455339452476</v>
      </c>
      <c r="AC353">
        <f t="shared" si="174"/>
        <v>-33.86136165136881</v>
      </c>
      <c r="AD353">
        <f t="shared" si="150"/>
        <v>69.132924183703437</v>
      </c>
      <c r="AE353">
        <f t="shared" si="175"/>
        <v>20.867075816296563</v>
      </c>
      <c r="AF353">
        <f t="shared" si="176"/>
        <v>4.1988511413615766E-2</v>
      </c>
      <c r="AG353">
        <f t="shared" si="177"/>
        <v>20.90906432771018</v>
      </c>
      <c r="AH353">
        <f t="shared" si="151"/>
        <v>146.81509915494166</v>
      </c>
    </row>
    <row r="354" spans="4:34" x14ac:dyDescent="0.35">
      <c r="D354" s="1">
        <f t="shared" si="178"/>
        <v>44914</v>
      </c>
      <c r="E354" s="6">
        <f t="shared" si="152"/>
        <v>0.5</v>
      </c>
      <c r="F354" s="2">
        <f t="shared" si="179"/>
        <v>2459932.5</v>
      </c>
      <c r="G354" s="9">
        <f t="shared" si="153"/>
        <v>0.229637234770705</v>
      </c>
      <c r="I354" s="10">
        <f t="shared" si="154"/>
        <v>267.58370936654683</v>
      </c>
      <c r="J354" s="10">
        <f t="shared" si="155"/>
        <v>8624.2514648620436</v>
      </c>
      <c r="K354" s="10">
        <f t="shared" si="156"/>
        <v>1.6698974058257952E-2</v>
      </c>
      <c r="L354">
        <f t="shared" si="157"/>
        <v>-0.52999841422935534</v>
      </c>
      <c r="M354">
        <f t="shared" si="158"/>
        <v>267.05371095231749</v>
      </c>
      <c r="N354" s="12">
        <f t="shared" si="159"/>
        <v>8623.7214664478142</v>
      </c>
      <c r="O354" s="12">
        <f t="shared" si="160"/>
        <v>0.98394991853820613</v>
      </c>
      <c r="P354">
        <f t="shared" si="161"/>
        <v>267.04489189932599</v>
      </c>
      <c r="Q354">
        <f t="shared" si="162"/>
        <v>23.436304867693373</v>
      </c>
      <c r="R354">
        <f t="shared" si="163"/>
        <v>23.438240134635858</v>
      </c>
      <c r="S354" s="12">
        <f t="shared" si="164"/>
        <v>-93.220327294936681</v>
      </c>
      <c r="T354">
        <f t="shared" si="165"/>
        <v>-23.405213522035133</v>
      </c>
      <c r="U354">
        <f t="shared" si="166"/>
        <v>4.3030560404380767E-2</v>
      </c>
      <c r="V354">
        <f t="shared" si="167"/>
        <v>3.1638074962715979</v>
      </c>
      <c r="W354">
        <f t="shared" si="168"/>
        <v>71.446364704157489</v>
      </c>
      <c r="X354" s="6">
        <f t="shared" si="169"/>
        <v>0.5944001336831447</v>
      </c>
      <c r="Y354" s="6">
        <f t="shared" si="170"/>
        <v>0.39593800950492947</v>
      </c>
      <c r="Z354" s="6">
        <f t="shared" si="171"/>
        <v>0.79286225786136</v>
      </c>
      <c r="AA354">
        <f t="shared" si="172"/>
        <v>571.57091763325991</v>
      </c>
      <c r="AB354">
        <f t="shared" si="173"/>
        <v>584.06380749627158</v>
      </c>
      <c r="AC354">
        <f t="shared" si="174"/>
        <v>-33.984048125932105</v>
      </c>
      <c r="AD354">
        <f t="shared" si="150"/>
        <v>69.209418536967846</v>
      </c>
      <c r="AE354">
        <f t="shared" si="175"/>
        <v>20.790581463032154</v>
      </c>
      <c r="AF354">
        <f t="shared" si="176"/>
        <v>4.2154733096439759E-2</v>
      </c>
      <c r="AG354">
        <f t="shared" si="177"/>
        <v>20.832736196128593</v>
      </c>
      <c r="AH354">
        <f t="shared" si="151"/>
        <v>146.72220383917534</v>
      </c>
    </row>
    <row r="355" spans="4:34" x14ac:dyDescent="0.35">
      <c r="D355" s="1">
        <f t="shared" si="178"/>
        <v>44915</v>
      </c>
      <c r="E355" s="6">
        <f t="shared" si="152"/>
        <v>0.5</v>
      </c>
      <c r="F355" s="2">
        <f t="shared" si="179"/>
        <v>2459933.5</v>
      </c>
      <c r="G355" s="9">
        <f t="shared" si="153"/>
        <v>0.22966461327857632</v>
      </c>
      <c r="I355" s="10">
        <f t="shared" si="154"/>
        <v>268.56935673052431</v>
      </c>
      <c r="J355" s="10">
        <f t="shared" si="155"/>
        <v>8625.237065141835</v>
      </c>
      <c r="K355" s="10">
        <f t="shared" si="156"/>
        <v>1.6698972905754367E-2</v>
      </c>
      <c r="L355">
        <f t="shared" si="157"/>
        <v>-0.49764053137851588</v>
      </c>
      <c r="M355">
        <f t="shared" si="158"/>
        <v>268.07171619914578</v>
      </c>
      <c r="N355" s="12">
        <f t="shared" si="159"/>
        <v>8624.7394246104559</v>
      </c>
      <c r="O355" s="12">
        <f t="shared" si="160"/>
        <v>0.9838718426103239</v>
      </c>
      <c r="P355">
        <f t="shared" si="161"/>
        <v>268.06290048715567</v>
      </c>
      <c r="Q355">
        <f t="shared" si="162"/>
        <v>23.436304511658815</v>
      </c>
      <c r="R355">
        <f t="shared" si="163"/>
        <v>23.438241326588095</v>
      </c>
      <c r="S355" s="12">
        <f t="shared" si="164"/>
        <v>-92.11115349199747</v>
      </c>
      <c r="T355">
        <f t="shared" si="165"/>
        <v>-23.424047254599433</v>
      </c>
      <c r="U355">
        <f t="shared" si="166"/>
        <v>4.303056490551295E-2</v>
      </c>
      <c r="V355">
        <f t="shared" si="167"/>
        <v>2.670918676745675</v>
      </c>
      <c r="W355">
        <f t="shared" si="168"/>
        <v>71.428098254580235</v>
      </c>
      <c r="X355" s="6">
        <f t="shared" si="169"/>
        <v>0.59474241758559332</v>
      </c>
      <c r="Y355" s="6">
        <f t="shared" si="170"/>
        <v>0.39633103354509275</v>
      </c>
      <c r="Z355" s="6">
        <f t="shared" si="171"/>
        <v>0.79315380162609395</v>
      </c>
      <c r="AA355">
        <f t="shared" si="172"/>
        <v>571.42478603664188</v>
      </c>
      <c r="AB355">
        <f t="shared" si="173"/>
        <v>583.57091867674569</v>
      </c>
      <c r="AC355">
        <f t="shared" si="174"/>
        <v>-34.107270330813577</v>
      </c>
      <c r="AD355">
        <f t="shared" si="150"/>
        <v>69.279365533057941</v>
      </c>
      <c r="AE355">
        <f t="shared" si="175"/>
        <v>20.720634466942059</v>
      </c>
      <c r="AF355">
        <f t="shared" si="176"/>
        <v>4.2307724466905075E-2</v>
      </c>
      <c r="AG355">
        <f t="shared" si="177"/>
        <v>20.762942191408964</v>
      </c>
      <c r="AH355">
        <f t="shared" si="151"/>
        <v>146.62508137208607</v>
      </c>
    </row>
    <row r="356" spans="4:34" x14ac:dyDescent="0.35">
      <c r="D356" s="1">
        <f t="shared" si="178"/>
        <v>44916</v>
      </c>
      <c r="E356" s="6">
        <f t="shared" si="152"/>
        <v>0.5</v>
      </c>
      <c r="F356" s="2">
        <f t="shared" si="179"/>
        <v>2459934.5</v>
      </c>
      <c r="G356" s="9">
        <f t="shared" si="153"/>
        <v>0.22969199178644764</v>
      </c>
      <c r="I356" s="10">
        <f t="shared" si="154"/>
        <v>269.55500409450178</v>
      </c>
      <c r="J356" s="10">
        <f t="shared" si="155"/>
        <v>8626.2226654216265</v>
      </c>
      <c r="K356" s="10">
        <f t="shared" si="156"/>
        <v>1.6698971753250587E-2</v>
      </c>
      <c r="L356">
        <f t="shared" si="157"/>
        <v>-0.46512618801111272</v>
      </c>
      <c r="M356">
        <f t="shared" si="158"/>
        <v>269.08987790649064</v>
      </c>
      <c r="N356" s="12">
        <f t="shared" si="159"/>
        <v>8625.7575392336148</v>
      </c>
      <c r="O356" s="12">
        <f t="shared" si="160"/>
        <v>0.98379869126429653</v>
      </c>
      <c r="P356">
        <f t="shared" si="161"/>
        <v>269.08106553817174</v>
      </c>
      <c r="Q356">
        <f t="shared" si="162"/>
        <v>23.436304155624256</v>
      </c>
      <c r="R356">
        <f t="shared" si="163"/>
        <v>23.438242516885946</v>
      </c>
      <c r="S356" s="12">
        <f t="shared" si="164"/>
        <v>-91.001558941420228</v>
      </c>
      <c r="T356">
        <f t="shared" si="165"/>
        <v>-23.435047873625987</v>
      </c>
      <c r="U356">
        <f t="shared" si="166"/>
        <v>4.3030569400397983E-2</v>
      </c>
      <c r="V356">
        <f t="shared" si="167"/>
        <v>2.1764375995863645</v>
      </c>
      <c r="W356">
        <f t="shared" si="168"/>
        <v>71.417425729122925</v>
      </c>
      <c r="X356" s="6">
        <f t="shared" si="169"/>
        <v>0.59508580722250948</v>
      </c>
      <c r="Y356" s="6">
        <f t="shared" si="170"/>
        <v>0.39670406908605688</v>
      </c>
      <c r="Z356" s="6">
        <f t="shared" si="171"/>
        <v>0.79346754535896191</v>
      </c>
      <c r="AA356">
        <f t="shared" si="172"/>
        <v>571.3394058329834</v>
      </c>
      <c r="AB356">
        <f t="shared" si="173"/>
        <v>583.07643759958637</v>
      </c>
      <c r="AC356">
        <f t="shared" si="174"/>
        <v>-34.230890600103407</v>
      </c>
      <c r="AD356">
        <f t="shared" si="150"/>
        <v>69.342711209130599</v>
      </c>
      <c r="AE356">
        <f t="shared" si="175"/>
        <v>20.657288790869401</v>
      </c>
      <c r="AF356">
        <f t="shared" si="176"/>
        <v>4.2447107045380288E-2</v>
      </c>
      <c r="AG356">
        <f t="shared" si="177"/>
        <v>20.699735897914781</v>
      </c>
      <c r="AH356">
        <f t="shared" si="151"/>
        <v>146.52381896142373</v>
      </c>
    </row>
    <row r="357" spans="4:34" x14ac:dyDescent="0.35">
      <c r="D357" s="1">
        <f t="shared" si="178"/>
        <v>44917</v>
      </c>
      <c r="E357" s="6">
        <f t="shared" si="152"/>
        <v>0.5</v>
      </c>
      <c r="F357" s="2">
        <f t="shared" si="179"/>
        <v>2459935.5</v>
      </c>
      <c r="G357" s="9">
        <f t="shared" si="153"/>
        <v>0.22971937029431896</v>
      </c>
      <c r="I357" s="10">
        <f t="shared" si="154"/>
        <v>270.54065145847926</v>
      </c>
      <c r="J357" s="10">
        <f t="shared" si="155"/>
        <v>8627.2082657014198</v>
      </c>
      <c r="K357" s="10">
        <f t="shared" si="156"/>
        <v>1.669897060074662E-2</v>
      </c>
      <c r="L357">
        <f t="shared" si="157"/>
        <v>-0.43246556674597736</v>
      </c>
      <c r="M357">
        <f t="shared" si="158"/>
        <v>270.10818589173329</v>
      </c>
      <c r="N357" s="12">
        <f t="shared" si="159"/>
        <v>8626.7758001346738</v>
      </c>
      <c r="O357" s="12">
        <f t="shared" si="160"/>
        <v>0.98373048833012433</v>
      </c>
      <c r="P357">
        <f t="shared" si="161"/>
        <v>270.09937686975269</v>
      </c>
      <c r="Q357">
        <f t="shared" si="162"/>
        <v>23.436303799589698</v>
      </c>
      <c r="R357">
        <f t="shared" si="163"/>
        <v>23.438243705528091</v>
      </c>
      <c r="S357" s="12">
        <f t="shared" si="164"/>
        <v>-89.891686096623758</v>
      </c>
      <c r="T357">
        <f t="shared" si="165"/>
        <v>-23.438206342821509</v>
      </c>
      <c r="U357">
        <f t="shared" si="166"/>
        <v>4.3030573889030893E-2</v>
      </c>
      <c r="V357">
        <f t="shared" si="167"/>
        <v>1.6809170312291357</v>
      </c>
      <c r="W357">
        <f t="shared" si="168"/>
        <v>71.414361017868615</v>
      </c>
      <c r="X357" s="6">
        <f t="shared" si="169"/>
        <v>0.59542991872831308</v>
      </c>
      <c r="Y357" s="6">
        <f t="shared" si="170"/>
        <v>0.39705669367867796</v>
      </c>
      <c r="Z357" s="6">
        <f t="shared" si="171"/>
        <v>0.79380314377794814</v>
      </c>
      <c r="AA357">
        <f t="shared" si="172"/>
        <v>571.31488814294892</v>
      </c>
      <c r="AB357">
        <f t="shared" si="173"/>
        <v>582.58091703122909</v>
      </c>
      <c r="AC357">
        <f t="shared" si="174"/>
        <v>-34.354770742192727</v>
      </c>
      <c r="AD357">
        <f t="shared" si="150"/>
        <v>69.399404861777299</v>
      </c>
      <c r="AE357">
        <f t="shared" si="175"/>
        <v>20.600595138222701</v>
      </c>
      <c r="AF357">
        <f t="shared" si="176"/>
        <v>4.2572527721357348E-2</v>
      </c>
      <c r="AG357">
        <f t="shared" si="177"/>
        <v>20.643167665944059</v>
      </c>
      <c r="AH357">
        <f t="shared" si="151"/>
        <v>146.41850460253488</v>
      </c>
    </row>
    <row r="358" spans="4:34" x14ac:dyDescent="0.35">
      <c r="D358" s="1">
        <f t="shared" si="178"/>
        <v>44918</v>
      </c>
      <c r="E358" s="6">
        <f t="shared" si="152"/>
        <v>0.5</v>
      </c>
      <c r="F358" s="2">
        <f t="shared" si="179"/>
        <v>2459936.5</v>
      </c>
      <c r="G358" s="9">
        <f t="shared" si="153"/>
        <v>0.22974674880219029</v>
      </c>
      <c r="I358" s="10">
        <f t="shared" si="154"/>
        <v>271.52629882245856</v>
      </c>
      <c r="J358" s="10">
        <f t="shared" si="155"/>
        <v>8628.1938659812095</v>
      </c>
      <c r="K358" s="10">
        <f t="shared" si="156"/>
        <v>1.6698969448242462E-2</v>
      </c>
      <c r="L358">
        <f t="shared" si="157"/>
        <v>-0.39966890439143976</v>
      </c>
      <c r="M358">
        <f t="shared" si="158"/>
        <v>271.12662991806712</v>
      </c>
      <c r="N358" s="12">
        <f t="shared" si="159"/>
        <v>8627.7941970768188</v>
      </c>
      <c r="O358" s="12">
        <f t="shared" si="160"/>
        <v>0.98366725603516458</v>
      </c>
      <c r="P358">
        <f t="shared" si="161"/>
        <v>271.11782424508908</v>
      </c>
      <c r="Q358">
        <f t="shared" si="162"/>
        <v>23.43630344355514</v>
      </c>
      <c r="R358">
        <f t="shared" si="163"/>
        <v>23.438244892513215</v>
      </c>
      <c r="S358" s="12">
        <f t="shared" si="164"/>
        <v>-88.781677822926753</v>
      </c>
      <c r="T358">
        <f t="shared" si="165"/>
        <v>-23.433517807566162</v>
      </c>
      <c r="U358">
        <f t="shared" si="166"/>
        <v>4.3030578371406676E-2</v>
      </c>
      <c r="V358">
        <f t="shared" si="167"/>
        <v>1.1849109096890953</v>
      </c>
      <c r="W358">
        <f t="shared" si="168"/>
        <v>71.418910304612126</v>
      </c>
      <c r="X358" s="6">
        <f t="shared" si="169"/>
        <v>0.59577436742382706</v>
      </c>
      <c r="Y358" s="6">
        <f t="shared" si="170"/>
        <v>0.39738850546657117</v>
      </c>
      <c r="Z358" s="6">
        <f t="shared" si="171"/>
        <v>0.79416022938108299</v>
      </c>
      <c r="AA358">
        <f t="shared" si="172"/>
        <v>571.35128243689701</v>
      </c>
      <c r="AB358">
        <f t="shared" si="173"/>
        <v>582.08491090968903</v>
      </c>
      <c r="AC358">
        <f t="shared" si="174"/>
        <v>-34.478772272577743</v>
      </c>
      <c r="AD358">
        <f t="shared" si="150"/>
        <v>69.449399087480785</v>
      </c>
      <c r="AE358">
        <f t="shared" si="175"/>
        <v>20.550600912519215</v>
      </c>
      <c r="AF358">
        <f t="shared" si="176"/>
        <v>4.2683660719727401E-2</v>
      </c>
      <c r="AG358">
        <f t="shared" si="177"/>
        <v>20.593284573238943</v>
      </c>
      <c r="AH358">
        <f t="shared" si="151"/>
        <v>146.30922702195994</v>
      </c>
    </row>
    <row r="359" spans="4:34" x14ac:dyDescent="0.35">
      <c r="D359" s="1">
        <f t="shared" si="178"/>
        <v>44919</v>
      </c>
      <c r="E359" s="6">
        <f t="shared" si="152"/>
        <v>0.5</v>
      </c>
      <c r="F359" s="2">
        <f t="shared" si="179"/>
        <v>2459937.5</v>
      </c>
      <c r="G359" s="9">
        <f t="shared" si="153"/>
        <v>0.22977412731006161</v>
      </c>
      <c r="I359" s="10">
        <f t="shared" si="154"/>
        <v>272.51194618643603</v>
      </c>
      <c r="J359" s="10">
        <f t="shared" si="155"/>
        <v>8629.1794662610009</v>
      </c>
      <c r="K359" s="10">
        <f t="shared" si="156"/>
        <v>1.6698968295738116E-2</v>
      </c>
      <c r="L359">
        <f t="shared" si="157"/>
        <v>-0.36674648819801775</v>
      </c>
      <c r="M359">
        <f t="shared" si="158"/>
        <v>272.145199698238</v>
      </c>
      <c r="N359" s="12">
        <f t="shared" si="159"/>
        <v>8628.8127197728027</v>
      </c>
      <c r="O359" s="12">
        <f t="shared" si="160"/>
        <v>0.98360901499490838</v>
      </c>
      <c r="P359">
        <f t="shared" si="161"/>
        <v>272.13639737692381</v>
      </c>
      <c r="Q359">
        <f t="shared" si="162"/>
        <v>23.436303087520582</v>
      </c>
      <c r="R359">
        <f t="shared" si="163"/>
        <v>23.438246077839995</v>
      </c>
      <c r="S359" s="12">
        <f t="shared" si="164"/>
        <v>-87.671677120326166</v>
      </c>
      <c r="T359">
        <f t="shared" si="165"/>
        <v>-23.420981605164521</v>
      </c>
      <c r="U359">
        <f t="shared" si="166"/>
        <v>4.3030582847520378E-2</v>
      </c>
      <c r="V359">
        <f t="shared" si="167"/>
        <v>0.68897341070491391</v>
      </c>
      <c r="W359">
        <f t="shared" si="168"/>
        <v>71.431072043600395</v>
      </c>
      <c r="X359" s="6">
        <f t="shared" si="169"/>
        <v>0.59611876846478828</v>
      </c>
      <c r="Y359" s="6">
        <f t="shared" si="170"/>
        <v>0.39769912389923168</v>
      </c>
      <c r="Z359" s="6">
        <f t="shared" si="171"/>
        <v>0.79453841303034489</v>
      </c>
      <c r="AA359">
        <f t="shared" si="172"/>
        <v>571.44857634880316</v>
      </c>
      <c r="AB359">
        <f t="shared" si="173"/>
        <v>581.58897341070485</v>
      </c>
      <c r="AC359">
        <f t="shared" si="174"/>
        <v>-34.602756647323787</v>
      </c>
      <c r="AD359">
        <f t="shared" si="150"/>
        <v>69.492649819276451</v>
      </c>
      <c r="AE359">
        <f t="shared" si="175"/>
        <v>20.507350180723549</v>
      </c>
      <c r="AF359">
        <f t="shared" si="176"/>
        <v>4.278020945013962E-2</v>
      </c>
      <c r="AG359">
        <f t="shared" si="177"/>
        <v>20.550130390173688</v>
      </c>
      <c r="AH359">
        <f t="shared" si="151"/>
        <v>146.19607561911761</v>
      </c>
    </row>
    <row r="360" spans="4:34" x14ac:dyDescent="0.35">
      <c r="D360" s="1">
        <f t="shared" si="178"/>
        <v>44920</v>
      </c>
      <c r="E360" s="6">
        <f t="shared" si="152"/>
        <v>0.5</v>
      </c>
      <c r="F360" s="2">
        <f t="shared" si="179"/>
        <v>2459938.5</v>
      </c>
      <c r="G360" s="9">
        <f t="shared" si="153"/>
        <v>0.22980150581793293</v>
      </c>
      <c r="I360" s="10">
        <f t="shared" si="154"/>
        <v>273.49759355041533</v>
      </c>
      <c r="J360" s="10">
        <f t="shared" si="155"/>
        <v>8630.1650665407924</v>
      </c>
      <c r="K360" s="10">
        <f t="shared" si="156"/>
        <v>1.6698967143233576E-2</v>
      </c>
      <c r="L360">
        <f t="shared" si="157"/>
        <v>-0.33370865208358474</v>
      </c>
      <c r="M360">
        <f t="shared" si="158"/>
        <v>273.16388489833173</v>
      </c>
      <c r="N360" s="12">
        <f t="shared" si="159"/>
        <v>8629.8313578887082</v>
      </c>
      <c r="O360" s="12">
        <f t="shared" si="160"/>
        <v>0.98355578420441581</v>
      </c>
      <c r="P360">
        <f t="shared" si="161"/>
        <v>273.15508593133984</v>
      </c>
      <c r="Q360">
        <f t="shared" si="162"/>
        <v>23.436302731486027</v>
      </c>
      <c r="R360">
        <f t="shared" si="163"/>
        <v>23.438247261507119</v>
      </c>
      <c r="S360" s="12">
        <f t="shared" si="164"/>
        <v>-86.561826845693318</v>
      </c>
      <c r="T360">
        <f t="shared" si="165"/>
        <v>-23.400601267699855</v>
      </c>
      <c r="U360">
        <f t="shared" si="166"/>
        <v>4.3030587317366996E-2</v>
      </c>
      <c r="V360">
        <f t="shared" si="167"/>
        <v>0.1936580136722357</v>
      </c>
      <c r="W360">
        <f t="shared" si="168"/>
        <v>71.450836964313922</v>
      </c>
      <c r="X360" s="6">
        <f t="shared" si="169"/>
        <v>0.59646273749050538</v>
      </c>
      <c r="Y360" s="6">
        <f t="shared" si="170"/>
        <v>0.39798819036741123</v>
      </c>
      <c r="Z360" s="6">
        <f t="shared" si="171"/>
        <v>0.79493728461359958</v>
      </c>
      <c r="AA360">
        <f t="shared" si="172"/>
        <v>571.60669571451137</v>
      </c>
      <c r="AB360">
        <f t="shared" si="173"/>
        <v>581.09365801367221</v>
      </c>
      <c r="AC360">
        <f t="shared" si="174"/>
        <v>-34.726585496581947</v>
      </c>
      <c r="AD360">
        <f t="shared" si="150"/>
        <v>69.529116359652335</v>
      </c>
      <c r="AE360">
        <f t="shared" si="175"/>
        <v>20.470883640347665</v>
      </c>
      <c r="AF360">
        <f t="shared" si="176"/>
        <v>4.2861908220655123E-2</v>
      </c>
      <c r="AG360">
        <f t="shared" si="177"/>
        <v>20.51374554856832</v>
      </c>
      <c r="AH360">
        <f t="shared" si="151"/>
        <v>146.07914040588753</v>
      </c>
    </row>
    <row r="361" spans="4:34" x14ac:dyDescent="0.35">
      <c r="D361" s="1">
        <f t="shared" si="178"/>
        <v>44921</v>
      </c>
      <c r="E361" s="6">
        <f t="shared" si="152"/>
        <v>0.5</v>
      </c>
      <c r="F361" s="2">
        <f t="shared" si="179"/>
        <v>2459939.5</v>
      </c>
      <c r="G361" s="9">
        <f t="shared" si="153"/>
        <v>0.22982888432580426</v>
      </c>
      <c r="I361" s="10">
        <f t="shared" si="154"/>
        <v>274.48324091439463</v>
      </c>
      <c r="J361" s="10">
        <f t="shared" si="155"/>
        <v>8631.150666820582</v>
      </c>
      <c r="K361" s="10">
        <f t="shared" si="156"/>
        <v>1.6698965990728849E-2</v>
      </c>
      <c r="L361">
        <f t="shared" si="157"/>
        <v>-0.30056577283121938</v>
      </c>
      <c r="M361">
        <f t="shared" si="158"/>
        <v>274.18267514156344</v>
      </c>
      <c r="N361" s="12">
        <f t="shared" si="159"/>
        <v>8630.8501010477503</v>
      </c>
      <c r="O361" s="12">
        <f t="shared" si="160"/>
        <v>0.98350758103041491</v>
      </c>
      <c r="P361">
        <f t="shared" si="161"/>
        <v>274.17387953154946</v>
      </c>
      <c r="Q361">
        <f t="shared" si="162"/>
        <v>23.436302375451469</v>
      </c>
      <c r="R361">
        <f t="shared" si="163"/>
        <v>23.438248443513263</v>
      </c>
      <c r="S361" s="12">
        <f t="shared" si="164"/>
        <v>-85.452269435512022</v>
      </c>
      <c r="T361">
        <f t="shared" si="165"/>
        <v>-23.372384517484488</v>
      </c>
      <c r="U361">
        <f t="shared" si="166"/>
        <v>4.3030591780941575E-2</v>
      </c>
      <c r="V361">
        <f t="shared" si="167"/>
        <v>-0.30048343019638296</v>
      </c>
      <c r="W361">
        <f t="shared" si="168"/>
        <v>71.478188104256802</v>
      </c>
      <c r="X361" s="6">
        <f t="shared" si="169"/>
        <v>0.59680589127096972</v>
      </c>
      <c r="Y361" s="6">
        <f t="shared" si="170"/>
        <v>0.3982553687591453</v>
      </c>
      <c r="Z361" s="6">
        <f t="shared" si="171"/>
        <v>0.79535641378279409</v>
      </c>
      <c r="AA361">
        <f t="shared" si="172"/>
        <v>571.82550483405441</v>
      </c>
      <c r="AB361">
        <f t="shared" si="173"/>
        <v>580.59951656980354</v>
      </c>
      <c r="AC361">
        <f t="shared" si="174"/>
        <v>-34.850120857549115</v>
      </c>
      <c r="AD361">
        <f t="shared" si="150"/>
        <v>69.558761409737258</v>
      </c>
      <c r="AE361">
        <f t="shared" si="175"/>
        <v>20.441238590262742</v>
      </c>
      <c r="AF361">
        <f t="shared" si="176"/>
        <v>4.2928523797910109E-2</v>
      </c>
      <c r="AG361">
        <f t="shared" si="177"/>
        <v>20.484167114060654</v>
      </c>
      <c r="AH361">
        <f t="shared" si="151"/>
        <v>145.95851194391366</v>
      </c>
    </row>
    <row r="362" spans="4:34" x14ac:dyDescent="0.35">
      <c r="D362" s="1">
        <f t="shared" si="178"/>
        <v>44922</v>
      </c>
      <c r="E362" s="6">
        <f t="shared" si="152"/>
        <v>0.5</v>
      </c>
      <c r="F362" s="2">
        <f t="shared" si="179"/>
        <v>2459940.5</v>
      </c>
      <c r="G362" s="9">
        <f t="shared" si="153"/>
        <v>0.22985626283367555</v>
      </c>
      <c r="I362" s="10">
        <f t="shared" si="154"/>
        <v>275.46888827837574</v>
      </c>
      <c r="J362" s="10">
        <f t="shared" si="155"/>
        <v>8632.1362671003735</v>
      </c>
      <c r="K362" s="10">
        <f t="shared" si="156"/>
        <v>1.6698964838223931E-2</v>
      </c>
      <c r="L362">
        <f t="shared" si="157"/>
        <v>-0.2673282662626621</v>
      </c>
      <c r="M362">
        <f t="shared" si="158"/>
        <v>275.20156001211308</v>
      </c>
      <c r="N362" s="12">
        <f t="shared" si="159"/>
        <v>8631.8689388341118</v>
      </c>
      <c r="O362" s="12">
        <f t="shared" si="160"/>
        <v>0.98346442120406929</v>
      </c>
      <c r="P362">
        <f t="shared" si="161"/>
        <v>275.19276776172978</v>
      </c>
      <c r="Q362">
        <f t="shared" si="162"/>
        <v>23.43630201941691</v>
      </c>
      <c r="R362">
        <f t="shared" si="163"/>
        <v>23.438249623857121</v>
      </c>
      <c r="S362" s="12">
        <f t="shared" si="164"/>
        <v>-84.343146630178268</v>
      </c>
      <c r="T362">
        <f t="shared" si="165"/>
        <v>-23.336343255132096</v>
      </c>
      <c r="U362">
        <f t="shared" si="166"/>
        <v>4.3030596238239162E-2</v>
      </c>
      <c r="V362">
        <f t="shared" si="167"/>
        <v>-0.79290162507900008</v>
      </c>
      <c r="W362">
        <f t="shared" si="168"/>
        <v>71.513100869515554</v>
      </c>
      <c r="X362" s="6">
        <f t="shared" si="169"/>
        <v>0.5971478483507493</v>
      </c>
      <c r="Y362" s="6">
        <f t="shared" si="170"/>
        <v>0.39850034593542838</v>
      </c>
      <c r="Z362" s="6">
        <f t="shared" si="171"/>
        <v>0.79579535076607033</v>
      </c>
      <c r="AA362">
        <f t="shared" si="172"/>
        <v>572.10480695612443</v>
      </c>
      <c r="AB362">
        <f t="shared" si="173"/>
        <v>580.10709837492095</v>
      </c>
      <c r="AC362">
        <f t="shared" si="174"/>
        <v>-34.973225406269762</v>
      </c>
      <c r="AD362">
        <f t="shared" si="150"/>
        <v>69.581551094843405</v>
      </c>
      <c r="AE362">
        <f t="shared" si="175"/>
        <v>20.418448905156595</v>
      </c>
      <c r="AF362">
        <f t="shared" si="176"/>
        <v>4.2979856797295032E-2</v>
      </c>
      <c r="AG362">
        <f t="shared" si="177"/>
        <v>20.46142876195389</v>
      </c>
      <c r="AH362">
        <f t="shared" si="151"/>
        <v>145.83428127946621</v>
      </c>
    </row>
    <row r="363" spans="4:34" x14ac:dyDescent="0.35">
      <c r="D363" s="1">
        <f t="shared" si="178"/>
        <v>44923</v>
      </c>
      <c r="E363" s="6">
        <f t="shared" si="152"/>
        <v>0.5</v>
      </c>
      <c r="F363" s="2">
        <f t="shared" si="179"/>
        <v>2459941.5</v>
      </c>
      <c r="G363" s="9">
        <f t="shared" si="153"/>
        <v>0.22988364134154687</v>
      </c>
      <c r="I363" s="10">
        <f t="shared" si="154"/>
        <v>276.45453564235504</v>
      </c>
      <c r="J363" s="10">
        <f t="shared" si="155"/>
        <v>8633.1218673801632</v>
      </c>
      <c r="K363" s="10">
        <f t="shared" si="156"/>
        <v>1.6698963685718826E-2</v>
      </c>
      <c r="L363">
        <f t="shared" si="157"/>
        <v>-0.23400658339002664</v>
      </c>
      <c r="M363">
        <f t="shared" si="158"/>
        <v>276.22052905896504</v>
      </c>
      <c r="N363" s="12">
        <f t="shared" si="159"/>
        <v>8632.8878607967727</v>
      </c>
      <c r="O363" s="12">
        <f t="shared" si="160"/>
        <v>0.98342631881442244</v>
      </c>
      <c r="P363">
        <f t="shared" si="161"/>
        <v>276.2117401708623</v>
      </c>
      <c r="Q363">
        <f t="shared" si="162"/>
        <v>23.436301663382356</v>
      </c>
      <c r="R363">
        <f t="shared" si="163"/>
        <v>23.438250802537382</v>
      </c>
      <c r="S363" s="12">
        <f t="shared" si="164"/>
        <v>-83.234599200964624</v>
      </c>
      <c r="T363">
        <f t="shared" si="165"/>
        <v>-23.292493540312844</v>
      </c>
      <c r="U363">
        <f t="shared" si="166"/>
        <v>4.3030600689254801E-2</v>
      </c>
      <c r="V363">
        <f t="shared" si="167"/>
        <v>-1.2830507507018083</v>
      </c>
      <c r="W363">
        <f t="shared" si="168"/>
        <v>71.555543122642632</v>
      </c>
      <c r="X363" s="6">
        <f t="shared" si="169"/>
        <v>0.59748822968798743</v>
      </c>
      <c r="Y363" s="6">
        <f t="shared" si="170"/>
        <v>0.39872283212509119</v>
      </c>
      <c r="Z363" s="6">
        <f t="shared" si="171"/>
        <v>0.79625362725088356</v>
      </c>
      <c r="AA363">
        <f t="shared" si="172"/>
        <v>572.44434498114106</v>
      </c>
      <c r="AB363">
        <f t="shared" si="173"/>
        <v>579.61694924929816</v>
      </c>
      <c r="AC363">
        <f t="shared" si="174"/>
        <v>-35.09576268767546</v>
      </c>
      <c r="AD363">
        <f t="shared" si="150"/>
        <v>69.597454986440567</v>
      </c>
      <c r="AE363">
        <f t="shared" si="175"/>
        <v>20.402545013559433</v>
      </c>
      <c r="AF363">
        <f t="shared" si="176"/>
        <v>4.3015742888212985E-2</v>
      </c>
      <c r="AG363">
        <f t="shared" si="177"/>
        <v>20.445560756447644</v>
      </c>
      <c r="AH363">
        <f t="shared" si="151"/>
        <v>145.70653987572376</v>
      </c>
    </row>
    <row r="364" spans="4:34" x14ac:dyDescent="0.35">
      <c r="D364" s="1">
        <f t="shared" si="178"/>
        <v>44924</v>
      </c>
      <c r="E364" s="6">
        <f t="shared" si="152"/>
        <v>0.5</v>
      </c>
      <c r="F364" s="2">
        <f t="shared" si="179"/>
        <v>2459942.5</v>
      </c>
      <c r="G364" s="9">
        <f t="shared" si="153"/>
        <v>0.2299110198494182</v>
      </c>
      <c r="I364" s="10">
        <f t="shared" si="154"/>
        <v>277.44018300633797</v>
      </c>
      <c r="J364" s="10">
        <f t="shared" si="155"/>
        <v>8634.1074676599528</v>
      </c>
      <c r="K364" s="10">
        <f t="shared" si="156"/>
        <v>1.6698962533213527E-2</v>
      </c>
      <c r="L364">
        <f t="shared" si="157"/>
        <v>-0.20061120654661516</v>
      </c>
      <c r="M364">
        <f t="shared" si="158"/>
        <v>277.23957179979135</v>
      </c>
      <c r="N364" s="12">
        <f t="shared" si="159"/>
        <v>8633.9068564534064</v>
      </c>
      <c r="O364" s="12">
        <f t="shared" si="160"/>
        <v>0.98339328630251877</v>
      </c>
      <c r="P364">
        <f t="shared" si="161"/>
        <v>277.23078627661619</v>
      </c>
      <c r="Q364">
        <f t="shared" si="162"/>
        <v>23.436301307347797</v>
      </c>
      <c r="R364">
        <f t="shared" si="163"/>
        <v>23.438251979552728</v>
      </c>
      <c r="S364" s="12">
        <f t="shared" si="164"/>
        <v>-82.126766680644806</v>
      </c>
      <c r="T364">
        <f t="shared" si="165"/>
        <v>-23.240855565283031</v>
      </c>
      <c r="U364">
        <f t="shared" si="166"/>
        <v>4.3030605133983525E-2</v>
      </c>
      <c r="V364">
        <f t="shared" si="167"/>
        <v>-1.7703893730936804</v>
      </c>
      <c r="W364">
        <f t="shared" si="168"/>
        <v>71.605475297223791</v>
      </c>
      <c r="X364" s="6">
        <f t="shared" si="169"/>
        <v>0.59782665928687062</v>
      </c>
      <c r="Y364" s="6">
        <f t="shared" si="170"/>
        <v>0.3989225612390267</v>
      </c>
      <c r="Z364" s="6">
        <f t="shared" si="171"/>
        <v>0.79673075733471455</v>
      </c>
      <c r="AA364">
        <f t="shared" si="172"/>
        <v>572.84380237779033</v>
      </c>
      <c r="AB364">
        <f t="shared" si="173"/>
        <v>579.12961062690624</v>
      </c>
      <c r="AC364">
        <f t="shared" si="174"/>
        <v>-35.217597343273439</v>
      </c>
      <c r="AD364">
        <f t="shared" si="150"/>
        <v>69.60644612065407</v>
      </c>
      <c r="AE364">
        <f t="shared" si="175"/>
        <v>20.39355387934593</v>
      </c>
      <c r="AF364">
        <f t="shared" si="176"/>
        <v>4.303605380129856E-2</v>
      </c>
      <c r="AG364">
        <f t="shared" si="177"/>
        <v>20.436589933147228</v>
      </c>
      <c r="AH364">
        <f t="shared" si="151"/>
        <v>145.57537954235045</v>
      </c>
    </row>
    <row r="365" spans="4:34" x14ac:dyDescent="0.35">
      <c r="D365" s="1">
        <f t="shared" si="178"/>
        <v>44925</v>
      </c>
      <c r="E365" s="6">
        <f t="shared" si="152"/>
        <v>0.5</v>
      </c>
      <c r="F365" s="2">
        <f t="shared" si="179"/>
        <v>2459943.5</v>
      </c>
      <c r="G365" s="9">
        <f t="shared" si="153"/>
        <v>0.22993839835728952</v>
      </c>
      <c r="I365" s="10">
        <f t="shared" si="154"/>
        <v>278.42583037031909</v>
      </c>
      <c r="J365" s="10">
        <f t="shared" si="155"/>
        <v>8635.0930679397425</v>
      </c>
      <c r="K365" s="10">
        <f t="shared" si="156"/>
        <v>1.669896138070804E-2</v>
      </c>
      <c r="L365">
        <f t="shared" si="157"/>
        <v>-0.16715264550040046</v>
      </c>
      <c r="M365">
        <f t="shared" si="158"/>
        <v>278.25867772481871</v>
      </c>
      <c r="N365" s="12">
        <f t="shared" si="159"/>
        <v>8634.9259152942413</v>
      </c>
      <c r="O365" s="12">
        <f t="shared" si="160"/>
        <v>0.98336533445620899</v>
      </c>
      <c r="P365">
        <f t="shared" si="161"/>
        <v>278.2498955692152</v>
      </c>
      <c r="Q365">
        <f t="shared" si="162"/>
        <v>23.436300951313243</v>
      </c>
      <c r="R365">
        <f t="shared" si="163"/>
        <v>23.438253154901858</v>
      </c>
      <c r="S365" s="12">
        <f t="shared" si="164"/>
        <v>-81.01978709885438</v>
      </c>
      <c r="T365">
        <f t="shared" si="165"/>
        <v>-23.181453621317459</v>
      </c>
      <c r="U365">
        <f t="shared" si="166"/>
        <v>4.3030609572420414E-2</v>
      </c>
      <c r="V365">
        <f t="shared" si="167"/>
        <v>-2.2543813435734923</v>
      </c>
      <c r="W365">
        <f t="shared" si="168"/>
        <v>71.662850538293654</v>
      </c>
      <c r="X365" s="6">
        <f t="shared" si="169"/>
        <v>0.5981627648219261</v>
      </c>
      <c r="Y365" s="6">
        <f t="shared" si="170"/>
        <v>0.39909929110444375</v>
      </c>
      <c r="Z365" s="6">
        <f t="shared" si="171"/>
        <v>0.79722623853940844</v>
      </c>
      <c r="AA365">
        <f t="shared" si="172"/>
        <v>573.30280430634923</v>
      </c>
      <c r="AB365">
        <f t="shared" si="173"/>
        <v>578.64561865642645</v>
      </c>
      <c r="AC365">
        <f t="shared" si="174"/>
        <v>-35.338595335893388</v>
      </c>
      <c r="AD365">
        <f t="shared" si="150"/>
        <v>69.608501013386956</v>
      </c>
      <c r="AE365">
        <f t="shared" si="175"/>
        <v>20.391498986613044</v>
      </c>
      <c r="AF365">
        <f t="shared" si="176"/>
        <v>4.3040698126512053E-2</v>
      </c>
      <c r="AG365">
        <f t="shared" si="177"/>
        <v>20.434539684739555</v>
      </c>
      <c r="AH365">
        <f t="shared" si="151"/>
        <v>145.4408923622791</v>
      </c>
    </row>
    <row r="366" spans="4:34" x14ac:dyDescent="0.35">
      <c r="D366" s="1">
        <f t="shared" si="178"/>
        <v>44926</v>
      </c>
      <c r="E366" s="6">
        <f t="shared" si="152"/>
        <v>0.5</v>
      </c>
      <c r="F366" s="2">
        <f t="shared" si="179"/>
        <v>2459944.5</v>
      </c>
      <c r="G366" s="9">
        <f t="shared" si="153"/>
        <v>0.22996577686516084</v>
      </c>
      <c r="I366" s="10">
        <f t="shared" si="154"/>
        <v>279.41147773430203</v>
      </c>
      <c r="J366" s="10">
        <f t="shared" si="155"/>
        <v>8636.0786682195321</v>
      </c>
      <c r="K366" s="10">
        <f t="shared" si="156"/>
        <v>1.6698960228202362E-2</v>
      </c>
      <c r="L366">
        <f t="shared" si="157"/>
        <v>-0.13364143355150371</v>
      </c>
      <c r="M366">
        <f t="shared" si="158"/>
        <v>279.27783630075049</v>
      </c>
      <c r="N366" s="12">
        <f t="shared" si="159"/>
        <v>8635.9450267859811</v>
      </c>
      <c r="O366" s="12">
        <f t="shared" si="160"/>
        <v>0.98334247240564454</v>
      </c>
      <c r="P366">
        <f t="shared" si="161"/>
        <v>279.26905751535992</v>
      </c>
      <c r="Q366">
        <f t="shared" si="162"/>
        <v>23.436300595278688</v>
      </c>
      <c r="R366">
        <f t="shared" si="163"/>
        <v>23.438254328583458</v>
      </c>
      <c r="S366" s="12">
        <f t="shared" si="164"/>
        <v>-79.91379672308733</v>
      </c>
      <c r="T366">
        <f t="shared" si="165"/>
        <v>-23.114316058197939</v>
      </c>
      <c r="U366">
        <f t="shared" si="166"/>
        <v>4.3030614004560486E-2</v>
      </c>
      <c r="V366">
        <f t="shared" si="167"/>
        <v>-2.7344966837062814</v>
      </c>
      <c r="W366">
        <f t="shared" si="168"/>
        <v>71.727614867589921</v>
      </c>
      <c r="X366" s="6">
        <f t="shared" si="169"/>
        <v>0.59849617825257384</v>
      </c>
      <c r="Y366" s="6">
        <f t="shared" si="170"/>
        <v>0.39925280362037963</v>
      </c>
      <c r="Z366" s="6">
        <f t="shared" si="171"/>
        <v>0.79773955288476817</v>
      </c>
      <c r="AA366">
        <f t="shared" si="172"/>
        <v>573.82091894071937</v>
      </c>
      <c r="AB366">
        <f t="shared" si="173"/>
        <v>578.16550331629367</v>
      </c>
      <c r="AC366">
        <f t="shared" si="174"/>
        <v>-35.458624170926583</v>
      </c>
      <c r="AD366">
        <f t="shared" si="150"/>
        <v>69.603599672177381</v>
      </c>
      <c r="AE366">
        <f t="shared" si="175"/>
        <v>20.396400327822619</v>
      </c>
      <c r="AF366">
        <f t="shared" si="176"/>
        <v>4.3029621893254863E-2</v>
      </c>
      <c r="AG366">
        <f t="shared" si="177"/>
        <v>20.439429949715873</v>
      </c>
      <c r="AH366">
        <f t="shared" si="151"/>
        <v>145.30317061562118</v>
      </c>
    </row>
    <row r="367" spans="4:34" x14ac:dyDescent="0.35">
      <c r="D367" s="1">
        <f t="shared" si="178"/>
        <v>44927</v>
      </c>
      <c r="E367" s="6">
        <f t="shared" si="152"/>
        <v>0.5</v>
      </c>
      <c r="F367" s="2">
        <f t="shared" si="179"/>
        <v>2459945.5</v>
      </c>
      <c r="G367" s="9">
        <f>(F367-2451545)/36525</f>
        <v>0.22999315537303217</v>
      </c>
      <c r="I367" s="10">
        <f>MOD(280.46646+G367*(36000.76983 + G367*0.0003032),360)</f>
        <v>280.39712509828314</v>
      </c>
      <c r="J367" s="10">
        <f>357.52911+G367*(35999.05029 - 0.0001537*G367)</f>
        <v>8637.0642684993218</v>
      </c>
      <c r="K367" s="10">
        <f t="shared" si="156"/>
        <v>1.6698959075696497E-2</v>
      </c>
      <c r="L367">
        <f>SIN(RADIANS(J367))*(1.914602-G367*(0.004817+0.000014*G367))+SIN(RADIANS(2*J367))*(0.019993-0.000101*G367)+SIN(RADIANS(3*J367))*0.000289</f>
        <v>-0.10008812361622201</v>
      </c>
      <c r="M367">
        <f>I367+L367</f>
        <v>280.29703697466692</v>
      </c>
      <c r="N367" s="12">
        <f>J367+L367</f>
        <v>8636.9641803757058</v>
      </c>
      <c r="O367" s="12">
        <f>(1.000001018*(1-K367*K367))/(1+K367*COS(RADIANS(N367)))</f>
        <v>0.98332470761945845</v>
      </c>
      <c r="P367">
        <f>M367-0.00569-0.00478*SIN(RADIANS(125.04-1934.136*G367))</f>
        <v>280.28826156212767</v>
      </c>
      <c r="Q367">
        <f>23+(26+((21.448-G367*(46.815+G367*(0.00059-G367*0.001813))))/60)/60</f>
        <v>23.43630023924413</v>
      </c>
      <c r="R367">
        <f>Q367+0.00256*COS(RADIANS(125.04-1934.136*G367))</f>
        <v>23.438255500596217</v>
      </c>
      <c r="S367" s="12">
        <f t="shared" si="164"/>
        <v>-78.808929806350022</v>
      </c>
      <c r="T367">
        <f>DEGREES(ASIN(SIN(RADIANS(R367))*SIN(RADIANS(P367))))</f>
        <v>-23.039475236948977</v>
      </c>
      <c r="U367">
        <f>TAN(RADIANS(R367/2))*TAN(RADIANS(R367/2))</f>
        <v>4.3030618430398834E-2</v>
      </c>
      <c r="V367">
        <f>4*DEGREES(U367*SIN(2*RADIANS(I367))-2*K367*SIN(RADIANS(J367))+4*K367*U367*SIN(RADIANS(J367))*COS(2*RADIANS(I367))-0.5*U367*U367*SIN(4*RADIANS(I367))-1.25*K367*K367*SIN(2*RADIANS(J367)))</f>
        <v>-3.2102124539590098</v>
      </c>
      <c r="W367">
        <f t="shared" si="168"/>
        <v>71.799707372459864</v>
      </c>
      <c r="X367" s="6">
        <f t="shared" si="169"/>
        <v>0.59882653642636041</v>
      </c>
      <c r="Y367" s="6">
        <f t="shared" si="170"/>
        <v>0.39938290483619415</v>
      </c>
      <c r="Z367" s="6">
        <f t="shared" si="171"/>
        <v>0.79827016801652662</v>
      </c>
      <c r="AA367">
        <f>8*W367</f>
        <v>574.39765897967891</v>
      </c>
      <c r="AB367">
        <f t="shared" si="173"/>
        <v>577.68978754604098</v>
      </c>
      <c r="AC367">
        <f>IF(AB367/4&lt;0,AB367/4+180,AB367/4-180)</f>
        <v>-35.577553113489756</v>
      </c>
      <c r="AD367">
        <f>DEGREES(ACOS(SIN(RADIANS($B$2))*SIN(RADIANS(T367))+COS(RADIANS($B$2))*COS(RADIANS(T367))*COS(RADIANS(AC367))))</f>
        <v>69.591725604909485</v>
      </c>
      <c r="AE367">
        <f>90-AD367</f>
        <v>20.408274395090515</v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>4.3002808926036085E-2</v>
      </c>
      <c r="AG367">
        <f>AE367+AF367</f>
        <v>20.451277204016552</v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>145.16230670066716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Rafael Reyes</cp:lastModifiedBy>
  <dcterms:created xsi:type="dcterms:W3CDTF">2010-02-16T14:55:33Z</dcterms:created>
  <dcterms:modified xsi:type="dcterms:W3CDTF">2022-07-13T17:18:46Z</dcterms:modified>
</cp:coreProperties>
</file>