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SolarSwitch\lib\Sunrise\"/>
    </mc:Choice>
  </mc:AlternateContent>
  <xr:revisionPtr revIDLastSave="0" documentId="13_ncr:1_{C20929D0-7722-431A-8CD7-E58358188B0E}" xr6:coauthVersionLast="47" xr6:coauthVersionMax="47" xr10:uidLastSave="{00000000-0000-0000-0000-000000000000}"/>
  <bookViews>
    <workbookView xWindow="-110" yWindow="-110" windowWidth="19420" windowHeight="10300" xr2:uid="{98C4F775-59C1-4D04-B4A0-E8285AA69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O5" i="1" s="1"/>
  <c r="Q5" i="1" s="1"/>
  <c r="S5" i="1" s="1"/>
  <c r="Q122" i="1"/>
  <c r="S122" i="1" s="1"/>
  <c r="U122" i="1" s="1"/>
  <c r="V122" i="1" s="1"/>
  <c r="Q306" i="1"/>
  <c r="S306" i="1" s="1"/>
  <c r="U306" i="1" s="1"/>
  <c r="V306" i="1" s="1"/>
  <c r="O3" i="1"/>
  <c r="Q3" i="1" s="1"/>
  <c r="S3" i="1" s="1"/>
  <c r="O4" i="1"/>
  <c r="Q4" i="1" s="1"/>
  <c r="S4" i="1" s="1"/>
  <c r="O7" i="1"/>
  <c r="Q7" i="1" s="1"/>
  <c r="S7" i="1" s="1"/>
  <c r="O9" i="1"/>
  <c r="Q9" i="1" s="1"/>
  <c r="S9" i="1" s="1"/>
  <c r="U9" i="1" s="1"/>
  <c r="V9" i="1" s="1"/>
  <c r="O10" i="1"/>
  <c r="Q10" i="1" s="1"/>
  <c r="S10" i="1" s="1"/>
  <c r="U10" i="1" s="1"/>
  <c r="V10" i="1" s="1"/>
  <c r="O11" i="1"/>
  <c r="Q11" i="1" s="1"/>
  <c r="S11" i="1" s="1"/>
  <c r="O12" i="1"/>
  <c r="Q12" i="1" s="1"/>
  <c r="S12" i="1" s="1"/>
  <c r="O15" i="1"/>
  <c r="Q15" i="1" s="1"/>
  <c r="S15" i="1" s="1"/>
  <c r="O17" i="1"/>
  <c r="Q17" i="1" s="1"/>
  <c r="S17" i="1" s="1"/>
  <c r="U17" i="1" s="1"/>
  <c r="V17" i="1" s="1"/>
  <c r="O18" i="1"/>
  <c r="Q18" i="1" s="1"/>
  <c r="S18" i="1" s="1"/>
  <c r="U18" i="1" s="1"/>
  <c r="V18" i="1" s="1"/>
  <c r="O19" i="1"/>
  <c r="Q19" i="1" s="1"/>
  <c r="S19" i="1" s="1"/>
  <c r="O20" i="1"/>
  <c r="Q20" i="1" s="1"/>
  <c r="S20" i="1" s="1"/>
  <c r="O23" i="1"/>
  <c r="Q23" i="1" s="1"/>
  <c r="S23" i="1" s="1"/>
  <c r="O25" i="1"/>
  <c r="Q25" i="1" s="1"/>
  <c r="S25" i="1" s="1"/>
  <c r="U25" i="1" s="1"/>
  <c r="V25" i="1" s="1"/>
  <c r="O26" i="1"/>
  <c r="Q26" i="1" s="1"/>
  <c r="S26" i="1" s="1"/>
  <c r="U26" i="1" s="1"/>
  <c r="V26" i="1" s="1"/>
  <c r="O27" i="1"/>
  <c r="Q27" i="1" s="1"/>
  <c r="S27" i="1" s="1"/>
  <c r="O28" i="1"/>
  <c r="Q28" i="1" s="1"/>
  <c r="S28" i="1" s="1"/>
  <c r="O31" i="1"/>
  <c r="Q31" i="1" s="1"/>
  <c r="S31" i="1" s="1"/>
  <c r="O33" i="1"/>
  <c r="Q33" i="1" s="1"/>
  <c r="S33" i="1" s="1"/>
  <c r="U33" i="1" s="1"/>
  <c r="V33" i="1" s="1"/>
  <c r="O34" i="1"/>
  <c r="Q34" i="1" s="1"/>
  <c r="S34" i="1" s="1"/>
  <c r="U34" i="1" s="1"/>
  <c r="V34" i="1" s="1"/>
  <c r="O35" i="1"/>
  <c r="Q35" i="1" s="1"/>
  <c r="S35" i="1" s="1"/>
  <c r="O36" i="1"/>
  <c r="Q36" i="1" s="1"/>
  <c r="S36" i="1" s="1"/>
  <c r="O39" i="1"/>
  <c r="Q39" i="1" s="1"/>
  <c r="S39" i="1" s="1"/>
  <c r="O41" i="1"/>
  <c r="Q41" i="1" s="1"/>
  <c r="S41" i="1" s="1"/>
  <c r="U41" i="1" s="1"/>
  <c r="V41" i="1" s="1"/>
  <c r="O42" i="1"/>
  <c r="Q42" i="1" s="1"/>
  <c r="S42" i="1" s="1"/>
  <c r="U42" i="1" s="1"/>
  <c r="V42" i="1" s="1"/>
  <c r="O43" i="1"/>
  <c r="Q43" i="1" s="1"/>
  <c r="S43" i="1" s="1"/>
  <c r="O44" i="1"/>
  <c r="Q44" i="1" s="1"/>
  <c r="S44" i="1" s="1"/>
  <c r="O47" i="1"/>
  <c r="Q47" i="1" s="1"/>
  <c r="S47" i="1" s="1"/>
  <c r="O49" i="1"/>
  <c r="Q49" i="1" s="1"/>
  <c r="S49" i="1" s="1"/>
  <c r="U49" i="1" s="1"/>
  <c r="V49" i="1" s="1"/>
  <c r="O50" i="1"/>
  <c r="Q50" i="1" s="1"/>
  <c r="S50" i="1" s="1"/>
  <c r="U50" i="1" s="1"/>
  <c r="V50" i="1" s="1"/>
  <c r="O51" i="1"/>
  <c r="Q51" i="1" s="1"/>
  <c r="S51" i="1" s="1"/>
  <c r="O52" i="1"/>
  <c r="Q52" i="1" s="1"/>
  <c r="S52" i="1" s="1"/>
  <c r="O55" i="1"/>
  <c r="Q55" i="1" s="1"/>
  <c r="S55" i="1" s="1"/>
  <c r="O56" i="1"/>
  <c r="Q56" i="1" s="1"/>
  <c r="S56" i="1" s="1"/>
  <c r="O57" i="1"/>
  <c r="Q57" i="1" s="1"/>
  <c r="S57" i="1" s="1"/>
  <c r="U57" i="1" s="1"/>
  <c r="V57" i="1" s="1"/>
  <c r="O58" i="1"/>
  <c r="Q58" i="1" s="1"/>
  <c r="S58" i="1" s="1"/>
  <c r="U58" i="1" s="1"/>
  <c r="V58" i="1" s="1"/>
  <c r="O59" i="1"/>
  <c r="Q59" i="1" s="1"/>
  <c r="S59" i="1" s="1"/>
  <c r="O60" i="1"/>
  <c r="Q60" i="1" s="1"/>
  <c r="S60" i="1" s="1"/>
  <c r="O63" i="1"/>
  <c r="Q63" i="1" s="1"/>
  <c r="S63" i="1" s="1"/>
  <c r="O64" i="1"/>
  <c r="Q64" i="1" s="1"/>
  <c r="S64" i="1" s="1"/>
  <c r="O65" i="1"/>
  <c r="Q65" i="1" s="1"/>
  <c r="S65" i="1" s="1"/>
  <c r="U65" i="1" s="1"/>
  <c r="V65" i="1" s="1"/>
  <c r="O66" i="1"/>
  <c r="Q66" i="1" s="1"/>
  <c r="S66" i="1" s="1"/>
  <c r="U66" i="1" s="1"/>
  <c r="V66" i="1" s="1"/>
  <c r="O67" i="1"/>
  <c r="Q67" i="1" s="1"/>
  <c r="S67" i="1" s="1"/>
  <c r="O68" i="1"/>
  <c r="Q68" i="1" s="1"/>
  <c r="S68" i="1" s="1"/>
  <c r="O71" i="1"/>
  <c r="Q71" i="1" s="1"/>
  <c r="S71" i="1" s="1"/>
  <c r="O72" i="1"/>
  <c r="Q72" i="1" s="1"/>
  <c r="S72" i="1" s="1"/>
  <c r="O73" i="1"/>
  <c r="Q73" i="1" s="1"/>
  <c r="S73" i="1" s="1"/>
  <c r="U73" i="1" s="1"/>
  <c r="V73" i="1" s="1"/>
  <c r="O74" i="1"/>
  <c r="Q74" i="1" s="1"/>
  <c r="S74" i="1" s="1"/>
  <c r="U74" i="1" s="1"/>
  <c r="V74" i="1" s="1"/>
  <c r="O75" i="1"/>
  <c r="Q75" i="1" s="1"/>
  <c r="S75" i="1" s="1"/>
  <c r="O76" i="1"/>
  <c r="Q76" i="1" s="1"/>
  <c r="S76" i="1" s="1"/>
  <c r="O79" i="1"/>
  <c r="Q79" i="1" s="1"/>
  <c r="S79" i="1" s="1"/>
  <c r="O80" i="1"/>
  <c r="Q80" i="1" s="1"/>
  <c r="S80" i="1" s="1"/>
  <c r="O81" i="1"/>
  <c r="Q81" i="1" s="1"/>
  <c r="S81" i="1" s="1"/>
  <c r="U81" i="1" s="1"/>
  <c r="V81" i="1" s="1"/>
  <c r="O82" i="1"/>
  <c r="Q82" i="1" s="1"/>
  <c r="S82" i="1" s="1"/>
  <c r="U82" i="1" s="1"/>
  <c r="V82" i="1" s="1"/>
  <c r="O83" i="1"/>
  <c r="Q83" i="1" s="1"/>
  <c r="S83" i="1" s="1"/>
  <c r="O84" i="1"/>
  <c r="Q84" i="1" s="1"/>
  <c r="S84" i="1" s="1"/>
  <c r="O87" i="1"/>
  <c r="Q87" i="1" s="1"/>
  <c r="S87" i="1" s="1"/>
  <c r="O88" i="1"/>
  <c r="Q88" i="1" s="1"/>
  <c r="S88" i="1" s="1"/>
  <c r="O89" i="1"/>
  <c r="Q89" i="1" s="1"/>
  <c r="S89" i="1" s="1"/>
  <c r="U89" i="1" s="1"/>
  <c r="V89" i="1" s="1"/>
  <c r="O90" i="1"/>
  <c r="Q90" i="1" s="1"/>
  <c r="S90" i="1" s="1"/>
  <c r="U90" i="1" s="1"/>
  <c r="V90" i="1" s="1"/>
  <c r="O91" i="1"/>
  <c r="Q91" i="1" s="1"/>
  <c r="S91" i="1" s="1"/>
  <c r="O92" i="1"/>
  <c r="Q92" i="1" s="1"/>
  <c r="S92" i="1" s="1"/>
  <c r="O94" i="1"/>
  <c r="Q94" i="1" s="1"/>
  <c r="S94" i="1" s="1"/>
  <c r="O95" i="1"/>
  <c r="Q95" i="1" s="1"/>
  <c r="S95" i="1" s="1"/>
  <c r="O96" i="1"/>
  <c r="Q96" i="1" s="1"/>
  <c r="S96" i="1" s="1"/>
  <c r="O97" i="1"/>
  <c r="Q97" i="1" s="1"/>
  <c r="S97" i="1" s="1"/>
  <c r="U97" i="1" s="1"/>
  <c r="V97" i="1" s="1"/>
  <c r="O98" i="1"/>
  <c r="Q98" i="1" s="1"/>
  <c r="S98" i="1" s="1"/>
  <c r="U98" i="1" s="1"/>
  <c r="V98" i="1" s="1"/>
  <c r="O99" i="1"/>
  <c r="Q99" i="1" s="1"/>
  <c r="S99" i="1" s="1"/>
  <c r="O100" i="1"/>
  <c r="Q100" i="1" s="1"/>
  <c r="S100" i="1" s="1"/>
  <c r="O102" i="1"/>
  <c r="Q102" i="1" s="1"/>
  <c r="S102" i="1" s="1"/>
  <c r="O103" i="1"/>
  <c r="Q103" i="1" s="1"/>
  <c r="S103" i="1" s="1"/>
  <c r="O104" i="1"/>
  <c r="Q104" i="1" s="1"/>
  <c r="S104" i="1" s="1"/>
  <c r="O105" i="1"/>
  <c r="Q105" i="1" s="1"/>
  <c r="S105" i="1" s="1"/>
  <c r="U105" i="1" s="1"/>
  <c r="V105" i="1" s="1"/>
  <c r="O106" i="1"/>
  <c r="Q106" i="1" s="1"/>
  <c r="S106" i="1" s="1"/>
  <c r="U106" i="1" s="1"/>
  <c r="V106" i="1" s="1"/>
  <c r="O107" i="1"/>
  <c r="Q107" i="1" s="1"/>
  <c r="S107" i="1" s="1"/>
  <c r="O108" i="1"/>
  <c r="Q108" i="1" s="1"/>
  <c r="S108" i="1" s="1"/>
  <c r="O110" i="1"/>
  <c r="Q110" i="1" s="1"/>
  <c r="S110" i="1" s="1"/>
  <c r="O111" i="1"/>
  <c r="Q111" i="1" s="1"/>
  <c r="S111" i="1" s="1"/>
  <c r="O112" i="1"/>
  <c r="Q112" i="1" s="1"/>
  <c r="S112" i="1" s="1"/>
  <c r="O113" i="1"/>
  <c r="Q113" i="1" s="1"/>
  <c r="S113" i="1" s="1"/>
  <c r="U113" i="1" s="1"/>
  <c r="V113" i="1" s="1"/>
  <c r="O114" i="1"/>
  <c r="Q114" i="1" s="1"/>
  <c r="S114" i="1" s="1"/>
  <c r="U114" i="1" s="1"/>
  <c r="V114" i="1" s="1"/>
  <c r="O115" i="1"/>
  <c r="Q115" i="1" s="1"/>
  <c r="S115" i="1" s="1"/>
  <c r="O116" i="1"/>
  <c r="Q116" i="1" s="1"/>
  <c r="S116" i="1" s="1"/>
  <c r="O118" i="1"/>
  <c r="Q118" i="1" s="1"/>
  <c r="S118" i="1" s="1"/>
  <c r="O119" i="1"/>
  <c r="Q119" i="1" s="1"/>
  <c r="S119" i="1" s="1"/>
  <c r="O120" i="1"/>
  <c r="Q120" i="1" s="1"/>
  <c r="S120" i="1" s="1"/>
  <c r="O121" i="1"/>
  <c r="Q121" i="1" s="1"/>
  <c r="S121" i="1" s="1"/>
  <c r="U121" i="1" s="1"/>
  <c r="V121" i="1" s="1"/>
  <c r="O122" i="1"/>
  <c r="O123" i="1"/>
  <c r="Q123" i="1" s="1"/>
  <c r="S123" i="1" s="1"/>
  <c r="O124" i="1"/>
  <c r="Q124" i="1" s="1"/>
  <c r="S124" i="1" s="1"/>
  <c r="O126" i="1"/>
  <c r="Q126" i="1" s="1"/>
  <c r="S126" i="1" s="1"/>
  <c r="O127" i="1"/>
  <c r="Q127" i="1" s="1"/>
  <c r="S127" i="1" s="1"/>
  <c r="O128" i="1"/>
  <c r="Q128" i="1" s="1"/>
  <c r="S128" i="1" s="1"/>
  <c r="O129" i="1"/>
  <c r="Q129" i="1" s="1"/>
  <c r="S129" i="1" s="1"/>
  <c r="U129" i="1" s="1"/>
  <c r="V129" i="1" s="1"/>
  <c r="O130" i="1"/>
  <c r="Q130" i="1" s="1"/>
  <c r="S130" i="1" s="1"/>
  <c r="U130" i="1" s="1"/>
  <c r="V130" i="1" s="1"/>
  <c r="O131" i="1"/>
  <c r="Q131" i="1" s="1"/>
  <c r="S131" i="1" s="1"/>
  <c r="O132" i="1"/>
  <c r="Q132" i="1" s="1"/>
  <c r="S132" i="1" s="1"/>
  <c r="O134" i="1"/>
  <c r="Q134" i="1" s="1"/>
  <c r="S134" i="1" s="1"/>
  <c r="O135" i="1"/>
  <c r="Q135" i="1" s="1"/>
  <c r="S135" i="1" s="1"/>
  <c r="O136" i="1"/>
  <c r="Q136" i="1" s="1"/>
  <c r="S136" i="1" s="1"/>
  <c r="O137" i="1"/>
  <c r="Q137" i="1" s="1"/>
  <c r="S137" i="1" s="1"/>
  <c r="U137" i="1" s="1"/>
  <c r="V137" i="1" s="1"/>
  <c r="O138" i="1"/>
  <c r="Q138" i="1" s="1"/>
  <c r="S138" i="1" s="1"/>
  <c r="U138" i="1" s="1"/>
  <c r="V138" i="1" s="1"/>
  <c r="O139" i="1"/>
  <c r="Q139" i="1" s="1"/>
  <c r="S139" i="1" s="1"/>
  <c r="O140" i="1"/>
  <c r="Q140" i="1" s="1"/>
  <c r="S140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U145" i="1" s="1"/>
  <c r="V145" i="1" s="1"/>
  <c r="O146" i="1"/>
  <c r="Q146" i="1" s="1"/>
  <c r="S146" i="1" s="1"/>
  <c r="U146" i="1" s="1"/>
  <c r="V146" i="1" s="1"/>
  <c r="O147" i="1"/>
  <c r="Q147" i="1" s="1"/>
  <c r="S147" i="1" s="1"/>
  <c r="O148" i="1"/>
  <c r="Q148" i="1" s="1"/>
  <c r="S148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U153" i="1" s="1"/>
  <c r="V153" i="1" s="1"/>
  <c r="O154" i="1"/>
  <c r="Q154" i="1" s="1"/>
  <c r="S154" i="1" s="1"/>
  <c r="U154" i="1" s="1"/>
  <c r="V154" i="1" s="1"/>
  <c r="O155" i="1"/>
  <c r="Q155" i="1" s="1"/>
  <c r="S155" i="1" s="1"/>
  <c r="O156" i="1"/>
  <c r="Q156" i="1" s="1"/>
  <c r="S156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U161" i="1" s="1"/>
  <c r="V161" i="1" s="1"/>
  <c r="O162" i="1"/>
  <c r="Q162" i="1" s="1"/>
  <c r="S162" i="1" s="1"/>
  <c r="U162" i="1" s="1"/>
  <c r="V162" i="1" s="1"/>
  <c r="O163" i="1"/>
  <c r="Q163" i="1" s="1"/>
  <c r="S163" i="1" s="1"/>
  <c r="O164" i="1"/>
  <c r="Q164" i="1" s="1"/>
  <c r="S164" i="1" s="1"/>
  <c r="O166" i="1"/>
  <c r="Q166" i="1" s="1"/>
  <c r="S166" i="1" s="1"/>
  <c r="O167" i="1"/>
  <c r="Q167" i="1" s="1"/>
  <c r="S167" i="1" s="1"/>
  <c r="O168" i="1"/>
  <c r="Q168" i="1" s="1"/>
  <c r="S168" i="1" s="1"/>
  <c r="O169" i="1"/>
  <c r="Q169" i="1" s="1"/>
  <c r="S169" i="1" s="1"/>
  <c r="U169" i="1" s="1"/>
  <c r="V169" i="1" s="1"/>
  <c r="O170" i="1"/>
  <c r="Q170" i="1" s="1"/>
  <c r="S170" i="1" s="1"/>
  <c r="U170" i="1" s="1"/>
  <c r="V170" i="1" s="1"/>
  <c r="O171" i="1"/>
  <c r="Q171" i="1" s="1"/>
  <c r="S171" i="1" s="1"/>
  <c r="O172" i="1"/>
  <c r="Q172" i="1" s="1"/>
  <c r="S172" i="1" s="1"/>
  <c r="O174" i="1"/>
  <c r="Q174" i="1" s="1"/>
  <c r="S174" i="1" s="1"/>
  <c r="O175" i="1"/>
  <c r="Q175" i="1" s="1"/>
  <c r="S175" i="1" s="1"/>
  <c r="O176" i="1"/>
  <c r="Q176" i="1" s="1"/>
  <c r="S176" i="1" s="1"/>
  <c r="O177" i="1"/>
  <c r="Q177" i="1" s="1"/>
  <c r="S177" i="1" s="1"/>
  <c r="U177" i="1" s="1"/>
  <c r="V177" i="1" s="1"/>
  <c r="O178" i="1"/>
  <c r="Q178" i="1" s="1"/>
  <c r="S178" i="1" s="1"/>
  <c r="U178" i="1" s="1"/>
  <c r="V178" i="1" s="1"/>
  <c r="O179" i="1"/>
  <c r="Q179" i="1" s="1"/>
  <c r="S179" i="1" s="1"/>
  <c r="O180" i="1"/>
  <c r="Q180" i="1" s="1"/>
  <c r="S180" i="1" s="1"/>
  <c r="O182" i="1"/>
  <c r="Q182" i="1" s="1"/>
  <c r="S182" i="1" s="1"/>
  <c r="O183" i="1"/>
  <c r="Q183" i="1" s="1"/>
  <c r="S183" i="1" s="1"/>
  <c r="O184" i="1"/>
  <c r="Q184" i="1" s="1"/>
  <c r="S184" i="1" s="1"/>
  <c r="O185" i="1"/>
  <c r="Q185" i="1" s="1"/>
  <c r="S185" i="1" s="1"/>
  <c r="U185" i="1" s="1"/>
  <c r="V185" i="1" s="1"/>
  <c r="O186" i="1"/>
  <c r="Q186" i="1" s="1"/>
  <c r="S186" i="1" s="1"/>
  <c r="U186" i="1" s="1"/>
  <c r="V186" i="1" s="1"/>
  <c r="O187" i="1"/>
  <c r="Q187" i="1" s="1"/>
  <c r="S187" i="1" s="1"/>
  <c r="O188" i="1"/>
  <c r="Q188" i="1" s="1"/>
  <c r="S188" i="1" s="1"/>
  <c r="O190" i="1"/>
  <c r="Q190" i="1" s="1"/>
  <c r="S190" i="1" s="1"/>
  <c r="O191" i="1"/>
  <c r="Q191" i="1" s="1"/>
  <c r="S191" i="1" s="1"/>
  <c r="O192" i="1"/>
  <c r="Q192" i="1" s="1"/>
  <c r="S192" i="1" s="1"/>
  <c r="O193" i="1"/>
  <c r="Q193" i="1" s="1"/>
  <c r="S193" i="1" s="1"/>
  <c r="U193" i="1" s="1"/>
  <c r="V193" i="1" s="1"/>
  <c r="O194" i="1"/>
  <c r="Q194" i="1" s="1"/>
  <c r="S194" i="1" s="1"/>
  <c r="U194" i="1" s="1"/>
  <c r="V194" i="1" s="1"/>
  <c r="O195" i="1"/>
  <c r="Q195" i="1" s="1"/>
  <c r="S195" i="1" s="1"/>
  <c r="O196" i="1"/>
  <c r="Q196" i="1" s="1"/>
  <c r="S196" i="1" s="1"/>
  <c r="O198" i="1"/>
  <c r="Q198" i="1" s="1"/>
  <c r="S198" i="1" s="1"/>
  <c r="O199" i="1"/>
  <c r="Q199" i="1" s="1"/>
  <c r="S199" i="1" s="1"/>
  <c r="O200" i="1"/>
  <c r="Q200" i="1" s="1"/>
  <c r="S200" i="1" s="1"/>
  <c r="O201" i="1"/>
  <c r="Q201" i="1" s="1"/>
  <c r="S201" i="1" s="1"/>
  <c r="U201" i="1" s="1"/>
  <c r="V201" i="1" s="1"/>
  <c r="O202" i="1"/>
  <c r="Q202" i="1" s="1"/>
  <c r="S202" i="1" s="1"/>
  <c r="U202" i="1" s="1"/>
  <c r="V202" i="1" s="1"/>
  <c r="O203" i="1"/>
  <c r="Q203" i="1" s="1"/>
  <c r="S203" i="1" s="1"/>
  <c r="O204" i="1"/>
  <c r="Q204" i="1" s="1"/>
  <c r="S204" i="1" s="1"/>
  <c r="O206" i="1"/>
  <c r="Q206" i="1" s="1"/>
  <c r="S206" i="1" s="1"/>
  <c r="O207" i="1"/>
  <c r="Q207" i="1" s="1"/>
  <c r="S207" i="1" s="1"/>
  <c r="O208" i="1"/>
  <c r="Q208" i="1" s="1"/>
  <c r="S208" i="1" s="1"/>
  <c r="O209" i="1"/>
  <c r="Q209" i="1" s="1"/>
  <c r="S209" i="1" s="1"/>
  <c r="U209" i="1" s="1"/>
  <c r="V209" i="1" s="1"/>
  <c r="O210" i="1"/>
  <c r="Q210" i="1" s="1"/>
  <c r="S210" i="1" s="1"/>
  <c r="U210" i="1" s="1"/>
  <c r="V210" i="1" s="1"/>
  <c r="O211" i="1"/>
  <c r="Q211" i="1" s="1"/>
  <c r="S211" i="1" s="1"/>
  <c r="O212" i="1"/>
  <c r="Q212" i="1" s="1"/>
  <c r="S212" i="1" s="1"/>
  <c r="O214" i="1"/>
  <c r="Q214" i="1" s="1"/>
  <c r="S214" i="1" s="1"/>
  <c r="O215" i="1"/>
  <c r="Q215" i="1" s="1"/>
  <c r="S215" i="1" s="1"/>
  <c r="O216" i="1"/>
  <c r="Q216" i="1" s="1"/>
  <c r="S216" i="1" s="1"/>
  <c r="O217" i="1"/>
  <c r="Q217" i="1" s="1"/>
  <c r="S217" i="1" s="1"/>
  <c r="U217" i="1" s="1"/>
  <c r="V217" i="1" s="1"/>
  <c r="O218" i="1"/>
  <c r="Q218" i="1" s="1"/>
  <c r="S218" i="1" s="1"/>
  <c r="U218" i="1" s="1"/>
  <c r="V218" i="1" s="1"/>
  <c r="O219" i="1"/>
  <c r="Q219" i="1" s="1"/>
  <c r="S219" i="1" s="1"/>
  <c r="O220" i="1"/>
  <c r="Q220" i="1" s="1"/>
  <c r="S220" i="1" s="1"/>
  <c r="O222" i="1"/>
  <c r="Q222" i="1" s="1"/>
  <c r="S222" i="1" s="1"/>
  <c r="O223" i="1"/>
  <c r="Q223" i="1" s="1"/>
  <c r="S223" i="1" s="1"/>
  <c r="O224" i="1"/>
  <c r="Q224" i="1" s="1"/>
  <c r="S224" i="1" s="1"/>
  <c r="O225" i="1"/>
  <c r="Q225" i="1" s="1"/>
  <c r="S225" i="1" s="1"/>
  <c r="U225" i="1" s="1"/>
  <c r="V225" i="1" s="1"/>
  <c r="O226" i="1"/>
  <c r="Q226" i="1" s="1"/>
  <c r="S226" i="1" s="1"/>
  <c r="U226" i="1" s="1"/>
  <c r="V226" i="1" s="1"/>
  <c r="O227" i="1"/>
  <c r="Q227" i="1" s="1"/>
  <c r="S227" i="1" s="1"/>
  <c r="O228" i="1"/>
  <c r="Q228" i="1" s="1"/>
  <c r="S228" i="1" s="1"/>
  <c r="U228" i="1" s="1"/>
  <c r="O230" i="1"/>
  <c r="Q230" i="1" s="1"/>
  <c r="S230" i="1" s="1"/>
  <c r="O231" i="1"/>
  <c r="Q231" i="1" s="1"/>
  <c r="S231" i="1" s="1"/>
  <c r="O232" i="1"/>
  <c r="Q232" i="1" s="1"/>
  <c r="S232" i="1" s="1"/>
  <c r="O233" i="1"/>
  <c r="Q233" i="1" s="1"/>
  <c r="S233" i="1" s="1"/>
  <c r="U233" i="1" s="1"/>
  <c r="V233" i="1" s="1"/>
  <c r="O234" i="1"/>
  <c r="Q234" i="1" s="1"/>
  <c r="S234" i="1" s="1"/>
  <c r="U234" i="1" s="1"/>
  <c r="V234" i="1" s="1"/>
  <c r="O235" i="1"/>
  <c r="Q235" i="1" s="1"/>
  <c r="S235" i="1" s="1"/>
  <c r="O236" i="1"/>
  <c r="Q236" i="1" s="1"/>
  <c r="S236" i="1" s="1"/>
  <c r="O238" i="1"/>
  <c r="Q238" i="1" s="1"/>
  <c r="S238" i="1" s="1"/>
  <c r="O239" i="1"/>
  <c r="Q239" i="1" s="1"/>
  <c r="S239" i="1" s="1"/>
  <c r="O240" i="1"/>
  <c r="Q240" i="1" s="1"/>
  <c r="S240" i="1" s="1"/>
  <c r="O241" i="1"/>
  <c r="Q241" i="1" s="1"/>
  <c r="S241" i="1" s="1"/>
  <c r="U241" i="1" s="1"/>
  <c r="V241" i="1" s="1"/>
  <c r="O242" i="1"/>
  <c r="Q242" i="1" s="1"/>
  <c r="S242" i="1" s="1"/>
  <c r="U242" i="1" s="1"/>
  <c r="V242" i="1" s="1"/>
  <c r="O243" i="1"/>
  <c r="Q243" i="1" s="1"/>
  <c r="S243" i="1" s="1"/>
  <c r="O244" i="1"/>
  <c r="Q244" i="1" s="1"/>
  <c r="S244" i="1" s="1"/>
  <c r="O246" i="1"/>
  <c r="Q246" i="1" s="1"/>
  <c r="S246" i="1" s="1"/>
  <c r="O247" i="1"/>
  <c r="Q247" i="1" s="1"/>
  <c r="S247" i="1" s="1"/>
  <c r="O248" i="1"/>
  <c r="Q248" i="1" s="1"/>
  <c r="S248" i="1" s="1"/>
  <c r="O249" i="1"/>
  <c r="Q249" i="1" s="1"/>
  <c r="S249" i="1" s="1"/>
  <c r="U249" i="1" s="1"/>
  <c r="V249" i="1" s="1"/>
  <c r="O250" i="1"/>
  <c r="Q250" i="1" s="1"/>
  <c r="S250" i="1" s="1"/>
  <c r="U250" i="1" s="1"/>
  <c r="V250" i="1" s="1"/>
  <c r="O251" i="1"/>
  <c r="Q251" i="1" s="1"/>
  <c r="S251" i="1" s="1"/>
  <c r="O252" i="1"/>
  <c r="Q252" i="1" s="1"/>
  <c r="S252" i="1" s="1"/>
  <c r="O254" i="1"/>
  <c r="Q254" i="1" s="1"/>
  <c r="S254" i="1" s="1"/>
  <c r="O255" i="1"/>
  <c r="Q255" i="1" s="1"/>
  <c r="S255" i="1" s="1"/>
  <c r="O256" i="1"/>
  <c r="Q256" i="1" s="1"/>
  <c r="S256" i="1" s="1"/>
  <c r="O257" i="1"/>
  <c r="Q257" i="1" s="1"/>
  <c r="S257" i="1" s="1"/>
  <c r="U257" i="1" s="1"/>
  <c r="V257" i="1" s="1"/>
  <c r="O258" i="1"/>
  <c r="Q258" i="1" s="1"/>
  <c r="S258" i="1" s="1"/>
  <c r="U258" i="1" s="1"/>
  <c r="V258" i="1" s="1"/>
  <c r="O259" i="1"/>
  <c r="Q259" i="1" s="1"/>
  <c r="S259" i="1" s="1"/>
  <c r="O260" i="1"/>
  <c r="Q260" i="1" s="1"/>
  <c r="S260" i="1" s="1"/>
  <c r="O262" i="1"/>
  <c r="Q262" i="1" s="1"/>
  <c r="S262" i="1" s="1"/>
  <c r="O263" i="1"/>
  <c r="Q263" i="1" s="1"/>
  <c r="S263" i="1" s="1"/>
  <c r="O264" i="1"/>
  <c r="Q264" i="1" s="1"/>
  <c r="S264" i="1" s="1"/>
  <c r="O265" i="1"/>
  <c r="Q265" i="1" s="1"/>
  <c r="S265" i="1" s="1"/>
  <c r="U265" i="1" s="1"/>
  <c r="V265" i="1" s="1"/>
  <c r="O266" i="1"/>
  <c r="Q266" i="1" s="1"/>
  <c r="S266" i="1" s="1"/>
  <c r="U266" i="1" s="1"/>
  <c r="V266" i="1" s="1"/>
  <c r="O267" i="1"/>
  <c r="Q267" i="1" s="1"/>
  <c r="S267" i="1" s="1"/>
  <c r="O268" i="1"/>
  <c r="Q268" i="1" s="1"/>
  <c r="S268" i="1" s="1"/>
  <c r="O270" i="1"/>
  <c r="Q270" i="1" s="1"/>
  <c r="S270" i="1" s="1"/>
  <c r="O271" i="1"/>
  <c r="Q271" i="1" s="1"/>
  <c r="S271" i="1" s="1"/>
  <c r="O272" i="1"/>
  <c r="Q272" i="1" s="1"/>
  <c r="S272" i="1" s="1"/>
  <c r="O273" i="1"/>
  <c r="Q273" i="1" s="1"/>
  <c r="S273" i="1" s="1"/>
  <c r="U273" i="1" s="1"/>
  <c r="V273" i="1" s="1"/>
  <c r="O274" i="1"/>
  <c r="Q274" i="1" s="1"/>
  <c r="S274" i="1" s="1"/>
  <c r="U274" i="1" s="1"/>
  <c r="V274" i="1" s="1"/>
  <c r="O275" i="1"/>
  <c r="Q275" i="1" s="1"/>
  <c r="S275" i="1" s="1"/>
  <c r="O276" i="1"/>
  <c r="Q276" i="1" s="1"/>
  <c r="S276" i="1" s="1"/>
  <c r="O278" i="1"/>
  <c r="Q278" i="1" s="1"/>
  <c r="S278" i="1" s="1"/>
  <c r="O279" i="1"/>
  <c r="Q279" i="1" s="1"/>
  <c r="S279" i="1" s="1"/>
  <c r="O280" i="1"/>
  <c r="Q280" i="1" s="1"/>
  <c r="S280" i="1" s="1"/>
  <c r="O281" i="1"/>
  <c r="Q281" i="1" s="1"/>
  <c r="S281" i="1" s="1"/>
  <c r="U281" i="1" s="1"/>
  <c r="V281" i="1" s="1"/>
  <c r="O282" i="1"/>
  <c r="Q282" i="1" s="1"/>
  <c r="S282" i="1" s="1"/>
  <c r="U282" i="1" s="1"/>
  <c r="V282" i="1" s="1"/>
  <c r="O283" i="1"/>
  <c r="Q283" i="1" s="1"/>
  <c r="S283" i="1" s="1"/>
  <c r="O284" i="1"/>
  <c r="Q284" i="1" s="1"/>
  <c r="S284" i="1" s="1"/>
  <c r="O286" i="1"/>
  <c r="Q286" i="1" s="1"/>
  <c r="S286" i="1" s="1"/>
  <c r="O287" i="1"/>
  <c r="Q287" i="1" s="1"/>
  <c r="S287" i="1" s="1"/>
  <c r="O288" i="1"/>
  <c r="Q288" i="1" s="1"/>
  <c r="S288" i="1" s="1"/>
  <c r="O289" i="1"/>
  <c r="Q289" i="1" s="1"/>
  <c r="S289" i="1" s="1"/>
  <c r="U289" i="1" s="1"/>
  <c r="V289" i="1" s="1"/>
  <c r="O290" i="1"/>
  <c r="Q290" i="1" s="1"/>
  <c r="S290" i="1" s="1"/>
  <c r="U290" i="1" s="1"/>
  <c r="V290" i="1" s="1"/>
  <c r="O291" i="1"/>
  <c r="Q291" i="1" s="1"/>
  <c r="S291" i="1" s="1"/>
  <c r="O292" i="1"/>
  <c r="Q292" i="1" s="1"/>
  <c r="S292" i="1" s="1"/>
  <c r="O294" i="1"/>
  <c r="Q294" i="1" s="1"/>
  <c r="S294" i="1" s="1"/>
  <c r="O295" i="1"/>
  <c r="Q295" i="1" s="1"/>
  <c r="S295" i="1" s="1"/>
  <c r="O296" i="1"/>
  <c r="Q296" i="1" s="1"/>
  <c r="S296" i="1" s="1"/>
  <c r="O297" i="1"/>
  <c r="Q297" i="1" s="1"/>
  <c r="S297" i="1" s="1"/>
  <c r="U297" i="1" s="1"/>
  <c r="V297" i="1" s="1"/>
  <c r="O298" i="1"/>
  <c r="Q298" i="1" s="1"/>
  <c r="S298" i="1" s="1"/>
  <c r="U298" i="1" s="1"/>
  <c r="V298" i="1" s="1"/>
  <c r="O299" i="1"/>
  <c r="Q299" i="1" s="1"/>
  <c r="S299" i="1" s="1"/>
  <c r="O300" i="1"/>
  <c r="Q300" i="1" s="1"/>
  <c r="S300" i="1" s="1"/>
  <c r="O302" i="1"/>
  <c r="Q302" i="1" s="1"/>
  <c r="S302" i="1" s="1"/>
  <c r="O303" i="1"/>
  <c r="Q303" i="1" s="1"/>
  <c r="S303" i="1" s="1"/>
  <c r="O304" i="1"/>
  <c r="Q304" i="1" s="1"/>
  <c r="S304" i="1" s="1"/>
  <c r="O305" i="1"/>
  <c r="Q305" i="1" s="1"/>
  <c r="S305" i="1" s="1"/>
  <c r="U305" i="1" s="1"/>
  <c r="V305" i="1" s="1"/>
  <c r="O306" i="1"/>
  <c r="O307" i="1"/>
  <c r="Q307" i="1" s="1"/>
  <c r="S307" i="1" s="1"/>
  <c r="O308" i="1"/>
  <c r="Q308" i="1" s="1"/>
  <c r="S308" i="1" s="1"/>
  <c r="O310" i="1"/>
  <c r="Q310" i="1" s="1"/>
  <c r="S310" i="1" s="1"/>
  <c r="O311" i="1"/>
  <c r="Q311" i="1" s="1"/>
  <c r="S311" i="1" s="1"/>
  <c r="O312" i="1"/>
  <c r="Q312" i="1" s="1"/>
  <c r="S312" i="1" s="1"/>
  <c r="O313" i="1"/>
  <c r="Q313" i="1" s="1"/>
  <c r="S313" i="1" s="1"/>
  <c r="U313" i="1" s="1"/>
  <c r="V313" i="1" s="1"/>
  <c r="O314" i="1"/>
  <c r="Q314" i="1" s="1"/>
  <c r="S314" i="1" s="1"/>
  <c r="U314" i="1" s="1"/>
  <c r="V314" i="1" s="1"/>
  <c r="O315" i="1"/>
  <c r="Q315" i="1" s="1"/>
  <c r="S315" i="1" s="1"/>
  <c r="O316" i="1"/>
  <c r="Q316" i="1" s="1"/>
  <c r="S316" i="1" s="1"/>
  <c r="O318" i="1"/>
  <c r="Q318" i="1" s="1"/>
  <c r="S318" i="1" s="1"/>
  <c r="U318" i="1" s="1"/>
  <c r="O319" i="1"/>
  <c r="Q319" i="1" s="1"/>
  <c r="S319" i="1" s="1"/>
  <c r="O320" i="1"/>
  <c r="Q320" i="1" s="1"/>
  <c r="S320" i="1" s="1"/>
  <c r="O321" i="1"/>
  <c r="Q321" i="1" s="1"/>
  <c r="S321" i="1" s="1"/>
  <c r="U321" i="1" s="1"/>
  <c r="V321" i="1" s="1"/>
  <c r="O322" i="1"/>
  <c r="Q322" i="1" s="1"/>
  <c r="S322" i="1" s="1"/>
  <c r="U322" i="1" s="1"/>
  <c r="V322" i="1" s="1"/>
  <c r="O323" i="1"/>
  <c r="Q323" i="1" s="1"/>
  <c r="S323" i="1" s="1"/>
  <c r="O324" i="1"/>
  <c r="Q324" i="1" s="1"/>
  <c r="S324" i="1" s="1"/>
  <c r="O326" i="1"/>
  <c r="Q326" i="1" s="1"/>
  <c r="S326" i="1" s="1"/>
  <c r="O327" i="1"/>
  <c r="Q327" i="1" s="1"/>
  <c r="S327" i="1" s="1"/>
  <c r="O328" i="1"/>
  <c r="Q328" i="1" s="1"/>
  <c r="S328" i="1" s="1"/>
  <c r="O329" i="1"/>
  <c r="Q329" i="1" s="1"/>
  <c r="S329" i="1" s="1"/>
  <c r="U329" i="1" s="1"/>
  <c r="V329" i="1" s="1"/>
  <c r="O330" i="1"/>
  <c r="Q330" i="1" s="1"/>
  <c r="S330" i="1" s="1"/>
  <c r="U330" i="1" s="1"/>
  <c r="V330" i="1" s="1"/>
  <c r="O331" i="1"/>
  <c r="Q331" i="1" s="1"/>
  <c r="S331" i="1" s="1"/>
  <c r="O332" i="1"/>
  <c r="Q332" i="1" s="1"/>
  <c r="S332" i="1" s="1"/>
  <c r="O334" i="1"/>
  <c r="Q334" i="1" s="1"/>
  <c r="S334" i="1" s="1"/>
  <c r="O335" i="1"/>
  <c r="Q335" i="1" s="1"/>
  <c r="S335" i="1" s="1"/>
  <c r="O336" i="1"/>
  <c r="Q336" i="1" s="1"/>
  <c r="S336" i="1" s="1"/>
  <c r="O337" i="1"/>
  <c r="Q337" i="1" s="1"/>
  <c r="S337" i="1" s="1"/>
  <c r="U337" i="1" s="1"/>
  <c r="V337" i="1" s="1"/>
  <c r="O338" i="1"/>
  <c r="Q338" i="1" s="1"/>
  <c r="S338" i="1" s="1"/>
  <c r="U338" i="1" s="1"/>
  <c r="V338" i="1" s="1"/>
  <c r="O339" i="1"/>
  <c r="Q339" i="1" s="1"/>
  <c r="S339" i="1" s="1"/>
  <c r="O340" i="1"/>
  <c r="Q340" i="1" s="1"/>
  <c r="S340" i="1" s="1"/>
  <c r="O342" i="1"/>
  <c r="Q342" i="1" s="1"/>
  <c r="S342" i="1" s="1"/>
  <c r="O343" i="1"/>
  <c r="Q343" i="1" s="1"/>
  <c r="S343" i="1" s="1"/>
  <c r="O344" i="1"/>
  <c r="Q344" i="1" s="1"/>
  <c r="S344" i="1" s="1"/>
  <c r="O345" i="1"/>
  <c r="Q345" i="1" s="1"/>
  <c r="S345" i="1" s="1"/>
  <c r="U345" i="1" s="1"/>
  <c r="V345" i="1" s="1"/>
  <c r="O346" i="1"/>
  <c r="Q346" i="1" s="1"/>
  <c r="S346" i="1" s="1"/>
  <c r="U346" i="1" s="1"/>
  <c r="V346" i="1" s="1"/>
  <c r="O347" i="1"/>
  <c r="Q347" i="1" s="1"/>
  <c r="S347" i="1" s="1"/>
  <c r="O348" i="1"/>
  <c r="Q348" i="1" s="1"/>
  <c r="S348" i="1" s="1"/>
  <c r="O350" i="1"/>
  <c r="Q350" i="1" s="1"/>
  <c r="S350" i="1" s="1"/>
  <c r="O351" i="1"/>
  <c r="Q351" i="1" s="1"/>
  <c r="S351" i="1" s="1"/>
  <c r="O352" i="1"/>
  <c r="Q352" i="1" s="1"/>
  <c r="S352" i="1" s="1"/>
  <c r="O353" i="1"/>
  <c r="Q353" i="1" s="1"/>
  <c r="S353" i="1" s="1"/>
  <c r="U353" i="1" s="1"/>
  <c r="V353" i="1" s="1"/>
  <c r="O354" i="1"/>
  <c r="Q354" i="1" s="1"/>
  <c r="S354" i="1" s="1"/>
  <c r="U354" i="1" s="1"/>
  <c r="V354" i="1" s="1"/>
  <c r="O355" i="1"/>
  <c r="Q355" i="1" s="1"/>
  <c r="S355" i="1" s="1"/>
  <c r="O356" i="1"/>
  <c r="Q356" i="1" s="1"/>
  <c r="S356" i="1" s="1"/>
  <c r="O358" i="1"/>
  <c r="Q358" i="1" s="1"/>
  <c r="S358" i="1" s="1"/>
  <c r="O359" i="1"/>
  <c r="Q359" i="1" s="1"/>
  <c r="S359" i="1" s="1"/>
  <c r="O360" i="1"/>
  <c r="Q360" i="1" s="1"/>
  <c r="S360" i="1" s="1"/>
  <c r="O361" i="1"/>
  <c r="Q361" i="1" s="1"/>
  <c r="S361" i="1" s="1"/>
  <c r="U361" i="1" s="1"/>
  <c r="V361" i="1" s="1"/>
  <c r="O362" i="1"/>
  <c r="Q362" i="1" s="1"/>
  <c r="S362" i="1" s="1"/>
  <c r="U362" i="1" s="1"/>
  <c r="V362" i="1" s="1"/>
  <c r="O363" i="1"/>
  <c r="Q363" i="1" s="1"/>
  <c r="S363" i="1" s="1"/>
  <c r="O364" i="1"/>
  <c r="Q364" i="1" s="1"/>
  <c r="S364" i="1" s="1"/>
  <c r="O366" i="1"/>
  <c r="Q366" i="1" s="1"/>
  <c r="S366" i="1" s="1"/>
  <c r="O2" i="1"/>
  <c r="Q2" i="1" s="1"/>
  <c r="S2" i="1" s="1"/>
  <c r="U2" i="1" s="1"/>
  <c r="V2" i="1" s="1"/>
  <c r="P3" i="1"/>
  <c r="R3" i="1" s="1"/>
  <c r="T3" i="1" s="1"/>
  <c r="P4" i="1"/>
  <c r="R4" i="1" s="1"/>
  <c r="T4" i="1" s="1"/>
  <c r="P5" i="1"/>
  <c r="R5" i="1" s="1"/>
  <c r="T5" i="1" s="1"/>
  <c r="P6" i="1"/>
  <c r="R6" i="1" s="1"/>
  <c r="T6" i="1" s="1"/>
  <c r="P7" i="1"/>
  <c r="R7" i="1" s="1"/>
  <c r="T7" i="1" s="1"/>
  <c r="P8" i="1"/>
  <c r="R8" i="1" s="1"/>
  <c r="T8" i="1" s="1"/>
  <c r="P9" i="1"/>
  <c r="R9" i="1" s="1"/>
  <c r="T9" i="1" s="1"/>
  <c r="P10" i="1"/>
  <c r="R10" i="1" s="1"/>
  <c r="T10" i="1" s="1"/>
  <c r="W10" i="1" s="1"/>
  <c r="X10" i="1" s="1"/>
  <c r="P11" i="1"/>
  <c r="R11" i="1" s="1"/>
  <c r="T11" i="1" s="1"/>
  <c r="P12" i="1"/>
  <c r="R12" i="1" s="1"/>
  <c r="T12" i="1" s="1"/>
  <c r="P13" i="1"/>
  <c r="R13" i="1" s="1"/>
  <c r="T13" i="1" s="1"/>
  <c r="P14" i="1"/>
  <c r="R14" i="1" s="1"/>
  <c r="T14" i="1" s="1"/>
  <c r="P15" i="1"/>
  <c r="R15" i="1" s="1"/>
  <c r="T15" i="1" s="1"/>
  <c r="P16" i="1"/>
  <c r="R16" i="1" s="1"/>
  <c r="T16" i="1" s="1"/>
  <c r="P17" i="1"/>
  <c r="R17" i="1" s="1"/>
  <c r="T17" i="1" s="1"/>
  <c r="P18" i="1"/>
  <c r="R18" i="1" s="1"/>
  <c r="T18" i="1" s="1"/>
  <c r="W18" i="1" s="1"/>
  <c r="X18" i="1" s="1"/>
  <c r="P19" i="1"/>
  <c r="R19" i="1" s="1"/>
  <c r="T19" i="1" s="1"/>
  <c r="W19" i="1" s="1"/>
  <c r="P20" i="1"/>
  <c r="R20" i="1" s="1"/>
  <c r="T20" i="1" s="1"/>
  <c r="P21" i="1"/>
  <c r="R21" i="1" s="1"/>
  <c r="T21" i="1" s="1"/>
  <c r="P22" i="1"/>
  <c r="R22" i="1" s="1"/>
  <c r="T22" i="1" s="1"/>
  <c r="P23" i="1"/>
  <c r="R23" i="1" s="1"/>
  <c r="T23" i="1" s="1"/>
  <c r="P24" i="1"/>
  <c r="R24" i="1" s="1"/>
  <c r="T24" i="1" s="1"/>
  <c r="P25" i="1"/>
  <c r="R25" i="1" s="1"/>
  <c r="T25" i="1" s="1"/>
  <c r="P26" i="1"/>
  <c r="R26" i="1" s="1"/>
  <c r="T26" i="1" s="1"/>
  <c r="W26" i="1" s="1"/>
  <c r="X26" i="1" s="1"/>
  <c r="P27" i="1"/>
  <c r="R27" i="1" s="1"/>
  <c r="T27" i="1" s="1"/>
  <c r="P28" i="1"/>
  <c r="R28" i="1" s="1"/>
  <c r="T28" i="1" s="1"/>
  <c r="W28" i="1" s="1"/>
  <c r="P29" i="1"/>
  <c r="R29" i="1" s="1"/>
  <c r="T29" i="1" s="1"/>
  <c r="P30" i="1"/>
  <c r="R30" i="1" s="1"/>
  <c r="T30" i="1" s="1"/>
  <c r="P31" i="1"/>
  <c r="R31" i="1" s="1"/>
  <c r="T31" i="1" s="1"/>
  <c r="P32" i="1"/>
  <c r="R32" i="1" s="1"/>
  <c r="T32" i="1" s="1"/>
  <c r="P33" i="1"/>
  <c r="R33" i="1" s="1"/>
  <c r="T33" i="1" s="1"/>
  <c r="P34" i="1"/>
  <c r="R34" i="1" s="1"/>
  <c r="T34" i="1" s="1"/>
  <c r="W34" i="1" s="1"/>
  <c r="X34" i="1" s="1"/>
  <c r="P35" i="1"/>
  <c r="R35" i="1" s="1"/>
  <c r="T35" i="1" s="1"/>
  <c r="P36" i="1"/>
  <c r="R36" i="1" s="1"/>
  <c r="T36" i="1" s="1"/>
  <c r="P37" i="1"/>
  <c r="R37" i="1" s="1"/>
  <c r="T37" i="1" s="1"/>
  <c r="P38" i="1"/>
  <c r="R38" i="1" s="1"/>
  <c r="T38" i="1" s="1"/>
  <c r="P39" i="1"/>
  <c r="R39" i="1" s="1"/>
  <c r="T39" i="1" s="1"/>
  <c r="P40" i="1"/>
  <c r="R40" i="1" s="1"/>
  <c r="T40" i="1" s="1"/>
  <c r="P41" i="1"/>
  <c r="R41" i="1" s="1"/>
  <c r="T41" i="1" s="1"/>
  <c r="P42" i="1"/>
  <c r="R42" i="1" s="1"/>
  <c r="T42" i="1" s="1"/>
  <c r="W42" i="1" s="1"/>
  <c r="X42" i="1" s="1"/>
  <c r="P43" i="1"/>
  <c r="R43" i="1" s="1"/>
  <c r="T43" i="1" s="1"/>
  <c r="P44" i="1"/>
  <c r="R44" i="1" s="1"/>
  <c r="T44" i="1" s="1"/>
  <c r="P45" i="1"/>
  <c r="R45" i="1" s="1"/>
  <c r="T45" i="1" s="1"/>
  <c r="P46" i="1"/>
  <c r="R46" i="1" s="1"/>
  <c r="T46" i="1" s="1"/>
  <c r="P47" i="1"/>
  <c r="R47" i="1" s="1"/>
  <c r="T47" i="1" s="1"/>
  <c r="P48" i="1"/>
  <c r="R48" i="1" s="1"/>
  <c r="T48" i="1" s="1"/>
  <c r="P49" i="1"/>
  <c r="R49" i="1" s="1"/>
  <c r="T49" i="1" s="1"/>
  <c r="P50" i="1"/>
  <c r="R50" i="1" s="1"/>
  <c r="T50" i="1" s="1"/>
  <c r="W50" i="1" s="1"/>
  <c r="X50" i="1" s="1"/>
  <c r="P51" i="1"/>
  <c r="R51" i="1" s="1"/>
  <c r="T51" i="1" s="1"/>
  <c r="W51" i="1" s="1"/>
  <c r="P52" i="1"/>
  <c r="R52" i="1" s="1"/>
  <c r="T52" i="1" s="1"/>
  <c r="P53" i="1"/>
  <c r="R53" i="1" s="1"/>
  <c r="T53" i="1" s="1"/>
  <c r="P54" i="1"/>
  <c r="R54" i="1" s="1"/>
  <c r="T54" i="1" s="1"/>
  <c r="P55" i="1"/>
  <c r="R55" i="1" s="1"/>
  <c r="T55" i="1" s="1"/>
  <c r="P56" i="1"/>
  <c r="R56" i="1" s="1"/>
  <c r="T56" i="1" s="1"/>
  <c r="P57" i="1"/>
  <c r="R57" i="1" s="1"/>
  <c r="T57" i="1" s="1"/>
  <c r="P58" i="1"/>
  <c r="R58" i="1" s="1"/>
  <c r="T58" i="1" s="1"/>
  <c r="W58" i="1" s="1"/>
  <c r="X58" i="1" s="1"/>
  <c r="P59" i="1"/>
  <c r="R59" i="1" s="1"/>
  <c r="T59" i="1" s="1"/>
  <c r="P60" i="1"/>
  <c r="R60" i="1" s="1"/>
  <c r="T60" i="1" s="1"/>
  <c r="P61" i="1"/>
  <c r="R61" i="1" s="1"/>
  <c r="T61" i="1" s="1"/>
  <c r="W61" i="1" s="1"/>
  <c r="P62" i="1"/>
  <c r="R62" i="1" s="1"/>
  <c r="T62" i="1" s="1"/>
  <c r="P63" i="1"/>
  <c r="R63" i="1" s="1"/>
  <c r="T63" i="1" s="1"/>
  <c r="P64" i="1"/>
  <c r="R64" i="1" s="1"/>
  <c r="T64" i="1" s="1"/>
  <c r="P65" i="1"/>
  <c r="R65" i="1" s="1"/>
  <c r="T65" i="1" s="1"/>
  <c r="W65" i="1" s="1"/>
  <c r="P66" i="1"/>
  <c r="R66" i="1" s="1"/>
  <c r="T66" i="1" s="1"/>
  <c r="W66" i="1" s="1"/>
  <c r="X66" i="1" s="1"/>
  <c r="P67" i="1"/>
  <c r="R67" i="1" s="1"/>
  <c r="T67" i="1" s="1"/>
  <c r="P68" i="1"/>
  <c r="R68" i="1" s="1"/>
  <c r="T68" i="1" s="1"/>
  <c r="P69" i="1"/>
  <c r="R69" i="1" s="1"/>
  <c r="T69" i="1" s="1"/>
  <c r="P70" i="1"/>
  <c r="R70" i="1" s="1"/>
  <c r="T70" i="1" s="1"/>
  <c r="P71" i="1"/>
  <c r="R71" i="1" s="1"/>
  <c r="T71" i="1" s="1"/>
  <c r="P72" i="1"/>
  <c r="R72" i="1" s="1"/>
  <c r="T72" i="1" s="1"/>
  <c r="P73" i="1"/>
  <c r="R73" i="1" s="1"/>
  <c r="T73" i="1" s="1"/>
  <c r="P74" i="1"/>
  <c r="R74" i="1" s="1"/>
  <c r="T74" i="1" s="1"/>
  <c r="W74" i="1" s="1"/>
  <c r="X74" i="1" s="1"/>
  <c r="P75" i="1"/>
  <c r="R75" i="1" s="1"/>
  <c r="T75" i="1" s="1"/>
  <c r="P76" i="1"/>
  <c r="R76" i="1" s="1"/>
  <c r="T76" i="1" s="1"/>
  <c r="P77" i="1"/>
  <c r="R77" i="1" s="1"/>
  <c r="T77" i="1" s="1"/>
  <c r="P78" i="1"/>
  <c r="R78" i="1" s="1"/>
  <c r="T78" i="1" s="1"/>
  <c r="P79" i="1"/>
  <c r="R79" i="1" s="1"/>
  <c r="T79" i="1" s="1"/>
  <c r="P80" i="1"/>
  <c r="R80" i="1" s="1"/>
  <c r="T80" i="1" s="1"/>
  <c r="P81" i="1"/>
  <c r="R81" i="1" s="1"/>
  <c r="T81" i="1" s="1"/>
  <c r="P82" i="1"/>
  <c r="R82" i="1" s="1"/>
  <c r="T82" i="1" s="1"/>
  <c r="W82" i="1" s="1"/>
  <c r="X82" i="1" s="1"/>
  <c r="P83" i="1"/>
  <c r="R83" i="1" s="1"/>
  <c r="T83" i="1" s="1"/>
  <c r="P84" i="1"/>
  <c r="R84" i="1" s="1"/>
  <c r="T84" i="1" s="1"/>
  <c r="P85" i="1"/>
  <c r="R85" i="1" s="1"/>
  <c r="T85" i="1" s="1"/>
  <c r="P86" i="1"/>
  <c r="R86" i="1" s="1"/>
  <c r="T86" i="1" s="1"/>
  <c r="P87" i="1"/>
  <c r="R87" i="1" s="1"/>
  <c r="T87" i="1" s="1"/>
  <c r="P88" i="1"/>
  <c r="R88" i="1" s="1"/>
  <c r="T88" i="1" s="1"/>
  <c r="P89" i="1"/>
  <c r="R89" i="1" s="1"/>
  <c r="T89" i="1" s="1"/>
  <c r="P90" i="1"/>
  <c r="R90" i="1" s="1"/>
  <c r="T90" i="1" s="1"/>
  <c r="W90" i="1" s="1"/>
  <c r="X90" i="1" s="1"/>
  <c r="P91" i="1"/>
  <c r="R91" i="1" s="1"/>
  <c r="T91" i="1" s="1"/>
  <c r="P92" i="1"/>
  <c r="R92" i="1" s="1"/>
  <c r="T92" i="1" s="1"/>
  <c r="W92" i="1" s="1"/>
  <c r="P93" i="1"/>
  <c r="R93" i="1" s="1"/>
  <c r="T93" i="1" s="1"/>
  <c r="P94" i="1"/>
  <c r="R94" i="1" s="1"/>
  <c r="T94" i="1" s="1"/>
  <c r="P95" i="1"/>
  <c r="R95" i="1" s="1"/>
  <c r="T95" i="1" s="1"/>
  <c r="P96" i="1"/>
  <c r="R96" i="1" s="1"/>
  <c r="T96" i="1" s="1"/>
  <c r="P97" i="1"/>
  <c r="R97" i="1" s="1"/>
  <c r="T97" i="1" s="1"/>
  <c r="P98" i="1"/>
  <c r="R98" i="1" s="1"/>
  <c r="T98" i="1" s="1"/>
  <c r="W98" i="1" s="1"/>
  <c r="X98" i="1" s="1"/>
  <c r="P99" i="1"/>
  <c r="R99" i="1" s="1"/>
  <c r="T99" i="1" s="1"/>
  <c r="P100" i="1"/>
  <c r="R100" i="1" s="1"/>
  <c r="T100" i="1" s="1"/>
  <c r="P101" i="1"/>
  <c r="R101" i="1" s="1"/>
  <c r="T101" i="1" s="1"/>
  <c r="P102" i="1"/>
  <c r="R102" i="1" s="1"/>
  <c r="T102" i="1" s="1"/>
  <c r="P103" i="1"/>
  <c r="R103" i="1" s="1"/>
  <c r="T103" i="1" s="1"/>
  <c r="P104" i="1"/>
  <c r="R104" i="1" s="1"/>
  <c r="T104" i="1" s="1"/>
  <c r="P105" i="1"/>
  <c r="R105" i="1" s="1"/>
  <c r="T105" i="1" s="1"/>
  <c r="P106" i="1"/>
  <c r="R106" i="1" s="1"/>
  <c r="T106" i="1" s="1"/>
  <c r="W106" i="1" s="1"/>
  <c r="X106" i="1" s="1"/>
  <c r="P107" i="1"/>
  <c r="R107" i="1" s="1"/>
  <c r="T107" i="1" s="1"/>
  <c r="P108" i="1"/>
  <c r="R108" i="1" s="1"/>
  <c r="T108" i="1" s="1"/>
  <c r="P109" i="1"/>
  <c r="R109" i="1" s="1"/>
  <c r="T109" i="1" s="1"/>
  <c r="P110" i="1"/>
  <c r="R110" i="1" s="1"/>
  <c r="T110" i="1" s="1"/>
  <c r="P111" i="1"/>
  <c r="R111" i="1" s="1"/>
  <c r="T111" i="1" s="1"/>
  <c r="P112" i="1"/>
  <c r="R112" i="1" s="1"/>
  <c r="T112" i="1" s="1"/>
  <c r="P113" i="1"/>
  <c r="R113" i="1" s="1"/>
  <c r="T113" i="1" s="1"/>
  <c r="P114" i="1"/>
  <c r="R114" i="1" s="1"/>
  <c r="T114" i="1" s="1"/>
  <c r="W114" i="1" s="1"/>
  <c r="X114" i="1" s="1"/>
  <c r="P115" i="1"/>
  <c r="R115" i="1" s="1"/>
  <c r="T115" i="1" s="1"/>
  <c r="P116" i="1"/>
  <c r="R116" i="1" s="1"/>
  <c r="T116" i="1" s="1"/>
  <c r="P117" i="1"/>
  <c r="R117" i="1" s="1"/>
  <c r="T117" i="1" s="1"/>
  <c r="P118" i="1"/>
  <c r="R118" i="1" s="1"/>
  <c r="T118" i="1" s="1"/>
  <c r="P119" i="1"/>
  <c r="R119" i="1" s="1"/>
  <c r="T119" i="1" s="1"/>
  <c r="P120" i="1"/>
  <c r="R120" i="1" s="1"/>
  <c r="T120" i="1" s="1"/>
  <c r="P121" i="1"/>
  <c r="R121" i="1" s="1"/>
  <c r="T121" i="1" s="1"/>
  <c r="P122" i="1"/>
  <c r="R122" i="1" s="1"/>
  <c r="T122" i="1" s="1"/>
  <c r="W122" i="1" s="1"/>
  <c r="X122" i="1" s="1"/>
  <c r="P123" i="1"/>
  <c r="R123" i="1" s="1"/>
  <c r="T123" i="1" s="1"/>
  <c r="P124" i="1"/>
  <c r="R124" i="1" s="1"/>
  <c r="T124" i="1" s="1"/>
  <c r="P125" i="1"/>
  <c r="R125" i="1" s="1"/>
  <c r="T125" i="1" s="1"/>
  <c r="P126" i="1"/>
  <c r="R126" i="1" s="1"/>
  <c r="T126" i="1" s="1"/>
  <c r="P127" i="1"/>
  <c r="R127" i="1" s="1"/>
  <c r="T127" i="1" s="1"/>
  <c r="P128" i="1"/>
  <c r="R128" i="1" s="1"/>
  <c r="T128" i="1" s="1"/>
  <c r="P129" i="1"/>
  <c r="R129" i="1" s="1"/>
  <c r="T129" i="1" s="1"/>
  <c r="P130" i="1"/>
  <c r="R130" i="1" s="1"/>
  <c r="T130" i="1" s="1"/>
  <c r="W130" i="1" s="1"/>
  <c r="X130" i="1" s="1"/>
  <c r="P131" i="1"/>
  <c r="R131" i="1" s="1"/>
  <c r="T131" i="1" s="1"/>
  <c r="P132" i="1"/>
  <c r="R132" i="1" s="1"/>
  <c r="T132" i="1" s="1"/>
  <c r="W132" i="1" s="1"/>
  <c r="X132" i="1" s="1"/>
  <c r="P133" i="1"/>
  <c r="R133" i="1" s="1"/>
  <c r="T133" i="1" s="1"/>
  <c r="P134" i="1"/>
  <c r="R134" i="1" s="1"/>
  <c r="T134" i="1" s="1"/>
  <c r="P135" i="1"/>
  <c r="R135" i="1" s="1"/>
  <c r="T135" i="1" s="1"/>
  <c r="P136" i="1"/>
  <c r="R136" i="1" s="1"/>
  <c r="T136" i="1" s="1"/>
  <c r="P137" i="1"/>
  <c r="R137" i="1" s="1"/>
  <c r="T137" i="1" s="1"/>
  <c r="P138" i="1"/>
  <c r="R138" i="1" s="1"/>
  <c r="T138" i="1" s="1"/>
  <c r="W138" i="1" s="1"/>
  <c r="X138" i="1" s="1"/>
  <c r="P139" i="1"/>
  <c r="R139" i="1" s="1"/>
  <c r="T139" i="1" s="1"/>
  <c r="W139" i="1" s="1"/>
  <c r="P140" i="1"/>
  <c r="R140" i="1" s="1"/>
  <c r="T140" i="1" s="1"/>
  <c r="P141" i="1"/>
  <c r="R141" i="1" s="1"/>
  <c r="T141" i="1" s="1"/>
  <c r="P142" i="1"/>
  <c r="R142" i="1" s="1"/>
  <c r="T142" i="1" s="1"/>
  <c r="P143" i="1"/>
  <c r="R143" i="1" s="1"/>
  <c r="T143" i="1" s="1"/>
  <c r="P144" i="1"/>
  <c r="R144" i="1" s="1"/>
  <c r="T144" i="1" s="1"/>
  <c r="P145" i="1"/>
  <c r="R145" i="1" s="1"/>
  <c r="T145" i="1" s="1"/>
  <c r="P146" i="1"/>
  <c r="R146" i="1" s="1"/>
  <c r="T146" i="1" s="1"/>
  <c r="W146" i="1" s="1"/>
  <c r="X146" i="1" s="1"/>
  <c r="P147" i="1"/>
  <c r="R147" i="1" s="1"/>
  <c r="T147" i="1" s="1"/>
  <c r="W147" i="1" s="1"/>
  <c r="P148" i="1"/>
  <c r="R148" i="1" s="1"/>
  <c r="T148" i="1" s="1"/>
  <c r="P149" i="1"/>
  <c r="R149" i="1" s="1"/>
  <c r="T149" i="1" s="1"/>
  <c r="P150" i="1"/>
  <c r="R150" i="1" s="1"/>
  <c r="T150" i="1" s="1"/>
  <c r="P151" i="1"/>
  <c r="R151" i="1" s="1"/>
  <c r="T151" i="1" s="1"/>
  <c r="P152" i="1"/>
  <c r="R152" i="1" s="1"/>
  <c r="T152" i="1" s="1"/>
  <c r="P153" i="1"/>
  <c r="R153" i="1" s="1"/>
  <c r="T153" i="1" s="1"/>
  <c r="P154" i="1"/>
  <c r="R154" i="1" s="1"/>
  <c r="T154" i="1" s="1"/>
  <c r="W154" i="1" s="1"/>
  <c r="X154" i="1" s="1"/>
  <c r="P155" i="1"/>
  <c r="R155" i="1" s="1"/>
  <c r="T155" i="1" s="1"/>
  <c r="P156" i="1"/>
  <c r="R156" i="1" s="1"/>
  <c r="T156" i="1" s="1"/>
  <c r="P157" i="1"/>
  <c r="R157" i="1" s="1"/>
  <c r="T157" i="1" s="1"/>
  <c r="P158" i="1"/>
  <c r="R158" i="1" s="1"/>
  <c r="T158" i="1" s="1"/>
  <c r="P159" i="1"/>
  <c r="R159" i="1" s="1"/>
  <c r="T159" i="1" s="1"/>
  <c r="P160" i="1"/>
  <c r="R160" i="1" s="1"/>
  <c r="T160" i="1" s="1"/>
  <c r="P161" i="1"/>
  <c r="R161" i="1" s="1"/>
  <c r="T161" i="1" s="1"/>
  <c r="P162" i="1"/>
  <c r="R162" i="1" s="1"/>
  <c r="T162" i="1" s="1"/>
  <c r="W162" i="1" s="1"/>
  <c r="X162" i="1" s="1"/>
  <c r="P163" i="1"/>
  <c r="R163" i="1" s="1"/>
  <c r="T163" i="1" s="1"/>
  <c r="P164" i="1"/>
  <c r="R164" i="1" s="1"/>
  <c r="T164" i="1" s="1"/>
  <c r="P165" i="1"/>
  <c r="R165" i="1" s="1"/>
  <c r="T165" i="1" s="1"/>
  <c r="P166" i="1"/>
  <c r="R166" i="1" s="1"/>
  <c r="T166" i="1" s="1"/>
  <c r="P167" i="1"/>
  <c r="R167" i="1" s="1"/>
  <c r="T167" i="1" s="1"/>
  <c r="P168" i="1"/>
  <c r="R168" i="1" s="1"/>
  <c r="T168" i="1" s="1"/>
  <c r="P169" i="1"/>
  <c r="R169" i="1" s="1"/>
  <c r="T169" i="1" s="1"/>
  <c r="P170" i="1"/>
  <c r="R170" i="1" s="1"/>
  <c r="T170" i="1" s="1"/>
  <c r="W170" i="1" s="1"/>
  <c r="X170" i="1" s="1"/>
  <c r="P171" i="1"/>
  <c r="R171" i="1" s="1"/>
  <c r="T171" i="1" s="1"/>
  <c r="P172" i="1"/>
  <c r="R172" i="1" s="1"/>
  <c r="T172" i="1" s="1"/>
  <c r="P173" i="1"/>
  <c r="R173" i="1" s="1"/>
  <c r="T173" i="1" s="1"/>
  <c r="P174" i="1"/>
  <c r="R174" i="1" s="1"/>
  <c r="T174" i="1" s="1"/>
  <c r="P175" i="1"/>
  <c r="R175" i="1" s="1"/>
  <c r="T175" i="1" s="1"/>
  <c r="P176" i="1"/>
  <c r="R176" i="1" s="1"/>
  <c r="T176" i="1" s="1"/>
  <c r="P177" i="1"/>
  <c r="R177" i="1" s="1"/>
  <c r="T177" i="1" s="1"/>
  <c r="P178" i="1"/>
  <c r="R178" i="1" s="1"/>
  <c r="T178" i="1" s="1"/>
  <c r="W178" i="1" s="1"/>
  <c r="X178" i="1" s="1"/>
  <c r="P179" i="1"/>
  <c r="R179" i="1" s="1"/>
  <c r="T179" i="1" s="1"/>
  <c r="W179" i="1" s="1"/>
  <c r="P180" i="1"/>
  <c r="R180" i="1" s="1"/>
  <c r="T180" i="1" s="1"/>
  <c r="P181" i="1"/>
  <c r="R181" i="1" s="1"/>
  <c r="T181" i="1" s="1"/>
  <c r="P182" i="1"/>
  <c r="R182" i="1" s="1"/>
  <c r="T182" i="1" s="1"/>
  <c r="P183" i="1"/>
  <c r="R183" i="1" s="1"/>
  <c r="T183" i="1" s="1"/>
  <c r="W183" i="1" s="1"/>
  <c r="P184" i="1"/>
  <c r="R184" i="1" s="1"/>
  <c r="T184" i="1" s="1"/>
  <c r="P185" i="1"/>
  <c r="R185" i="1" s="1"/>
  <c r="T185" i="1" s="1"/>
  <c r="P186" i="1"/>
  <c r="R186" i="1" s="1"/>
  <c r="T186" i="1" s="1"/>
  <c r="W186" i="1" s="1"/>
  <c r="X186" i="1" s="1"/>
  <c r="P187" i="1"/>
  <c r="R187" i="1" s="1"/>
  <c r="T187" i="1" s="1"/>
  <c r="P188" i="1"/>
  <c r="R188" i="1" s="1"/>
  <c r="T188" i="1" s="1"/>
  <c r="P189" i="1"/>
  <c r="R189" i="1" s="1"/>
  <c r="T189" i="1" s="1"/>
  <c r="P190" i="1"/>
  <c r="R190" i="1" s="1"/>
  <c r="T190" i="1" s="1"/>
  <c r="P191" i="1"/>
  <c r="R191" i="1" s="1"/>
  <c r="T191" i="1" s="1"/>
  <c r="P192" i="1"/>
  <c r="R192" i="1" s="1"/>
  <c r="T192" i="1" s="1"/>
  <c r="P193" i="1"/>
  <c r="R193" i="1" s="1"/>
  <c r="T193" i="1" s="1"/>
  <c r="P194" i="1"/>
  <c r="R194" i="1" s="1"/>
  <c r="T194" i="1" s="1"/>
  <c r="W194" i="1" s="1"/>
  <c r="X194" i="1" s="1"/>
  <c r="P195" i="1"/>
  <c r="R195" i="1" s="1"/>
  <c r="T195" i="1" s="1"/>
  <c r="P196" i="1"/>
  <c r="R196" i="1" s="1"/>
  <c r="T196" i="1" s="1"/>
  <c r="P197" i="1"/>
  <c r="R197" i="1" s="1"/>
  <c r="T197" i="1" s="1"/>
  <c r="P198" i="1"/>
  <c r="R198" i="1" s="1"/>
  <c r="T198" i="1" s="1"/>
  <c r="P199" i="1"/>
  <c r="R199" i="1" s="1"/>
  <c r="T199" i="1" s="1"/>
  <c r="P200" i="1"/>
  <c r="R200" i="1" s="1"/>
  <c r="T200" i="1" s="1"/>
  <c r="P201" i="1"/>
  <c r="R201" i="1" s="1"/>
  <c r="T201" i="1" s="1"/>
  <c r="P202" i="1"/>
  <c r="R202" i="1" s="1"/>
  <c r="T202" i="1" s="1"/>
  <c r="W202" i="1" s="1"/>
  <c r="X202" i="1" s="1"/>
  <c r="P203" i="1"/>
  <c r="R203" i="1" s="1"/>
  <c r="T203" i="1" s="1"/>
  <c r="P204" i="1"/>
  <c r="R204" i="1" s="1"/>
  <c r="T204" i="1" s="1"/>
  <c r="P205" i="1"/>
  <c r="R205" i="1" s="1"/>
  <c r="T205" i="1" s="1"/>
  <c r="W205" i="1" s="1"/>
  <c r="P206" i="1"/>
  <c r="R206" i="1" s="1"/>
  <c r="T206" i="1" s="1"/>
  <c r="P207" i="1"/>
  <c r="R207" i="1" s="1"/>
  <c r="T207" i="1" s="1"/>
  <c r="P208" i="1"/>
  <c r="R208" i="1" s="1"/>
  <c r="T208" i="1" s="1"/>
  <c r="P209" i="1"/>
  <c r="R209" i="1" s="1"/>
  <c r="T209" i="1" s="1"/>
  <c r="P210" i="1"/>
  <c r="R210" i="1" s="1"/>
  <c r="T210" i="1" s="1"/>
  <c r="W210" i="1" s="1"/>
  <c r="X210" i="1" s="1"/>
  <c r="P211" i="1"/>
  <c r="R211" i="1" s="1"/>
  <c r="T211" i="1" s="1"/>
  <c r="P212" i="1"/>
  <c r="R212" i="1" s="1"/>
  <c r="T212" i="1" s="1"/>
  <c r="P213" i="1"/>
  <c r="R213" i="1" s="1"/>
  <c r="T213" i="1" s="1"/>
  <c r="P214" i="1"/>
  <c r="R214" i="1" s="1"/>
  <c r="T214" i="1" s="1"/>
  <c r="P215" i="1"/>
  <c r="R215" i="1" s="1"/>
  <c r="T215" i="1" s="1"/>
  <c r="P216" i="1"/>
  <c r="R216" i="1" s="1"/>
  <c r="T216" i="1" s="1"/>
  <c r="P217" i="1"/>
  <c r="R217" i="1" s="1"/>
  <c r="T217" i="1" s="1"/>
  <c r="P218" i="1"/>
  <c r="R218" i="1" s="1"/>
  <c r="T218" i="1" s="1"/>
  <c r="W218" i="1" s="1"/>
  <c r="X218" i="1" s="1"/>
  <c r="P219" i="1"/>
  <c r="R219" i="1" s="1"/>
  <c r="T219" i="1" s="1"/>
  <c r="P220" i="1"/>
  <c r="R220" i="1" s="1"/>
  <c r="T220" i="1" s="1"/>
  <c r="P221" i="1"/>
  <c r="R221" i="1" s="1"/>
  <c r="T221" i="1" s="1"/>
  <c r="P222" i="1"/>
  <c r="R222" i="1" s="1"/>
  <c r="T222" i="1" s="1"/>
  <c r="P223" i="1"/>
  <c r="R223" i="1" s="1"/>
  <c r="T223" i="1" s="1"/>
  <c r="P224" i="1"/>
  <c r="R224" i="1" s="1"/>
  <c r="T224" i="1" s="1"/>
  <c r="P225" i="1"/>
  <c r="R225" i="1" s="1"/>
  <c r="T225" i="1" s="1"/>
  <c r="P226" i="1"/>
  <c r="R226" i="1" s="1"/>
  <c r="T226" i="1" s="1"/>
  <c r="W226" i="1" s="1"/>
  <c r="X226" i="1" s="1"/>
  <c r="P227" i="1"/>
  <c r="R227" i="1" s="1"/>
  <c r="T227" i="1" s="1"/>
  <c r="P228" i="1"/>
  <c r="R228" i="1" s="1"/>
  <c r="T228" i="1" s="1"/>
  <c r="W228" i="1" s="1"/>
  <c r="P229" i="1"/>
  <c r="R229" i="1" s="1"/>
  <c r="T229" i="1" s="1"/>
  <c r="P230" i="1"/>
  <c r="R230" i="1" s="1"/>
  <c r="T230" i="1" s="1"/>
  <c r="P231" i="1"/>
  <c r="R231" i="1" s="1"/>
  <c r="T231" i="1" s="1"/>
  <c r="P232" i="1"/>
  <c r="R232" i="1" s="1"/>
  <c r="T232" i="1" s="1"/>
  <c r="P233" i="1"/>
  <c r="R233" i="1" s="1"/>
  <c r="T233" i="1" s="1"/>
  <c r="P234" i="1"/>
  <c r="R234" i="1" s="1"/>
  <c r="T234" i="1" s="1"/>
  <c r="W234" i="1" s="1"/>
  <c r="X234" i="1" s="1"/>
  <c r="P235" i="1"/>
  <c r="R235" i="1" s="1"/>
  <c r="T235" i="1" s="1"/>
  <c r="P236" i="1"/>
  <c r="R236" i="1" s="1"/>
  <c r="T236" i="1" s="1"/>
  <c r="P237" i="1"/>
  <c r="R237" i="1" s="1"/>
  <c r="T237" i="1" s="1"/>
  <c r="W237" i="1" s="1"/>
  <c r="P238" i="1"/>
  <c r="R238" i="1" s="1"/>
  <c r="T238" i="1" s="1"/>
  <c r="P239" i="1"/>
  <c r="R239" i="1" s="1"/>
  <c r="T239" i="1" s="1"/>
  <c r="P240" i="1"/>
  <c r="R240" i="1" s="1"/>
  <c r="T240" i="1" s="1"/>
  <c r="P241" i="1"/>
  <c r="R241" i="1" s="1"/>
  <c r="T241" i="1" s="1"/>
  <c r="P242" i="1"/>
  <c r="R242" i="1" s="1"/>
  <c r="T242" i="1" s="1"/>
  <c r="W242" i="1" s="1"/>
  <c r="X242" i="1" s="1"/>
  <c r="P243" i="1"/>
  <c r="R243" i="1" s="1"/>
  <c r="T243" i="1" s="1"/>
  <c r="P244" i="1"/>
  <c r="R244" i="1" s="1"/>
  <c r="T244" i="1" s="1"/>
  <c r="P245" i="1"/>
  <c r="R245" i="1" s="1"/>
  <c r="T245" i="1" s="1"/>
  <c r="P246" i="1"/>
  <c r="R246" i="1" s="1"/>
  <c r="T246" i="1" s="1"/>
  <c r="P247" i="1"/>
  <c r="R247" i="1" s="1"/>
  <c r="T247" i="1" s="1"/>
  <c r="P248" i="1"/>
  <c r="R248" i="1" s="1"/>
  <c r="T248" i="1" s="1"/>
  <c r="P249" i="1"/>
  <c r="R249" i="1" s="1"/>
  <c r="T249" i="1" s="1"/>
  <c r="P250" i="1"/>
  <c r="R250" i="1" s="1"/>
  <c r="T250" i="1" s="1"/>
  <c r="W250" i="1" s="1"/>
  <c r="X250" i="1" s="1"/>
  <c r="P251" i="1"/>
  <c r="R251" i="1" s="1"/>
  <c r="T251" i="1" s="1"/>
  <c r="P252" i="1"/>
  <c r="R252" i="1" s="1"/>
  <c r="T252" i="1" s="1"/>
  <c r="P253" i="1"/>
  <c r="R253" i="1" s="1"/>
  <c r="T253" i="1" s="1"/>
  <c r="P254" i="1"/>
  <c r="R254" i="1" s="1"/>
  <c r="T254" i="1" s="1"/>
  <c r="P255" i="1"/>
  <c r="R255" i="1" s="1"/>
  <c r="T255" i="1" s="1"/>
  <c r="P256" i="1"/>
  <c r="R256" i="1" s="1"/>
  <c r="T256" i="1" s="1"/>
  <c r="P257" i="1"/>
  <c r="R257" i="1" s="1"/>
  <c r="T257" i="1" s="1"/>
  <c r="P258" i="1"/>
  <c r="R258" i="1" s="1"/>
  <c r="T258" i="1" s="1"/>
  <c r="W258" i="1" s="1"/>
  <c r="X258" i="1" s="1"/>
  <c r="P259" i="1"/>
  <c r="R259" i="1" s="1"/>
  <c r="T259" i="1" s="1"/>
  <c r="P260" i="1"/>
  <c r="R260" i="1" s="1"/>
  <c r="T260" i="1" s="1"/>
  <c r="P261" i="1"/>
  <c r="R261" i="1" s="1"/>
  <c r="T261" i="1" s="1"/>
  <c r="P262" i="1"/>
  <c r="R262" i="1" s="1"/>
  <c r="T262" i="1" s="1"/>
  <c r="P263" i="1"/>
  <c r="R263" i="1" s="1"/>
  <c r="T263" i="1" s="1"/>
  <c r="P264" i="1"/>
  <c r="R264" i="1" s="1"/>
  <c r="T264" i="1" s="1"/>
  <c r="P265" i="1"/>
  <c r="R265" i="1" s="1"/>
  <c r="T265" i="1" s="1"/>
  <c r="P266" i="1"/>
  <c r="R266" i="1" s="1"/>
  <c r="T266" i="1" s="1"/>
  <c r="W266" i="1" s="1"/>
  <c r="X266" i="1" s="1"/>
  <c r="P267" i="1"/>
  <c r="R267" i="1" s="1"/>
  <c r="T267" i="1" s="1"/>
  <c r="P268" i="1"/>
  <c r="R268" i="1" s="1"/>
  <c r="T268" i="1" s="1"/>
  <c r="P269" i="1"/>
  <c r="R269" i="1" s="1"/>
  <c r="T269" i="1" s="1"/>
  <c r="P270" i="1"/>
  <c r="R270" i="1" s="1"/>
  <c r="T270" i="1" s="1"/>
  <c r="P271" i="1"/>
  <c r="R271" i="1" s="1"/>
  <c r="T271" i="1" s="1"/>
  <c r="P272" i="1"/>
  <c r="R272" i="1" s="1"/>
  <c r="T272" i="1" s="1"/>
  <c r="P273" i="1"/>
  <c r="R273" i="1" s="1"/>
  <c r="T273" i="1" s="1"/>
  <c r="P274" i="1"/>
  <c r="R274" i="1" s="1"/>
  <c r="T274" i="1" s="1"/>
  <c r="W274" i="1" s="1"/>
  <c r="X274" i="1" s="1"/>
  <c r="P275" i="1"/>
  <c r="R275" i="1" s="1"/>
  <c r="T275" i="1" s="1"/>
  <c r="P276" i="1"/>
  <c r="R276" i="1" s="1"/>
  <c r="T276" i="1" s="1"/>
  <c r="P277" i="1"/>
  <c r="R277" i="1" s="1"/>
  <c r="T277" i="1" s="1"/>
  <c r="P278" i="1"/>
  <c r="R278" i="1" s="1"/>
  <c r="T278" i="1" s="1"/>
  <c r="P279" i="1"/>
  <c r="R279" i="1" s="1"/>
  <c r="T279" i="1" s="1"/>
  <c r="P280" i="1"/>
  <c r="R280" i="1" s="1"/>
  <c r="T280" i="1" s="1"/>
  <c r="P281" i="1"/>
  <c r="R281" i="1" s="1"/>
  <c r="T281" i="1" s="1"/>
  <c r="P282" i="1"/>
  <c r="R282" i="1" s="1"/>
  <c r="T282" i="1" s="1"/>
  <c r="W282" i="1" s="1"/>
  <c r="X282" i="1" s="1"/>
  <c r="P283" i="1"/>
  <c r="R283" i="1" s="1"/>
  <c r="T283" i="1" s="1"/>
  <c r="P284" i="1"/>
  <c r="R284" i="1" s="1"/>
  <c r="T284" i="1" s="1"/>
  <c r="P285" i="1"/>
  <c r="R285" i="1" s="1"/>
  <c r="T285" i="1" s="1"/>
  <c r="P286" i="1"/>
  <c r="R286" i="1" s="1"/>
  <c r="T286" i="1" s="1"/>
  <c r="P287" i="1"/>
  <c r="R287" i="1" s="1"/>
  <c r="T287" i="1" s="1"/>
  <c r="P288" i="1"/>
  <c r="R288" i="1" s="1"/>
  <c r="T288" i="1" s="1"/>
  <c r="P289" i="1"/>
  <c r="R289" i="1" s="1"/>
  <c r="T289" i="1" s="1"/>
  <c r="P290" i="1"/>
  <c r="R290" i="1" s="1"/>
  <c r="T290" i="1" s="1"/>
  <c r="W290" i="1" s="1"/>
  <c r="X290" i="1" s="1"/>
  <c r="P291" i="1"/>
  <c r="R291" i="1" s="1"/>
  <c r="T291" i="1" s="1"/>
  <c r="P292" i="1"/>
  <c r="R292" i="1" s="1"/>
  <c r="T292" i="1" s="1"/>
  <c r="W292" i="1" s="1"/>
  <c r="P293" i="1"/>
  <c r="R293" i="1" s="1"/>
  <c r="T293" i="1" s="1"/>
  <c r="P294" i="1"/>
  <c r="R294" i="1" s="1"/>
  <c r="T294" i="1" s="1"/>
  <c r="P295" i="1"/>
  <c r="R295" i="1" s="1"/>
  <c r="T295" i="1" s="1"/>
  <c r="P296" i="1"/>
  <c r="R296" i="1" s="1"/>
  <c r="T296" i="1" s="1"/>
  <c r="P297" i="1"/>
  <c r="R297" i="1" s="1"/>
  <c r="T297" i="1" s="1"/>
  <c r="P298" i="1"/>
  <c r="R298" i="1" s="1"/>
  <c r="T298" i="1" s="1"/>
  <c r="W298" i="1" s="1"/>
  <c r="X298" i="1" s="1"/>
  <c r="P299" i="1"/>
  <c r="R299" i="1" s="1"/>
  <c r="T299" i="1" s="1"/>
  <c r="P300" i="1"/>
  <c r="R300" i="1" s="1"/>
  <c r="T300" i="1" s="1"/>
  <c r="P301" i="1"/>
  <c r="R301" i="1" s="1"/>
  <c r="T301" i="1" s="1"/>
  <c r="P302" i="1"/>
  <c r="R302" i="1" s="1"/>
  <c r="T302" i="1" s="1"/>
  <c r="P303" i="1"/>
  <c r="R303" i="1" s="1"/>
  <c r="T303" i="1" s="1"/>
  <c r="P304" i="1"/>
  <c r="R304" i="1" s="1"/>
  <c r="T304" i="1" s="1"/>
  <c r="P305" i="1"/>
  <c r="R305" i="1" s="1"/>
  <c r="T305" i="1" s="1"/>
  <c r="P306" i="1"/>
  <c r="R306" i="1" s="1"/>
  <c r="T306" i="1" s="1"/>
  <c r="W306" i="1" s="1"/>
  <c r="X306" i="1" s="1"/>
  <c r="P307" i="1"/>
  <c r="R307" i="1" s="1"/>
  <c r="T307" i="1" s="1"/>
  <c r="P308" i="1"/>
  <c r="R308" i="1" s="1"/>
  <c r="T308" i="1" s="1"/>
  <c r="P309" i="1"/>
  <c r="R309" i="1" s="1"/>
  <c r="T309" i="1" s="1"/>
  <c r="P310" i="1"/>
  <c r="R310" i="1" s="1"/>
  <c r="T310" i="1" s="1"/>
  <c r="P311" i="1"/>
  <c r="R311" i="1" s="1"/>
  <c r="T311" i="1" s="1"/>
  <c r="W311" i="1" s="1"/>
  <c r="P312" i="1"/>
  <c r="R312" i="1" s="1"/>
  <c r="T312" i="1" s="1"/>
  <c r="P313" i="1"/>
  <c r="R313" i="1" s="1"/>
  <c r="T313" i="1" s="1"/>
  <c r="P314" i="1"/>
  <c r="R314" i="1" s="1"/>
  <c r="T314" i="1" s="1"/>
  <c r="W314" i="1" s="1"/>
  <c r="X314" i="1" s="1"/>
  <c r="P315" i="1"/>
  <c r="R315" i="1" s="1"/>
  <c r="T315" i="1" s="1"/>
  <c r="P316" i="1"/>
  <c r="R316" i="1" s="1"/>
  <c r="T316" i="1" s="1"/>
  <c r="P317" i="1"/>
  <c r="R317" i="1" s="1"/>
  <c r="T317" i="1" s="1"/>
  <c r="P318" i="1"/>
  <c r="R318" i="1" s="1"/>
  <c r="T318" i="1" s="1"/>
  <c r="P319" i="1"/>
  <c r="R319" i="1" s="1"/>
  <c r="T319" i="1" s="1"/>
  <c r="P320" i="1"/>
  <c r="R320" i="1" s="1"/>
  <c r="T320" i="1" s="1"/>
  <c r="P321" i="1"/>
  <c r="R321" i="1" s="1"/>
  <c r="T321" i="1" s="1"/>
  <c r="P322" i="1"/>
  <c r="R322" i="1" s="1"/>
  <c r="T322" i="1" s="1"/>
  <c r="W322" i="1" s="1"/>
  <c r="X322" i="1" s="1"/>
  <c r="P323" i="1"/>
  <c r="R323" i="1" s="1"/>
  <c r="T323" i="1" s="1"/>
  <c r="P324" i="1"/>
  <c r="R324" i="1" s="1"/>
  <c r="T324" i="1" s="1"/>
  <c r="P325" i="1"/>
  <c r="R325" i="1" s="1"/>
  <c r="T325" i="1" s="1"/>
  <c r="P326" i="1"/>
  <c r="R326" i="1" s="1"/>
  <c r="T326" i="1" s="1"/>
  <c r="P327" i="1"/>
  <c r="R327" i="1" s="1"/>
  <c r="T327" i="1" s="1"/>
  <c r="P328" i="1"/>
  <c r="R328" i="1" s="1"/>
  <c r="T328" i="1" s="1"/>
  <c r="P329" i="1"/>
  <c r="R329" i="1" s="1"/>
  <c r="T329" i="1" s="1"/>
  <c r="P330" i="1"/>
  <c r="R330" i="1" s="1"/>
  <c r="T330" i="1" s="1"/>
  <c r="W330" i="1" s="1"/>
  <c r="X330" i="1" s="1"/>
  <c r="P331" i="1"/>
  <c r="R331" i="1" s="1"/>
  <c r="T331" i="1" s="1"/>
  <c r="P332" i="1"/>
  <c r="R332" i="1" s="1"/>
  <c r="T332" i="1" s="1"/>
  <c r="P333" i="1"/>
  <c r="R333" i="1" s="1"/>
  <c r="T333" i="1" s="1"/>
  <c r="P334" i="1"/>
  <c r="R334" i="1" s="1"/>
  <c r="T334" i="1" s="1"/>
  <c r="P335" i="1"/>
  <c r="R335" i="1" s="1"/>
  <c r="T335" i="1" s="1"/>
  <c r="P336" i="1"/>
  <c r="R336" i="1" s="1"/>
  <c r="T336" i="1" s="1"/>
  <c r="P337" i="1"/>
  <c r="R337" i="1" s="1"/>
  <c r="T337" i="1" s="1"/>
  <c r="P338" i="1"/>
  <c r="R338" i="1" s="1"/>
  <c r="T338" i="1" s="1"/>
  <c r="W338" i="1" s="1"/>
  <c r="X338" i="1" s="1"/>
  <c r="P339" i="1"/>
  <c r="R339" i="1" s="1"/>
  <c r="T339" i="1" s="1"/>
  <c r="P340" i="1"/>
  <c r="R340" i="1" s="1"/>
  <c r="T340" i="1" s="1"/>
  <c r="P341" i="1"/>
  <c r="R341" i="1" s="1"/>
  <c r="T341" i="1" s="1"/>
  <c r="W341" i="1" s="1"/>
  <c r="P342" i="1"/>
  <c r="R342" i="1" s="1"/>
  <c r="T342" i="1" s="1"/>
  <c r="P343" i="1"/>
  <c r="R343" i="1" s="1"/>
  <c r="T343" i="1" s="1"/>
  <c r="P344" i="1"/>
  <c r="R344" i="1" s="1"/>
  <c r="T344" i="1" s="1"/>
  <c r="P345" i="1"/>
  <c r="R345" i="1" s="1"/>
  <c r="T345" i="1" s="1"/>
  <c r="P346" i="1"/>
  <c r="R346" i="1" s="1"/>
  <c r="T346" i="1" s="1"/>
  <c r="W346" i="1" s="1"/>
  <c r="X346" i="1" s="1"/>
  <c r="P347" i="1"/>
  <c r="R347" i="1" s="1"/>
  <c r="T347" i="1" s="1"/>
  <c r="P348" i="1"/>
  <c r="R348" i="1" s="1"/>
  <c r="T348" i="1" s="1"/>
  <c r="P349" i="1"/>
  <c r="R349" i="1" s="1"/>
  <c r="T349" i="1" s="1"/>
  <c r="P350" i="1"/>
  <c r="R350" i="1" s="1"/>
  <c r="T350" i="1" s="1"/>
  <c r="P351" i="1"/>
  <c r="R351" i="1" s="1"/>
  <c r="T351" i="1" s="1"/>
  <c r="P352" i="1"/>
  <c r="R352" i="1" s="1"/>
  <c r="T352" i="1" s="1"/>
  <c r="P353" i="1"/>
  <c r="R353" i="1" s="1"/>
  <c r="T353" i="1" s="1"/>
  <c r="P354" i="1"/>
  <c r="R354" i="1" s="1"/>
  <c r="T354" i="1" s="1"/>
  <c r="W354" i="1" s="1"/>
  <c r="X354" i="1" s="1"/>
  <c r="P355" i="1"/>
  <c r="R355" i="1" s="1"/>
  <c r="T355" i="1" s="1"/>
  <c r="P356" i="1"/>
  <c r="R356" i="1" s="1"/>
  <c r="T356" i="1" s="1"/>
  <c r="P357" i="1"/>
  <c r="R357" i="1" s="1"/>
  <c r="T357" i="1" s="1"/>
  <c r="P358" i="1"/>
  <c r="R358" i="1" s="1"/>
  <c r="T358" i="1" s="1"/>
  <c r="P359" i="1"/>
  <c r="R359" i="1" s="1"/>
  <c r="T359" i="1" s="1"/>
  <c r="P360" i="1"/>
  <c r="R360" i="1" s="1"/>
  <c r="T360" i="1" s="1"/>
  <c r="P361" i="1"/>
  <c r="R361" i="1" s="1"/>
  <c r="T361" i="1" s="1"/>
  <c r="P362" i="1"/>
  <c r="R362" i="1" s="1"/>
  <c r="T362" i="1" s="1"/>
  <c r="W362" i="1" s="1"/>
  <c r="X362" i="1" s="1"/>
  <c r="P363" i="1"/>
  <c r="R363" i="1" s="1"/>
  <c r="T363" i="1" s="1"/>
  <c r="P364" i="1"/>
  <c r="R364" i="1" s="1"/>
  <c r="T364" i="1" s="1"/>
  <c r="P365" i="1"/>
  <c r="R365" i="1" s="1"/>
  <c r="T365" i="1" s="1"/>
  <c r="P366" i="1"/>
  <c r="R366" i="1" s="1"/>
  <c r="T366" i="1" s="1"/>
  <c r="P2" i="1"/>
  <c r="R2" i="1" s="1"/>
  <c r="T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10" i="1"/>
  <c r="H11" i="1" s="1"/>
  <c r="H4" i="1"/>
  <c r="H6" i="1" s="1"/>
  <c r="H5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C9" i="1"/>
  <c r="C8" i="1"/>
  <c r="B2" i="1"/>
  <c r="O48" i="1" l="1"/>
  <c r="Q48" i="1" s="1"/>
  <c r="S48" i="1" s="1"/>
  <c r="O40" i="1"/>
  <c r="Q40" i="1" s="1"/>
  <c r="S40" i="1" s="1"/>
  <c r="U40" i="1" s="1"/>
  <c r="V40" i="1" s="1"/>
  <c r="O32" i="1"/>
  <c r="Q32" i="1" s="1"/>
  <c r="S32" i="1" s="1"/>
  <c r="O24" i="1"/>
  <c r="Q24" i="1" s="1"/>
  <c r="S24" i="1" s="1"/>
  <c r="O16" i="1"/>
  <c r="Q16" i="1" s="1"/>
  <c r="S16" i="1" s="1"/>
  <c r="O8" i="1"/>
  <c r="Q8" i="1" s="1"/>
  <c r="S8" i="1" s="1"/>
  <c r="O86" i="1"/>
  <c r="Q86" i="1" s="1"/>
  <c r="S86" i="1" s="1"/>
  <c r="O78" i="1"/>
  <c r="Q78" i="1" s="1"/>
  <c r="S78" i="1" s="1"/>
  <c r="U78" i="1" s="1"/>
  <c r="V78" i="1" s="1"/>
  <c r="O70" i="1"/>
  <c r="Q70" i="1" s="1"/>
  <c r="S70" i="1" s="1"/>
  <c r="U70" i="1" s="1"/>
  <c r="V70" i="1" s="1"/>
  <c r="O62" i="1"/>
  <c r="Q62" i="1" s="1"/>
  <c r="S62" i="1" s="1"/>
  <c r="O54" i="1"/>
  <c r="Q54" i="1" s="1"/>
  <c r="S54" i="1" s="1"/>
  <c r="O46" i="1"/>
  <c r="Q46" i="1" s="1"/>
  <c r="S46" i="1" s="1"/>
  <c r="U46" i="1" s="1"/>
  <c r="V46" i="1" s="1"/>
  <c r="O38" i="1"/>
  <c r="Q38" i="1" s="1"/>
  <c r="S38" i="1" s="1"/>
  <c r="O30" i="1"/>
  <c r="Q30" i="1" s="1"/>
  <c r="S30" i="1" s="1"/>
  <c r="U30" i="1" s="1"/>
  <c r="O22" i="1"/>
  <c r="Q22" i="1" s="1"/>
  <c r="S22" i="1" s="1"/>
  <c r="O14" i="1"/>
  <c r="Q14" i="1" s="1"/>
  <c r="S14" i="1" s="1"/>
  <c r="U14" i="1" s="1"/>
  <c r="V14" i="1" s="1"/>
  <c r="O6" i="1"/>
  <c r="Q6" i="1" s="1"/>
  <c r="S6" i="1" s="1"/>
  <c r="O365" i="1"/>
  <c r="Q365" i="1" s="1"/>
  <c r="S365" i="1" s="1"/>
  <c r="O357" i="1"/>
  <c r="Q357" i="1" s="1"/>
  <c r="S357" i="1" s="1"/>
  <c r="U357" i="1" s="1"/>
  <c r="O349" i="1"/>
  <c r="Q349" i="1" s="1"/>
  <c r="S349" i="1" s="1"/>
  <c r="U349" i="1" s="1"/>
  <c r="V349" i="1" s="1"/>
  <c r="O341" i="1"/>
  <c r="Q341" i="1" s="1"/>
  <c r="S341" i="1" s="1"/>
  <c r="O333" i="1"/>
  <c r="Q333" i="1" s="1"/>
  <c r="S333" i="1" s="1"/>
  <c r="O325" i="1"/>
  <c r="Q325" i="1" s="1"/>
  <c r="S325" i="1" s="1"/>
  <c r="O317" i="1"/>
  <c r="Q317" i="1" s="1"/>
  <c r="S317" i="1" s="1"/>
  <c r="U317" i="1" s="1"/>
  <c r="V317" i="1" s="1"/>
  <c r="O309" i="1"/>
  <c r="Q309" i="1" s="1"/>
  <c r="S309" i="1" s="1"/>
  <c r="U309" i="1" s="1"/>
  <c r="V309" i="1" s="1"/>
  <c r="O301" i="1"/>
  <c r="Q301" i="1" s="1"/>
  <c r="S301" i="1" s="1"/>
  <c r="O293" i="1"/>
  <c r="Q293" i="1" s="1"/>
  <c r="S293" i="1" s="1"/>
  <c r="U293" i="1" s="1"/>
  <c r="V293" i="1" s="1"/>
  <c r="O285" i="1"/>
  <c r="Q285" i="1" s="1"/>
  <c r="S285" i="1" s="1"/>
  <c r="U285" i="1" s="1"/>
  <c r="V285" i="1" s="1"/>
  <c r="O277" i="1"/>
  <c r="Q277" i="1" s="1"/>
  <c r="S277" i="1" s="1"/>
  <c r="U277" i="1" s="1"/>
  <c r="O269" i="1"/>
  <c r="Q269" i="1" s="1"/>
  <c r="S269" i="1" s="1"/>
  <c r="O261" i="1"/>
  <c r="Q261" i="1" s="1"/>
  <c r="S261" i="1" s="1"/>
  <c r="O253" i="1"/>
  <c r="Q253" i="1" s="1"/>
  <c r="S253" i="1" s="1"/>
  <c r="U253" i="1" s="1"/>
  <c r="V253" i="1" s="1"/>
  <c r="O245" i="1"/>
  <c r="Q245" i="1" s="1"/>
  <c r="S245" i="1" s="1"/>
  <c r="U245" i="1" s="1"/>
  <c r="V245" i="1" s="1"/>
  <c r="O237" i="1"/>
  <c r="Q237" i="1" s="1"/>
  <c r="S237" i="1" s="1"/>
  <c r="U237" i="1" s="1"/>
  <c r="V237" i="1" s="1"/>
  <c r="O229" i="1"/>
  <c r="Q229" i="1" s="1"/>
  <c r="S229" i="1" s="1"/>
  <c r="U229" i="1" s="1"/>
  <c r="V229" i="1" s="1"/>
  <c r="O221" i="1"/>
  <c r="Q221" i="1" s="1"/>
  <c r="S221" i="1" s="1"/>
  <c r="O213" i="1"/>
  <c r="Q213" i="1" s="1"/>
  <c r="S213" i="1" s="1"/>
  <c r="O205" i="1"/>
  <c r="Q205" i="1" s="1"/>
  <c r="S205" i="1" s="1"/>
  <c r="O197" i="1"/>
  <c r="Q197" i="1" s="1"/>
  <c r="S197" i="1" s="1"/>
  <c r="O189" i="1"/>
  <c r="Q189" i="1" s="1"/>
  <c r="S189" i="1" s="1"/>
  <c r="U189" i="1" s="1"/>
  <c r="V189" i="1" s="1"/>
  <c r="O181" i="1"/>
  <c r="Q181" i="1" s="1"/>
  <c r="S181" i="1" s="1"/>
  <c r="O173" i="1"/>
  <c r="Q173" i="1" s="1"/>
  <c r="S173" i="1" s="1"/>
  <c r="U173" i="1" s="1"/>
  <c r="V173" i="1" s="1"/>
  <c r="O165" i="1"/>
  <c r="Q165" i="1" s="1"/>
  <c r="S165" i="1" s="1"/>
  <c r="O157" i="1"/>
  <c r="Q157" i="1" s="1"/>
  <c r="S157" i="1" s="1"/>
  <c r="O149" i="1"/>
  <c r="Q149" i="1" s="1"/>
  <c r="S149" i="1" s="1"/>
  <c r="O141" i="1"/>
  <c r="Q141" i="1" s="1"/>
  <c r="S141" i="1" s="1"/>
  <c r="O133" i="1"/>
  <c r="Q133" i="1" s="1"/>
  <c r="S133" i="1" s="1"/>
  <c r="O125" i="1"/>
  <c r="Q125" i="1" s="1"/>
  <c r="S125" i="1" s="1"/>
  <c r="U125" i="1" s="1"/>
  <c r="V125" i="1" s="1"/>
  <c r="O117" i="1"/>
  <c r="Q117" i="1" s="1"/>
  <c r="S117" i="1" s="1"/>
  <c r="U117" i="1" s="1"/>
  <c r="V117" i="1" s="1"/>
  <c r="O109" i="1"/>
  <c r="Q109" i="1" s="1"/>
  <c r="S109" i="1" s="1"/>
  <c r="U109" i="1" s="1"/>
  <c r="V109" i="1" s="1"/>
  <c r="O101" i="1"/>
  <c r="Q101" i="1" s="1"/>
  <c r="S101" i="1" s="1"/>
  <c r="O93" i="1"/>
  <c r="Q93" i="1" s="1"/>
  <c r="S93" i="1" s="1"/>
  <c r="U93" i="1" s="1"/>
  <c r="V93" i="1" s="1"/>
  <c r="O85" i="1"/>
  <c r="Q85" i="1" s="1"/>
  <c r="S85" i="1" s="1"/>
  <c r="U85" i="1" s="1"/>
  <c r="V85" i="1" s="1"/>
  <c r="O77" i="1"/>
  <c r="Q77" i="1" s="1"/>
  <c r="S77" i="1" s="1"/>
  <c r="O69" i="1"/>
  <c r="Q69" i="1" s="1"/>
  <c r="S69" i="1" s="1"/>
  <c r="O61" i="1"/>
  <c r="Q61" i="1" s="1"/>
  <c r="S61" i="1" s="1"/>
  <c r="U61" i="1" s="1"/>
  <c r="V61" i="1" s="1"/>
  <c r="O53" i="1"/>
  <c r="Q53" i="1" s="1"/>
  <c r="S53" i="1" s="1"/>
  <c r="U53" i="1" s="1"/>
  <c r="V53" i="1" s="1"/>
  <c r="O45" i="1"/>
  <c r="Q45" i="1" s="1"/>
  <c r="S45" i="1" s="1"/>
  <c r="U45" i="1" s="1"/>
  <c r="V45" i="1" s="1"/>
  <c r="O37" i="1"/>
  <c r="Q37" i="1" s="1"/>
  <c r="S37" i="1" s="1"/>
  <c r="O29" i="1"/>
  <c r="Q29" i="1" s="1"/>
  <c r="S29" i="1" s="1"/>
  <c r="U29" i="1" s="1"/>
  <c r="V29" i="1" s="1"/>
  <c r="O21" i="1"/>
  <c r="Q21" i="1" s="1"/>
  <c r="S21" i="1" s="1"/>
  <c r="U21" i="1" s="1"/>
  <c r="V21" i="1" s="1"/>
  <c r="O13" i="1"/>
  <c r="Q13" i="1" s="1"/>
  <c r="S13" i="1" s="1"/>
  <c r="X19" i="1"/>
  <c r="U360" i="1"/>
  <c r="V360" i="1" s="1"/>
  <c r="U352" i="1"/>
  <c r="V352" i="1" s="1"/>
  <c r="U344" i="1"/>
  <c r="V344" i="1" s="1"/>
  <c r="U336" i="1"/>
  <c r="V336" i="1" s="1"/>
  <c r="U311" i="1"/>
  <c r="V311" i="1" s="1"/>
  <c r="U366" i="1"/>
  <c r="V366" i="1" s="1"/>
  <c r="U358" i="1"/>
  <c r="V358" i="1" s="1"/>
  <c r="U350" i="1"/>
  <c r="V350" i="1"/>
  <c r="U342" i="1"/>
  <c r="V342" i="1" s="1"/>
  <c r="U334" i="1"/>
  <c r="V334" i="1" s="1"/>
  <c r="U326" i="1"/>
  <c r="V326" i="1" s="1"/>
  <c r="U310" i="1"/>
  <c r="V310" i="1" s="1"/>
  <c r="U302" i="1"/>
  <c r="V302" i="1" s="1"/>
  <c r="U294" i="1"/>
  <c r="V294" i="1" s="1"/>
  <c r="U286" i="1"/>
  <c r="V286" i="1" s="1"/>
  <c r="U278" i="1"/>
  <c r="V278" i="1" s="1"/>
  <c r="U270" i="1"/>
  <c r="V270" i="1" s="1"/>
  <c r="U262" i="1"/>
  <c r="V262" i="1" s="1"/>
  <c r="U254" i="1"/>
  <c r="V254" i="1" s="1"/>
  <c r="U246" i="1"/>
  <c r="V246" i="1" s="1"/>
  <c r="U238" i="1"/>
  <c r="V238" i="1" s="1"/>
  <c r="U230" i="1"/>
  <c r="V230" i="1" s="1"/>
  <c r="U222" i="1"/>
  <c r="V222" i="1" s="1"/>
  <c r="U214" i="1"/>
  <c r="V214" i="1" s="1"/>
  <c r="U206" i="1"/>
  <c r="V206" i="1" s="1"/>
  <c r="U198" i="1"/>
  <c r="V198" i="1" s="1"/>
  <c r="U190" i="1"/>
  <c r="V190" i="1" s="1"/>
  <c r="U182" i="1"/>
  <c r="V182" i="1" s="1"/>
  <c r="U174" i="1"/>
  <c r="V174" i="1" s="1"/>
  <c r="U166" i="1"/>
  <c r="V166" i="1" s="1"/>
  <c r="U158" i="1"/>
  <c r="V158" i="1" s="1"/>
  <c r="U150" i="1"/>
  <c r="V150" i="1" s="1"/>
  <c r="U142" i="1"/>
  <c r="V142" i="1" s="1"/>
  <c r="U134" i="1"/>
  <c r="V134" i="1" s="1"/>
  <c r="U126" i="1"/>
  <c r="V126" i="1" s="1"/>
  <c r="U118" i="1"/>
  <c r="V118" i="1" s="1"/>
  <c r="U110" i="1"/>
  <c r="V110" i="1" s="1"/>
  <c r="U102" i="1"/>
  <c r="V102" i="1" s="1"/>
  <c r="U94" i="1"/>
  <c r="V94" i="1" s="1"/>
  <c r="U86" i="1"/>
  <c r="V86" i="1" s="1"/>
  <c r="U62" i="1"/>
  <c r="V62" i="1" s="1"/>
  <c r="U54" i="1"/>
  <c r="V54" i="1" s="1"/>
  <c r="U38" i="1"/>
  <c r="V38" i="1" s="1"/>
  <c r="W355" i="1"/>
  <c r="X355" i="1" s="1"/>
  <c r="W347" i="1"/>
  <c r="X347" i="1" s="1"/>
  <c r="W339" i="1"/>
  <c r="X339" i="1" s="1"/>
  <c r="W323" i="1"/>
  <c r="X323" i="1" s="1"/>
  <c r="W315" i="1"/>
  <c r="X315" i="1" s="1"/>
  <c r="W307" i="1"/>
  <c r="X307" i="1" s="1"/>
  <c r="W299" i="1"/>
  <c r="X299" i="1" s="1"/>
  <c r="W291" i="1"/>
  <c r="X291" i="1" s="1"/>
  <c r="W283" i="1"/>
  <c r="X283" i="1" s="1"/>
  <c r="W275" i="1"/>
  <c r="X275" i="1" s="1"/>
  <c r="W267" i="1"/>
  <c r="X267" i="1" s="1"/>
  <c r="U312" i="1"/>
  <c r="V312" i="1" s="1"/>
  <c r="U248" i="1"/>
  <c r="V248" i="1" s="1"/>
  <c r="U184" i="1"/>
  <c r="V184" i="1" s="1"/>
  <c r="U120" i="1"/>
  <c r="V120" i="1" s="1"/>
  <c r="U56" i="1"/>
  <c r="V56" i="1" s="1"/>
  <c r="W342" i="1"/>
  <c r="X342" i="1" s="1"/>
  <c r="W168" i="1"/>
  <c r="X168" i="1" s="1"/>
  <c r="W17" i="1"/>
  <c r="X17" i="1" s="1"/>
  <c r="U351" i="1"/>
  <c r="V351" i="1" s="1"/>
  <c r="U333" i="1"/>
  <c r="V333" i="1" s="1"/>
  <c r="U325" i="1"/>
  <c r="V325" i="1" s="1"/>
  <c r="U301" i="1"/>
  <c r="V301" i="1" s="1"/>
  <c r="U269" i="1"/>
  <c r="V269" i="1" s="1"/>
  <c r="U261" i="1"/>
  <c r="V261" i="1" s="1"/>
  <c r="U213" i="1"/>
  <c r="V213" i="1" s="1"/>
  <c r="U205" i="1"/>
  <c r="V205" i="1" s="1"/>
  <c r="U197" i="1"/>
  <c r="V197" i="1" s="1"/>
  <c r="U165" i="1"/>
  <c r="V165" i="1" s="1"/>
  <c r="U157" i="1"/>
  <c r="V157" i="1" s="1"/>
  <c r="U149" i="1"/>
  <c r="V149" i="1" s="1"/>
  <c r="U141" i="1"/>
  <c r="V141" i="1" s="1"/>
  <c r="U133" i="1"/>
  <c r="V133" i="1" s="1"/>
  <c r="U101" i="1"/>
  <c r="V101" i="1" s="1"/>
  <c r="U77" i="1"/>
  <c r="V77" i="1" s="1"/>
  <c r="U69" i="1"/>
  <c r="V69" i="1" s="1"/>
  <c r="U37" i="1"/>
  <c r="V37" i="1" s="1"/>
  <c r="U13" i="1"/>
  <c r="V13" i="1" s="1"/>
  <c r="U5" i="1"/>
  <c r="V5" i="1" s="1"/>
  <c r="U304" i="1"/>
  <c r="V304" i="1" s="1"/>
  <c r="U240" i="1"/>
  <c r="V240" i="1" s="1"/>
  <c r="U176" i="1"/>
  <c r="V176" i="1" s="1"/>
  <c r="U112" i="1"/>
  <c r="V112" i="1" s="1"/>
  <c r="U48" i="1"/>
  <c r="V48" i="1" s="1"/>
  <c r="W331" i="1"/>
  <c r="X331" i="1" s="1"/>
  <c r="W232" i="1"/>
  <c r="X232" i="1" s="1"/>
  <c r="W81" i="1"/>
  <c r="X81" i="1" s="1"/>
  <c r="U335" i="1"/>
  <c r="V335" i="1" s="1"/>
  <c r="U181" i="1"/>
  <c r="V181" i="1" s="1"/>
  <c r="U364" i="1"/>
  <c r="V364" i="1" s="1"/>
  <c r="U356" i="1"/>
  <c r="V356" i="1" s="1"/>
  <c r="U348" i="1"/>
  <c r="V348" i="1" s="1"/>
  <c r="U340" i="1"/>
  <c r="V340" i="1" s="1"/>
  <c r="U332" i="1"/>
  <c r="V332" i="1" s="1"/>
  <c r="U324" i="1"/>
  <c r="V324" i="1" s="1"/>
  <c r="U316" i="1"/>
  <c r="V316" i="1" s="1"/>
  <c r="U308" i="1"/>
  <c r="V308" i="1" s="1"/>
  <c r="U300" i="1"/>
  <c r="V300" i="1" s="1"/>
  <c r="U292" i="1"/>
  <c r="V292" i="1" s="1"/>
  <c r="U284" i="1"/>
  <c r="V284" i="1" s="1"/>
  <c r="U276" i="1"/>
  <c r="V276" i="1" s="1"/>
  <c r="U268" i="1"/>
  <c r="V268" i="1" s="1"/>
  <c r="U260" i="1"/>
  <c r="V260" i="1" s="1"/>
  <c r="U252" i="1"/>
  <c r="V252" i="1" s="1"/>
  <c r="U244" i="1"/>
  <c r="V244" i="1" s="1"/>
  <c r="U236" i="1"/>
  <c r="V236" i="1" s="1"/>
  <c r="U220" i="1"/>
  <c r="V220" i="1" s="1"/>
  <c r="U212" i="1"/>
  <c r="V212" i="1" s="1"/>
  <c r="U204" i="1"/>
  <c r="V204" i="1" s="1"/>
  <c r="U196" i="1"/>
  <c r="V196" i="1" s="1"/>
  <c r="U188" i="1"/>
  <c r="V188" i="1" s="1"/>
  <c r="U180" i="1"/>
  <c r="V180" i="1" s="1"/>
  <c r="U172" i="1"/>
  <c r="V172" i="1" s="1"/>
  <c r="U164" i="1"/>
  <c r="V164" i="1" s="1"/>
  <c r="U156" i="1"/>
  <c r="V156" i="1" s="1"/>
  <c r="U148" i="1"/>
  <c r="V148" i="1" s="1"/>
  <c r="U140" i="1"/>
  <c r="V140" i="1" s="1"/>
  <c r="U132" i="1"/>
  <c r="V132" i="1" s="1"/>
  <c r="U124" i="1"/>
  <c r="V124" i="1" s="1"/>
  <c r="U116" i="1"/>
  <c r="V116" i="1" s="1"/>
  <c r="U108" i="1"/>
  <c r="V108" i="1" s="1"/>
  <c r="U100" i="1"/>
  <c r="V100" i="1" s="1"/>
  <c r="U92" i="1"/>
  <c r="V92" i="1" s="1"/>
  <c r="U84" i="1"/>
  <c r="V84" i="1" s="1"/>
  <c r="U76" i="1"/>
  <c r="V76" i="1" s="1"/>
  <c r="U68" i="1"/>
  <c r="V68" i="1" s="1"/>
  <c r="U60" i="1"/>
  <c r="V60" i="1" s="1"/>
  <c r="U52" i="1"/>
  <c r="V52" i="1" s="1"/>
  <c r="U44" i="1"/>
  <c r="V44" i="1" s="1"/>
  <c r="U36" i="1"/>
  <c r="V36" i="1" s="1"/>
  <c r="U28" i="1"/>
  <c r="V28" i="1" s="1"/>
  <c r="U12" i="1"/>
  <c r="V12" i="1" s="1"/>
  <c r="U4" i="1"/>
  <c r="V4" i="1" s="1"/>
  <c r="W361" i="1"/>
  <c r="X361" i="1" s="1"/>
  <c r="W353" i="1"/>
  <c r="X353" i="1" s="1"/>
  <c r="W345" i="1"/>
  <c r="X345" i="1" s="1"/>
  <c r="W337" i="1"/>
  <c r="X337" i="1" s="1"/>
  <c r="W329" i="1"/>
  <c r="X329" i="1" s="1"/>
  <c r="W321" i="1"/>
  <c r="X321" i="1" s="1"/>
  <c r="W313" i="1"/>
  <c r="X313" i="1" s="1"/>
  <c r="W305" i="1"/>
  <c r="X305" i="1" s="1"/>
  <c r="W297" i="1"/>
  <c r="X297" i="1" s="1"/>
  <c r="W289" i="1"/>
  <c r="X289" i="1" s="1"/>
  <c r="W281" i="1"/>
  <c r="X281" i="1" s="1"/>
  <c r="W273" i="1"/>
  <c r="X273" i="1" s="1"/>
  <c r="W265" i="1"/>
  <c r="X265" i="1" s="1"/>
  <c r="W249" i="1"/>
  <c r="X249" i="1" s="1"/>
  <c r="W241" i="1"/>
  <c r="X241" i="1" s="1"/>
  <c r="W233" i="1"/>
  <c r="X233" i="1" s="1"/>
  <c r="W217" i="1"/>
  <c r="X217" i="1" s="1"/>
  <c r="W201" i="1"/>
  <c r="X201" i="1" s="1"/>
  <c r="W185" i="1"/>
  <c r="X185" i="1" s="1"/>
  <c r="W177" i="1"/>
  <c r="X177" i="1" s="1"/>
  <c r="W169" i="1"/>
  <c r="X169" i="1" s="1"/>
  <c r="W153" i="1"/>
  <c r="X153" i="1" s="1"/>
  <c r="W137" i="1"/>
  <c r="X137" i="1" s="1"/>
  <c r="W121" i="1"/>
  <c r="X121" i="1" s="1"/>
  <c r="W113" i="1"/>
  <c r="X113" i="1" s="1"/>
  <c r="W105" i="1"/>
  <c r="X105" i="1" s="1"/>
  <c r="W89" i="1"/>
  <c r="X89" i="1" s="1"/>
  <c r="W73" i="1"/>
  <c r="X73" i="1" s="1"/>
  <c r="W57" i="1"/>
  <c r="X57" i="1" s="1"/>
  <c r="W49" i="1"/>
  <c r="X49" i="1" s="1"/>
  <c r="W41" i="1"/>
  <c r="X41" i="1" s="1"/>
  <c r="W25" i="1"/>
  <c r="X25" i="1" s="1"/>
  <c r="W9" i="1"/>
  <c r="X9" i="1" s="1"/>
  <c r="U296" i="1"/>
  <c r="V296" i="1" s="1"/>
  <c r="U232" i="1"/>
  <c r="V232" i="1" s="1"/>
  <c r="U168" i="1"/>
  <c r="V168" i="1"/>
  <c r="U104" i="1"/>
  <c r="V104" i="1" s="1"/>
  <c r="W320" i="1"/>
  <c r="X320" i="1" s="1"/>
  <c r="W145" i="1"/>
  <c r="X145" i="1" s="1"/>
  <c r="V357" i="1"/>
  <c r="U343" i="1"/>
  <c r="V343" i="1" s="1"/>
  <c r="U221" i="1"/>
  <c r="V221" i="1" s="1"/>
  <c r="U363" i="1"/>
  <c r="V363" i="1" s="1"/>
  <c r="U355" i="1"/>
  <c r="V355" i="1" s="1"/>
  <c r="U347" i="1"/>
  <c r="V347" i="1" s="1"/>
  <c r="U339" i="1"/>
  <c r="V339" i="1" s="1"/>
  <c r="U331" i="1"/>
  <c r="V331" i="1" s="1"/>
  <c r="U323" i="1"/>
  <c r="V323" i="1" s="1"/>
  <c r="U315" i="1"/>
  <c r="V315" i="1" s="1"/>
  <c r="U307" i="1"/>
  <c r="V307" i="1" s="1"/>
  <c r="U299" i="1"/>
  <c r="V299" i="1" s="1"/>
  <c r="U291" i="1"/>
  <c r="V291" i="1" s="1"/>
  <c r="U283" i="1"/>
  <c r="V283" i="1" s="1"/>
  <c r="U275" i="1"/>
  <c r="V275" i="1" s="1"/>
  <c r="U267" i="1"/>
  <c r="V267" i="1" s="1"/>
  <c r="U259" i="1"/>
  <c r="V259" i="1" s="1"/>
  <c r="U251" i="1"/>
  <c r="V251" i="1" s="1"/>
  <c r="U243" i="1"/>
  <c r="V243" i="1" s="1"/>
  <c r="U235" i="1"/>
  <c r="V235" i="1" s="1"/>
  <c r="U227" i="1"/>
  <c r="V227" i="1" s="1"/>
  <c r="U219" i="1"/>
  <c r="V219" i="1" s="1"/>
  <c r="U211" i="1"/>
  <c r="V211" i="1" s="1"/>
  <c r="U203" i="1"/>
  <c r="V203" i="1" s="1"/>
  <c r="U195" i="1"/>
  <c r="V195" i="1" s="1"/>
  <c r="U187" i="1"/>
  <c r="V187" i="1" s="1"/>
  <c r="U179" i="1"/>
  <c r="V179" i="1" s="1"/>
  <c r="U171" i="1"/>
  <c r="V171" i="1" s="1"/>
  <c r="U163" i="1"/>
  <c r="V163" i="1" s="1"/>
  <c r="U155" i="1"/>
  <c r="V155" i="1" s="1"/>
  <c r="U147" i="1"/>
  <c r="V147" i="1" s="1"/>
  <c r="U139" i="1"/>
  <c r="V139" i="1" s="1"/>
  <c r="U131" i="1"/>
  <c r="V131" i="1" s="1"/>
  <c r="U123" i="1"/>
  <c r="V123" i="1" s="1"/>
  <c r="U115" i="1"/>
  <c r="V115" i="1" s="1"/>
  <c r="U107" i="1"/>
  <c r="V107" i="1" s="1"/>
  <c r="U99" i="1"/>
  <c r="V99" i="1" s="1"/>
  <c r="U91" i="1"/>
  <c r="V91" i="1" s="1"/>
  <c r="U83" i="1"/>
  <c r="V83" i="1" s="1"/>
  <c r="U75" i="1"/>
  <c r="V75" i="1" s="1"/>
  <c r="U67" i="1"/>
  <c r="V67" i="1" s="1"/>
  <c r="U59" i="1"/>
  <c r="V59" i="1" s="1"/>
  <c r="U51" i="1"/>
  <c r="V51" i="1" s="1"/>
  <c r="U43" i="1"/>
  <c r="V43" i="1" s="1"/>
  <c r="U35" i="1"/>
  <c r="V35" i="1" s="1"/>
  <c r="U27" i="1"/>
  <c r="V27" i="1" s="1"/>
  <c r="U19" i="1"/>
  <c r="V19" i="1" s="1"/>
  <c r="U11" i="1"/>
  <c r="V11" i="1" s="1"/>
  <c r="U3" i="1"/>
  <c r="V3" i="1" s="1"/>
  <c r="W360" i="1"/>
  <c r="X360" i="1" s="1"/>
  <c r="W344" i="1"/>
  <c r="X344" i="1" s="1"/>
  <c r="W336" i="1"/>
  <c r="X336" i="1" s="1"/>
  <c r="W328" i="1"/>
  <c r="X328" i="1" s="1"/>
  <c r="W312" i="1"/>
  <c r="X312" i="1" s="1"/>
  <c r="W296" i="1"/>
  <c r="X296" i="1" s="1"/>
  <c r="W280" i="1"/>
  <c r="X280" i="1" s="1"/>
  <c r="W264" i="1"/>
  <c r="X264" i="1" s="1"/>
  <c r="W256" i="1"/>
  <c r="X256" i="1" s="1"/>
  <c r="W248" i="1"/>
  <c r="X248" i="1" s="1"/>
  <c r="W240" i="1"/>
  <c r="X240" i="1" s="1"/>
  <c r="W224" i="1"/>
  <c r="X224" i="1" s="1"/>
  <c r="W216" i="1"/>
  <c r="X216" i="1" s="1"/>
  <c r="W208" i="1"/>
  <c r="X208" i="1" s="1"/>
  <c r="W200" i="1"/>
  <c r="X200" i="1" s="1"/>
  <c r="W192" i="1"/>
  <c r="X192" i="1" s="1"/>
  <c r="W184" i="1"/>
  <c r="X184" i="1" s="1"/>
  <c r="W176" i="1"/>
  <c r="X176" i="1" s="1"/>
  <c r="W160" i="1"/>
  <c r="X160" i="1" s="1"/>
  <c r="W152" i="1"/>
  <c r="X152" i="1" s="1"/>
  <c r="W144" i="1"/>
  <c r="X144" i="1" s="1"/>
  <c r="W136" i="1"/>
  <c r="X136" i="1" s="1"/>
  <c r="W128" i="1"/>
  <c r="X128" i="1" s="1"/>
  <c r="W120" i="1"/>
  <c r="X120" i="1" s="1"/>
  <c r="W112" i="1"/>
  <c r="X112" i="1" s="1"/>
  <c r="W96" i="1"/>
  <c r="X96" i="1" s="1"/>
  <c r="W88" i="1"/>
  <c r="X88" i="1" s="1"/>
  <c r="W80" i="1"/>
  <c r="X80" i="1" s="1"/>
  <c r="W72" i="1"/>
  <c r="X72" i="1" s="1"/>
  <c r="W64" i="1"/>
  <c r="X64" i="1" s="1"/>
  <c r="W56" i="1"/>
  <c r="X56" i="1" s="1"/>
  <c r="W48" i="1"/>
  <c r="X48" i="1" s="1"/>
  <c r="W32" i="1"/>
  <c r="X32" i="1" s="1"/>
  <c r="W24" i="1"/>
  <c r="X24" i="1" s="1"/>
  <c r="W16" i="1"/>
  <c r="X16" i="1" s="1"/>
  <c r="U288" i="1"/>
  <c r="V288" i="1" s="1"/>
  <c r="U224" i="1"/>
  <c r="V224" i="1" s="1"/>
  <c r="U160" i="1"/>
  <c r="V160" i="1" s="1"/>
  <c r="U96" i="1"/>
  <c r="V96" i="1" s="1"/>
  <c r="U31" i="1"/>
  <c r="V31" i="1" s="1"/>
  <c r="W304" i="1"/>
  <c r="X304" i="1" s="1"/>
  <c r="W209" i="1"/>
  <c r="X209" i="1" s="1"/>
  <c r="V318" i="1"/>
  <c r="U327" i="1"/>
  <c r="V327" i="1" s="1"/>
  <c r="U365" i="1"/>
  <c r="V365" i="1" s="1"/>
  <c r="W2" i="1"/>
  <c r="X2" i="1" s="1"/>
  <c r="W359" i="1"/>
  <c r="X359" i="1" s="1"/>
  <c r="W351" i="1"/>
  <c r="X351" i="1" s="1"/>
  <c r="W343" i="1"/>
  <c r="X343" i="1" s="1"/>
  <c r="W335" i="1"/>
  <c r="X335" i="1" s="1"/>
  <c r="W327" i="1"/>
  <c r="X327" i="1" s="1"/>
  <c r="W7" i="1"/>
  <c r="X7" i="1" s="1"/>
  <c r="U280" i="1"/>
  <c r="V280" i="1" s="1"/>
  <c r="U216" i="1"/>
  <c r="V216" i="1" s="1"/>
  <c r="U152" i="1"/>
  <c r="V152" i="1" s="1"/>
  <c r="U88" i="1"/>
  <c r="V88" i="1" s="1"/>
  <c r="U20" i="1"/>
  <c r="V20" i="1" s="1"/>
  <c r="W288" i="1"/>
  <c r="X288" i="1" s="1"/>
  <c r="W62" i="1"/>
  <c r="X62" i="1" s="1"/>
  <c r="V277" i="1"/>
  <c r="U319" i="1"/>
  <c r="V319" i="1" s="1"/>
  <c r="W366" i="1"/>
  <c r="X366" i="1" s="1"/>
  <c r="W358" i="1"/>
  <c r="X358" i="1" s="1"/>
  <c r="W350" i="1"/>
  <c r="X350" i="1" s="1"/>
  <c r="W334" i="1"/>
  <c r="X334" i="1" s="1"/>
  <c r="W326" i="1"/>
  <c r="X326" i="1" s="1"/>
  <c r="W318" i="1"/>
  <c r="X318" i="1" s="1"/>
  <c r="W310" i="1"/>
  <c r="X310" i="1" s="1"/>
  <c r="W302" i="1"/>
  <c r="X302" i="1" s="1"/>
  <c r="W294" i="1"/>
  <c r="X294" i="1" s="1"/>
  <c r="W286" i="1"/>
  <c r="X286" i="1" s="1"/>
  <c r="W278" i="1"/>
  <c r="X278" i="1" s="1"/>
  <c r="W270" i="1"/>
  <c r="X270" i="1" s="1"/>
  <c r="W262" i="1"/>
  <c r="X262" i="1" s="1"/>
  <c r="W246" i="1"/>
  <c r="X246" i="1" s="1"/>
  <c r="W230" i="1"/>
  <c r="X230" i="1" s="1"/>
  <c r="W222" i="1"/>
  <c r="X222" i="1" s="1"/>
  <c r="W214" i="1"/>
  <c r="X214" i="1" s="1"/>
  <c r="W198" i="1"/>
  <c r="X198" i="1" s="1"/>
  <c r="W182" i="1"/>
  <c r="X182" i="1" s="1"/>
  <c r="W166" i="1"/>
  <c r="X166" i="1" s="1"/>
  <c r="W158" i="1"/>
  <c r="X158" i="1" s="1"/>
  <c r="W150" i="1"/>
  <c r="X150" i="1" s="1"/>
  <c r="W134" i="1"/>
  <c r="X134" i="1" s="1"/>
  <c r="W118" i="1"/>
  <c r="X118" i="1" s="1"/>
  <c r="W102" i="1"/>
  <c r="X102" i="1" s="1"/>
  <c r="W94" i="1"/>
  <c r="X94" i="1" s="1"/>
  <c r="W86" i="1"/>
  <c r="X86" i="1" s="1"/>
  <c r="W70" i="1"/>
  <c r="X70" i="1" s="1"/>
  <c r="W54" i="1"/>
  <c r="X54" i="1" s="1"/>
  <c r="W38" i="1"/>
  <c r="X38" i="1" s="1"/>
  <c r="W30" i="1"/>
  <c r="X30" i="1" s="1"/>
  <c r="W22" i="1"/>
  <c r="X22" i="1" s="1"/>
  <c r="U272" i="1"/>
  <c r="V272" i="1" s="1"/>
  <c r="U208" i="1"/>
  <c r="V208" i="1" s="1"/>
  <c r="U144" i="1"/>
  <c r="V144" i="1" s="1"/>
  <c r="U80" i="1"/>
  <c r="V80" i="1" s="1"/>
  <c r="W272" i="1"/>
  <c r="X272" i="1" s="1"/>
  <c r="W126" i="1"/>
  <c r="X126" i="1" s="1"/>
  <c r="V228" i="1"/>
  <c r="U359" i="1"/>
  <c r="V359" i="1" s="1"/>
  <c r="U341" i="1"/>
  <c r="V341" i="1" s="1"/>
  <c r="U32" i="1"/>
  <c r="V32" i="1" s="1"/>
  <c r="U24" i="1"/>
  <c r="V24" i="1" s="1"/>
  <c r="U16" i="1"/>
  <c r="V16" i="1" s="1"/>
  <c r="U8" i="1"/>
  <c r="V8" i="1" s="1"/>
  <c r="W5" i="1"/>
  <c r="X5" i="1" s="1"/>
  <c r="U328" i="1"/>
  <c r="V328" i="1" s="1"/>
  <c r="U264" i="1"/>
  <c r="V264" i="1" s="1"/>
  <c r="U200" i="1"/>
  <c r="V200" i="1" s="1"/>
  <c r="U136" i="1"/>
  <c r="V136" i="1" s="1"/>
  <c r="U72" i="1"/>
  <c r="V72" i="1" s="1"/>
  <c r="W363" i="1"/>
  <c r="X363" i="1" s="1"/>
  <c r="W190" i="1"/>
  <c r="X190" i="1" s="1"/>
  <c r="W40" i="1"/>
  <c r="X40" i="1" s="1"/>
  <c r="U303" i="1"/>
  <c r="V303" i="1" s="1"/>
  <c r="U295" i="1"/>
  <c r="V295" i="1" s="1"/>
  <c r="U287" i="1"/>
  <c r="V287" i="1" s="1"/>
  <c r="U279" i="1"/>
  <c r="V279" i="1" s="1"/>
  <c r="U271" i="1"/>
  <c r="V271" i="1" s="1"/>
  <c r="U263" i="1"/>
  <c r="V263" i="1" s="1"/>
  <c r="U255" i="1"/>
  <c r="V255" i="1" s="1"/>
  <c r="U247" i="1"/>
  <c r="V247" i="1" s="1"/>
  <c r="U239" i="1"/>
  <c r="V239" i="1" s="1"/>
  <c r="U231" i="1"/>
  <c r="V231" i="1" s="1"/>
  <c r="U223" i="1"/>
  <c r="V223" i="1" s="1"/>
  <c r="U215" i="1"/>
  <c r="V215" i="1" s="1"/>
  <c r="U207" i="1"/>
  <c r="V207" i="1" s="1"/>
  <c r="U199" i="1"/>
  <c r="V199" i="1" s="1"/>
  <c r="U191" i="1"/>
  <c r="V191" i="1" s="1"/>
  <c r="U183" i="1"/>
  <c r="V183" i="1" s="1"/>
  <c r="U175" i="1"/>
  <c r="V175" i="1" s="1"/>
  <c r="U167" i="1"/>
  <c r="V167" i="1" s="1"/>
  <c r="U159" i="1"/>
  <c r="V159" i="1" s="1"/>
  <c r="U151" i="1"/>
  <c r="V151" i="1" s="1"/>
  <c r="U143" i="1"/>
  <c r="V143" i="1" s="1"/>
  <c r="U135" i="1"/>
  <c r="V135" i="1" s="1"/>
  <c r="U127" i="1"/>
  <c r="V127" i="1" s="1"/>
  <c r="V119" i="1"/>
  <c r="U119" i="1"/>
  <c r="U111" i="1"/>
  <c r="V111" i="1" s="1"/>
  <c r="U103" i="1"/>
  <c r="V103" i="1" s="1"/>
  <c r="U95" i="1"/>
  <c r="V95" i="1" s="1"/>
  <c r="U87" i="1"/>
  <c r="V87" i="1" s="1"/>
  <c r="U79" i="1"/>
  <c r="V79" i="1" s="1"/>
  <c r="U71" i="1"/>
  <c r="V71" i="1" s="1"/>
  <c r="U63" i="1"/>
  <c r="V63" i="1" s="1"/>
  <c r="U55" i="1"/>
  <c r="V55" i="1" s="1"/>
  <c r="U47" i="1"/>
  <c r="V47" i="1" s="1"/>
  <c r="U39" i="1"/>
  <c r="V39" i="1" s="1"/>
  <c r="U23" i="1"/>
  <c r="V23" i="1" s="1"/>
  <c r="U15" i="1"/>
  <c r="V15" i="1" s="1"/>
  <c r="U7" i="1"/>
  <c r="V7" i="1" s="1"/>
  <c r="W364" i="1"/>
  <c r="X364" i="1" s="1"/>
  <c r="W356" i="1"/>
  <c r="X356" i="1" s="1"/>
  <c r="W348" i="1"/>
  <c r="X348" i="1" s="1"/>
  <c r="W340" i="1"/>
  <c r="X340" i="1" s="1"/>
  <c r="W332" i="1"/>
  <c r="X332" i="1" s="1"/>
  <c r="W324" i="1"/>
  <c r="X324" i="1" s="1"/>
  <c r="U320" i="1"/>
  <c r="V320" i="1" s="1"/>
  <c r="U256" i="1"/>
  <c r="V256" i="1" s="1"/>
  <c r="U192" i="1"/>
  <c r="V192" i="1" s="1"/>
  <c r="U128" i="1"/>
  <c r="V128" i="1" s="1"/>
  <c r="U64" i="1"/>
  <c r="V64" i="1" s="1"/>
  <c r="W352" i="1"/>
  <c r="X352" i="1" s="1"/>
  <c r="W254" i="1"/>
  <c r="X254" i="1" s="1"/>
  <c r="W104" i="1"/>
  <c r="X104" i="1" s="1"/>
  <c r="X292" i="1"/>
  <c r="W247" i="1"/>
  <c r="X247" i="1" s="1"/>
  <c r="W8" i="1"/>
  <c r="X8" i="1" s="1"/>
  <c r="W225" i="1"/>
  <c r="X225" i="1" s="1"/>
  <c r="W206" i="1"/>
  <c r="X206" i="1" s="1"/>
  <c r="W161" i="1"/>
  <c r="X161" i="1" s="1"/>
  <c r="W142" i="1"/>
  <c r="X142" i="1" s="1"/>
  <c r="W97" i="1"/>
  <c r="X97" i="1" s="1"/>
  <c r="W78" i="1"/>
  <c r="X78" i="1" s="1"/>
  <c r="W33" i="1"/>
  <c r="X33" i="1" s="1"/>
  <c r="W14" i="1"/>
  <c r="X14" i="1" s="1"/>
  <c r="X205" i="1"/>
  <c r="W319" i="1"/>
  <c r="X319" i="1" s="1"/>
  <c r="X311" i="1"/>
  <c r="W303" i="1"/>
  <c r="X303" i="1" s="1"/>
  <c r="W295" i="1"/>
  <c r="X295" i="1" s="1"/>
  <c r="W287" i="1"/>
  <c r="X287" i="1" s="1"/>
  <c r="W279" i="1"/>
  <c r="X279" i="1" s="1"/>
  <c r="W271" i="1"/>
  <c r="X271" i="1" s="1"/>
  <c r="W263" i="1"/>
  <c r="X263" i="1" s="1"/>
  <c r="W255" i="1"/>
  <c r="X255" i="1" s="1"/>
  <c r="W239" i="1"/>
  <c r="X239" i="1" s="1"/>
  <c r="W231" i="1"/>
  <c r="X231" i="1" s="1"/>
  <c r="W223" i="1"/>
  <c r="X223" i="1" s="1"/>
  <c r="W215" i="1"/>
  <c r="X215" i="1" s="1"/>
  <c r="W207" i="1"/>
  <c r="X207" i="1" s="1"/>
  <c r="W199" i="1"/>
  <c r="X199" i="1" s="1"/>
  <c r="W191" i="1"/>
  <c r="X191" i="1" s="1"/>
  <c r="W175" i="1"/>
  <c r="X175" i="1" s="1"/>
  <c r="W167" i="1"/>
  <c r="X167" i="1" s="1"/>
  <c r="W159" i="1"/>
  <c r="X159" i="1" s="1"/>
  <c r="W151" i="1"/>
  <c r="X151" i="1" s="1"/>
  <c r="W143" i="1"/>
  <c r="X143" i="1" s="1"/>
  <c r="W135" i="1"/>
  <c r="X135" i="1" s="1"/>
  <c r="X127" i="1"/>
  <c r="W127" i="1"/>
  <c r="W111" i="1"/>
  <c r="X111" i="1" s="1"/>
  <c r="W103" i="1"/>
  <c r="X103" i="1" s="1"/>
  <c r="W95" i="1"/>
  <c r="X95" i="1" s="1"/>
  <c r="W79" i="1"/>
  <c r="X79" i="1" s="1"/>
  <c r="W71" i="1"/>
  <c r="X71" i="1" s="1"/>
  <c r="W63" i="1"/>
  <c r="X63" i="1" s="1"/>
  <c r="W55" i="1"/>
  <c r="X55" i="1" s="1"/>
  <c r="W47" i="1"/>
  <c r="X47" i="1" s="1"/>
  <c r="W39" i="1"/>
  <c r="X39" i="1" s="1"/>
  <c r="W31" i="1"/>
  <c r="X31" i="1" s="1"/>
  <c r="W23" i="1"/>
  <c r="X23" i="1" s="1"/>
  <c r="W15" i="1"/>
  <c r="X15" i="1"/>
  <c r="X341" i="1"/>
  <c r="X183" i="1"/>
  <c r="X92" i="1"/>
  <c r="W6" i="1"/>
  <c r="X6" i="1" s="1"/>
  <c r="X179" i="1"/>
  <c r="X65" i="1"/>
  <c r="W365" i="1"/>
  <c r="X365" i="1" s="1"/>
  <c r="W357" i="1"/>
  <c r="X357" i="1" s="1"/>
  <c r="W349" i="1"/>
  <c r="X349" i="1" s="1"/>
  <c r="W333" i="1"/>
  <c r="X333" i="1" s="1"/>
  <c r="W325" i="1"/>
  <c r="X325" i="1" s="1"/>
  <c r="W317" i="1"/>
  <c r="X317" i="1" s="1"/>
  <c r="W309" i="1"/>
  <c r="X309" i="1" s="1"/>
  <c r="W301" i="1"/>
  <c r="X301" i="1" s="1"/>
  <c r="W293" i="1"/>
  <c r="X293" i="1" s="1"/>
  <c r="W285" i="1"/>
  <c r="X285" i="1" s="1"/>
  <c r="W277" i="1"/>
  <c r="X277" i="1" s="1"/>
  <c r="W269" i="1"/>
  <c r="X269" i="1" s="1"/>
  <c r="W261" i="1"/>
  <c r="X261" i="1" s="1"/>
  <c r="W253" i="1"/>
  <c r="X253" i="1" s="1"/>
  <c r="W245" i="1"/>
  <c r="X245" i="1" s="1"/>
  <c r="W229" i="1"/>
  <c r="X229" i="1" s="1"/>
  <c r="W221" i="1"/>
  <c r="X221" i="1"/>
  <c r="W213" i="1"/>
  <c r="X213" i="1" s="1"/>
  <c r="W197" i="1"/>
  <c r="X197" i="1" s="1"/>
  <c r="W189" i="1"/>
  <c r="X189" i="1" s="1"/>
  <c r="W181" i="1"/>
  <c r="X181" i="1" s="1"/>
  <c r="W173" i="1"/>
  <c r="X173" i="1" s="1"/>
  <c r="W165" i="1"/>
  <c r="X165" i="1" s="1"/>
  <c r="W157" i="1"/>
  <c r="X157" i="1" s="1"/>
  <c r="W149" i="1"/>
  <c r="X149" i="1" s="1"/>
  <c r="W141" i="1"/>
  <c r="X141" i="1" s="1"/>
  <c r="W133" i="1"/>
  <c r="X133" i="1" s="1"/>
  <c r="W125" i="1"/>
  <c r="X125" i="1" s="1"/>
  <c r="W117" i="1"/>
  <c r="X117" i="1" s="1"/>
  <c r="W109" i="1"/>
  <c r="X109" i="1" s="1"/>
  <c r="W101" i="1"/>
  <c r="X101" i="1" s="1"/>
  <c r="W93" i="1"/>
  <c r="X93" i="1" s="1"/>
  <c r="W85" i="1"/>
  <c r="X85" i="1" s="1"/>
  <c r="W77" i="1"/>
  <c r="X77" i="1" s="1"/>
  <c r="W69" i="1"/>
  <c r="X69" i="1" s="1"/>
  <c r="W53" i="1"/>
  <c r="X53" i="1" s="1"/>
  <c r="W45" i="1"/>
  <c r="X45" i="1" s="1"/>
  <c r="W37" i="1"/>
  <c r="X37" i="1" s="1"/>
  <c r="W29" i="1"/>
  <c r="X29" i="1" s="1"/>
  <c r="W21" i="1"/>
  <c r="X21" i="1" s="1"/>
  <c r="V30" i="1"/>
  <c r="X61" i="1"/>
  <c r="W119" i="1"/>
  <c r="X119" i="1" s="1"/>
  <c r="W316" i="1"/>
  <c r="X316" i="1" s="1"/>
  <c r="W308" i="1"/>
  <c r="X308" i="1" s="1"/>
  <c r="W300" i="1"/>
  <c r="X300" i="1" s="1"/>
  <c r="W284" i="1"/>
  <c r="X284" i="1" s="1"/>
  <c r="W276" i="1"/>
  <c r="X276" i="1"/>
  <c r="W268" i="1"/>
  <c r="X268" i="1" s="1"/>
  <c r="W260" i="1"/>
  <c r="X260" i="1" s="1"/>
  <c r="W252" i="1"/>
  <c r="X252" i="1" s="1"/>
  <c r="W244" i="1"/>
  <c r="X244" i="1" s="1"/>
  <c r="W236" i="1"/>
  <c r="X236" i="1" s="1"/>
  <c r="X228" i="1"/>
  <c r="W220" i="1"/>
  <c r="X220" i="1" s="1"/>
  <c r="W212" i="1"/>
  <c r="X212" i="1" s="1"/>
  <c r="W204" i="1"/>
  <c r="X204" i="1" s="1"/>
  <c r="W196" i="1"/>
  <c r="X196" i="1" s="1"/>
  <c r="W188" i="1"/>
  <c r="X188" i="1" s="1"/>
  <c r="W180" i="1"/>
  <c r="X180" i="1" s="1"/>
  <c r="W172" i="1"/>
  <c r="X172" i="1" s="1"/>
  <c r="W164" i="1"/>
  <c r="X164" i="1" s="1"/>
  <c r="W156" i="1"/>
  <c r="X156" i="1"/>
  <c r="W148" i="1"/>
  <c r="X148" i="1" s="1"/>
  <c r="W140" i="1"/>
  <c r="X140" i="1" s="1"/>
  <c r="W124" i="1"/>
  <c r="X124" i="1" s="1"/>
  <c r="W116" i="1"/>
  <c r="X116" i="1" s="1"/>
  <c r="W108" i="1"/>
  <c r="X108" i="1" s="1"/>
  <c r="W100" i="1"/>
  <c r="X100" i="1" s="1"/>
  <c r="W84" i="1"/>
  <c r="X84" i="1" s="1"/>
  <c r="W76" i="1"/>
  <c r="X76" i="1" s="1"/>
  <c r="W68" i="1"/>
  <c r="X68" i="1" s="1"/>
  <c r="W60" i="1"/>
  <c r="X60" i="1" s="1"/>
  <c r="W52" i="1"/>
  <c r="X52" i="1" s="1"/>
  <c r="W44" i="1"/>
  <c r="X44" i="1" s="1"/>
  <c r="W36" i="1"/>
  <c r="X36" i="1" s="1"/>
  <c r="W20" i="1"/>
  <c r="X20" i="1" s="1"/>
  <c r="W12" i="1"/>
  <c r="X12" i="1" s="1"/>
  <c r="W4" i="1"/>
  <c r="X4" i="1" s="1"/>
  <c r="W257" i="1"/>
  <c r="X257" i="1" s="1"/>
  <c r="W238" i="1"/>
  <c r="X238" i="1" s="1"/>
  <c r="W193" i="1"/>
  <c r="X193" i="1" s="1"/>
  <c r="W174" i="1"/>
  <c r="X174" i="1" s="1"/>
  <c r="W129" i="1"/>
  <c r="X129" i="1" s="1"/>
  <c r="W110" i="1"/>
  <c r="X110" i="1" s="1"/>
  <c r="W46" i="1"/>
  <c r="X46" i="1" s="1"/>
  <c r="X147" i="1"/>
  <c r="X51" i="1"/>
  <c r="W87" i="1"/>
  <c r="X87" i="1" s="1"/>
  <c r="U22" i="1"/>
  <c r="V22" i="1" s="1"/>
  <c r="U6" i="1"/>
  <c r="V6" i="1" s="1"/>
  <c r="W259" i="1"/>
  <c r="X259" i="1" s="1"/>
  <c r="W251" i="1"/>
  <c r="X251" i="1" s="1"/>
  <c r="W243" i="1"/>
  <c r="X243" i="1" s="1"/>
  <c r="W235" i="1"/>
  <c r="X235" i="1" s="1"/>
  <c r="W227" i="1"/>
  <c r="X227" i="1" s="1"/>
  <c r="W219" i="1"/>
  <c r="X219" i="1" s="1"/>
  <c r="W211" i="1"/>
  <c r="X211" i="1" s="1"/>
  <c r="W203" i="1"/>
  <c r="X203" i="1" s="1"/>
  <c r="W195" i="1"/>
  <c r="X195" i="1" s="1"/>
  <c r="W187" i="1"/>
  <c r="X187" i="1" s="1"/>
  <c r="W171" i="1"/>
  <c r="X171" i="1" s="1"/>
  <c r="W163" i="1"/>
  <c r="X163" i="1" s="1"/>
  <c r="W155" i="1"/>
  <c r="X155" i="1" s="1"/>
  <c r="W131" i="1"/>
  <c r="X131" i="1" s="1"/>
  <c r="W123" i="1"/>
  <c r="X123" i="1" s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67" i="1"/>
  <c r="X67" i="1" s="1"/>
  <c r="W59" i="1"/>
  <c r="X59" i="1" s="1"/>
  <c r="W43" i="1"/>
  <c r="X43" i="1" s="1"/>
  <c r="W35" i="1"/>
  <c r="X35" i="1" s="1"/>
  <c r="W27" i="1"/>
  <c r="X27" i="1" s="1"/>
  <c r="W11" i="1"/>
  <c r="X11" i="1" s="1"/>
  <c r="W3" i="1"/>
  <c r="X3" i="1" s="1"/>
  <c r="X237" i="1"/>
  <c r="X139" i="1"/>
  <c r="X28" i="1"/>
  <c r="W13" i="1"/>
  <c r="X13" i="1" s="1"/>
  <c r="H12" i="1"/>
  <c r="H7" i="1"/>
  <c r="H9" i="1"/>
  <c r="H8" i="1"/>
  <c r="H14" i="1" l="1"/>
  <c r="H15" i="1"/>
  <c r="H13" i="1"/>
  <c r="H16" i="1" l="1"/>
  <c r="H17" i="1"/>
  <c r="H19" i="1" l="1"/>
  <c r="H18" i="1"/>
  <c r="H20" i="1"/>
  <c r="H21" i="1"/>
  <c r="H23" i="1" l="1"/>
  <c r="H22" i="1"/>
  <c r="H24" i="1" l="1"/>
  <c r="H25" i="1" l="1"/>
  <c r="H26" i="1" l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</calcChain>
</file>

<file path=xl/sharedStrings.xml><?xml version="1.0" encoding="utf-8"?>
<sst xmlns="http://schemas.openxmlformats.org/spreadsheetml/2006/main" count="31" uniqueCount="31">
  <si>
    <t>Civil</t>
  </si>
  <si>
    <t>Actual</t>
  </si>
  <si>
    <t>Nautical</t>
  </si>
  <si>
    <t>Astronomical</t>
  </si>
  <si>
    <t>Zenit</t>
  </si>
  <si>
    <t>rd=</t>
  </si>
  <si>
    <t>Lat=</t>
  </si>
  <si>
    <t>Lon=</t>
  </si>
  <si>
    <t>RAD</t>
  </si>
  <si>
    <t>Mes</t>
  </si>
  <si>
    <t>Día</t>
  </si>
  <si>
    <t>Fecha</t>
  </si>
  <si>
    <t>DOY</t>
  </si>
  <si>
    <t>Yfrac2</t>
  </si>
  <si>
    <t>Yfrac1</t>
  </si>
  <si>
    <t>eqt1</t>
  </si>
  <si>
    <t>eqt2</t>
  </si>
  <si>
    <t>decl1</t>
  </si>
  <si>
    <t>decl2</t>
  </si>
  <si>
    <t>ha1</t>
  </si>
  <si>
    <t>ha2</t>
  </si>
  <si>
    <t>Calc</t>
  </si>
  <si>
    <t>minutes1</t>
  </si>
  <si>
    <t>minutes2</t>
  </si>
  <si>
    <t>Time Zone</t>
  </si>
  <si>
    <t>MINUTES1</t>
  </si>
  <si>
    <t>MINUTES2</t>
  </si>
  <si>
    <t>SetH</t>
  </si>
  <si>
    <t>SetM</t>
  </si>
  <si>
    <t>RiseH</t>
  </si>
  <si>
    <t>RiseM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</si>
</sst>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A33B-91F4-48BB-8971-6A806288BC12}">
  <dimension ref="A1:X366"/>
  <sheetViews>
    <sheetView tabSelected="1" zoomScaleNormal="100" workbookViewId="0">
      <selection activeCell="I2" sqref="I2"/>
    </sheetView>
  </sheetViews>
  <sheetFormatPr baseColWidth="10" defaultRowHeight="14.5" x14ac:dyDescent="0.35"/>
  <cols>
    <col min="2" max="2" width="18" customWidth="1"/>
    <col min="4" max="4" width="3.6328125" bestFit="1" customWidth="1"/>
    <col min="5" max="5" width="9" customWidth="1"/>
    <col min="6" max="6" width="3.54296875" bestFit="1" customWidth="1"/>
    <col min="7" max="7" width="4.36328125" bestFit="1" customWidth="1"/>
    <col min="8" max="8" width="4.453125" bestFit="1" customWidth="1"/>
    <col min="9" max="10" width="16.36328125" customWidth="1"/>
    <col min="11" max="12" width="18" customWidth="1"/>
    <col min="13" max="16" width="17" customWidth="1"/>
    <col min="17" max="18" width="8.54296875" style="4" customWidth="1"/>
    <col min="19" max="20" width="9.54296875" style="4" customWidth="1"/>
    <col min="21" max="21" width="4.6328125" style="4" bestFit="1" customWidth="1"/>
    <col min="22" max="22" width="5.08984375" style="4" bestFit="1" customWidth="1"/>
    <col min="23" max="23" width="5.54296875" style="4" bestFit="1" customWidth="1"/>
    <col min="24" max="24" width="6.08984375" style="4" bestFit="1" customWidth="1"/>
  </cols>
  <sheetData>
    <row r="1" spans="1:24" x14ac:dyDescent="0.35">
      <c r="B1" t="s">
        <v>4</v>
      </c>
      <c r="E1" t="s">
        <v>11</v>
      </c>
      <c r="F1" t="s">
        <v>10</v>
      </c>
      <c r="G1" t="s">
        <v>9</v>
      </c>
      <c r="H1" t="s">
        <v>12</v>
      </c>
      <c r="I1" t="s">
        <v>14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22</v>
      </c>
      <c r="R1" s="4" t="s">
        <v>23</v>
      </c>
      <c r="S1" s="4" t="s">
        <v>25</v>
      </c>
      <c r="T1" s="4" t="s">
        <v>26</v>
      </c>
      <c r="U1" s="4" t="s">
        <v>29</v>
      </c>
      <c r="V1" s="4" t="s">
        <v>30</v>
      </c>
      <c r="W1" s="4" t="s">
        <v>27</v>
      </c>
      <c r="X1" s="4" t="s">
        <v>28</v>
      </c>
    </row>
    <row r="2" spans="1:24" x14ac:dyDescent="0.35">
      <c r="A2" t="s">
        <v>1</v>
      </c>
      <c r="B2" s="1">
        <f>1.57952297305486</f>
        <v>1.5795229730548599</v>
      </c>
      <c r="E2" s="3">
        <v>44562</v>
      </c>
      <c r="F2">
        <f>DAY(E2)</f>
        <v>1</v>
      </c>
      <c r="G2">
        <f>MONTH(E2)</f>
        <v>1</v>
      </c>
      <c r="H2">
        <v>0</v>
      </c>
      <c r="I2" s="1">
        <f>0.01721420632104*(H2+6/24)</f>
        <v>4.3035515802599998E-3</v>
      </c>
      <c r="J2" s="1">
        <f>0.01721420632104*(H2+18/24)</f>
        <v>1.291065474078E-2</v>
      </c>
      <c r="K2" s="1">
        <f>229.18*(0.000075+0.001868*COS(I2)-0.032077*SIN(I2)-0.014615*COS(I2*2)-0.040849*SIN(I2* 2))</f>
        <v>-3.0162626763203022</v>
      </c>
      <c r="L2" s="1">
        <f>229.18*(0.000075+0.001868*COS(J2)-0.032077*SIN(J2)-0.014615*COS(J2*2)-0.040849*SIN(J2* 2))</f>
        <v>-3.2397033266586135</v>
      </c>
      <c r="M2" s="1">
        <f>0.006918-0.399912*COS(I2)+0.070257*SIN(I2)-0.006758*COS(I2*2)+0.000907*SIN(I2*2)-0.002697*COS(I2*3)+0.00148*SIN(I2*3)</f>
        <v>-0.40211555414103051</v>
      </c>
      <c r="N2" s="1">
        <f>0.006918-0.399912*COS(J2)+0.070257*SIN(J2)-0.006758*COS(J2*2)+0.000907*SIN(J2*2)-0.002697*COS(J2*3)+0.00148*SIN(J2*3)</f>
        <v>-0.40142363031453271</v>
      </c>
      <c r="O2" s="1">
        <f>-ACOS(COS($B$6)/(COS($C$8)*COS(M2))-TAN($C$8)*TAN(M2))</f>
        <v>-1.2461819038185371</v>
      </c>
      <c r="P2" s="1">
        <f>ACOS(COS($B$6)/(COS($C$8)*COS(N2))-TAN($C$8)*TAN(N2))</f>
        <v>1.2468487875409044</v>
      </c>
      <c r="Q2" s="4">
        <f>720+4*($C$9-O2)*$B$7-K2+($B$10*60)</f>
        <v>1049.5801170538402</v>
      </c>
      <c r="R2" s="4">
        <f>720+4*($C$9-P2)*$B$7-L2+($B$10*60)</f>
        <v>478.44301045826802</v>
      </c>
      <c r="S2" s="4">
        <f>MOD(IF(Q2&lt;0,Q2+1440,Q2),1440)</f>
        <v>1049.5801170538402</v>
      </c>
      <c r="T2" s="4">
        <f>MOD(IF(R2&lt;0,R2+1440,R2),1440)</f>
        <v>478.44301045826802</v>
      </c>
      <c r="U2" s="4">
        <f>INT(S2/60)</f>
        <v>17</v>
      </c>
      <c r="V2" s="4">
        <f>S2-(U2*60)</f>
        <v>29.58011705384024</v>
      </c>
      <c r="W2" s="4">
        <f>INT(T2/60)</f>
        <v>7</v>
      </c>
      <c r="X2" s="4">
        <f>T2-W2*60</f>
        <v>58.44301045826802</v>
      </c>
    </row>
    <row r="3" spans="1:24" x14ac:dyDescent="0.35">
      <c r="A3" t="s">
        <v>0</v>
      </c>
      <c r="B3" s="1">
        <v>1.67551608191455</v>
      </c>
      <c r="E3" s="3">
        <v>44563</v>
      </c>
      <c r="F3">
        <f t="shared" ref="F3:F66" si="0">DAY(E3)</f>
        <v>2</v>
      </c>
      <c r="G3">
        <f t="shared" ref="G3:G66" si="1">MONTH(E3)</f>
        <v>1</v>
      </c>
      <c r="H3">
        <f>COUNT($H$2:H2)</f>
        <v>1</v>
      </c>
      <c r="I3" s="1">
        <f t="shared" ref="I3:I66" si="2">0.01721420632104*(H3+6/24)</f>
        <v>2.1517757901299998E-2</v>
      </c>
      <c r="J3" s="1">
        <f t="shared" ref="J3:J66" si="3">0.01721420632104*(H3+18/24)</f>
        <v>3.012486106182E-2</v>
      </c>
      <c r="K3" s="1">
        <f t="shared" ref="K3:K66" si="4">229.18*(0.000075+0.001868*COS(I3)-0.032077*SIN(I3)-0.014615*COS(I3*2)-0.040849*SIN(I3* 2))</f>
        <v>-3.4621048474155507</v>
      </c>
      <c r="L3" s="1">
        <f t="shared" ref="L3:L66" si="5">229.18*(0.000075+0.001868*COS(J3)-0.032077*SIN(J3)-0.014615*COS(J3*2)-0.040849*SIN(J3* 2))</f>
        <v>-3.6834154102623815</v>
      </c>
      <c r="M3" s="1">
        <f t="shared" ref="M3:M66" si="6">0.006918-0.399912*COS(I3)+0.070257*SIN(I3)-0.006758*COS(I3*2)+0.000907*SIN(I3*2)-0.002697*COS(I3*3)+0.00148*SIN(I3*3)</f>
        <v>-0.40069839648840017</v>
      </c>
      <c r="N3" s="1">
        <f t="shared" ref="N3:N66" si="7">0.006918-0.399912*COS(J3)+0.070257*SIN(J3)-0.006758*COS(J3*2)+0.000907*SIN(J3*2)-0.002697*COS(J3*3)+0.00148*SIN(J3*3)</f>
        <v>-0.39993993549376622</v>
      </c>
      <c r="O3" s="1">
        <f t="shared" ref="O3:O66" si="8">-ACOS(COS($B$6)/(COS($C$8)*COS(M3))-TAN($C$8)*TAN(M3))</f>
        <v>-1.2475472018806868</v>
      </c>
      <c r="P3" s="1">
        <f t="shared" ref="P3:P66" si="9">ACOS(COS($B$6)/(COS($C$8)*COS(N3))-TAN($C$8)*TAN(N3))</f>
        <v>1.2482769882423876</v>
      </c>
      <c r="Q3" s="4">
        <f t="shared" ref="Q3:Q66" si="10">720+4*($C$9-O3)*$B$7-K3+($B$10*60)</f>
        <v>1050.3388624918898</v>
      </c>
      <c r="R3" s="4">
        <f t="shared" ref="R3:R66" si="11">720+4*($C$9-P3)*$B$7-L3+($B$10*60)</f>
        <v>478.55940305190131</v>
      </c>
      <c r="S3" s="4">
        <f t="shared" ref="S3:S66" si="12">MOD(IF(Q3&lt;0,Q3+1440,Q3),1440)</f>
        <v>1050.3388624918898</v>
      </c>
      <c r="T3" s="4">
        <f t="shared" ref="T3:T66" si="13">MOD(IF(R3&lt;0,R3+1440,R3),1440)</f>
        <v>478.55940305190131</v>
      </c>
      <c r="U3" s="4">
        <f t="shared" ref="U3:U66" si="14">INT(S3/60)</f>
        <v>17</v>
      </c>
      <c r="V3" s="4">
        <f t="shared" ref="V3:V66" si="15">S3-U3*60</f>
        <v>30.338862491889813</v>
      </c>
      <c r="W3" s="4">
        <f t="shared" ref="W3:W66" si="16">INT(T3/60)</f>
        <v>7</v>
      </c>
      <c r="X3" s="4">
        <f t="shared" ref="X3:X66" si="17">T3-W3*60</f>
        <v>58.559403051901313</v>
      </c>
    </row>
    <row r="4" spans="1:24" x14ac:dyDescent="0.35">
      <c r="A4" t="s">
        <v>2</v>
      </c>
      <c r="B4" s="1">
        <v>1.78023583703421</v>
      </c>
      <c r="E4" s="3">
        <v>44564</v>
      </c>
      <c r="F4">
        <f t="shared" si="0"/>
        <v>3</v>
      </c>
      <c r="G4">
        <f t="shared" si="1"/>
        <v>1</v>
      </c>
      <c r="H4">
        <f>COUNT($H$2:H3)</f>
        <v>2</v>
      </c>
      <c r="I4" s="1">
        <f t="shared" si="2"/>
        <v>3.8731964222340001E-2</v>
      </c>
      <c r="J4" s="1">
        <f t="shared" si="3"/>
        <v>4.7339067382859999E-2</v>
      </c>
      <c r="K4" s="1">
        <f t="shared" si="4"/>
        <v>-3.9035835145872975</v>
      </c>
      <c r="L4" s="1">
        <f t="shared" si="5"/>
        <v>-4.1225580017132</v>
      </c>
      <c r="M4" s="1">
        <f t="shared" si="6"/>
        <v>-0.39914833409100409</v>
      </c>
      <c r="N4" s="1">
        <f t="shared" si="7"/>
        <v>-0.398323682944695</v>
      </c>
      <c r="O4" s="1">
        <f t="shared" si="8"/>
        <v>-1.2490379813740391</v>
      </c>
      <c r="P4" s="1">
        <f t="shared" si="9"/>
        <v>1.2498300094956916</v>
      </c>
      <c r="Q4" s="4">
        <f t="shared" si="10"/>
        <v>1051.1220026516767</v>
      </c>
      <c r="R4" s="4">
        <f t="shared" si="11"/>
        <v>478.6426193901184</v>
      </c>
      <c r="S4" s="4">
        <f t="shared" si="12"/>
        <v>1051.1220026516767</v>
      </c>
      <c r="T4" s="4">
        <f t="shared" si="13"/>
        <v>478.6426193901184</v>
      </c>
      <c r="U4" s="4">
        <f t="shared" si="14"/>
        <v>17</v>
      </c>
      <c r="V4" s="4">
        <f t="shared" si="15"/>
        <v>31.122002651676667</v>
      </c>
      <c r="W4" s="4">
        <f t="shared" si="16"/>
        <v>7</v>
      </c>
      <c r="X4" s="4">
        <f t="shared" si="17"/>
        <v>58.642619390118398</v>
      </c>
    </row>
    <row r="5" spans="1:24" x14ac:dyDescent="0.35">
      <c r="A5" t="s">
        <v>3</v>
      </c>
      <c r="B5" s="1">
        <v>1.8849555921538701</v>
      </c>
      <c r="E5" s="3">
        <v>44565</v>
      </c>
      <c r="F5">
        <f t="shared" si="0"/>
        <v>4</v>
      </c>
      <c r="G5">
        <f t="shared" si="1"/>
        <v>1</v>
      </c>
      <c r="H5">
        <f>COUNT($H$2:H4)</f>
        <v>3</v>
      </c>
      <c r="I5" s="1">
        <f t="shared" si="2"/>
        <v>5.5946170543379997E-2</v>
      </c>
      <c r="J5" s="1">
        <f t="shared" si="3"/>
        <v>6.4553273703900002E-2</v>
      </c>
      <c r="K5" s="1">
        <f t="shared" si="4"/>
        <v>-4.3402880690139041</v>
      </c>
      <c r="L5" s="1">
        <f t="shared" si="5"/>
        <v>-4.5567232839246747</v>
      </c>
      <c r="M5" s="1">
        <f t="shared" si="6"/>
        <v>-0.3974660765975036</v>
      </c>
      <c r="N5" s="1">
        <f t="shared" si="7"/>
        <v>-0.39657561344297576</v>
      </c>
      <c r="O5" s="1">
        <f t="shared" si="8"/>
        <v>-1.2506528944321249</v>
      </c>
      <c r="P5" s="1">
        <f t="shared" si="9"/>
        <v>1.2515064517495795</v>
      </c>
      <c r="Q5" s="4">
        <f t="shared" si="10"/>
        <v>1051.9288180161388</v>
      </c>
      <c r="R5" s="4">
        <f t="shared" si="11"/>
        <v>478.69257240934917</v>
      </c>
      <c r="S5" s="4">
        <f t="shared" si="12"/>
        <v>1051.9288180161388</v>
      </c>
      <c r="T5" s="4">
        <f t="shared" si="13"/>
        <v>478.69257240934917</v>
      </c>
      <c r="U5" s="4">
        <f t="shared" si="14"/>
        <v>17</v>
      </c>
      <c r="V5" s="4">
        <f t="shared" si="15"/>
        <v>31.928818016138848</v>
      </c>
      <c r="W5" s="4">
        <f t="shared" si="16"/>
        <v>7</v>
      </c>
      <c r="X5" s="4">
        <f t="shared" si="17"/>
        <v>58.692572409349168</v>
      </c>
    </row>
    <row r="6" spans="1:24" x14ac:dyDescent="0.35">
      <c r="A6" t="s">
        <v>21</v>
      </c>
      <c r="B6" s="1">
        <f>B2</f>
        <v>1.5795229730548599</v>
      </c>
      <c r="E6" s="3">
        <v>44566</v>
      </c>
      <c r="F6">
        <f t="shared" si="0"/>
        <v>5</v>
      </c>
      <c r="G6">
        <f t="shared" si="1"/>
        <v>1</v>
      </c>
      <c r="H6">
        <f>COUNT($H$2:H5)</f>
        <v>4</v>
      </c>
      <c r="I6" s="1">
        <f t="shared" si="2"/>
        <v>7.3160376864419993E-2</v>
      </c>
      <c r="J6" s="1">
        <f t="shared" si="3"/>
        <v>8.1767480024939998E-2</v>
      </c>
      <c r="K6" s="1">
        <f t="shared" si="4"/>
        <v>-4.7718135978429954</v>
      </c>
      <c r="L6" s="1">
        <f t="shared" si="5"/>
        <v>-4.9855093599155493</v>
      </c>
      <c r="M6" s="1">
        <f t="shared" si="6"/>
        <v>-0.39565239569727351</v>
      </c>
      <c r="N6" s="1">
        <f t="shared" si="7"/>
        <v>-0.39469652936986233</v>
      </c>
      <c r="O6" s="1">
        <f t="shared" si="8"/>
        <v>-1.2523904908963019</v>
      </c>
      <c r="P6" s="1">
        <f t="shared" si="9"/>
        <v>1.2533048153467004</v>
      </c>
      <c r="Q6" s="4">
        <f t="shared" si="10"/>
        <v>1052.7585713205447</v>
      </c>
      <c r="R6" s="4">
        <f t="shared" si="11"/>
        <v>478.70920390876012</v>
      </c>
      <c r="S6" s="4">
        <f t="shared" si="12"/>
        <v>1052.7585713205447</v>
      </c>
      <c r="T6" s="4">
        <f t="shared" si="13"/>
        <v>478.70920390876012</v>
      </c>
      <c r="U6" s="4">
        <f t="shared" si="14"/>
        <v>17</v>
      </c>
      <c r="V6" s="4">
        <f t="shared" si="15"/>
        <v>32.758571320544661</v>
      </c>
      <c r="W6" s="4">
        <f t="shared" si="16"/>
        <v>7</v>
      </c>
      <c r="X6" s="4">
        <f t="shared" si="17"/>
        <v>58.709203908760117</v>
      </c>
    </row>
    <row r="7" spans="1:24" x14ac:dyDescent="0.35">
      <c r="A7" t="s">
        <v>5</v>
      </c>
      <c r="B7" s="1">
        <v>57.295779513082302</v>
      </c>
      <c r="C7" s="2" t="s">
        <v>8</v>
      </c>
      <c r="E7" s="3">
        <v>44567</v>
      </c>
      <c r="F7">
        <f t="shared" si="0"/>
        <v>6</v>
      </c>
      <c r="G7">
        <f t="shared" si="1"/>
        <v>1</v>
      </c>
      <c r="H7">
        <f>COUNT($H$2:H6)</f>
        <v>5</v>
      </c>
      <c r="I7" s="1">
        <f t="shared" si="2"/>
        <v>9.0374583185460003E-2</v>
      </c>
      <c r="J7" s="1">
        <f t="shared" si="3"/>
        <v>9.8981686345979994E-2</v>
      </c>
      <c r="K7" s="1">
        <f t="shared" si="4"/>
        <v>-5.197761330707392</v>
      </c>
      <c r="L7" s="1">
        <f t="shared" si="5"/>
        <v>-5.4085206957493508</v>
      </c>
      <c r="M7" s="1">
        <f t="shared" si="6"/>
        <v>-0.3937081242331662</v>
      </c>
      <c r="N7" s="1">
        <f t="shared" si="7"/>
        <v>-0.39268729379120892</v>
      </c>
      <c r="O7" s="1">
        <f t="shared" si="8"/>
        <v>-1.2542492227488973</v>
      </c>
      <c r="P7" s="1">
        <f t="shared" si="9"/>
        <v>1.2552235050754623</v>
      </c>
      <c r="Q7" s="4">
        <f t="shared" si="10"/>
        <v>1053.6105090150102</v>
      </c>
      <c r="R7" s="4">
        <f t="shared" si="11"/>
        <v>478.69248394998124</v>
      </c>
      <c r="S7" s="4">
        <f t="shared" si="12"/>
        <v>1053.6105090150102</v>
      </c>
      <c r="T7" s="4">
        <f t="shared" si="13"/>
        <v>478.69248394998124</v>
      </c>
      <c r="U7" s="4">
        <f t="shared" si="14"/>
        <v>17</v>
      </c>
      <c r="V7" s="4">
        <f t="shared" si="15"/>
        <v>33.610509015010166</v>
      </c>
      <c r="W7" s="4">
        <f t="shared" si="16"/>
        <v>7</v>
      </c>
      <c r="X7" s="4">
        <f t="shared" si="17"/>
        <v>58.692483949981238</v>
      </c>
    </row>
    <row r="8" spans="1:24" x14ac:dyDescent="0.35">
      <c r="A8" t="s">
        <v>6</v>
      </c>
      <c r="B8">
        <v>37.89</v>
      </c>
      <c r="C8">
        <f>B8/B7</f>
        <v>0.66130525358065173</v>
      </c>
      <c r="E8" s="3">
        <v>44568</v>
      </c>
      <c r="F8">
        <f t="shared" si="0"/>
        <v>7</v>
      </c>
      <c r="G8">
        <f t="shared" si="1"/>
        <v>1</v>
      </c>
      <c r="H8">
        <f>COUNT($H$2:H7)</f>
        <v>6</v>
      </c>
      <c r="I8" s="1">
        <f t="shared" si="2"/>
        <v>0.1075887895065</v>
      </c>
      <c r="J8" s="1">
        <f t="shared" si="3"/>
        <v>0.11619589266701999</v>
      </c>
      <c r="K8" s="1">
        <f t="shared" si="4"/>
        <v>-5.617739078959703</v>
      </c>
      <c r="L8" s="1">
        <f t="shared" si="5"/>
        <v>-5.8253685559362465</v>
      </c>
      <c r="M8" s="1">
        <f t="shared" si="6"/>
        <v>-0.3916341552472552</v>
      </c>
      <c r="N8" s="1">
        <f t="shared" si="7"/>
        <v>-0.3905488294704732</v>
      </c>
      <c r="O8" s="1">
        <f t="shared" si="8"/>
        <v>-1.2562274487771155</v>
      </c>
      <c r="P8" s="1">
        <f t="shared" si="9"/>
        <v>1.2572608349391783</v>
      </c>
      <c r="Q8" s="4">
        <f t="shared" si="10"/>
        <v>1054.4838627726217</v>
      </c>
      <c r="R8" s="4">
        <f t="shared" si="11"/>
        <v>478.64241019950055</v>
      </c>
      <c r="S8" s="4">
        <f t="shared" si="12"/>
        <v>1054.4838627726217</v>
      </c>
      <c r="T8" s="4">
        <f t="shared" si="13"/>
        <v>478.64241019950055</v>
      </c>
      <c r="U8" s="4">
        <f t="shared" si="14"/>
        <v>17</v>
      </c>
      <c r="V8" s="4">
        <f t="shared" si="15"/>
        <v>34.483862772621706</v>
      </c>
      <c r="W8" s="4">
        <f t="shared" si="16"/>
        <v>7</v>
      </c>
      <c r="X8" s="4">
        <f t="shared" si="17"/>
        <v>58.642410199500546</v>
      </c>
    </row>
    <row r="9" spans="1:24" x14ac:dyDescent="0.35">
      <c r="A9" t="s">
        <v>7</v>
      </c>
      <c r="B9">
        <v>-4.76</v>
      </c>
      <c r="C9">
        <f>B9/B7</f>
        <v>-8.3077672394930108E-2</v>
      </c>
      <c r="E9" s="3">
        <v>44569</v>
      </c>
      <c r="F9">
        <f t="shared" si="0"/>
        <v>8</v>
      </c>
      <c r="G9">
        <f t="shared" si="1"/>
        <v>1</v>
      </c>
      <c r="H9">
        <f>COUNT($H$2:H8)</f>
        <v>7</v>
      </c>
      <c r="I9" s="1">
        <f t="shared" si="2"/>
        <v>0.12480299582753999</v>
      </c>
      <c r="J9" s="1">
        <f t="shared" si="3"/>
        <v>0.13341009898806</v>
      </c>
      <c r="K9" s="1">
        <f t="shared" si="4"/>
        <v>-6.0313616671148909</v>
      </c>
      <c r="L9" s="1">
        <f t="shared" si="5"/>
        <v>-6.2356714307909487</v>
      </c>
      <c r="M9" s="1">
        <f t="shared" si="6"/>
        <v>-0.38943144096163279</v>
      </c>
      <c r="N9" s="1">
        <f t="shared" si="7"/>
        <v>-0.38828211781786065</v>
      </c>
      <c r="O9" s="1">
        <f t="shared" si="8"/>
        <v>-1.2583234394405558</v>
      </c>
      <c r="P9" s="1">
        <f t="shared" si="9"/>
        <v>1.25941503311503</v>
      </c>
      <c r="Q9" s="4">
        <f t="shared" si="10"/>
        <v>1055.3778510364327</v>
      </c>
      <c r="R9" s="4">
        <f t="shared" si="11"/>
        <v>478.55900721951093</v>
      </c>
      <c r="S9" s="4">
        <f t="shared" si="12"/>
        <v>1055.3778510364327</v>
      </c>
      <c r="T9" s="4">
        <f t="shared" si="13"/>
        <v>478.55900721951093</v>
      </c>
      <c r="U9" s="4">
        <f t="shared" si="14"/>
        <v>17</v>
      </c>
      <c r="V9" s="4">
        <f t="shared" si="15"/>
        <v>35.37785103643273</v>
      </c>
      <c r="W9" s="4">
        <f t="shared" si="16"/>
        <v>7</v>
      </c>
      <c r="X9" s="4">
        <f t="shared" si="17"/>
        <v>58.559007219510931</v>
      </c>
    </row>
    <row r="10" spans="1:24" x14ac:dyDescent="0.35">
      <c r="A10" t="s">
        <v>24</v>
      </c>
      <c r="B10" s="1">
        <v>1</v>
      </c>
      <c r="E10" s="3">
        <v>44570</v>
      </c>
      <c r="F10">
        <f t="shared" si="0"/>
        <v>9</v>
      </c>
      <c r="G10">
        <f t="shared" si="1"/>
        <v>1</v>
      </c>
      <c r="H10">
        <f>COUNT($H$2:H9)</f>
        <v>8</v>
      </c>
      <c r="I10" s="1">
        <f t="shared" si="2"/>
        <v>0.14201720214857999</v>
      </c>
      <c r="J10" s="1">
        <f t="shared" si="3"/>
        <v>0.15062430530909998</v>
      </c>
      <c r="K10" s="1">
        <f t="shared" si="4"/>
        <v>-6.4382513559993519</v>
      </c>
      <c r="L10" s="1">
        <f t="shared" si="5"/>
        <v>-6.6390554552500491</v>
      </c>
      <c r="M10" s="1">
        <f t="shared" si="6"/>
        <v>-0.38710099169647</v>
      </c>
      <c r="N10" s="1">
        <f t="shared" si="7"/>
        <v>-0.3858881977778833</v>
      </c>
      <c r="O10" s="1">
        <f t="shared" si="8"/>
        <v>-1.2605353819146436</v>
      </c>
      <c r="P10" s="1">
        <f t="shared" si="9"/>
        <v>1.2616842470749592</v>
      </c>
      <c r="Q10" s="4">
        <f t="shared" si="10"/>
        <v>1056.291680598481</v>
      </c>
      <c r="R10" s="4">
        <f t="shared" si="11"/>
        <v>478.44232571310562</v>
      </c>
      <c r="S10" s="4">
        <f t="shared" si="12"/>
        <v>1056.291680598481</v>
      </c>
      <c r="T10" s="4">
        <f t="shared" si="13"/>
        <v>478.44232571310562</v>
      </c>
      <c r="U10" s="4">
        <f t="shared" si="14"/>
        <v>17</v>
      </c>
      <c r="V10" s="4">
        <f t="shared" si="15"/>
        <v>36.29168059848098</v>
      </c>
      <c r="W10" s="4">
        <f t="shared" si="16"/>
        <v>7</v>
      </c>
      <c r="X10" s="4">
        <f t="shared" si="17"/>
        <v>58.442325713105618</v>
      </c>
    </row>
    <row r="11" spans="1:24" x14ac:dyDescent="0.35">
      <c r="E11" s="3">
        <v>44571</v>
      </c>
      <c r="F11">
        <f t="shared" si="0"/>
        <v>10</v>
      </c>
      <c r="G11">
        <f t="shared" si="1"/>
        <v>1</v>
      </c>
      <c r="H11">
        <f>COUNT($H$2:H10)</f>
        <v>9</v>
      </c>
      <c r="I11" s="1">
        <f t="shared" si="2"/>
        <v>0.15923140846962</v>
      </c>
      <c r="J11" s="1">
        <f t="shared" si="3"/>
        <v>0.16783851163013999</v>
      </c>
      <c r="K11" s="1">
        <f t="shared" si="4"/>
        <v>-6.8380382571148832</v>
      </c>
      <c r="L11" s="1">
        <f t="shared" si="5"/>
        <v>-7.0351548186623072</v>
      </c>
      <c r="M11" s="1">
        <f t="shared" si="6"/>
        <v>-0.38464387472767125</v>
      </c>
      <c r="N11" s="1">
        <f t="shared" si="7"/>
        <v>-0.38336816465772422</v>
      </c>
      <c r="O11" s="1">
        <f t="shared" si="8"/>
        <v>-1.2628613852819661</v>
      </c>
      <c r="P11" s="1">
        <f t="shared" si="9"/>
        <v>1.2640665488404277</v>
      </c>
      <c r="Q11" s="4">
        <f t="shared" si="10"/>
        <v>1057.2245482039198</v>
      </c>
      <c r="R11" s="4">
        <f t="shared" si="11"/>
        <v>478.29244172976621</v>
      </c>
      <c r="S11" s="4">
        <f t="shared" si="12"/>
        <v>1057.2245482039198</v>
      </c>
      <c r="T11" s="4">
        <f t="shared" si="13"/>
        <v>478.29244172976621</v>
      </c>
      <c r="U11" s="4">
        <f t="shared" si="14"/>
        <v>17</v>
      </c>
      <c r="V11" s="4">
        <f t="shared" si="15"/>
        <v>37.224548203919767</v>
      </c>
      <c r="W11" s="4">
        <f t="shared" si="16"/>
        <v>7</v>
      </c>
      <c r="X11" s="4">
        <f t="shared" si="17"/>
        <v>58.29244172976621</v>
      </c>
    </row>
    <row r="12" spans="1:24" x14ac:dyDescent="0.35">
      <c r="E12" s="3">
        <v>44572</v>
      </c>
      <c r="F12">
        <f t="shared" si="0"/>
        <v>11</v>
      </c>
      <c r="G12">
        <f t="shared" si="1"/>
        <v>1</v>
      </c>
      <c r="H12">
        <f>COUNT($H$2:H11)</f>
        <v>10</v>
      </c>
      <c r="I12" s="1">
        <f t="shared" si="2"/>
        <v>0.17644561479065998</v>
      </c>
      <c r="J12" s="1">
        <f t="shared" si="3"/>
        <v>0.18505271795118</v>
      </c>
      <c r="K12" s="1">
        <f t="shared" si="4"/>
        <v>-7.2303607377363104</v>
      </c>
      <c r="L12" s="1">
        <f t="shared" si="5"/>
        <v>-7.4236121650760412</v>
      </c>
      <c r="M12" s="1">
        <f t="shared" si="6"/>
        <v>-0.38206121308657953</v>
      </c>
      <c r="N12" s="1">
        <f t="shared" si="7"/>
        <v>-0.38072316889892538</v>
      </c>
      <c r="O12" s="1">
        <f t="shared" si="8"/>
        <v>-1.2652994858434443</v>
      </c>
      <c r="P12" s="1">
        <f t="shared" si="9"/>
        <v>1.2665599403430221</v>
      </c>
      <c r="Q12" s="4">
        <f t="shared" si="10"/>
        <v>1058.1756421733458</v>
      </c>
      <c r="R12" s="4">
        <f t="shared" si="11"/>
        <v>478.1094558370902</v>
      </c>
      <c r="S12" s="4">
        <f t="shared" si="12"/>
        <v>1058.1756421733458</v>
      </c>
      <c r="T12" s="4">
        <f t="shared" si="13"/>
        <v>478.1094558370902</v>
      </c>
      <c r="U12" s="4">
        <f t="shared" si="14"/>
        <v>17</v>
      </c>
      <c r="V12" s="4">
        <f t="shared" si="15"/>
        <v>38.17564217334575</v>
      </c>
      <c r="W12" s="4">
        <f t="shared" si="16"/>
        <v>7</v>
      </c>
      <c r="X12" s="4">
        <f t="shared" si="17"/>
        <v>58.109455837090195</v>
      </c>
    </row>
    <row r="13" spans="1:24" x14ac:dyDescent="0.35">
      <c r="E13" s="3">
        <v>44573</v>
      </c>
      <c r="F13">
        <f t="shared" si="0"/>
        <v>12</v>
      </c>
      <c r="G13">
        <f t="shared" si="1"/>
        <v>1</v>
      </c>
      <c r="H13">
        <f>COUNT($H$2:H12)</f>
        <v>11</v>
      </c>
      <c r="I13" s="1">
        <f t="shared" si="2"/>
        <v>0.19365982111169999</v>
      </c>
      <c r="J13" s="1">
        <f t="shared" si="3"/>
        <v>0.20226692427221998</v>
      </c>
      <c r="K13" s="1">
        <f t="shared" si="4"/>
        <v>-7.6148658162725207</v>
      </c>
      <c r="L13" s="1">
        <f t="shared" si="5"/>
        <v>-7.8040789835591076</v>
      </c>
      <c r="M13" s="1">
        <f t="shared" si="6"/>
        <v>-0.37935418430430184</v>
      </c>
      <c r="N13" s="1">
        <f t="shared" si="7"/>
        <v>-0.37795441479502179</v>
      </c>
      <c r="O13" s="1">
        <f t="shared" si="8"/>
        <v>-1.2678476525214359</v>
      </c>
      <c r="P13" s="1">
        <f t="shared" si="9"/>
        <v>1.2691623588631726</v>
      </c>
      <c r="Q13" s="4">
        <f t="shared" si="10"/>
        <v>1059.1441440364613</v>
      </c>
      <c r="R13" s="4">
        <f t="shared" si="11"/>
        <v>477.89349226464805</v>
      </c>
      <c r="S13" s="4">
        <f t="shared" si="12"/>
        <v>1059.1441440364613</v>
      </c>
      <c r="T13" s="4">
        <f t="shared" si="13"/>
        <v>477.89349226464805</v>
      </c>
      <c r="U13" s="4">
        <f t="shared" si="14"/>
        <v>17</v>
      </c>
      <c r="V13" s="4">
        <f t="shared" si="15"/>
        <v>39.144144036461284</v>
      </c>
      <c r="W13" s="4">
        <f t="shared" si="16"/>
        <v>7</v>
      </c>
      <c r="X13" s="4">
        <f t="shared" si="17"/>
        <v>57.893492264648046</v>
      </c>
    </row>
    <row r="14" spans="1:24" x14ac:dyDescent="0.35">
      <c r="E14" s="3">
        <v>44574</v>
      </c>
      <c r="F14">
        <f t="shared" si="0"/>
        <v>13</v>
      </c>
      <c r="G14">
        <f t="shared" si="1"/>
        <v>1</v>
      </c>
      <c r="H14">
        <f>COUNT($H$2:H13)</f>
        <v>12</v>
      </c>
      <c r="I14" s="1">
        <f t="shared" si="2"/>
        <v>0.21087402743274</v>
      </c>
      <c r="J14" s="1">
        <f t="shared" si="3"/>
        <v>0.21948113059325999</v>
      </c>
      <c r="K14" s="1">
        <f t="shared" si="4"/>
        <v>-7.9912095474321676</v>
      </c>
      <c r="L14" s="1">
        <f t="shared" si="5"/>
        <v>-8.176215988098674</v>
      </c>
      <c r="M14" s="1">
        <f t="shared" si="6"/>
        <v>-0.37652401910333411</v>
      </c>
      <c r="N14" s="1">
        <f t="shared" si="7"/>
        <v>-0.37506315915785149</v>
      </c>
      <c r="O14" s="1">
        <f t="shared" si="8"/>
        <v>-1.2705037923272562</v>
      </c>
      <c r="P14" s="1">
        <f t="shared" si="9"/>
        <v>1.2718716825197429</v>
      </c>
      <c r="Q14" s="4">
        <f t="shared" si="10"/>
        <v>1060.1292301703018</v>
      </c>
      <c r="R14" s="4">
        <f t="shared" si="11"/>
        <v>477.64469802576184</v>
      </c>
      <c r="S14" s="4">
        <f t="shared" si="12"/>
        <v>1060.1292301703018</v>
      </c>
      <c r="T14" s="4">
        <f t="shared" si="13"/>
        <v>477.64469802576184</v>
      </c>
      <c r="U14" s="4">
        <f t="shared" si="14"/>
        <v>17</v>
      </c>
      <c r="V14" s="4">
        <f t="shared" si="15"/>
        <v>40.129230170301753</v>
      </c>
      <c r="W14" s="4">
        <f t="shared" si="16"/>
        <v>7</v>
      </c>
      <c r="X14" s="4">
        <f t="shared" si="17"/>
        <v>57.644698025761841</v>
      </c>
    </row>
    <row r="15" spans="1:24" x14ac:dyDescent="0.35">
      <c r="E15" s="3">
        <v>44575</v>
      </c>
      <c r="F15">
        <f t="shared" si="0"/>
        <v>14</v>
      </c>
      <c r="G15">
        <f t="shared" si="1"/>
        <v>1</v>
      </c>
      <c r="H15">
        <f>COUNT($H$2:H14)</f>
        <v>13</v>
      </c>
      <c r="I15" s="1">
        <f t="shared" si="2"/>
        <v>0.22808823375377998</v>
      </c>
      <c r="J15" s="1">
        <f t="shared" si="3"/>
        <v>0.2366953369143</v>
      </c>
      <c r="K15" s="1">
        <f t="shared" si="4"/>
        <v>-8.3590573967473869</v>
      </c>
      <c r="L15" s="1">
        <f t="shared" si="5"/>
        <v>-8.5396934866403438</v>
      </c>
      <c r="M15" s="1">
        <f t="shared" si="6"/>
        <v>-0.37357200003926522</v>
      </c>
      <c r="N15" s="1">
        <f t="shared" si="7"/>
        <v>-0.37205070993537237</v>
      </c>
      <c r="O15" s="1">
        <f t="shared" si="8"/>
        <v>-1.2732657558661966</v>
      </c>
      <c r="P15" s="1">
        <f t="shared" si="9"/>
        <v>1.2746857357839421</v>
      </c>
      <c r="Q15" s="4">
        <f t="shared" si="10"/>
        <v>1061.1300734354181</v>
      </c>
      <c r="R15" s="4">
        <f t="shared" si="11"/>
        <v>477.36324202284902</v>
      </c>
      <c r="S15" s="4">
        <f t="shared" si="12"/>
        <v>1061.1300734354181</v>
      </c>
      <c r="T15" s="4">
        <f t="shared" si="13"/>
        <v>477.36324202284902</v>
      </c>
      <c r="U15" s="4">
        <f t="shared" si="14"/>
        <v>17</v>
      </c>
      <c r="V15" s="4">
        <f t="shared" si="15"/>
        <v>41.130073435418126</v>
      </c>
      <c r="W15" s="4">
        <f t="shared" si="16"/>
        <v>7</v>
      </c>
      <c r="X15" s="4">
        <f t="shared" si="17"/>
        <v>57.363242022849022</v>
      </c>
    </row>
    <row r="16" spans="1:24" x14ac:dyDescent="0.35">
      <c r="E16" s="3">
        <v>44576</v>
      </c>
      <c r="F16">
        <f t="shared" si="0"/>
        <v>15</v>
      </c>
      <c r="G16">
        <f t="shared" si="1"/>
        <v>1</v>
      </c>
      <c r="H16">
        <f>COUNT($H$2:H15)</f>
        <v>14</v>
      </c>
      <c r="I16" s="1">
        <f t="shared" si="2"/>
        <v>0.24530244007481999</v>
      </c>
      <c r="J16" s="1">
        <f t="shared" si="3"/>
        <v>0.25390954323533999</v>
      </c>
      <c r="K16" s="1">
        <f t="shared" si="4"/>
        <v>-8.7180846040214632</v>
      </c>
      <c r="L16" s="1">
        <f t="shared" si="5"/>
        <v>-8.8941917388391012</v>
      </c>
      <c r="M16" s="1">
        <f t="shared" si="6"/>
        <v>-0.37049946009543577</v>
      </c>
      <c r="N16" s="1">
        <f t="shared" si="7"/>
        <v>-0.3689184247839043</v>
      </c>
      <c r="O16" s="1">
        <f t="shared" si="8"/>
        <v>-1.2761313428539096</v>
      </c>
      <c r="P16" s="1">
        <f t="shared" si="9"/>
        <v>1.2776022949918853</v>
      </c>
      <c r="Q16" s="4">
        <f t="shared" si="10"/>
        <v>1062.1458448035864</v>
      </c>
      <c r="R16" s="4">
        <f t="shared" si="11"/>
        <v>477.04931414178714</v>
      </c>
      <c r="S16" s="4">
        <f t="shared" si="12"/>
        <v>1062.1458448035864</v>
      </c>
      <c r="T16" s="4">
        <f t="shared" si="13"/>
        <v>477.04931414178714</v>
      </c>
      <c r="U16" s="4">
        <f t="shared" si="14"/>
        <v>17</v>
      </c>
      <c r="V16" s="4">
        <f t="shared" si="15"/>
        <v>42.145844803586442</v>
      </c>
      <c r="W16" s="4">
        <f t="shared" si="16"/>
        <v>7</v>
      </c>
      <c r="X16" s="4">
        <f t="shared" si="17"/>
        <v>57.049314141787136</v>
      </c>
    </row>
    <row r="17" spans="5:24" x14ac:dyDescent="0.35">
      <c r="E17" s="3">
        <v>44577</v>
      </c>
      <c r="F17">
        <f t="shared" si="0"/>
        <v>16</v>
      </c>
      <c r="G17">
        <f t="shared" si="1"/>
        <v>1</v>
      </c>
      <c r="H17">
        <f>COUNT($H$2:H16)</f>
        <v>15</v>
      </c>
      <c r="I17" s="1">
        <f t="shared" si="2"/>
        <v>0.26251664639585998</v>
      </c>
      <c r="J17" s="1">
        <f t="shared" si="3"/>
        <v>0.27112374955637997</v>
      </c>
      <c r="K17" s="1">
        <f t="shared" si="4"/>
        <v>-9.0679765352794561</v>
      </c>
      <c r="L17" s="1">
        <f t="shared" si="5"/>
        <v>-9.2394013021077868</v>
      </c>
      <c r="M17" s="1">
        <f t="shared" si="6"/>
        <v>-0.36730778123351415</v>
      </c>
      <c r="N17" s="1">
        <f t="shared" si="7"/>
        <v>-0.36566770959779921</v>
      </c>
      <c r="O17" s="1">
        <f t="shared" si="8"/>
        <v>-1.2790983076189835</v>
      </c>
      <c r="P17" s="1">
        <f t="shared" si="9"/>
        <v>1.2806190938311668</v>
      </c>
      <c r="Q17" s="4">
        <f t="shared" si="10"/>
        <v>1063.1757149708556</v>
      </c>
      <c r="R17" s="4">
        <f t="shared" si="11"/>
        <v>476.70312434053267</v>
      </c>
      <c r="S17" s="4">
        <f t="shared" si="12"/>
        <v>1063.1757149708556</v>
      </c>
      <c r="T17" s="4">
        <f t="shared" si="13"/>
        <v>476.70312434053267</v>
      </c>
      <c r="U17" s="4">
        <f t="shared" si="14"/>
        <v>17</v>
      </c>
      <c r="V17" s="4">
        <f t="shared" si="15"/>
        <v>43.175714970855552</v>
      </c>
      <c r="W17" s="4">
        <f t="shared" si="16"/>
        <v>7</v>
      </c>
      <c r="X17" s="4">
        <f t="shared" si="17"/>
        <v>56.703124340532668</v>
      </c>
    </row>
    <row r="18" spans="5:24" x14ac:dyDescent="0.35">
      <c r="E18" s="3">
        <v>44578</v>
      </c>
      <c r="F18">
        <f t="shared" si="0"/>
        <v>17</v>
      </c>
      <c r="G18">
        <f t="shared" si="1"/>
        <v>1</v>
      </c>
      <c r="H18">
        <f>COUNT($H$2:H17)</f>
        <v>16</v>
      </c>
      <c r="I18" s="1">
        <f t="shared" si="2"/>
        <v>0.27973085271690001</v>
      </c>
      <c r="J18" s="1">
        <f t="shared" si="3"/>
        <v>0.28833795587742</v>
      </c>
      <c r="K18" s="1">
        <f t="shared" si="4"/>
        <v>-9.4084290228144383</v>
      </c>
      <c r="L18" s="1">
        <f t="shared" si="5"/>
        <v>-9.5750233655627639</v>
      </c>
      <c r="M18" s="1">
        <f t="shared" si="6"/>
        <v>-0.36399839290303176</v>
      </c>
      <c r="N18" s="1">
        <f t="shared" si="7"/>
        <v>-0.36230001699962083</v>
      </c>
      <c r="O18" s="1">
        <f t="shared" si="8"/>
        <v>-1.2821643645676462</v>
      </c>
      <c r="P18" s="1">
        <f t="shared" si="9"/>
        <v>1.2837338287779891</v>
      </c>
      <c r="Q18" s="4">
        <f t="shared" si="10"/>
        <v>1064.2188559500109</v>
      </c>
      <c r="R18" s="4">
        <f t="shared" si="11"/>
        <v>476.32490173696829</v>
      </c>
      <c r="S18" s="4">
        <f t="shared" si="12"/>
        <v>1064.2188559500109</v>
      </c>
      <c r="T18" s="4">
        <f t="shared" si="13"/>
        <v>476.32490173696829</v>
      </c>
      <c r="U18" s="4">
        <f t="shared" si="14"/>
        <v>17</v>
      </c>
      <c r="V18" s="4">
        <f t="shared" si="15"/>
        <v>44.218855950010948</v>
      </c>
      <c r="W18" s="4">
        <f t="shared" si="16"/>
        <v>7</v>
      </c>
      <c r="X18" s="4">
        <f t="shared" si="17"/>
        <v>56.324901736968286</v>
      </c>
    </row>
    <row r="19" spans="5:24" x14ac:dyDescent="0.35">
      <c r="E19" s="3">
        <v>44579</v>
      </c>
      <c r="F19">
        <f t="shared" si="0"/>
        <v>18</v>
      </c>
      <c r="G19">
        <f t="shared" si="1"/>
        <v>1</v>
      </c>
      <c r="H19">
        <f>COUNT($H$2:H18)</f>
        <v>17</v>
      </c>
      <c r="I19" s="1">
        <f t="shared" si="2"/>
        <v>0.29694505903794</v>
      </c>
      <c r="J19" s="1">
        <f t="shared" si="3"/>
        <v>0.30555216219845999</v>
      </c>
      <c r="K19" s="1">
        <f t="shared" si="4"/>
        <v>-9.7391486929360589</v>
      </c>
      <c r="L19" s="1">
        <f t="shared" si="5"/>
        <v>-9.9007700714806877</v>
      </c>
      <c r="M19" s="1">
        <f t="shared" si="6"/>
        <v>-0.36057277051299319</v>
      </c>
      <c r="N19" s="1">
        <f t="shared" si="7"/>
        <v>-0.35881684479398052</v>
      </c>
      <c r="O19" s="1">
        <f t="shared" si="8"/>
        <v>-1.2853271935877846</v>
      </c>
      <c r="P19" s="1">
        <f t="shared" si="9"/>
        <v>1.2869441644627044</v>
      </c>
      <c r="Q19" s="4">
        <f t="shared" si="10"/>
        <v>1065.2744426368345</v>
      </c>
      <c r="R19" s="4">
        <f t="shared" si="11"/>
        <v>475.91489370066853</v>
      </c>
      <c r="S19" s="4">
        <f t="shared" si="12"/>
        <v>1065.2744426368345</v>
      </c>
      <c r="T19" s="4">
        <f t="shared" si="13"/>
        <v>475.91489370066853</v>
      </c>
      <c r="U19" s="4">
        <f t="shared" si="14"/>
        <v>17</v>
      </c>
      <c r="V19" s="4">
        <f t="shared" si="15"/>
        <v>45.274442636834465</v>
      </c>
      <c r="W19" s="4">
        <f t="shared" si="16"/>
        <v>7</v>
      </c>
      <c r="X19" s="4">
        <f t="shared" si="17"/>
        <v>55.914893700668529</v>
      </c>
    </row>
    <row r="20" spans="5:24" x14ac:dyDescent="0.35">
      <c r="E20" s="3">
        <v>44580</v>
      </c>
      <c r="F20">
        <f t="shared" si="0"/>
        <v>19</v>
      </c>
      <c r="G20">
        <f t="shared" si="1"/>
        <v>1</v>
      </c>
      <c r="H20">
        <f>COUNT($H$2:H19)</f>
        <v>18</v>
      </c>
      <c r="I20" s="1">
        <f t="shared" si="2"/>
        <v>0.31415926535897998</v>
      </c>
      <c r="J20" s="1">
        <f t="shared" si="3"/>
        <v>0.32276636851949997</v>
      </c>
      <c r="K20" s="1">
        <f t="shared" si="4"/>
        <v>-10.059853281042681</v>
      </c>
      <c r="L20" s="1">
        <f t="shared" si="5"/>
        <v>-10.21636482389507</v>
      </c>
      <c r="M20" s="1">
        <f t="shared" si="6"/>
        <v>-0.35703243386874123</v>
      </c>
      <c r="N20" s="1">
        <f t="shared" si="7"/>
        <v>-0.35521973438823962</v>
      </c>
      <c r="O20" s="1">
        <f t="shared" si="8"/>
        <v>-1.28858444537082</v>
      </c>
      <c r="P20" s="1">
        <f t="shared" si="9"/>
        <v>1.2902477389430269</v>
      </c>
      <c r="Q20" s="4">
        <f t="shared" si="10"/>
        <v>1066.3416543448584</v>
      </c>
      <c r="R20" s="4">
        <f t="shared" si="11"/>
        <v>475.47336495296452</v>
      </c>
      <c r="S20" s="4">
        <f t="shared" si="12"/>
        <v>1066.3416543448584</v>
      </c>
      <c r="T20" s="4">
        <f t="shared" si="13"/>
        <v>475.47336495296452</v>
      </c>
      <c r="U20" s="4">
        <f t="shared" si="14"/>
        <v>17</v>
      </c>
      <c r="V20" s="4">
        <f t="shared" si="15"/>
        <v>46.341654344858398</v>
      </c>
      <c r="W20" s="4">
        <f t="shared" si="16"/>
        <v>7</v>
      </c>
      <c r="X20" s="4">
        <f t="shared" si="17"/>
        <v>55.473364952964516</v>
      </c>
    </row>
    <row r="21" spans="5:24" x14ac:dyDescent="0.35">
      <c r="E21" s="3">
        <v>44581</v>
      </c>
      <c r="F21">
        <f t="shared" si="0"/>
        <v>20</v>
      </c>
      <c r="G21">
        <f t="shared" si="1"/>
        <v>1</v>
      </c>
      <c r="H21">
        <f>COUNT($H$2:H20)</f>
        <v>19</v>
      </c>
      <c r="I21" s="1">
        <f t="shared" si="2"/>
        <v>0.33137347168002002</v>
      </c>
      <c r="J21" s="1">
        <f t="shared" si="3"/>
        <v>0.33998057484054001</v>
      </c>
      <c r="K21" s="1">
        <f t="shared" si="4"/>
        <v>-10.370271933653358</v>
      </c>
      <c r="L21" s="1">
        <f t="shared" si="5"/>
        <v>-10.521542583976554</v>
      </c>
      <c r="M21" s="1">
        <f t="shared" si="6"/>
        <v>-0.35337894557731153</v>
      </c>
      <c r="N21" s="1">
        <f t="shared" si="7"/>
        <v>-0.351510269183339</v>
      </c>
      <c r="O21" s="1">
        <f t="shared" si="8"/>
        <v>-1.2919337466314473</v>
      </c>
      <c r="P21" s="1">
        <f t="shared" si="9"/>
        <v>1.2936421688656781</v>
      </c>
      <c r="Q21" s="4">
        <f t="shared" si="10"/>
        <v>1067.4196763036764</v>
      </c>
      <c r="R21" s="4">
        <f t="shared" si="11"/>
        <v>475.00059667936267</v>
      </c>
      <c r="S21" s="4">
        <f t="shared" si="12"/>
        <v>1067.4196763036764</v>
      </c>
      <c r="T21" s="4">
        <f t="shared" si="13"/>
        <v>475.00059667936267</v>
      </c>
      <c r="U21" s="4">
        <f t="shared" si="14"/>
        <v>17</v>
      </c>
      <c r="V21" s="4">
        <f t="shared" si="15"/>
        <v>47.419676303676397</v>
      </c>
      <c r="W21" s="4">
        <f t="shared" si="16"/>
        <v>7</v>
      </c>
      <c r="X21" s="4">
        <f t="shared" si="17"/>
        <v>55.000596679362673</v>
      </c>
    </row>
    <row r="22" spans="5:24" x14ac:dyDescent="0.35">
      <c r="E22" s="3">
        <v>44582</v>
      </c>
      <c r="F22">
        <f t="shared" si="0"/>
        <v>21</v>
      </c>
      <c r="G22">
        <f t="shared" si="1"/>
        <v>1</v>
      </c>
      <c r="H22">
        <f>COUNT($H$2:H21)</f>
        <v>20</v>
      </c>
      <c r="I22" s="1">
        <f t="shared" si="2"/>
        <v>0.34858767800106</v>
      </c>
      <c r="J22" s="1">
        <f t="shared" si="3"/>
        <v>0.35719478116157999</v>
      </c>
      <c r="K22" s="1">
        <f t="shared" si="4"/>
        <v>-10.670145497051271</v>
      </c>
      <c r="L22" s="1">
        <f t="shared" si="5"/>
        <v>-10.816050151856421</v>
      </c>
      <c r="M22" s="1">
        <f t="shared" si="6"/>
        <v>-0.34961390942456372</v>
      </c>
      <c r="N22" s="1">
        <f t="shared" si="7"/>
        <v>-0.34769007293806237</v>
      </c>
      <c r="O22" s="1">
        <f t="shared" si="8"/>
        <v>-1.2953727052067636</v>
      </c>
      <c r="P22" s="1">
        <f t="shared" si="9"/>
        <v>1.2971250544987774</v>
      </c>
      <c r="Q22" s="4">
        <f t="shared" si="10"/>
        <v>1068.507701116218</v>
      </c>
      <c r="R22" s="4">
        <f t="shared" si="11"/>
        <v>474.49688565802921</v>
      </c>
      <c r="S22" s="4">
        <f t="shared" si="12"/>
        <v>1068.507701116218</v>
      </c>
      <c r="T22" s="4">
        <f t="shared" si="13"/>
        <v>474.49688565802921</v>
      </c>
      <c r="U22" s="4">
        <f t="shared" si="14"/>
        <v>17</v>
      </c>
      <c r="V22" s="4">
        <f t="shared" si="15"/>
        <v>48.507701116217959</v>
      </c>
      <c r="W22" s="4">
        <f t="shared" si="16"/>
        <v>7</v>
      </c>
      <c r="X22" s="4">
        <f t="shared" si="17"/>
        <v>54.496885658029214</v>
      </c>
    </row>
    <row r="23" spans="5:24" x14ac:dyDescent="0.35">
      <c r="E23" s="3">
        <v>44583</v>
      </c>
      <c r="F23">
        <f t="shared" si="0"/>
        <v>22</v>
      </c>
      <c r="G23">
        <f t="shared" si="1"/>
        <v>1</v>
      </c>
      <c r="H23">
        <f>COUNT($H$2:H22)</f>
        <v>21</v>
      </c>
      <c r="I23" s="1">
        <f t="shared" si="2"/>
        <v>0.36580188432209998</v>
      </c>
      <c r="J23" s="1">
        <f t="shared" si="3"/>
        <v>0.37440898748261997</v>
      </c>
      <c r="K23" s="1">
        <f t="shared" si="4"/>
        <v>-10.959226792206188</v>
      </c>
      <c r="L23" s="1">
        <f t="shared" si="5"/>
        <v>-11.099646434568895</v>
      </c>
      <c r="M23" s="1">
        <f t="shared" si="6"/>
        <v>-0.34573896872741255</v>
      </c>
      <c r="N23" s="1">
        <f t="shared" si="7"/>
        <v>-0.34376080811007487</v>
      </c>
      <c r="O23" s="1">
        <f t="shared" si="8"/>
        <v>-1.2988989150179016</v>
      </c>
      <c r="P23" s="1">
        <f t="shared" si="9"/>
        <v>1.3006939846189014</v>
      </c>
      <c r="Q23" s="4">
        <f t="shared" si="10"/>
        <v>1069.6049301707963</v>
      </c>
      <c r="R23" s="4">
        <f t="shared" si="11"/>
        <v>473.96254340770076</v>
      </c>
      <c r="S23" s="4">
        <f t="shared" si="12"/>
        <v>1069.6049301707963</v>
      </c>
      <c r="T23" s="4">
        <f t="shared" si="13"/>
        <v>473.96254340770076</v>
      </c>
      <c r="U23" s="4">
        <f t="shared" si="14"/>
        <v>17</v>
      </c>
      <c r="V23" s="4">
        <f t="shared" si="15"/>
        <v>49.604930170796251</v>
      </c>
      <c r="W23" s="4">
        <f t="shared" si="16"/>
        <v>7</v>
      </c>
      <c r="X23" s="4">
        <f t="shared" si="17"/>
        <v>53.962543407700764</v>
      </c>
    </row>
    <row r="24" spans="5:24" x14ac:dyDescent="0.35">
      <c r="E24" s="3">
        <v>44584</v>
      </c>
      <c r="F24">
        <f t="shared" si="0"/>
        <v>23</v>
      </c>
      <c r="G24">
        <f t="shared" si="1"/>
        <v>1</v>
      </c>
      <c r="H24">
        <f>COUNT($H$2:H23)</f>
        <v>22</v>
      </c>
      <c r="I24" s="1">
        <f t="shared" si="2"/>
        <v>0.38301609064313996</v>
      </c>
      <c r="J24" s="1">
        <f t="shared" si="3"/>
        <v>0.39162319380366001</v>
      </c>
      <c r="K24" s="1">
        <f t="shared" si="4"/>
        <v>-11.237280875659597</v>
      </c>
      <c r="L24" s="1">
        <f t="shared" si="5"/>
        <v>-11.372102699804175</v>
      </c>
      <c r="M24" s="1">
        <f t="shared" si="6"/>
        <v>-0.34175580466451705</v>
      </c>
      <c r="N24" s="1">
        <f t="shared" si="7"/>
        <v>-0.3397241741771086</v>
      </c>
      <c r="O24" s="1">
        <f t="shared" si="8"/>
        <v>-1.3025099608788997</v>
      </c>
      <c r="P24" s="1">
        <f t="shared" si="9"/>
        <v>1.3043465412383577</v>
      </c>
      <c r="Q24" s="4">
        <f t="shared" si="10"/>
        <v>1070.7105750041032</v>
      </c>
      <c r="R24" s="4">
        <f t="shared" si="11"/>
        <v>473.3978953580264</v>
      </c>
      <c r="S24" s="4">
        <f t="shared" si="12"/>
        <v>1070.7105750041032</v>
      </c>
      <c r="T24" s="4">
        <f t="shared" si="13"/>
        <v>473.3978953580264</v>
      </c>
      <c r="U24" s="4">
        <f t="shared" si="14"/>
        <v>17</v>
      </c>
      <c r="V24" s="4">
        <f t="shared" si="15"/>
        <v>50.710575004103248</v>
      </c>
      <c r="W24" s="4">
        <f t="shared" si="16"/>
        <v>7</v>
      </c>
      <c r="X24" s="4">
        <f t="shared" si="17"/>
        <v>53.397895358026403</v>
      </c>
    </row>
    <row r="25" spans="5:24" x14ac:dyDescent="0.35">
      <c r="E25" s="3">
        <v>44585</v>
      </c>
      <c r="F25">
        <f t="shared" si="0"/>
        <v>24</v>
      </c>
      <c r="G25">
        <f t="shared" si="1"/>
        <v>1</v>
      </c>
      <c r="H25">
        <f>COUNT($H$2:H24)</f>
        <v>23</v>
      </c>
      <c r="I25" s="1">
        <f t="shared" si="2"/>
        <v>0.40023029696418</v>
      </c>
      <c r="J25" s="1">
        <f t="shared" si="3"/>
        <v>0.40883740012469999</v>
      </c>
      <c r="K25" s="1">
        <f t="shared" si="4"/>
        <v>-11.504085286072836</v>
      </c>
      <c r="L25" s="1">
        <f t="shared" si="5"/>
        <v>-11.633202815180979</v>
      </c>
      <c r="M25" s="1">
        <f t="shared" si="6"/>
        <v>-0.33766613458880945</v>
      </c>
      <c r="N25" s="1">
        <f t="shared" si="7"/>
        <v>-0.33558190594168347</v>
      </c>
      <c r="O25" s="1">
        <f t="shared" si="8"/>
        <v>-1.3062034231391801</v>
      </c>
      <c r="P25" s="1">
        <f t="shared" si="9"/>
        <v>1.3080803041598661</v>
      </c>
      <c r="Q25" s="4">
        <f t="shared" si="10"/>
        <v>1071.8238586117361</v>
      </c>
      <c r="R25" s="4">
        <f t="shared" si="11"/>
        <v>472.80328004498375</v>
      </c>
      <c r="S25" s="4">
        <f t="shared" si="12"/>
        <v>1071.8238586117361</v>
      </c>
      <c r="T25" s="4">
        <f t="shared" si="13"/>
        <v>472.80328004498375</v>
      </c>
      <c r="U25" s="4">
        <f t="shared" si="14"/>
        <v>17</v>
      </c>
      <c r="V25" s="4">
        <f t="shared" si="15"/>
        <v>51.823858611736114</v>
      </c>
      <c r="W25" s="4">
        <f t="shared" si="16"/>
        <v>7</v>
      </c>
      <c r="X25" s="4">
        <f t="shared" si="17"/>
        <v>52.803280044983751</v>
      </c>
    </row>
    <row r="26" spans="5:24" x14ac:dyDescent="0.35">
      <c r="E26" s="3">
        <v>44586</v>
      </c>
      <c r="F26">
        <f t="shared" si="0"/>
        <v>25</v>
      </c>
      <c r="G26">
        <f t="shared" si="1"/>
        <v>1</v>
      </c>
      <c r="H26">
        <f>COUNT($H$2:H25)</f>
        <v>24</v>
      </c>
      <c r="I26" s="1">
        <f t="shared" si="2"/>
        <v>0.41744450328521998</v>
      </c>
      <c r="J26" s="1">
        <f t="shared" si="3"/>
        <v>0.42605160644573997</v>
      </c>
      <c r="K26" s="1">
        <f t="shared" si="4"/>
        <v>-11.759430276155472</v>
      </c>
      <c r="L26" s="1">
        <f t="shared" si="5"/>
        <v>-11.882743472764389</v>
      </c>
      <c r="M26" s="1">
        <f t="shared" si="6"/>
        <v>-0.33347171032525896</v>
      </c>
      <c r="N26" s="1">
        <f t="shared" si="7"/>
        <v>-0.33133577182276602</v>
      </c>
      <c r="O26" s="1">
        <f t="shared" si="8"/>
        <v>-1.3099768821476356</v>
      </c>
      <c r="P26" s="1">
        <f t="shared" si="9"/>
        <v>1.3118928553474627</v>
      </c>
      <c r="Q26" s="4">
        <f t="shared" si="10"/>
        <v>1072.9440167032194</v>
      </c>
      <c r="R26" s="4">
        <f t="shared" si="11"/>
        <v>472.17904833365964</v>
      </c>
      <c r="S26" s="4">
        <f t="shared" si="12"/>
        <v>1072.9440167032194</v>
      </c>
      <c r="T26" s="4">
        <f t="shared" si="13"/>
        <v>472.17904833365964</v>
      </c>
      <c r="U26" s="4">
        <f t="shared" si="14"/>
        <v>17</v>
      </c>
      <c r="V26" s="4">
        <f t="shared" si="15"/>
        <v>52.944016703219404</v>
      </c>
      <c r="W26" s="4">
        <f t="shared" si="16"/>
        <v>7</v>
      </c>
      <c r="X26" s="4">
        <f t="shared" si="17"/>
        <v>52.179048333659637</v>
      </c>
    </row>
    <row r="27" spans="5:24" x14ac:dyDescent="0.35">
      <c r="E27" s="3">
        <v>44587</v>
      </c>
      <c r="F27">
        <f t="shared" si="0"/>
        <v>26</v>
      </c>
      <c r="G27">
        <f t="shared" si="1"/>
        <v>1</v>
      </c>
      <c r="H27">
        <f>COUNT($H$2:H26)</f>
        <v>25</v>
      </c>
      <c r="I27" s="1">
        <f t="shared" si="2"/>
        <v>0.43465870960625996</v>
      </c>
      <c r="J27" s="1">
        <f t="shared" si="3"/>
        <v>0.44326581276678001</v>
      </c>
      <c r="K27" s="1">
        <f t="shared" si="4"/>
        <v>-12.003119029708447</v>
      </c>
      <c r="L27" s="1">
        <f t="shared" si="5"/>
        <v>-12.12053439857231</v>
      </c>
      <c r="M27" s="1">
        <f t="shared" si="6"/>
        <v>-0.32917431645727541</v>
      </c>
      <c r="N27" s="1">
        <f t="shared" si="7"/>
        <v>-0.32698757213776708</v>
      </c>
      <c r="O27" s="1">
        <f t="shared" si="8"/>
        <v>-1.3138279225279612</v>
      </c>
      <c r="P27" s="1">
        <f t="shared" si="9"/>
        <v>1.3157817831040628</v>
      </c>
      <c r="Q27" s="4">
        <f t="shared" si="10"/>
        <v>1074.0702988988805</v>
      </c>
      <c r="R27" s="4">
        <f t="shared" si="11"/>
        <v>471.52556267032969</v>
      </c>
      <c r="S27" s="4">
        <f t="shared" si="12"/>
        <v>1074.0702988988805</v>
      </c>
      <c r="T27" s="4">
        <f t="shared" si="13"/>
        <v>471.52556267032969</v>
      </c>
      <c r="U27" s="4">
        <f t="shared" si="14"/>
        <v>17</v>
      </c>
      <c r="V27" s="4">
        <f t="shared" si="15"/>
        <v>54.070298898880537</v>
      </c>
      <c r="W27" s="4">
        <f t="shared" si="16"/>
        <v>7</v>
      </c>
      <c r="X27" s="4">
        <f t="shared" si="17"/>
        <v>51.525562670329691</v>
      </c>
    </row>
    <row r="28" spans="5:24" x14ac:dyDescent="0.35">
      <c r="E28" s="3">
        <v>44588</v>
      </c>
      <c r="F28">
        <f t="shared" si="0"/>
        <v>27</v>
      </c>
      <c r="G28">
        <f t="shared" si="1"/>
        <v>1</v>
      </c>
      <c r="H28">
        <f>COUNT($H$2:H27)</f>
        <v>26</v>
      </c>
      <c r="I28" s="1">
        <f t="shared" si="2"/>
        <v>0.4518729159273</v>
      </c>
      <c r="J28" s="1">
        <f t="shared" si="3"/>
        <v>0.46048001908781999</v>
      </c>
      <c r="K28" s="1">
        <f t="shared" si="4"/>
        <v>-12.234967863534107</v>
      </c>
      <c r="L28" s="1">
        <f t="shared" si="5"/>
        <v>-12.34639854683155</v>
      </c>
      <c r="M28" s="1">
        <f t="shared" si="6"/>
        <v>-0.32477576860515311</v>
      </c>
      <c r="N28" s="1">
        <f t="shared" si="7"/>
        <v>-0.32253913737828155</v>
      </c>
      <c r="O28" s="1">
        <f t="shared" si="8"/>
        <v>-1.3177541372564474</v>
      </c>
      <c r="P28" s="1">
        <f t="shared" si="9"/>
        <v>1.3197446860476794</v>
      </c>
      <c r="Q28" s="4">
        <f t="shared" si="10"/>
        <v>1075.2019698663237</v>
      </c>
      <c r="R28" s="4">
        <f t="shared" si="11"/>
        <v>470.84319636543211</v>
      </c>
      <c r="S28" s="4">
        <f t="shared" si="12"/>
        <v>1075.2019698663237</v>
      </c>
      <c r="T28" s="4">
        <f t="shared" si="13"/>
        <v>470.84319636543211</v>
      </c>
      <c r="U28" s="4">
        <f t="shared" si="14"/>
        <v>17</v>
      </c>
      <c r="V28" s="4">
        <f t="shared" si="15"/>
        <v>55.20196986632368</v>
      </c>
      <c r="W28" s="4">
        <f t="shared" si="16"/>
        <v>7</v>
      </c>
      <c r="X28" s="4">
        <f t="shared" si="17"/>
        <v>50.843196365432107</v>
      </c>
    </row>
    <row r="29" spans="5:24" x14ac:dyDescent="0.35">
      <c r="E29" s="3">
        <v>44589</v>
      </c>
      <c r="F29">
        <f t="shared" si="0"/>
        <v>28</v>
      </c>
      <c r="G29">
        <f t="shared" si="1"/>
        <v>1</v>
      </c>
      <c r="H29">
        <f>COUNT($H$2:H28)</f>
        <v>27</v>
      </c>
      <c r="I29" s="1">
        <f t="shared" si="2"/>
        <v>0.46908712224833998</v>
      </c>
      <c r="J29" s="1">
        <f t="shared" si="3"/>
        <v>0.47769422540885997</v>
      </c>
      <c r="K29" s="1">
        <f t="shared" si="4"/>
        <v>-12.454806413983068</v>
      </c>
      <c r="L29" s="1">
        <f t="shared" si="5"/>
        <v>-12.560172278762533</v>
      </c>
      <c r="M29" s="1">
        <f t="shared" si="6"/>
        <v>-0.32027791169994924</v>
      </c>
      <c r="N29" s="1">
        <f t="shared" si="7"/>
        <v>-0.31799232648294801</v>
      </c>
      <c r="O29" s="1">
        <f t="shared" si="8"/>
        <v>-1.3217531315350119</v>
      </c>
      <c r="P29" s="1">
        <f t="shared" si="9"/>
        <v>1.3237791768798357</v>
      </c>
      <c r="Q29" s="4">
        <f t="shared" si="10"/>
        <v>1076.3383103946076</v>
      </c>
      <c r="R29" s="4">
        <f t="shared" si="11"/>
        <v>470.13233290869596</v>
      </c>
      <c r="S29" s="4">
        <f t="shared" si="12"/>
        <v>1076.3383103946076</v>
      </c>
      <c r="T29" s="4">
        <f t="shared" si="13"/>
        <v>470.13233290869596</v>
      </c>
      <c r="U29" s="4">
        <f t="shared" si="14"/>
        <v>17</v>
      </c>
      <c r="V29" s="4">
        <f t="shared" si="15"/>
        <v>56.338310394607561</v>
      </c>
      <c r="W29" s="4">
        <f t="shared" si="16"/>
        <v>7</v>
      </c>
      <c r="X29" s="4">
        <f t="shared" si="17"/>
        <v>50.132332908695957</v>
      </c>
    </row>
    <row r="30" spans="5:24" x14ac:dyDescent="0.35">
      <c r="E30" s="3">
        <v>44590</v>
      </c>
      <c r="F30">
        <f t="shared" si="0"/>
        <v>29</v>
      </c>
      <c r="G30">
        <f t="shared" si="1"/>
        <v>1</v>
      </c>
      <c r="H30">
        <f>COUNT($H$2:H29)</f>
        <v>28</v>
      </c>
      <c r="I30" s="1">
        <f t="shared" si="2"/>
        <v>0.48630132856937996</v>
      </c>
      <c r="J30" s="1">
        <f t="shared" si="3"/>
        <v>0.49490843172989996</v>
      </c>
      <c r="K30" s="1">
        <f t="shared" si="4"/>
        <v>-12.662477807926116</v>
      </c>
      <c r="L30" s="1">
        <f t="shared" si="5"/>
        <v>-12.76170552568999</v>
      </c>
      <c r="M30" s="1">
        <f t="shared" si="6"/>
        <v>-0.31568261825616933</v>
      </c>
      <c r="N30" s="1">
        <f t="shared" si="7"/>
        <v>-0.31334902511079665</v>
      </c>
      <c r="O30" s="1">
        <f t="shared" si="8"/>
        <v>-1.3258225264537398</v>
      </c>
      <c r="P30" s="1">
        <f t="shared" si="9"/>
        <v>1.3278828859411669</v>
      </c>
      <c r="Q30" s="4">
        <f t="shared" si="10"/>
        <v>1077.4786184046111</v>
      </c>
      <c r="R30" s="4">
        <f t="shared" si="11"/>
        <v>469.39336531736797</v>
      </c>
      <c r="S30" s="4">
        <f t="shared" si="12"/>
        <v>1077.4786184046111</v>
      </c>
      <c r="T30" s="4">
        <f t="shared" si="13"/>
        <v>469.39336531736797</v>
      </c>
      <c r="U30" s="4">
        <f t="shared" si="14"/>
        <v>17</v>
      </c>
      <c r="V30" s="4">
        <f t="shared" si="15"/>
        <v>57.478618404611098</v>
      </c>
      <c r="W30" s="4">
        <f t="shared" si="16"/>
        <v>7</v>
      </c>
      <c r="X30" s="4">
        <f t="shared" si="17"/>
        <v>49.393365317367966</v>
      </c>
    </row>
    <row r="31" spans="5:24" x14ac:dyDescent="0.35">
      <c r="E31" s="3">
        <v>44591</v>
      </c>
      <c r="F31">
        <f t="shared" si="0"/>
        <v>30</v>
      </c>
      <c r="G31">
        <f t="shared" si="1"/>
        <v>1</v>
      </c>
      <c r="H31">
        <f>COUNT($H$2:H30)</f>
        <v>29</v>
      </c>
      <c r="I31" s="1">
        <f t="shared" si="2"/>
        <v>0.50351553489042</v>
      </c>
      <c r="J31" s="1">
        <f t="shared" si="3"/>
        <v>0.51212263805093994</v>
      </c>
      <c r="K31" s="1">
        <f t="shared" si="4"/>
        <v>-12.857838817957614</v>
      </c>
      <c r="L31" s="1">
        <f t="shared" si="5"/>
        <v>-12.950861936295391</v>
      </c>
      <c r="M31" s="1">
        <f t="shared" si="6"/>
        <v>-0.31099178664660709</v>
      </c>
      <c r="N31" s="1">
        <f t="shared" si="7"/>
        <v>-0.30861114391841132</v>
      </c>
      <c r="O31" s="1">
        <f t="shared" si="8"/>
        <v>-1.3299599624386493</v>
      </c>
      <c r="P31" s="1">
        <f t="shared" si="9"/>
        <v>1.3320534645506137</v>
      </c>
      <c r="Q31" s="4">
        <f t="shared" si="10"/>
        <v>1078.6222098944058</v>
      </c>
      <c r="R31" s="4">
        <f t="shared" si="11"/>
        <v>468.626695518178</v>
      </c>
      <c r="S31" s="4">
        <f t="shared" si="12"/>
        <v>1078.6222098944058</v>
      </c>
      <c r="T31" s="4">
        <f t="shared" si="13"/>
        <v>468.626695518178</v>
      </c>
      <c r="U31" s="4">
        <f t="shared" si="14"/>
        <v>17</v>
      </c>
      <c r="V31" s="4">
        <f t="shared" si="15"/>
        <v>58.622209894405842</v>
      </c>
      <c r="W31" s="4">
        <f t="shared" si="16"/>
        <v>7</v>
      </c>
      <c r="X31" s="4">
        <f t="shared" si="17"/>
        <v>48.626695518177996</v>
      </c>
    </row>
    <row r="32" spans="5:24" x14ac:dyDescent="0.35">
      <c r="E32" s="3">
        <v>44592</v>
      </c>
      <c r="F32">
        <f t="shared" si="0"/>
        <v>31</v>
      </c>
      <c r="G32">
        <f t="shared" si="1"/>
        <v>1</v>
      </c>
      <c r="H32">
        <f>COUNT($H$2:H31)</f>
        <v>30</v>
      </c>
      <c r="I32" s="1">
        <f t="shared" si="2"/>
        <v>0.52072974121145998</v>
      </c>
      <c r="J32" s="1">
        <f t="shared" si="3"/>
        <v>0.52933684437198003</v>
      </c>
      <c r="K32" s="1">
        <f t="shared" si="4"/>
        <v>-13.040760001655622</v>
      </c>
      <c r="L32" s="1">
        <f t="shared" si="5"/>
        <v>-13.127519007845713</v>
      </c>
      <c r="M32" s="1">
        <f t="shared" si="6"/>
        <v>-0.30620733938265393</v>
      </c>
      <c r="N32" s="1">
        <f t="shared" si="7"/>
        <v>-0.30378061684420249</v>
      </c>
      <c r="O32" s="1">
        <f t="shared" si="8"/>
        <v>-1.3341631024817493</v>
      </c>
      <c r="P32" s="1">
        <f t="shared" si="9"/>
        <v>1.3362885881259396</v>
      </c>
      <c r="Q32" s="4">
        <f t="shared" si="10"/>
        <v>1079.7684198187922</v>
      </c>
      <c r="R32" s="4">
        <f t="shared" si="11"/>
        <v>467.83273376339815</v>
      </c>
      <c r="S32" s="4">
        <f t="shared" si="12"/>
        <v>1079.7684198187922</v>
      </c>
      <c r="T32" s="4">
        <f t="shared" si="13"/>
        <v>467.83273376339815</v>
      </c>
      <c r="U32" s="4">
        <f t="shared" si="14"/>
        <v>17</v>
      </c>
      <c r="V32" s="4">
        <f t="shared" si="15"/>
        <v>59.768419818792154</v>
      </c>
      <c r="W32" s="4">
        <f t="shared" si="16"/>
        <v>7</v>
      </c>
      <c r="X32" s="4">
        <f t="shared" si="17"/>
        <v>47.832733763398153</v>
      </c>
    </row>
    <row r="33" spans="5:24" x14ac:dyDescent="0.35">
      <c r="E33" s="3">
        <v>44593</v>
      </c>
      <c r="F33">
        <f t="shared" si="0"/>
        <v>1</v>
      </c>
      <c r="G33">
        <f t="shared" si="1"/>
        <v>2</v>
      </c>
      <c r="H33">
        <f>COUNT($H$2:H32)</f>
        <v>31</v>
      </c>
      <c r="I33" s="1">
        <f t="shared" si="2"/>
        <v>0.53794394753249997</v>
      </c>
      <c r="J33" s="1">
        <f t="shared" si="3"/>
        <v>0.54655105069302001</v>
      </c>
      <c r="K33" s="1">
        <f t="shared" si="4"/>
        <v>-13.211125824742663</v>
      </c>
      <c r="L33" s="1">
        <f t="shared" si="5"/>
        <v>-13.291568201251982</v>
      </c>
      <c r="M33" s="1">
        <f t="shared" si="6"/>
        <v>-0.30133122140334662</v>
      </c>
      <c r="N33" s="1">
        <f t="shared" si="7"/>
        <v>-0.29885939940303519</v>
      </c>
      <c r="O33" s="1">
        <f t="shared" si="8"/>
        <v>-1.3384296351517602</v>
      </c>
      <c r="P33" s="1">
        <f t="shared" si="9"/>
        <v>1.340585959084549</v>
      </c>
      <c r="Q33" s="4">
        <f t="shared" si="10"/>
        <v>1080.9166029024645</v>
      </c>
      <c r="R33" s="4">
        <f t="shared" si="11"/>
        <v>467.01189808108285</v>
      </c>
      <c r="S33" s="4">
        <f t="shared" si="12"/>
        <v>1080.9166029024645</v>
      </c>
      <c r="T33" s="4">
        <f t="shared" si="13"/>
        <v>467.01189808108285</v>
      </c>
      <c r="U33" s="4">
        <f t="shared" si="14"/>
        <v>18</v>
      </c>
      <c r="V33" s="4">
        <f t="shared" si="15"/>
        <v>0.91660290246454679</v>
      </c>
      <c r="W33" s="4">
        <f t="shared" si="16"/>
        <v>7</v>
      </c>
      <c r="X33" s="4">
        <f t="shared" si="17"/>
        <v>47.011898081082848</v>
      </c>
    </row>
    <row r="34" spans="5:24" x14ac:dyDescent="0.35">
      <c r="E34" s="3">
        <v>44594</v>
      </c>
      <c r="F34">
        <f t="shared" si="0"/>
        <v>2</v>
      </c>
      <c r="G34">
        <f t="shared" si="1"/>
        <v>2</v>
      </c>
      <c r="H34">
        <f>COUNT($H$2:H33)</f>
        <v>32</v>
      </c>
      <c r="I34" s="1">
        <f t="shared" si="2"/>
        <v>0.55515815385353995</v>
      </c>
      <c r="J34" s="1">
        <f t="shared" si="3"/>
        <v>0.56376525701406</v>
      </c>
      <c r="K34" s="1">
        <f t="shared" si="4"/>
        <v>-13.36883476801019</v>
      </c>
      <c r="L34" s="1">
        <f t="shared" si="5"/>
        <v>-13.44291503983019</v>
      </c>
      <c r="M34" s="1">
        <f t="shared" si="6"/>
        <v>-0.29636539837637321</v>
      </c>
      <c r="N34" s="1">
        <f t="shared" si="7"/>
        <v>-0.29384946699440417</v>
      </c>
      <c r="O34" s="1">
        <f t="shared" si="8"/>
        <v>-1.3427572773850642</v>
      </c>
      <c r="P34" s="1">
        <f t="shared" si="9"/>
        <v>1.3449433095247425</v>
      </c>
      <c r="Q34" s="4">
        <f t="shared" si="10"/>
        <v>1082.0661343865754</v>
      </c>
      <c r="R34" s="4">
        <f t="shared" si="11"/>
        <v>466.16461375933085</v>
      </c>
      <c r="S34" s="4">
        <f t="shared" si="12"/>
        <v>1082.0661343865754</v>
      </c>
      <c r="T34" s="4">
        <f t="shared" si="13"/>
        <v>466.16461375933085</v>
      </c>
      <c r="U34" s="4">
        <f t="shared" si="14"/>
        <v>18</v>
      </c>
      <c r="V34" s="4">
        <f t="shared" si="15"/>
        <v>2.0661343865754134</v>
      </c>
      <c r="W34" s="4">
        <f t="shared" si="16"/>
        <v>7</v>
      </c>
      <c r="X34" s="4">
        <f t="shared" si="17"/>
        <v>46.164613759330848</v>
      </c>
    </row>
    <row r="35" spans="5:24" x14ac:dyDescent="0.35">
      <c r="E35" s="3">
        <v>44595</v>
      </c>
      <c r="F35">
        <f t="shared" si="0"/>
        <v>3</v>
      </c>
      <c r="G35">
        <f t="shared" si="1"/>
        <v>2</v>
      </c>
      <c r="H35">
        <f>COUNT($H$2:H34)</f>
        <v>33</v>
      </c>
      <c r="I35" s="1">
        <f t="shared" si="2"/>
        <v>0.57237236017457993</v>
      </c>
      <c r="J35" s="1">
        <f t="shared" si="3"/>
        <v>0.58097946333509998</v>
      </c>
      <c r="K35" s="1">
        <f t="shared" si="4"/>
        <v>-13.513799417888867</v>
      </c>
      <c r="L35" s="1">
        <f t="shared" si="5"/>
        <v>-13.581479191656316</v>
      </c>
      <c r="M35" s="1">
        <f t="shared" si="6"/>
        <v>-0.29131185501420021</v>
      </c>
      <c r="N35" s="1">
        <f t="shared" si="7"/>
        <v>-0.28875281322728524</v>
      </c>
      <c r="O35" s="1">
        <f t="shared" si="8"/>
        <v>-1.3471437770575765</v>
      </c>
      <c r="P35" s="1">
        <f t="shared" si="9"/>
        <v>1.3493584036886359</v>
      </c>
      <c r="Q35" s="4">
        <f t="shared" si="10"/>
        <v>1083.216410708736</v>
      </c>
      <c r="R35" s="4">
        <f t="shared" si="11"/>
        <v>465.29131286418124</v>
      </c>
      <c r="S35" s="4">
        <f t="shared" si="12"/>
        <v>1083.216410708736</v>
      </c>
      <c r="T35" s="4">
        <f t="shared" si="13"/>
        <v>465.29131286418124</v>
      </c>
      <c r="U35" s="4">
        <f t="shared" si="14"/>
        <v>18</v>
      </c>
      <c r="V35" s="4">
        <f t="shared" si="15"/>
        <v>3.2164107087360208</v>
      </c>
      <c r="W35" s="4">
        <f t="shared" si="16"/>
        <v>7</v>
      </c>
      <c r="X35" s="4">
        <f t="shared" si="17"/>
        <v>45.291312864181236</v>
      </c>
    </row>
    <row r="36" spans="5:24" x14ac:dyDescent="0.35">
      <c r="E36" s="3">
        <v>44596</v>
      </c>
      <c r="F36">
        <f t="shared" si="0"/>
        <v>4</v>
      </c>
      <c r="G36">
        <f t="shared" si="1"/>
        <v>2</v>
      </c>
      <c r="H36">
        <f>COUNT($H$2:H35)</f>
        <v>34</v>
      </c>
      <c r="I36" s="1">
        <f t="shared" si="2"/>
        <v>0.58958656649562002</v>
      </c>
      <c r="J36" s="1">
        <f t="shared" si="3"/>
        <v>0.59819366965613996</v>
      </c>
      <c r="K36" s="1">
        <f t="shared" si="4"/>
        <v>-13.645946540566174</v>
      </c>
      <c r="L36" s="1">
        <f t="shared" si="5"/>
        <v>-13.7071945354267</v>
      </c>
      <c r="M36" s="1">
        <f t="shared" si="6"/>
        <v>-0.28617259340841306</v>
      </c>
      <c r="N36" s="1">
        <f t="shared" si="7"/>
        <v>-0.28357144826472303</v>
      </c>
      <c r="O36" s="1">
        <f t="shared" si="8"/>
        <v>-1.3515869153392575</v>
      </c>
      <c r="P36" s="1">
        <f t="shared" si="9"/>
        <v>1.3538290402089319</v>
      </c>
      <c r="Q36" s="4">
        <f t="shared" si="10"/>
        <v>1084.3668501167467</v>
      </c>
      <c r="R36" s="4">
        <f t="shared" si="11"/>
        <v>464.39243379055154</v>
      </c>
      <c r="S36" s="4">
        <f t="shared" si="12"/>
        <v>1084.3668501167467</v>
      </c>
      <c r="T36" s="4">
        <f t="shared" si="13"/>
        <v>464.39243379055154</v>
      </c>
      <c r="U36" s="4">
        <f t="shared" si="14"/>
        <v>18</v>
      </c>
      <c r="V36" s="4">
        <f t="shared" si="15"/>
        <v>4.3668501167467184</v>
      </c>
      <c r="W36" s="4">
        <f t="shared" si="16"/>
        <v>7</v>
      </c>
      <c r="X36" s="4">
        <f t="shared" si="17"/>
        <v>44.392433790551536</v>
      </c>
    </row>
    <row r="37" spans="5:24" x14ac:dyDescent="0.35">
      <c r="E37" s="3">
        <v>44597</v>
      </c>
      <c r="F37">
        <f t="shared" si="0"/>
        <v>5</v>
      </c>
      <c r="G37">
        <f t="shared" si="1"/>
        <v>2</v>
      </c>
      <c r="H37">
        <f>COUNT($H$2:H36)</f>
        <v>35</v>
      </c>
      <c r="I37" s="1">
        <f t="shared" si="2"/>
        <v>0.60680077281666001</v>
      </c>
      <c r="J37" s="1">
        <f t="shared" si="3"/>
        <v>0.61540787597717994</v>
      </c>
      <c r="K37" s="1">
        <f t="shared" si="4"/>
        <v>-13.765217139572178</v>
      </c>
      <c r="L37" s="1">
        <f t="shared" si="5"/>
        <v>-13.820009209754383</v>
      </c>
      <c r="M37" s="1">
        <f t="shared" si="6"/>
        <v>-0.28094963138529644</v>
      </c>
      <c r="N37" s="1">
        <f t="shared" si="7"/>
        <v>-0.27830739719113645</v>
      </c>
      <c r="O37" s="1">
        <f t="shared" si="8"/>
        <v>-1.3560845088339233</v>
      </c>
      <c r="P37" s="1">
        <f t="shared" si="9"/>
        <v>1.3583530541426496</v>
      </c>
      <c r="Q37" s="4">
        <f t="shared" si="10"/>
        <v>1085.5168932165921</v>
      </c>
      <c r="R37" s="4">
        <f t="shared" si="11"/>
        <v>463.46842084543761</v>
      </c>
      <c r="S37" s="4">
        <f t="shared" si="12"/>
        <v>1085.5168932165921</v>
      </c>
      <c r="T37" s="4">
        <f t="shared" si="13"/>
        <v>463.46842084543761</v>
      </c>
      <c r="U37" s="4">
        <f t="shared" si="14"/>
        <v>18</v>
      </c>
      <c r="V37" s="4">
        <f t="shared" si="15"/>
        <v>5.5168932165920523</v>
      </c>
      <c r="W37" s="4">
        <f t="shared" si="16"/>
        <v>7</v>
      </c>
      <c r="X37" s="4">
        <f t="shared" si="17"/>
        <v>43.468420845437606</v>
      </c>
    </row>
    <row r="38" spans="5:24" x14ac:dyDescent="0.35">
      <c r="E38" s="3">
        <v>44598</v>
      </c>
      <c r="F38">
        <f t="shared" si="0"/>
        <v>6</v>
      </c>
      <c r="G38">
        <f t="shared" si="1"/>
        <v>2</v>
      </c>
      <c r="H38">
        <f>COUNT($H$2:H37)</f>
        <v>36</v>
      </c>
      <c r="I38" s="1">
        <f t="shared" si="2"/>
        <v>0.62401497913769999</v>
      </c>
      <c r="J38" s="1">
        <f t="shared" si="3"/>
        <v>0.63262208229821992</v>
      </c>
      <c r="K38" s="1">
        <f t="shared" si="4"/>
        <v>-13.871566496773967</v>
      </c>
      <c r="L38" s="1">
        <f t="shared" si="5"/>
        <v>-13.919885645851554</v>
      </c>
      <c r="M38" s="1">
        <f t="shared" si="6"/>
        <v>-0.2756450008855908</v>
      </c>
      <c r="N38" s="1">
        <f t="shared" si="7"/>
        <v>-0.27296269840524195</v>
      </c>
      <c r="O38" s="1">
        <f t="shared" si="8"/>
        <v>-1.3606344115078695</v>
      </c>
      <c r="P38" s="1">
        <f t="shared" si="9"/>
        <v>1.3629283187957071</v>
      </c>
      <c r="Q38" s="4">
        <f t="shared" si="10"/>
        <v>1086.6660034554436</v>
      </c>
      <c r="R38" s="4">
        <f t="shared" si="11"/>
        <v>462.51972386243244</v>
      </c>
      <c r="S38" s="4">
        <f t="shared" si="12"/>
        <v>1086.6660034554436</v>
      </c>
      <c r="T38" s="4">
        <f t="shared" si="13"/>
        <v>462.51972386243244</v>
      </c>
      <c r="U38" s="4">
        <f t="shared" si="14"/>
        <v>18</v>
      </c>
      <c r="V38" s="4">
        <f t="shared" si="15"/>
        <v>6.6660034554436152</v>
      </c>
      <c r="W38" s="4">
        <f t="shared" si="16"/>
        <v>7</v>
      </c>
      <c r="X38" s="4">
        <f t="shared" si="17"/>
        <v>42.519723862432443</v>
      </c>
    </row>
    <row r="39" spans="5:24" x14ac:dyDescent="0.35">
      <c r="E39" s="3">
        <v>44599</v>
      </c>
      <c r="F39">
        <f t="shared" si="0"/>
        <v>7</v>
      </c>
      <c r="G39">
        <f t="shared" si="1"/>
        <v>2</v>
      </c>
      <c r="H39">
        <f>COUNT($H$2:H38)</f>
        <v>37</v>
      </c>
      <c r="I39" s="1">
        <f t="shared" si="2"/>
        <v>0.64122918545873997</v>
      </c>
      <c r="J39" s="1">
        <f t="shared" si="3"/>
        <v>0.64983628861926002</v>
      </c>
      <c r="K39" s="1">
        <f t="shared" si="4"/>
        <v>-13.96496419673861</v>
      </c>
      <c r="L39" s="1">
        <f t="shared" si="5"/>
        <v>-14.00680058356798</v>
      </c>
      <c r="M39" s="1">
        <f t="shared" si="6"/>
        <v>-0.2702607463712825</v>
      </c>
      <c r="N39" s="1">
        <f t="shared" si="7"/>
        <v>-0.26753940204139931</v>
      </c>
      <c r="O39" s="1">
        <f t="shared" si="8"/>
        <v>-1.3652345164115665</v>
      </c>
      <c r="P39" s="1">
        <f t="shared" si="9"/>
        <v>1.3675527473429703</v>
      </c>
      <c r="Q39" s="4">
        <f t="shared" si="10"/>
        <v>1087.8136675406054</v>
      </c>
      <c r="R39" s="4">
        <f t="shared" si="11"/>
        <v>461.54679784647692</v>
      </c>
      <c r="S39" s="4">
        <f t="shared" si="12"/>
        <v>1087.8136675406054</v>
      </c>
      <c r="T39" s="4">
        <f t="shared" si="13"/>
        <v>461.54679784647692</v>
      </c>
      <c r="U39" s="4">
        <f t="shared" si="14"/>
        <v>18</v>
      </c>
      <c r="V39" s="4">
        <f t="shared" si="15"/>
        <v>7.8136675406053655</v>
      </c>
      <c r="W39" s="4">
        <f t="shared" si="16"/>
        <v>7</v>
      </c>
      <c r="X39" s="4">
        <f t="shared" si="17"/>
        <v>41.54679784647692</v>
      </c>
    </row>
    <row r="40" spans="5:24" x14ac:dyDescent="0.35">
      <c r="E40" s="3">
        <v>44600</v>
      </c>
      <c r="F40">
        <f t="shared" si="0"/>
        <v>8</v>
      </c>
      <c r="G40">
        <f t="shared" si="1"/>
        <v>2</v>
      </c>
      <c r="H40">
        <f>COUNT($H$2:H39)</f>
        <v>38</v>
      </c>
      <c r="I40" s="1">
        <f t="shared" si="2"/>
        <v>0.65844339177977995</v>
      </c>
      <c r="J40" s="1">
        <f t="shared" si="3"/>
        <v>0.6670504949403</v>
      </c>
      <c r="K40" s="1">
        <f t="shared" si="4"/>
        <v>-14.045394134444367</v>
      </c>
      <c r="L40" s="1">
        <f t="shared" si="5"/>
        <v>-14.08074507077478</v>
      </c>
      <c r="M40" s="1">
        <f t="shared" si="6"/>
        <v>-0.26479892326218396</v>
      </c>
      <c r="N40" s="1">
        <f t="shared" si="7"/>
        <v>-0.26203956842209103</v>
      </c>
      <c r="O40" s="1">
        <f t="shared" si="8"/>
        <v>-1.3698827571993757</v>
      </c>
      <c r="P40" s="1">
        <f t="shared" si="9"/>
        <v>1.3722242942490133</v>
      </c>
      <c r="Q40" s="4">
        <f t="shared" si="10"/>
        <v>1088.9593957955192</v>
      </c>
      <c r="R40" s="4">
        <f t="shared" si="11"/>
        <v>460.55010264762905</v>
      </c>
      <c r="S40" s="4">
        <f t="shared" si="12"/>
        <v>1088.9593957955192</v>
      </c>
      <c r="T40" s="4">
        <f t="shared" si="13"/>
        <v>460.55010264762905</v>
      </c>
      <c r="U40" s="4">
        <f t="shared" si="14"/>
        <v>18</v>
      </c>
      <c r="V40" s="4">
        <f t="shared" si="15"/>
        <v>8.9593957955191854</v>
      </c>
      <c r="W40" s="4">
        <f t="shared" si="16"/>
        <v>7</v>
      </c>
      <c r="X40" s="4">
        <f t="shared" si="17"/>
        <v>40.550102647629046</v>
      </c>
    </row>
    <row r="41" spans="5:24" x14ac:dyDescent="0.35">
      <c r="E41" s="3">
        <v>44601</v>
      </c>
      <c r="F41">
        <f t="shared" si="0"/>
        <v>9</v>
      </c>
      <c r="G41">
        <f t="shared" si="1"/>
        <v>2</v>
      </c>
      <c r="H41">
        <f>COUNT($H$2:H40)</f>
        <v>39</v>
      </c>
      <c r="I41" s="1">
        <f t="shared" si="2"/>
        <v>0.67565759810081993</v>
      </c>
      <c r="J41" s="1">
        <f t="shared" si="3"/>
        <v>0.68426470126133998</v>
      </c>
      <c r="K41" s="1">
        <f t="shared" si="4"/>
        <v>-14.112854506339335</v>
      </c>
      <c r="L41" s="1">
        <f t="shared" si="5"/>
        <v>-14.141724446102675</v>
      </c>
      <c r="M41" s="1">
        <f t="shared" si="6"/>
        <v>-0.25926159640496332</v>
      </c>
      <c r="N41" s="1">
        <f t="shared" si="7"/>
        <v>-0.25646526654414081</v>
      </c>
      <c r="O41" s="1">
        <f t="shared" si="8"/>
        <v>-1.3745771094527983</v>
      </c>
      <c r="P41" s="1">
        <f t="shared" si="9"/>
        <v>1.3769409564953656</v>
      </c>
      <c r="Q41" s="4">
        <f t="shared" si="10"/>
        <v>1090.1027224540894</v>
      </c>
      <c r="R41" s="4">
        <f t="shared" si="11"/>
        <v>459.53010266253824</v>
      </c>
      <c r="S41" s="4">
        <f t="shared" si="12"/>
        <v>1090.1027224540894</v>
      </c>
      <c r="T41" s="4">
        <f t="shared" si="13"/>
        <v>459.53010266253824</v>
      </c>
      <c r="U41" s="4">
        <f t="shared" si="14"/>
        <v>18</v>
      </c>
      <c r="V41" s="4">
        <f t="shared" si="15"/>
        <v>10.102722454089417</v>
      </c>
      <c r="W41" s="4">
        <f t="shared" si="16"/>
        <v>7</v>
      </c>
      <c r="X41" s="4">
        <f t="shared" si="17"/>
        <v>39.530102662538241</v>
      </c>
    </row>
    <row r="42" spans="5:24" x14ac:dyDescent="0.35">
      <c r="E42" s="3">
        <v>44602</v>
      </c>
      <c r="F42">
        <f t="shared" si="0"/>
        <v>10</v>
      </c>
      <c r="G42">
        <f t="shared" si="1"/>
        <v>2</v>
      </c>
      <c r="H42">
        <f>COUNT($H$2:H41)</f>
        <v>40</v>
      </c>
      <c r="I42" s="1">
        <f t="shared" si="2"/>
        <v>0.69287180442186003</v>
      </c>
      <c r="J42" s="1">
        <f t="shared" si="3"/>
        <v>0.70147890758237996</v>
      </c>
      <c r="K42" s="1">
        <f t="shared" si="4"/>
        <v>-14.167357784766455</v>
      </c>
      <c r="L42" s="1">
        <f t="shared" si="5"/>
        <v>-14.189758305063391</v>
      </c>
      <c r="M42" s="1">
        <f t="shared" si="6"/>
        <v>-0.25365083857717502</v>
      </c>
      <c r="N42" s="1">
        <f t="shared" si="7"/>
        <v>-0.2508185726011638</v>
      </c>
      <c r="O42" s="1">
        <f t="shared" si="8"/>
        <v>-1.3793155918132829</v>
      </c>
      <c r="P42" s="1">
        <f t="shared" si="9"/>
        <v>1.3817007746204921</v>
      </c>
      <c r="Q42" s="4">
        <f t="shared" si="10"/>
        <v>1091.2432058947284</v>
      </c>
      <c r="R42" s="4">
        <f t="shared" si="11"/>
        <v>458.48726656222044</v>
      </c>
      <c r="S42" s="4">
        <f t="shared" si="12"/>
        <v>1091.2432058947284</v>
      </c>
      <c r="T42" s="4">
        <f t="shared" si="13"/>
        <v>458.48726656222044</v>
      </c>
      <c r="U42" s="4">
        <f t="shared" si="14"/>
        <v>18</v>
      </c>
      <c r="V42" s="4">
        <f t="shared" si="15"/>
        <v>11.243205894728362</v>
      </c>
      <c r="W42" s="4">
        <f t="shared" si="16"/>
        <v>7</v>
      </c>
      <c r="X42" s="4">
        <f t="shared" si="17"/>
        <v>38.487266562220441</v>
      </c>
    </row>
    <row r="43" spans="5:24" x14ac:dyDescent="0.35">
      <c r="E43" s="3">
        <v>44603</v>
      </c>
      <c r="F43">
        <f t="shared" si="0"/>
        <v>11</v>
      </c>
      <c r="G43">
        <f t="shared" si="1"/>
        <v>2</v>
      </c>
      <c r="H43">
        <f>COUNT($H$2:H42)</f>
        <v>41</v>
      </c>
      <c r="I43" s="1">
        <f t="shared" si="2"/>
        <v>0.71008601074290001</v>
      </c>
      <c r="J43" s="1">
        <f t="shared" si="3"/>
        <v>0.71869311390341994</v>
      </c>
      <c r="K43" s="1">
        <f t="shared" si="4"/>
        <v>-14.208930675793411</v>
      </c>
      <c r="L43" s="1">
        <f t="shared" si="5"/>
        <v>-14.224880449602583</v>
      </c>
      <c r="M43" s="1">
        <f t="shared" si="6"/>
        <v>-0.24796872902872599</v>
      </c>
      <c r="N43" s="1">
        <f t="shared" si="7"/>
        <v>-0.24510156854463111</v>
      </c>
      <c r="O43" s="1">
        <f t="shared" si="8"/>
        <v>-1.3840962669310364</v>
      </c>
      <c r="P43" s="1">
        <f t="shared" si="9"/>
        <v>1.3865018335791288</v>
      </c>
      <c r="Q43" s="4">
        <f t="shared" si="10"/>
        <v>1092.3804288156373</v>
      </c>
      <c r="R43" s="4">
        <f t="shared" si="11"/>
        <v>457.42206704466622</v>
      </c>
      <c r="S43" s="4">
        <f t="shared" si="12"/>
        <v>1092.3804288156373</v>
      </c>
      <c r="T43" s="4">
        <f t="shared" si="13"/>
        <v>457.42206704466622</v>
      </c>
      <c r="U43" s="4">
        <f t="shared" si="14"/>
        <v>18</v>
      </c>
      <c r="V43" s="4">
        <f t="shared" si="15"/>
        <v>12.380428815637288</v>
      </c>
      <c r="W43" s="4">
        <f t="shared" si="16"/>
        <v>7</v>
      </c>
      <c r="X43" s="4">
        <f t="shared" si="17"/>
        <v>37.422067044666221</v>
      </c>
    </row>
    <row r="44" spans="5:24" x14ac:dyDescent="0.35">
      <c r="E44" s="3">
        <v>44604</v>
      </c>
      <c r="F44">
        <f t="shared" si="0"/>
        <v>12</v>
      </c>
      <c r="G44">
        <f t="shared" si="1"/>
        <v>2</v>
      </c>
      <c r="H44">
        <f>COUNT($H$2:H43)</f>
        <v>42</v>
      </c>
      <c r="I44" s="1">
        <f t="shared" si="2"/>
        <v>0.72730021706393999</v>
      </c>
      <c r="J44" s="1">
        <f t="shared" si="3"/>
        <v>0.73590732022445993</v>
      </c>
      <c r="K44" s="1">
        <f t="shared" si="4"/>
        <v>-14.237614060505518</v>
      </c>
      <c r="L44" s="1">
        <f t="shared" si="5"/>
        <v>-14.24713882115207</v>
      </c>
      <c r="M44" s="1">
        <f t="shared" si="6"/>
        <v>-0.24221735206310155</v>
      </c>
      <c r="N44" s="1">
        <f t="shared" si="7"/>
        <v>-0.23931634068580374</v>
      </c>
      <c r="O44" s="1">
        <f t="shared" si="8"/>
        <v>-1.3889172422366167</v>
      </c>
      <c r="P44" s="1">
        <f t="shared" si="9"/>
        <v>1.3913422634279018</v>
      </c>
      <c r="Q44" s="4">
        <f t="shared" si="10"/>
        <v>1093.5139983529357</v>
      </c>
      <c r="R44" s="4">
        <f t="shared" si="11"/>
        <v>456.33498061076034</v>
      </c>
      <c r="S44" s="4">
        <f t="shared" si="12"/>
        <v>1093.5139983529357</v>
      </c>
      <c r="T44" s="4">
        <f t="shared" si="13"/>
        <v>456.33498061076034</v>
      </c>
      <c r="U44" s="4">
        <f t="shared" si="14"/>
        <v>18</v>
      </c>
      <c r="V44" s="4">
        <f t="shared" si="15"/>
        <v>13.513998352935687</v>
      </c>
      <c r="W44" s="4">
        <f t="shared" si="16"/>
        <v>7</v>
      </c>
      <c r="X44" s="4">
        <f t="shared" si="17"/>
        <v>36.33498061076034</v>
      </c>
    </row>
    <row r="45" spans="5:24" x14ac:dyDescent="0.35">
      <c r="E45" s="3">
        <v>44605</v>
      </c>
      <c r="F45">
        <f t="shared" si="0"/>
        <v>13</v>
      </c>
      <c r="G45">
        <f t="shared" si="1"/>
        <v>2</v>
      </c>
      <c r="H45">
        <f>COUNT($H$2:H44)</f>
        <v>43</v>
      </c>
      <c r="I45" s="1">
        <f t="shared" si="2"/>
        <v>0.74451442338497997</v>
      </c>
      <c r="J45" s="1">
        <f t="shared" si="3"/>
        <v>0.75312152654550002</v>
      </c>
      <c r="K45" s="1">
        <f t="shared" si="4"/>
        <v>-14.253462919839166</v>
      </c>
      <c r="L45" s="1">
        <f t="shared" si="5"/>
        <v>-14.256595417268752</v>
      </c>
      <c r="M45" s="1">
        <f t="shared" si="6"/>
        <v>-0.23639879566054134</v>
      </c>
      <c r="N45" s="1">
        <f t="shared" si="7"/>
        <v>-0.23346497834066854</v>
      </c>
      <c r="O45" s="1">
        <f t="shared" si="8"/>
        <v>-1.3937766705423715</v>
      </c>
      <c r="P45" s="1">
        <f t="shared" si="9"/>
        <v>1.3962202398444008</v>
      </c>
      <c r="Q45" s="4">
        <f t="shared" si="10"/>
        <v>1094.6435461433339</v>
      </c>
      <c r="R45" s="4">
        <f t="shared" si="11"/>
        <v>455.22648736195805</v>
      </c>
      <c r="S45" s="4">
        <f t="shared" si="12"/>
        <v>1094.6435461433339</v>
      </c>
      <c r="T45" s="4">
        <f t="shared" si="13"/>
        <v>455.22648736195805</v>
      </c>
      <c r="U45" s="4">
        <f t="shared" si="14"/>
        <v>18</v>
      </c>
      <c r="V45" s="4">
        <f t="shared" si="15"/>
        <v>14.643546143333879</v>
      </c>
      <c r="W45" s="4">
        <f t="shared" si="16"/>
        <v>7</v>
      </c>
      <c r="X45" s="4">
        <f t="shared" si="17"/>
        <v>35.22648736195805</v>
      </c>
    </row>
    <row r="46" spans="5:24" x14ac:dyDescent="0.35">
      <c r="E46" s="3">
        <v>44606</v>
      </c>
      <c r="F46">
        <f t="shared" si="0"/>
        <v>14</v>
      </c>
      <c r="G46">
        <f t="shared" si="1"/>
        <v>2</v>
      </c>
      <c r="H46">
        <f>COUNT($H$2:H45)</f>
        <v>44</v>
      </c>
      <c r="I46" s="1">
        <f t="shared" si="2"/>
        <v>0.76172862970601996</v>
      </c>
      <c r="J46" s="1">
        <f t="shared" si="3"/>
        <v>0.77033573286654</v>
      </c>
      <c r="K46" s="1">
        <f t="shared" si="4"/>
        <v>-14.256546243052853</v>
      </c>
      <c r="L46" s="1">
        <f t="shared" si="5"/>
        <v>-14.253326191966842</v>
      </c>
      <c r="M46" s="1">
        <f t="shared" si="6"/>
        <v>-0.2305151501452348</v>
      </c>
      <c r="N46" s="1">
        <f t="shared" si="7"/>
        <v>-0.2275495725198762</v>
      </c>
      <c r="O46" s="1">
        <f t="shared" si="8"/>
        <v>-1.3986727504809826</v>
      </c>
      <c r="P46" s="1">
        <f t="shared" si="9"/>
        <v>1.4011339844870458</v>
      </c>
      <c r="Q46" s="4">
        <f t="shared" si="10"/>
        <v>1095.7687283331118</v>
      </c>
      <c r="R46" s="4">
        <f t="shared" si="11"/>
        <v>454.09707081814184</v>
      </c>
      <c r="S46" s="4">
        <f t="shared" si="12"/>
        <v>1095.7687283331118</v>
      </c>
      <c r="T46" s="4">
        <f t="shared" si="13"/>
        <v>454.09707081814184</v>
      </c>
      <c r="U46" s="4">
        <f t="shared" si="14"/>
        <v>18</v>
      </c>
      <c r="V46" s="4">
        <f t="shared" si="15"/>
        <v>15.768728333111767</v>
      </c>
      <c r="W46" s="4">
        <f t="shared" si="16"/>
        <v>7</v>
      </c>
      <c r="X46" s="4">
        <f t="shared" si="17"/>
        <v>34.097070818141844</v>
      </c>
    </row>
    <row r="47" spans="5:24" x14ac:dyDescent="0.35">
      <c r="E47" s="3">
        <v>44607</v>
      </c>
      <c r="F47">
        <f t="shared" si="0"/>
        <v>15</v>
      </c>
      <c r="G47">
        <f t="shared" si="1"/>
        <v>2</v>
      </c>
      <c r="H47">
        <f>COUNT($H$2:H46)</f>
        <v>45</v>
      </c>
      <c r="I47" s="1">
        <f t="shared" si="2"/>
        <v>0.77894283602705994</v>
      </c>
      <c r="J47" s="1">
        <f t="shared" si="3"/>
        <v>0.78754993918757998</v>
      </c>
      <c r="K47" s="1">
        <f t="shared" si="4"/>
        <v>-14.246946919952107</v>
      </c>
      <c r="L47" s="1">
        <f t="shared" si="5"/>
        <v>-14.237420939869322</v>
      </c>
      <c r="M47" s="1">
        <f t="shared" si="6"/>
        <v>-0.22456850689846719</v>
      </c>
      <c r="N47" s="1">
        <f t="shared" si="7"/>
        <v>-0.22157221466554394</v>
      </c>
      <c r="O47" s="1">
        <f t="shared" si="8"/>
        <v>-1.4036037267885195</v>
      </c>
      <c r="P47" s="1">
        <f t="shared" si="9"/>
        <v>1.4060817652032014</v>
      </c>
      <c r="Q47" s="4">
        <f t="shared" si="10"/>
        <v>1096.8892255352146</v>
      </c>
      <c r="R47" s="4">
        <f t="shared" si="11"/>
        <v>452.94721775407658</v>
      </c>
      <c r="S47" s="4">
        <f t="shared" si="12"/>
        <v>1096.8892255352146</v>
      </c>
      <c r="T47" s="4">
        <f t="shared" si="13"/>
        <v>452.94721775407658</v>
      </c>
      <c r="U47" s="4">
        <f t="shared" si="14"/>
        <v>18</v>
      </c>
      <c r="V47" s="4">
        <f t="shared" si="15"/>
        <v>16.889225535214564</v>
      </c>
      <c r="W47" s="4">
        <f t="shared" si="16"/>
        <v>7</v>
      </c>
      <c r="X47" s="4">
        <f t="shared" si="17"/>
        <v>32.947217754076576</v>
      </c>
    </row>
    <row r="48" spans="5:24" x14ac:dyDescent="0.35">
      <c r="E48" s="3">
        <v>44608</v>
      </c>
      <c r="F48">
        <f t="shared" si="0"/>
        <v>16</v>
      </c>
      <c r="G48">
        <f t="shared" si="1"/>
        <v>2</v>
      </c>
      <c r="H48">
        <f>COUNT($H$2:H47)</f>
        <v>46</v>
      </c>
      <c r="I48" s="1">
        <f t="shared" si="2"/>
        <v>0.79615704234809992</v>
      </c>
      <c r="J48" s="1">
        <f t="shared" si="3"/>
        <v>0.80476414550861997</v>
      </c>
      <c r="K48" s="1">
        <f t="shared" si="4"/>
        <v>-14.224761617003699</v>
      </c>
      <c r="L48" s="1">
        <f t="shared" si="5"/>
        <v>-14.208983164323545</v>
      </c>
      <c r="M48" s="1">
        <f t="shared" si="6"/>
        <v>-0.21856095711951201</v>
      </c>
      <c r="N48" s="1">
        <f t="shared" si="7"/>
        <v>-0.21553499543665025</v>
      </c>
      <c r="O48" s="1">
        <f t="shared" si="8"/>
        <v>-1.408567890439492</v>
      </c>
      <c r="P48" s="1">
        <f t="shared" si="9"/>
        <v>1.4110618960930483</v>
      </c>
      <c r="Q48" s="4">
        <f t="shared" si="10"/>
        <v>1098.0047427363181</v>
      </c>
      <c r="R48" s="4">
        <f t="shared" si="11"/>
        <v>451.77741805288701</v>
      </c>
      <c r="S48" s="4">
        <f t="shared" si="12"/>
        <v>1098.0047427363181</v>
      </c>
      <c r="T48" s="4">
        <f t="shared" si="13"/>
        <v>451.77741805288701</v>
      </c>
      <c r="U48" s="4">
        <f t="shared" si="14"/>
        <v>18</v>
      </c>
      <c r="V48" s="4">
        <f t="shared" si="15"/>
        <v>18.004742736318121</v>
      </c>
      <c r="W48" s="4">
        <f t="shared" si="16"/>
        <v>7</v>
      </c>
      <c r="X48" s="4">
        <f t="shared" si="17"/>
        <v>31.777418052887015</v>
      </c>
    </row>
    <row r="49" spans="5:24" x14ac:dyDescent="0.35">
      <c r="E49" s="3">
        <v>44609</v>
      </c>
      <c r="F49">
        <f t="shared" si="0"/>
        <v>17</v>
      </c>
      <c r="G49">
        <f t="shared" si="1"/>
        <v>2</v>
      </c>
      <c r="H49">
        <f>COUNT($H$2:H48)</f>
        <v>47</v>
      </c>
      <c r="I49" s="1">
        <f t="shared" si="2"/>
        <v>0.81337124866914001</v>
      </c>
      <c r="J49" s="1">
        <f t="shared" si="3"/>
        <v>0.82197835182965995</v>
      </c>
      <c r="K49" s="1">
        <f t="shared" si="4"/>
        <v>-14.190100637493622</v>
      </c>
      <c r="L49" s="1">
        <f t="shared" si="5"/>
        <v>-14.168129929644865</v>
      </c>
      <c r="M49" s="1">
        <f t="shared" si="6"/>
        <v>-0.21249459063592163</v>
      </c>
      <c r="N49" s="1">
        <f t="shared" si="7"/>
        <v>-0.20944000354460035</v>
      </c>
      <c r="O49" s="1">
        <f t="shared" si="8"/>
        <v>-1.4135635786414209</v>
      </c>
      <c r="P49" s="1">
        <f t="shared" si="9"/>
        <v>1.4160727374367283</v>
      </c>
      <c r="Q49" s="4">
        <f t="shared" si="10"/>
        <v>1099.1150091557431</v>
      </c>
      <c r="R49" s="4">
        <f t="shared" si="11"/>
        <v>450.58816457499819</v>
      </c>
      <c r="S49" s="4">
        <f t="shared" si="12"/>
        <v>1099.1150091557431</v>
      </c>
      <c r="T49" s="4">
        <f t="shared" si="13"/>
        <v>450.58816457499819</v>
      </c>
      <c r="U49" s="4">
        <f t="shared" si="14"/>
        <v>18</v>
      </c>
      <c r="V49" s="4">
        <f t="shared" si="15"/>
        <v>19.11500915574311</v>
      </c>
      <c r="W49" s="4">
        <f t="shared" si="16"/>
        <v>7</v>
      </c>
      <c r="X49" s="4">
        <f t="shared" si="17"/>
        <v>30.588164574998189</v>
      </c>
    </row>
    <row r="50" spans="5:24" x14ac:dyDescent="0.35">
      <c r="E50" s="3">
        <v>44610</v>
      </c>
      <c r="F50">
        <f t="shared" si="0"/>
        <v>18</v>
      </c>
      <c r="G50">
        <f t="shared" si="1"/>
        <v>2</v>
      </c>
      <c r="H50">
        <f>COUNT($H$2:H49)</f>
        <v>48</v>
      </c>
      <c r="I50" s="1">
        <f t="shared" si="2"/>
        <v>0.83058545499017999</v>
      </c>
      <c r="J50" s="1">
        <f t="shared" si="3"/>
        <v>0.83919255815069993</v>
      </c>
      <c r="K50" s="1">
        <f t="shared" si="4"/>
        <v>-14.143087765902012</v>
      </c>
      <c r="L50" s="1">
        <f t="shared" si="5"/>
        <v>-14.11499169767086</v>
      </c>
      <c r="M50" s="1">
        <f t="shared" si="6"/>
        <v>-0.2063714947647268</v>
      </c>
      <c r="N50" s="1">
        <f t="shared" si="7"/>
        <v>-0.20328932464039773</v>
      </c>
      <c r="O50" s="1">
        <f t="shared" si="8"/>
        <v>-1.4185891746964279</v>
      </c>
      <c r="P50" s="1">
        <f t="shared" si="9"/>
        <v>1.4211126954922413</v>
      </c>
      <c r="Q50" s="4">
        <f t="shared" si="10"/>
        <v>1100.2197780581098</v>
      </c>
      <c r="R50" s="4">
        <f t="shared" si="11"/>
        <v>449.37995304100878</v>
      </c>
      <c r="S50" s="4">
        <f t="shared" si="12"/>
        <v>1100.2197780581098</v>
      </c>
      <c r="T50" s="4">
        <f t="shared" si="13"/>
        <v>449.37995304100878</v>
      </c>
      <c r="U50" s="4">
        <f t="shared" si="14"/>
        <v>18</v>
      </c>
      <c r="V50" s="4">
        <f t="shared" si="15"/>
        <v>20.219778058109796</v>
      </c>
      <c r="W50" s="4">
        <f t="shared" si="16"/>
        <v>7</v>
      </c>
      <c r="X50" s="4">
        <f t="shared" si="17"/>
        <v>29.379953041008775</v>
      </c>
    </row>
    <row r="51" spans="5:24" x14ac:dyDescent="0.35">
      <c r="E51" s="3">
        <v>44611</v>
      </c>
      <c r="F51">
        <f t="shared" si="0"/>
        <v>19</v>
      </c>
      <c r="G51">
        <f t="shared" si="1"/>
        <v>2</v>
      </c>
      <c r="H51">
        <f>COUNT($H$2:H50)</f>
        <v>49</v>
      </c>
      <c r="I51" s="1">
        <f t="shared" si="2"/>
        <v>0.84779966131121998</v>
      </c>
      <c r="J51" s="1">
        <f t="shared" si="3"/>
        <v>0.85640676447174002</v>
      </c>
      <c r="K51" s="1">
        <f t="shared" si="4"/>
        <v>-14.083860096686907</v>
      </c>
      <c r="L51" s="1">
        <f t="shared" si="5"/>
        <v>-14.049712148827137</v>
      </c>
      <c r="M51" s="1">
        <f t="shared" si="6"/>
        <v>-0.20019375322590174</v>
      </c>
      <c r="N51" s="1">
        <f t="shared" si="7"/>
        <v>-0.19708504025470661</v>
      </c>
      <c r="O51" s="1">
        <f t="shared" si="8"/>
        <v>-1.4236431077372886</v>
      </c>
      <c r="P51" s="1">
        <f t="shared" si="9"/>
        <v>1.4261802221714908</v>
      </c>
      <c r="Q51" s="4">
        <f t="shared" si="10"/>
        <v>1101.3188265216268</v>
      </c>
      <c r="R51" s="4">
        <f t="shared" si="11"/>
        <v>448.15328192700133</v>
      </c>
      <c r="S51" s="4">
        <f t="shared" si="12"/>
        <v>1101.3188265216268</v>
      </c>
      <c r="T51" s="4">
        <f t="shared" si="13"/>
        <v>448.15328192700133</v>
      </c>
      <c r="U51" s="4">
        <f t="shared" si="14"/>
        <v>18</v>
      </c>
      <c r="V51" s="4">
        <f t="shared" si="15"/>
        <v>21.318826521626761</v>
      </c>
      <c r="W51" s="4">
        <f t="shared" si="16"/>
        <v>7</v>
      </c>
      <c r="X51" s="4">
        <f t="shared" si="17"/>
        <v>28.153281927001331</v>
      </c>
    </row>
    <row r="52" spans="5:24" x14ac:dyDescent="0.35">
      <c r="E52" s="3">
        <v>44612</v>
      </c>
      <c r="F52">
        <f t="shared" si="0"/>
        <v>20</v>
      </c>
      <c r="G52">
        <f t="shared" si="1"/>
        <v>2</v>
      </c>
      <c r="H52">
        <f>COUNT($H$2:H51)</f>
        <v>50</v>
      </c>
      <c r="I52" s="1">
        <f t="shared" si="2"/>
        <v>0.86501386763225996</v>
      </c>
      <c r="J52" s="1">
        <f t="shared" si="3"/>
        <v>0.87362097079278</v>
      </c>
      <c r="K52" s="1">
        <f t="shared" si="4"/>
        <v>-14.012567847686947</v>
      </c>
      <c r="L52" s="1">
        <f t="shared" si="5"/>
        <v>-13.972447987924035</v>
      </c>
      <c r="M52" s="1">
        <f t="shared" si="6"/>
        <v>-0.19396344510930705</v>
      </c>
      <c r="N52" s="1">
        <f t="shared" si="7"/>
        <v>-0.19082922679193814</v>
      </c>
      <c r="O52" s="1">
        <f t="shared" si="8"/>
        <v>-1.4287238523452916</v>
      </c>
      <c r="P52" s="1">
        <f t="shared" si="9"/>
        <v>1.4312738146017587</v>
      </c>
      <c r="Q52" s="4">
        <f t="shared" si="10"/>
        <v>1102.4119551639164</v>
      </c>
      <c r="R52" s="4">
        <f t="shared" si="11"/>
        <v>446.90865237084165</v>
      </c>
      <c r="S52" s="4">
        <f t="shared" si="12"/>
        <v>1102.4119551639164</v>
      </c>
      <c r="T52" s="4">
        <f t="shared" si="13"/>
        <v>446.90865237084165</v>
      </c>
      <c r="U52" s="4">
        <f t="shared" si="14"/>
        <v>18</v>
      </c>
      <c r="V52" s="4">
        <f t="shared" si="15"/>
        <v>22.411955163916446</v>
      </c>
      <c r="W52" s="4">
        <f t="shared" si="16"/>
        <v>7</v>
      </c>
      <c r="X52" s="4">
        <f t="shared" si="17"/>
        <v>26.908652370841651</v>
      </c>
    </row>
    <row r="53" spans="5:24" x14ac:dyDescent="0.35">
      <c r="E53" s="3">
        <v>44613</v>
      </c>
      <c r="F53">
        <f t="shared" si="0"/>
        <v>21</v>
      </c>
      <c r="G53">
        <f t="shared" si="1"/>
        <v>2</v>
      </c>
      <c r="H53">
        <f>COUNT($H$2:H52)</f>
        <v>51</v>
      </c>
      <c r="I53" s="1">
        <f t="shared" si="2"/>
        <v>0.88222807395329994</v>
      </c>
      <c r="J53" s="1">
        <f t="shared" si="3"/>
        <v>0.89083517711381999</v>
      </c>
      <c r="K53" s="1">
        <f t="shared" si="4"/>
        <v>-13.929374158371399</v>
      </c>
      <c r="L53" s="1">
        <f t="shared" si="5"/>
        <v>-13.883368734921474</v>
      </c>
      <c r="M53" s="1">
        <f t="shared" si="6"/>
        <v>-0.18768264389616307</v>
      </c>
      <c r="N53" s="1">
        <f t="shared" si="7"/>
        <v>-0.18452395457933743</v>
      </c>
      <c r="O53" s="1">
        <f t="shared" si="8"/>
        <v>-1.4338299280571127</v>
      </c>
      <c r="P53" s="1">
        <f t="shared" si="9"/>
        <v>1.4363920145797426</v>
      </c>
      <c r="Q53" s="4">
        <f t="shared" si="10"/>
        <v>1103.4989878272474</v>
      </c>
      <c r="R53" s="4">
        <f t="shared" si="11"/>
        <v>445.64656808806939</v>
      </c>
      <c r="S53" s="4">
        <f t="shared" si="12"/>
        <v>1103.4989878272474</v>
      </c>
      <c r="T53" s="4">
        <f t="shared" si="13"/>
        <v>445.64656808806939</v>
      </c>
      <c r="U53" s="4">
        <f t="shared" si="14"/>
        <v>18</v>
      </c>
      <c r="V53" s="4">
        <f t="shared" si="15"/>
        <v>23.498987827247447</v>
      </c>
      <c r="W53" s="4">
        <f t="shared" si="16"/>
        <v>7</v>
      </c>
      <c r="X53" s="4">
        <f t="shared" si="17"/>
        <v>25.646568088069387</v>
      </c>
    </row>
    <row r="54" spans="5:24" x14ac:dyDescent="0.35">
      <c r="E54" s="3">
        <v>44614</v>
      </c>
      <c r="F54">
        <f t="shared" si="0"/>
        <v>22</v>
      </c>
      <c r="G54">
        <f t="shared" si="1"/>
        <v>2</v>
      </c>
      <c r="H54">
        <f>COUNT($H$2:H53)</f>
        <v>52</v>
      </c>
      <c r="I54" s="1">
        <f t="shared" si="2"/>
        <v>0.89944228027433992</v>
      </c>
      <c r="J54" s="1">
        <f t="shared" si="3"/>
        <v>0.90804938343485997</v>
      </c>
      <c r="K54" s="1">
        <f t="shared" si="4"/>
        <v>-13.834454873183571</v>
      </c>
      <c r="L54" s="1">
        <f t="shared" si="5"/>
        <v>-13.78265650091689</v>
      </c>
      <c r="M54" s="1">
        <f t="shared" si="6"/>
        <v>-0.18135341653595757</v>
      </c>
      <c r="N54" s="1">
        <f t="shared" si="7"/>
        <v>-0.17817128697189608</v>
      </c>
      <c r="O54" s="1">
        <f t="shared" si="8"/>
        <v>-1.4389598987677543</v>
      </c>
      <c r="P54" s="1">
        <f t="shared" si="9"/>
        <v>1.4415334079251108</v>
      </c>
      <c r="Q54" s="4">
        <f t="shared" si="10"/>
        <v>1104.5797712250417</v>
      </c>
      <c r="R54" s="4">
        <f t="shared" si="11"/>
        <v>444.36753529603982</v>
      </c>
      <c r="S54" s="4">
        <f t="shared" si="12"/>
        <v>1104.5797712250417</v>
      </c>
      <c r="T54" s="4">
        <f t="shared" si="13"/>
        <v>444.36753529603982</v>
      </c>
      <c r="U54" s="4">
        <f t="shared" si="14"/>
        <v>18</v>
      </c>
      <c r="V54" s="4">
        <f t="shared" si="15"/>
        <v>24.579771225041668</v>
      </c>
      <c r="W54" s="4">
        <f t="shared" si="16"/>
        <v>7</v>
      </c>
      <c r="X54" s="4">
        <f t="shared" si="17"/>
        <v>24.367535296039819</v>
      </c>
    </row>
    <row r="55" spans="5:24" x14ac:dyDescent="0.35">
      <c r="E55" s="3">
        <v>44615</v>
      </c>
      <c r="F55">
        <f t="shared" si="0"/>
        <v>23</v>
      </c>
      <c r="G55">
        <f t="shared" si="1"/>
        <v>2</v>
      </c>
      <c r="H55">
        <f>COUNT($H$2:H54)</f>
        <v>53</v>
      </c>
      <c r="I55" s="1">
        <f t="shared" si="2"/>
        <v>0.91665648659538002</v>
      </c>
      <c r="J55" s="1">
        <f t="shared" si="3"/>
        <v>0.92526358975589995</v>
      </c>
      <c r="K55" s="1">
        <f t="shared" si="4"/>
        <v>-13.727998310241345</v>
      </c>
      <c r="L55" s="1">
        <f t="shared" si="5"/>
        <v>-13.670505749628607</v>
      </c>
      <c r="M55" s="1">
        <f t="shared" si="6"/>
        <v>-0.17497782257952849</v>
      </c>
      <c r="N55" s="1">
        <f t="shared" si="7"/>
        <v>-0.17177327951375385</v>
      </c>
      <c r="O55" s="1">
        <f t="shared" si="8"/>
        <v>-1.4441123720364071</v>
      </c>
      <c r="P55" s="1">
        <f t="shared" si="9"/>
        <v>1.4466966237403356</v>
      </c>
      <c r="Q55" s="4">
        <f t="shared" si="10"/>
        <v>1105.6541745514905</v>
      </c>
      <c r="R55" s="4">
        <f t="shared" si="11"/>
        <v>443.07206264504123</v>
      </c>
      <c r="S55" s="4">
        <f t="shared" si="12"/>
        <v>1105.6541745514905</v>
      </c>
      <c r="T55" s="4">
        <f t="shared" si="13"/>
        <v>443.07206264504123</v>
      </c>
      <c r="U55" s="4">
        <f t="shared" si="14"/>
        <v>18</v>
      </c>
      <c r="V55" s="4">
        <f t="shared" si="15"/>
        <v>25.654174551490541</v>
      </c>
      <c r="W55" s="4">
        <f t="shared" si="16"/>
        <v>7</v>
      </c>
      <c r="X55" s="4">
        <f t="shared" si="17"/>
        <v>23.072062645041228</v>
      </c>
    </row>
    <row r="56" spans="5:24" x14ac:dyDescent="0.35">
      <c r="E56" s="3">
        <v>44616</v>
      </c>
      <c r="F56">
        <f t="shared" si="0"/>
        <v>24</v>
      </c>
      <c r="G56">
        <f t="shared" si="1"/>
        <v>2</v>
      </c>
      <c r="H56">
        <f>COUNT($H$2:H55)</f>
        <v>54</v>
      </c>
      <c r="I56" s="1">
        <f t="shared" si="2"/>
        <v>0.93387069291642</v>
      </c>
      <c r="J56" s="1">
        <f t="shared" si="3"/>
        <v>0.94247779607693993</v>
      </c>
      <c r="K56" s="1">
        <f t="shared" si="4"/>
        <v>-13.61020501567576</v>
      </c>
      <c r="L56" s="1">
        <f t="shared" si="5"/>
        <v>-13.547123044664064</v>
      </c>
      <c r="M56" s="1">
        <f t="shared" si="6"/>
        <v>-0.16855791336891157</v>
      </c>
      <c r="N56" s="1">
        <f t="shared" si="7"/>
        <v>-0.16533197915659753</v>
      </c>
      <c r="O56" s="1">
        <f t="shared" si="8"/>
        <v>-1.4492859983018871</v>
      </c>
      <c r="P56" s="1">
        <f t="shared" si="9"/>
        <v>1.4518803335833383</v>
      </c>
      <c r="Q56" s="4">
        <f t="shared" si="10"/>
        <v>1106.722089056085</v>
      </c>
      <c r="R56" s="4">
        <f t="shared" si="11"/>
        <v>441.76066115517875</v>
      </c>
      <c r="S56" s="4">
        <f t="shared" si="12"/>
        <v>1106.722089056085</v>
      </c>
      <c r="T56" s="4">
        <f t="shared" si="13"/>
        <v>441.76066115517875</v>
      </c>
      <c r="U56" s="4">
        <f t="shared" si="14"/>
        <v>18</v>
      </c>
      <c r="V56" s="4">
        <f t="shared" si="15"/>
        <v>26.722089056084997</v>
      </c>
      <c r="W56" s="4">
        <f t="shared" si="16"/>
        <v>7</v>
      </c>
      <c r="X56" s="4">
        <f t="shared" si="17"/>
        <v>21.760661155178752</v>
      </c>
    </row>
    <row r="57" spans="5:24" x14ac:dyDescent="0.35">
      <c r="E57" s="3">
        <v>44617</v>
      </c>
      <c r="F57">
        <f t="shared" si="0"/>
        <v>25</v>
      </c>
      <c r="G57">
        <f t="shared" si="1"/>
        <v>2</v>
      </c>
      <c r="H57">
        <f>COUNT($H$2:H56)</f>
        <v>55</v>
      </c>
      <c r="I57" s="1">
        <f t="shared" si="2"/>
        <v>0.95108489923745998</v>
      </c>
      <c r="J57" s="1">
        <f t="shared" si="3"/>
        <v>0.95969200239797992</v>
      </c>
      <c r="K57" s="1">
        <f t="shared" si="4"/>
        <v>-13.481287503905401</v>
      </c>
      <c r="L57" s="1">
        <f t="shared" si="5"/>
        <v>-13.412726782878993</v>
      </c>
      <c r="M57" s="1">
        <f t="shared" si="6"/>
        <v>-0.16209573128437821</v>
      </c>
      <c r="N57" s="1">
        <f t="shared" si="7"/>
        <v>-0.15884942353540615</v>
      </c>
      <c r="O57" s="1">
        <f t="shared" si="8"/>
        <v>-1.4544794700140689</v>
      </c>
      <c r="P57" s="1">
        <f t="shared" si="9"/>
        <v>1.4570832505592568</v>
      </c>
      <c r="Q57" s="4">
        <f t="shared" si="10"/>
        <v>1107.783427584829</v>
      </c>
      <c r="R57" s="4">
        <f t="shared" si="11"/>
        <v>440.43384415788529</v>
      </c>
      <c r="S57" s="4">
        <f t="shared" si="12"/>
        <v>1107.783427584829</v>
      </c>
      <c r="T57" s="4">
        <f t="shared" si="13"/>
        <v>440.43384415788529</v>
      </c>
      <c r="U57" s="4">
        <f t="shared" si="14"/>
        <v>18</v>
      </c>
      <c r="V57" s="4">
        <f t="shared" si="15"/>
        <v>27.783427584829042</v>
      </c>
      <c r="W57" s="4">
        <f t="shared" si="16"/>
        <v>7</v>
      </c>
      <c r="X57" s="4">
        <f t="shared" si="17"/>
        <v>20.433844157885289</v>
      </c>
    </row>
    <row r="58" spans="5:24" x14ac:dyDescent="0.35">
      <c r="E58" s="3">
        <v>44618</v>
      </c>
      <c r="F58">
        <f t="shared" si="0"/>
        <v>26</v>
      </c>
      <c r="G58">
        <f t="shared" si="1"/>
        <v>2</v>
      </c>
      <c r="H58">
        <f>COUNT($H$2:H57)</f>
        <v>56</v>
      </c>
      <c r="I58" s="1">
        <f t="shared" si="2"/>
        <v>0.96829910555849996</v>
      </c>
      <c r="J58" s="1">
        <f t="shared" si="3"/>
        <v>0.97690620871902001</v>
      </c>
      <c r="K58" s="1">
        <f t="shared" si="4"/>
        <v>-13.341469984161037</v>
      </c>
      <c r="L58" s="1">
        <f t="shared" si="5"/>
        <v>-13.267546914150097</v>
      </c>
      <c r="M58" s="1">
        <f t="shared" si="6"/>
        <v>-0.15559330904893473</v>
      </c>
      <c r="N58" s="1">
        <f t="shared" si="7"/>
        <v>-0.15232764030173226</v>
      </c>
      <c r="O58" s="1">
        <f t="shared" si="8"/>
        <v>-1.4596915206874972</v>
      </c>
      <c r="P58" s="1">
        <f t="shared" si="9"/>
        <v>1.4623041283373848</v>
      </c>
      <c r="Q58" s="4">
        <f t="shared" si="10"/>
        <v>1108.8381240898675</v>
      </c>
      <c r="R58" s="4">
        <f t="shared" si="11"/>
        <v>439.0921272409949</v>
      </c>
      <c r="S58" s="4">
        <f t="shared" si="12"/>
        <v>1108.8381240898675</v>
      </c>
      <c r="T58" s="4">
        <f t="shared" si="13"/>
        <v>439.0921272409949</v>
      </c>
      <c r="U58" s="4">
        <f t="shared" si="14"/>
        <v>18</v>
      </c>
      <c r="V58" s="4">
        <f t="shared" si="15"/>
        <v>28.838124089867506</v>
      </c>
      <c r="W58" s="4">
        <f t="shared" si="16"/>
        <v>7</v>
      </c>
      <c r="X58" s="4">
        <f t="shared" si="17"/>
        <v>19.092127240994898</v>
      </c>
    </row>
    <row r="59" spans="5:24" x14ac:dyDescent="0.35">
      <c r="E59" s="3">
        <v>44619</v>
      </c>
      <c r="F59">
        <f t="shared" si="0"/>
        <v>27</v>
      </c>
      <c r="G59">
        <f t="shared" si="1"/>
        <v>2</v>
      </c>
      <c r="H59">
        <f>COUNT($H$2:H58)</f>
        <v>57</v>
      </c>
      <c r="I59" s="1">
        <f t="shared" si="2"/>
        <v>0.98551331187953994</v>
      </c>
      <c r="J59" s="1">
        <f t="shared" si="3"/>
        <v>0.99412041504005999</v>
      </c>
      <c r="K59" s="1">
        <f t="shared" si="4"/>
        <v>-13.190988073590924</v>
      </c>
      <c r="L59" s="1">
        <f t="shared" si="5"/>
        <v>-13.111824647899638</v>
      </c>
      <c r="M59" s="1">
        <f t="shared" si="6"/>
        <v>-0.1490526690903945</v>
      </c>
      <c r="N59" s="1">
        <f t="shared" si="7"/>
        <v>-0.14576864651455262</v>
      </c>
      <c r="O59" s="1">
        <f t="shared" si="8"/>
        <v>-1.4649209238831069</v>
      </c>
      <c r="P59" s="1">
        <f t="shared" si="9"/>
        <v>1.4675417600990872</v>
      </c>
      <c r="Q59" s="4">
        <f t="shared" si="10"/>
        <v>1109.8861331092201</v>
      </c>
      <c r="R59" s="4">
        <f t="shared" si="11"/>
        <v>437.73602819638757</v>
      </c>
      <c r="S59" s="4">
        <f t="shared" si="12"/>
        <v>1109.8861331092201</v>
      </c>
      <c r="T59" s="4">
        <f t="shared" si="13"/>
        <v>437.73602819638757</v>
      </c>
      <c r="U59" s="4">
        <f t="shared" si="14"/>
        <v>18</v>
      </c>
      <c r="V59" s="4">
        <f t="shared" si="15"/>
        <v>29.886133109220054</v>
      </c>
      <c r="W59" s="4">
        <f t="shared" si="16"/>
        <v>7</v>
      </c>
      <c r="X59" s="4">
        <f t="shared" si="17"/>
        <v>17.736028196387565</v>
      </c>
    </row>
    <row r="60" spans="5:24" x14ac:dyDescent="0.35">
      <c r="E60" s="3">
        <v>44620</v>
      </c>
      <c r="F60">
        <f t="shared" si="0"/>
        <v>28</v>
      </c>
      <c r="G60">
        <f t="shared" si="1"/>
        <v>2</v>
      </c>
      <c r="H60">
        <f>COUNT($H$2:H59)</f>
        <v>58</v>
      </c>
      <c r="I60" s="1">
        <f t="shared" si="2"/>
        <v>1.0027275182005799</v>
      </c>
      <c r="J60" s="1">
        <f t="shared" si="3"/>
        <v>1.0113346213610999</v>
      </c>
      <c r="K60" s="1">
        <f t="shared" si="4"/>
        <v>-13.030088497293184</v>
      </c>
      <c r="L60" s="1">
        <f t="shared" si="5"/>
        <v>-12.945812146725974</v>
      </c>
      <c r="M60" s="1">
        <f t="shared" si="6"/>
        <v>-0.14247582296097577</v>
      </c>
      <c r="N60" s="1">
        <f t="shared" si="7"/>
        <v>-0.13917444808856302</v>
      </c>
      <c r="O60" s="1">
        <f t="shared" si="8"/>
        <v>-1.4701664921237181</v>
      </c>
      <c r="P60" s="1">
        <f t="shared" si="9"/>
        <v>1.4727949774222271</v>
      </c>
      <c r="Q60" s="4">
        <f t="shared" si="10"/>
        <v>1110.927429218262</v>
      </c>
      <c r="R60" s="4">
        <f t="shared" si="11"/>
        <v>436.36606696929022</v>
      </c>
      <c r="S60" s="4">
        <f t="shared" si="12"/>
        <v>1110.927429218262</v>
      </c>
      <c r="T60" s="4">
        <f t="shared" si="13"/>
        <v>436.36606696929022</v>
      </c>
      <c r="U60" s="4">
        <f t="shared" si="14"/>
        <v>18</v>
      </c>
      <c r="V60" s="4">
        <f t="shared" si="15"/>
        <v>30.927429218261977</v>
      </c>
      <c r="W60" s="4">
        <f t="shared" si="16"/>
        <v>7</v>
      </c>
      <c r="X60" s="4">
        <f t="shared" si="17"/>
        <v>16.366066969290216</v>
      </c>
    </row>
    <row r="61" spans="5:24" x14ac:dyDescent="0.35">
      <c r="E61" s="3">
        <v>44621</v>
      </c>
      <c r="F61">
        <f t="shared" si="0"/>
        <v>1</v>
      </c>
      <c r="G61">
        <f t="shared" si="1"/>
        <v>3</v>
      </c>
      <c r="H61">
        <f>COUNT($H$2:H60)</f>
        <v>59</v>
      </c>
      <c r="I61" s="1">
        <f t="shared" si="2"/>
        <v>1.01994172452162</v>
      </c>
      <c r="J61" s="1">
        <f t="shared" si="3"/>
        <v>1.02854882768214</v>
      </c>
      <c r="K61" s="1">
        <f t="shared" si="4"/>
        <v>-12.859028775636835</v>
      </c>
      <c r="L61" s="1">
        <f t="shared" si="5"/>
        <v>-12.769772207509252</v>
      </c>
      <c r="M61" s="1">
        <f t="shared" si="6"/>
        <v>-0.13586477081422305</v>
      </c>
      <c r="N61" s="1">
        <f t="shared" si="7"/>
        <v>-0.13254703929963615</v>
      </c>
      <c r="O61" s="1">
        <f t="shared" si="8"/>
        <v>-1.47542707574871</v>
      </c>
      <c r="P61" s="1">
        <f t="shared" si="9"/>
        <v>1.4780626491073721</v>
      </c>
      <c r="Q61" s="4">
        <f t="shared" si="10"/>
        <v>1111.9620064545566</v>
      </c>
      <c r="R61" s="4">
        <f t="shared" si="11"/>
        <v>434.98276560839599</v>
      </c>
      <c r="S61" s="4">
        <f t="shared" si="12"/>
        <v>1111.9620064545566</v>
      </c>
      <c r="T61" s="4">
        <f t="shared" si="13"/>
        <v>434.98276560839599</v>
      </c>
      <c r="U61" s="4">
        <f t="shared" si="14"/>
        <v>18</v>
      </c>
      <c r="V61" s="4">
        <f t="shared" si="15"/>
        <v>31.962006454556558</v>
      </c>
      <c r="W61" s="4">
        <f t="shared" si="16"/>
        <v>7</v>
      </c>
      <c r="X61" s="4">
        <f t="shared" si="17"/>
        <v>14.982765608395994</v>
      </c>
    </row>
    <row r="62" spans="5:24" x14ac:dyDescent="0.35">
      <c r="E62" s="3">
        <v>44622</v>
      </c>
      <c r="F62">
        <f t="shared" si="0"/>
        <v>2</v>
      </c>
      <c r="G62">
        <f t="shared" si="1"/>
        <v>3</v>
      </c>
      <c r="H62">
        <f>COUNT($H$2:H61)</f>
        <v>60</v>
      </c>
      <c r="I62" s="1">
        <f t="shared" si="2"/>
        <v>1.0371559308426599</v>
      </c>
      <c r="J62" s="1">
        <f t="shared" si="3"/>
        <v>1.04576303400318</v>
      </c>
      <c r="K62" s="1">
        <f t="shared" si="4"/>
        <v>-12.678076899248113</v>
      </c>
      <c r="L62" s="1">
        <f t="shared" si="5"/>
        <v>-12.583977930376117</v>
      </c>
      <c r="M62" s="1">
        <f t="shared" si="6"/>
        <v>-0.12922150093889354</v>
      </c>
      <c r="N62" s="1">
        <f t="shared" si="7"/>
        <v>-0.1258884023470089</v>
      </c>
      <c r="O62" s="1">
        <f t="shared" si="8"/>
        <v>-1.480701561713011</v>
      </c>
      <c r="P62" s="1">
        <f t="shared" si="9"/>
        <v>1.4833436799507809</v>
      </c>
      <c r="Q62" s="4">
        <f t="shared" si="10"/>
        <v>1112.9898777175893</v>
      </c>
      <c r="R62" s="4">
        <f t="shared" si="11"/>
        <v>433.58664821603992</v>
      </c>
      <c r="S62" s="4">
        <f t="shared" si="12"/>
        <v>1112.9898777175893</v>
      </c>
      <c r="T62" s="4">
        <f t="shared" si="13"/>
        <v>433.58664821603992</v>
      </c>
      <c r="U62" s="4">
        <f t="shared" si="14"/>
        <v>18</v>
      </c>
      <c r="V62" s="4">
        <f t="shared" si="15"/>
        <v>32.989877717589252</v>
      </c>
      <c r="W62" s="4">
        <f t="shared" si="16"/>
        <v>7</v>
      </c>
      <c r="X62" s="4">
        <f t="shared" si="17"/>
        <v>13.586648216039919</v>
      </c>
    </row>
    <row r="63" spans="5:24" x14ac:dyDescent="0.35">
      <c r="E63" s="3">
        <v>44623</v>
      </c>
      <c r="F63">
        <f t="shared" si="0"/>
        <v>3</v>
      </c>
      <c r="G63">
        <f t="shared" si="1"/>
        <v>3</v>
      </c>
      <c r="H63">
        <f>COUNT($H$2:H62)</f>
        <v>61</v>
      </c>
      <c r="I63" s="1">
        <f t="shared" si="2"/>
        <v>1.0543701371637</v>
      </c>
      <c r="J63" s="1">
        <f t="shared" si="3"/>
        <v>1.0629772403242199</v>
      </c>
      <c r="K63" s="1">
        <f t="shared" si="4"/>
        <v>-12.487510992053108</v>
      </c>
      <c r="L63" s="1">
        <f t="shared" si="5"/>
        <v>-12.388712375921603</v>
      </c>
      <c r="M63" s="1">
        <f t="shared" si="6"/>
        <v>-0.12254798934929689</v>
      </c>
      <c r="N63" s="1">
        <f t="shared" si="7"/>
        <v>-0.11920050697160967</v>
      </c>
      <c r="O63" s="1">
        <f t="shared" si="8"/>
        <v>-1.4859888723352659</v>
      </c>
      <c r="P63" s="1">
        <f t="shared" si="9"/>
        <v>1.4886370094689036</v>
      </c>
      <c r="Q63" s="4">
        <f t="shared" si="10"/>
        <v>1114.0110741449139</v>
      </c>
      <c r="R63" s="4">
        <f t="shared" si="11"/>
        <v>432.17824089774359</v>
      </c>
      <c r="S63" s="4">
        <f t="shared" si="12"/>
        <v>1114.0110741449139</v>
      </c>
      <c r="T63" s="4">
        <f t="shared" si="13"/>
        <v>432.17824089774359</v>
      </c>
      <c r="U63" s="4">
        <f t="shared" si="14"/>
        <v>18</v>
      </c>
      <c r="V63" s="4">
        <f t="shared" si="15"/>
        <v>34.011074144913891</v>
      </c>
      <c r="W63" s="4">
        <f t="shared" si="16"/>
        <v>7</v>
      </c>
      <c r="X63" s="4">
        <f t="shared" si="17"/>
        <v>12.178240897743592</v>
      </c>
    </row>
    <row r="64" spans="5:24" x14ac:dyDescent="0.35">
      <c r="E64" s="3">
        <v>44624</v>
      </c>
      <c r="F64">
        <f t="shared" si="0"/>
        <v>4</v>
      </c>
      <c r="G64">
        <f t="shared" si="1"/>
        <v>3</v>
      </c>
      <c r="H64">
        <f>COUNT($H$2:H63)</f>
        <v>62</v>
      </c>
      <c r="I64" s="1">
        <f t="shared" si="2"/>
        <v>1.0715843434847399</v>
      </c>
      <c r="J64" s="1">
        <f t="shared" si="3"/>
        <v>1.08019144664526</v>
      </c>
      <c r="K64" s="1">
        <f t="shared" si="4"/>
        <v>-12.287618962781892</v>
      </c>
      <c r="L64" s="1">
        <f t="shared" si="5"/>
        <v>-12.184268211100092</v>
      </c>
      <c r="M64" s="1">
        <f t="shared" si="6"/>
        <v>-0.11584619943142691</v>
      </c>
      <c r="N64" s="1">
        <f t="shared" si="7"/>
        <v>-0.11248531012978985</v>
      </c>
      <c r="O64" s="1">
        <f t="shared" si="8"/>
        <v>-1.4912879639997849</v>
      </c>
      <c r="P64" s="1">
        <f t="shared" si="9"/>
        <v>1.4939416105788637</v>
      </c>
      <c r="Q64" s="4">
        <f t="shared" si="10"/>
        <v>1115.0256444661622</v>
      </c>
      <c r="R64" s="4">
        <f t="shared" si="11"/>
        <v>430.75807171051758</v>
      </c>
      <c r="S64" s="4">
        <f t="shared" si="12"/>
        <v>1115.0256444661622</v>
      </c>
      <c r="T64" s="4">
        <f t="shared" si="13"/>
        <v>430.75807171051758</v>
      </c>
      <c r="U64" s="4">
        <f t="shared" si="14"/>
        <v>18</v>
      </c>
      <c r="V64" s="4">
        <f t="shared" si="15"/>
        <v>35.025644466162248</v>
      </c>
      <c r="W64" s="4">
        <f t="shared" si="16"/>
        <v>7</v>
      </c>
      <c r="X64" s="4">
        <f t="shared" si="17"/>
        <v>10.758071710517584</v>
      </c>
    </row>
    <row r="65" spans="5:24" x14ac:dyDescent="0.35">
      <c r="E65" s="3">
        <v>44625</v>
      </c>
      <c r="F65">
        <f t="shared" si="0"/>
        <v>5</v>
      </c>
      <c r="G65">
        <f t="shared" si="1"/>
        <v>3</v>
      </c>
      <c r="H65">
        <f>COUNT($H$2:H64)</f>
        <v>63</v>
      </c>
      <c r="I65" s="1">
        <f t="shared" si="2"/>
        <v>1.0887985498057799</v>
      </c>
      <c r="J65" s="1">
        <f t="shared" si="3"/>
        <v>1.0974056529662999</v>
      </c>
      <c r="K65" s="1">
        <f t="shared" si="4"/>
        <v>-12.078698145352631</v>
      </c>
      <c r="L65" s="1">
        <f t="shared" si="5"/>
        <v>-11.970947344210588</v>
      </c>
      <c r="M65" s="1">
        <f t="shared" si="6"/>
        <v>-0.10911808164407198</v>
      </c>
      <c r="N65" s="1">
        <f t="shared" si="7"/>
        <v>-0.10574475572157609</v>
      </c>
      <c r="O65" s="1">
        <f t="shared" si="8"/>
        <v>-1.4965978258166088</v>
      </c>
      <c r="P65" s="1">
        <f t="shared" si="9"/>
        <v>1.4992564882391242</v>
      </c>
      <c r="Q65" s="4">
        <f t="shared" si="10"/>
        <v>1116.0336543363396</v>
      </c>
      <c r="R65" s="4">
        <f t="shared" si="11"/>
        <v>429.32667060938286</v>
      </c>
      <c r="S65" s="4">
        <f t="shared" si="12"/>
        <v>1116.0336543363396</v>
      </c>
      <c r="T65" s="4">
        <f t="shared" si="13"/>
        <v>429.32667060938286</v>
      </c>
      <c r="U65" s="4">
        <f t="shared" si="14"/>
        <v>18</v>
      </c>
      <c r="V65" s="4">
        <f t="shared" si="15"/>
        <v>36.033654336339623</v>
      </c>
      <c r="W65" s="4">
        <f t="shared" si="16"/>
        <v>7</v>
      </c>
      <c r="X65" s="4">
        <f t="shared" si="17"/>
        <v>9.3266706093828589</v>
      </c>
    </row>
    <row r="66" spans="5:24" x14ac:dyDescent="0.35">
      <c r="E66" s="3">
        <v>44626</v>
      </c>
      <c r="F66">
        <f t="shared" si="0"/>
        <v>6</v>
      </c>
      <c r="G66">
        <f t="shared" si="1"/>
        <v>3</v>
      </c>
      <c r="H66">
        <f>COUNT($H$2:H65)</f>
        <v>64</v>
      </c>
      <c r="I66" s="1">
        <f t="shared" si="2"/>
        <v>1.10601275612682</v>
      </c>
      <c r="J66" s="1">
        <f t="shared" si="3"/>
        <v>1.11461985928734</v>
      </c>
      <c r="K66" s="1">
        <f t="shared" si="4"/>
        <v>-11.86105492856751</v>
      </c>
      <c r="L66" s="1">
        <f t="shared" si="5"/>
        <v>-11.74906054941426</v>
      </c>
      <c r="M66" s="1">
        <f t="shared" si="6"/>
        <v>-0.10236557327395039</v>
      </c>
      <c r="N66" s="1">
        <f t="shared" si="7"/>
        <v>-9.8980774372412525E-2</v>
      </c>
      <c r="O66" s="1">
        <f t="shared" si="8"/>
        <v>-1.5019174782437681</v>
      </c>
      <c r="P66" s="1">
        <f t="shared" si="9"/>
        <v>1.5045806780542974</v>
      </c>
      <c r="Q66" s="4">
        <f t="shared" si="10"/>
        <v>1117.0351856497655</v>
      </c>
      <c r="R66" s="4">
        <f t="shared" si="11"/>
        <v>427.88456939164269</v>
      </c>
      <c r="S66" s="4">
        <f t="shared" si="12"/>
        <v>1117.0351856497655</v>
      </c>
      <c r="T66" s="4">
        <f t="shared" si="13"/>
        <v>427.88456939164269</v>
      </c>
      <c r="U66" s="4">
        <f t="shared" si="14"/>
        <v>18</v>
      </c>
      <c r="V66" s="4">
        <f t="shared" si="15"/>
        <v>37.035185649765481</v>
      </c>
      <c r="W66" s="4">
        <f t="shared" si="16"/>
        <v>7</v>
      </c>
      <c r="X66" s="4">
        <f t="shared" si="17"/>
        <v>7.8845693916426853</v>
      </c>
    </row>
    <row r="67" spans="5:24" x14ac:dyDescent="0.35">
      <c r="E67" s="3">
        <v>44627</v>
      </c>
      <c r="F67">
        <f t="shared" ref="F67:F130" si="18">DAY(E67)</f>
        <v>7</v>
      </c>
      <c r="G67">
        <f t="shared" ref="G67:G130" si="19">MONTH(E67)</f>
        <v>3</v>
      </c>
      <c r="H67">
        <f>COUNT($H$2:H66)</f>
        <v>65</v>
      </c>
      <c r="I67" s="1">
        <f t="shared" ref="I67:I130" si="20">0.01721420632104*(H67+6/24)</f>
        <v>1.1232269624478599</v>
      </c>
      <c r="J67" s="1">
        <f t="shared" ref="J67:J130" si="21">0.01721420632104*(H67+18/24)</f>
        <v>1.1318340656083801</v>
      </c>
      <c r="K67" s="1">
        <f t="shared" ref="K67:K130" si="22">229.18*(0.000075+0.001868*COS(I67)-0.032077*SIN(I67)-0.014615*COS(I67*2)-0.040849*SIN(I67* 2))</f>
        <v>-11.63500437556451</v>
      </c>
      <c r="L67" s="1">
        <f t="shared" ref="L67:L130" si="23">229.18*(0.000075+0.001868*COS(J67)-0.032077*SIN(J67)-0.014615*COS(J67*2)-0.040849*SIN(J67* 2))</f>
        <v>-11.518927081234569</v>
      </c>
      <c r="M67" s="1">
        <f t="shared" ref="M67:M130" si="24">0.006918-0.399912*COS(I67)+0.070257*SIN(I67)-0.006758*COS(I67*2)+0.000907*SIN(I67*2)-0.002697*COS(I67*3)+0.00148*SIN(I67*3)</f>
        <v>-9.5590598243770059E-2</v>
      </c>
      <c r="N67" s="1">
        <f t="shared" ref="N67:N130" si="25">0.006918-0.399912*COS(J67)+0.070257*SIN(J67)-0.006758*COS(J67*2)+0.000907*SIN(J67*2)-0.002697*COS(J67*3)+0.00148*SIN(J67*3)</f>
        <v>-9.2195283267229033E-2</v>
      </c>
      <c r="O67" s="1">
        <f t="shared" ref="O67:O130" si="26">-ACOS(COS($B$6)/(COS($C$8)*COS(M67))-TAN($C$8)*TAN(M67))</f>
        <v>-1.5072459716755655</v>
      </c>
      <c r="P67" s="1">
        <f t="shared" ref="P67:P130" si="27">ACOS(COS($B$6)/(COS($C$8)*COS(N67))-TAN($C$8)*TAN(N67))</f>
        <v>1.5099132448477972</v>
      </c>
      <c r="Q67" s="4">
        <f t="shared" ref="Q67:Q130" si="28">720+4*($C$9-O67)*$B$7-K67+($B$10*60)</f>
        <v>1118.0303358359831</v>
      </c>
      <c r="R67" s="4">
        <f t="shared" ref="R67:R130" si="29">720+4*($C$9-P67)*$B$7-L67+($B$10*60)</f>
        <v>426.43230163850643</v>
      </c>
      <c r="S67" s="4">
        <f t="shared" ref="S67:S130" si="30">MOD(IF(Q67&lt;0,Q67+1440,Q67),1440)</f>
        <v>1118.0303358359831</v>
      </c>
      <c r="T67" s="4">
        <f t="shared" ref="T67:T130" si="31">MOD(IF(R67&lt;0,R67+1440,R67),1440)</f>
        <v>426.43230163850643</v>
      </c>
      <c r="U67" s="4">
        <f t="shared" ref="U67:U130" si="32">INT(S67/60)</f>
        <v>18</v>
      </c>
      <c r="V67" s="4">
        <f t="shared" ref="V67:V130" si="33">S67-U67*60</f>
        <v>38.030335835983124</v>
      </c>
      <c r="W67" s="4">
        <f t="shared" ref="W67:W130" si="34">INT(T67/60)</f>
        <v>7</v>
      </c>
      <c r="X67" s="4">
        <f t="shared" ref="X67:X130" si="35">T67-W67*60</f>
        <v>6.4323016385064307</v>
      </c>
    </row>
    <row r="68" spans="5:24" x14ac:dyDescent="0.35">
      <c r="E68" s="3">
        <v>44628</v>
      </c>
      <c r="F68">
        <f t="shared" si="18"/>
        <v>8</v>
      </c>
      <c r="G68">
        <f t="shared" si="19"/>
        <v>3</v>
      </c>
      <c r="H68">
        <f>COUNT($H$2:H67)</f>
        <v>66</v>
      </c>
      <c r="I68" s="1">
        <f t="shared" si="20"/>
        <v>1.1404411687689</v>
      </c>
      <c r="J68" s="1">
        <f t="shared" si="21"/>
        <v>1.1490482719294199</v>
      </c>
      <c r="K68" s="1">
        <f t="shared" si="22"/>
        <v>-11.400869833481314</v>
      </c>
      <c r="L68" s="1">
        <f t="shared" si="23"/>
        <v>-11.280874279501873</v>
      </c>
      <c r="M68" s="1">
        <f t="shared" si="24"/>
        <v>-8.8795066971976686E-2</v>
      </c>
      <c r="N68" s="1">
        <f t="shared" si="25"/>
        <v>-8.5390186035527518E-2</v>
      </c>
      <c r="O68" s="1">
        <f t="shared" si="26"/>
        <v>-1.5125823850004663</v>
      </c>
      <c r="P68" s="1">
        <f t="shared" si="27"/>
        <v>1.5152532812058024</v>
      </c>
      <c r="Q68" s="4">
        <f t="shared" si="28"/>
        <v>1119.0192171389167</v>
      </c>
      <c r="R68" s="4">
        <f t="shared" si="29"/>
        <v>424.97040265373329</v>
      </c>
      <c r="S68" s="4">
        <f t="shared" si="30"/>
        <v>1119.0192171389167</v>
      </c>
      <c r="T68" s="4">
        <f t="shared" si="31"/>
        <v>424.97040265373329</v>
      </c>
      <c r="U68" s="4">
        <f t="shared" si="32"/>
        <v>18</v>
      </c>
      <c r="V68" s="4">
        <f t="shared" si="33"/>
        <v>39.019217138916702</v>
      </c>
      <c r="W68" s="4">
        <f t="shared" si="34"/>
        <v>7</v>
      </c>
      <c r="X68" s="4">
        <f t="shared" si="35"/>
        <v>4.9704026537332879</v>
      </c>
    </row>
    <row r="69" spans="5:24" x14ac:dyDescent="0.35">
      <c r="E69" s="3">
        <v>44629</v>
      </c>
      <c r="F69">
        <f t="shared" si="18"/>
        <v>9</v>
      </c>
      <c r="G69">
        <f t="shared" si="19"/>
        <v>3</v>
      </c>
      <c r="H69">
        <f>COUNT($H$2:H68)</f>
        <v>67</v>
      </c>
      <c r="I69" s="1">
        <f t="shared" si="20"/>
        <v>1.1576553750899399</v>
      </c>
      <c r="J69" s="1">
        <f t="shared" si="21"/>
        <v>1.16626247825046</v>
      </c>
      <c r="K69" s="1">
        <f t="shared" si="22"/>
        <v>-11.158982533798969</v>
      </c>
      <c r="L69" s="1">
        <f t="shared" si="23"/>
        <v>-11.035237165215728</v>
      </c>
      <c r="M69" s="1">
        <f t="shared" si="24"/>
        <v>-8.1980876282820234E-2</v>
      </c>
      <c r="N69" s="1">
        <f t="shared" si="25"/>
        <v>-7.8567372686052128E-2</v>
      </c>
      <c r="O69" s="1">
        <f t="shared" si="26"/>
        <v>-1.5179258241319449</v>
      </c>
      <c r="P69" s="1">
        <f t="shared" si="27"/>
        <v>1.5205999059957713</v>
      </c>
      <c r="Q69" s="4">
        <f t="shared" si="28"/>
        <v>1120.0019558805095</v>
      </c>
      <c r="R69" s="4">
        <f t="shared" si="29"/>
        <v>423.49940939902621</v>
      </c>
      <c r="S69" s="4">
        <f t="shared" si="30"/>
        <v>1120.0019558805095</v>
      </c>
      <c r="T69" s="4">
        <f t="shared" si="31"/>
        <v>423.49940939902621</v>
      </c>
      <c r="U69" s="4">
        <f t="shared" si="32"/>
        <v>18</v>
      </c>
      <c r="V69" s="4">
        <f t="shared" si="33"/>
        <v>40.001955880509513</v>
      </c>
      <c r="W69" s="4">
        <f t="shared" si="34"/>
        <v>7</v>
      </c>
      <c r="X69" s="4">
        <f t="shared" si="35"/>
        <v>3.4994093990262058</v>
      </c>
    </row>
    <row r="70" spans="5:24" x14ac:dyDescent="0.35">
      <c r="E70" s="3">
        <v>44630</v>
      </c>
      <c r="F70">
        <f t="shared" si="18"/>
        <v>10</v>
      </c>
      <c r="G70">
        <f t="shared" si="19"/>
        <v>3</v>
      </c>
      <c r="H70">
        <f>COUNT($H$2:H69)</f>
        <v>68</v>
      </c>
      <c r="I70" s="1">
        <f t="shared" si="20"/>
        <v>1.17486958141098</v>
      </c>
      <c r="J70" s="1">
        <f t="shared" si="21"/>
        <v>1.1834766845714999</v>
      </c>
      <c r="K70" s="1">
        <f t="shared" si="22"/>
        <v>-10.909681183843794</v>
      </c>
      <c r="L70" s="1">
        <f t="shared" si="23"/>
        <v>-10.782358027808705</v>
      </c>
      <c r="M70" s="1">
        <f t="shared" si="24"/>
        <v>-7.5149909365238327E-2</v>
      </c>
      <c r="N70" s="1">
        <f t="shared" si="25"/>
        <v>-7.1728719589480516E-2</v>
      </c>
      <c r="O70" s="1">
        <f t="shared" si="26"/>
        <v>-1.5232754205154191</v>
      </c>
      <c r="P70" s="1">
        <f t="shared" si="27"/>
        <v>1.5259522628625222</v>
      </c>
      <c r="Q70" s="4">
        <f t="shared" si="28"/>
        <v>1120.9786917100405</v>
      </c>
      <c r="R70" s="4">
        <f t="shared" si="29"/>
        <v>422.01986042596843</v>
      </c>
      <c r="S70" s="4">
        <f t="shared" si="30"/>
        <v>1120.9786917100405</v>
      </c>
      <c r="T70" s="4">
        <f t="shared" si="31"/>
        <v>422.01986042596843</v>
      </c>
      <c r="U70" s="4">
        <f t="shared" si="32"/>
        <v>18</v>
      </c>
      <c r="V70" s="4">
        <f t="shared" si="33"/>
        <v>40.978691710040493</v>
      </c>
      <c r="W70" s="4">
        <f t="shared" si="34"/>
        <v>7</v>
      </c>
      <c r="X70" s="4">
        <f t="shared" si="35"/>
        <v>2.0198604259684316</v>
      </c>
    </row>
    <row r="71" spans="5:24" x14ac:dyDescent="0.35">
      <c r="E71" s="3">
        <v>44631</v>
      </c>
      <c r="F71">
        <f t="shared" si="18"/>
        <v>11</v>
      </c>
      <c r="G71">
        <f t="shared" si="19"/>
        <v>3</v>
      </c>
      <c r="H71">
        <f>COUNT($H$2:H70)</f>
        <v>69</v>
      </c>
      <c r="I71" s="1">
        <f t="shared" si="20"/>
        <v>1.1920837877320201</v>
      </c>
      <c r="J71" s="1">
        <f t="shared" si="21"/>
        <v>1.20069089089254</v>
      </c>
      <c r="K71" s="1">
        <f t="shared" si="22"/>
        <v>-10.653311549936479</v>
      </c>
      <c r="L71" s="1">
        <f t="shared" si="23"/>
        <v>-10.522586004305394</v>
      </c>
      <c r="M71" s="1">
        <f t="shared" si="24"/>
        <v>-6.8304035778932695E-2</v>
      </c>
      <c r="N71" s="1">
        <f t="shared" si="25"/>
        <v>-6.4876089507448262E-2</v>
      </c>
      <c r="O71" s="1">
        <f t="shared" si="26"/>
        <v>-1.5286303296141832</v>
      </c>
      <c r="P71" s="1">
        <f t="shared" si="27"/>
        <v>1.5313095187046979</v>
      </c>
      <c r="Q71" s="4">
        <f t="shared" si="28"/>
        <v>1121.9495768402749</v>
      </c>
      <c r="R71" s="4">
        <f t="shared" si="29"/>
        <v>420.53229580435118</v>
      </c>
      <c r="S71" s="4">
        <f t="shared" si="30"/>
        <v>1121.9495768402749</v>
      </c>
      <c r="T71" s="4">
        <f t="shared" si="31"/>
        <v>420.53229580435118</v>
      </c>
      <c r="U71" s="4">
        <f t="shared" si="32"/>
        <v>18</v>
      </c>
      <c r="V71" s="4">
        <f t="shared" si="33"/>
        <v>41.949576840274858</v>
      </c>
      <c r="W71" s="4">
        <f t="shared" si="34"/>
        <v>7</v>
      </c>
      <c r="X71" s="4">
        <f t="shared" si="35"/>
        <v>0.53229580435117896</v>
      </c>
    </row>
    <row r="72" spans="5:24" x14ac:dyDescent="0.35">
      <c r="E72" s="3">
        <v>44632</v>
      </c>
      <c r="F72">
        <f t="shared" si="18"/>
        <v>12</v>
      </c>
      <c r="G72">
        <f t="shared" si="19"/>
        <v>3</v>
      </c>
      <c r="H72">
        <f>COUNT($H$2:H71)</f>
        <v>70</v>
      </c>
      <c r="I72" s="1">
        <f t="shared" si="20"/>
        <v>1.2092979940530599</v>
      </c>
      <c r="J72" s="1">
        <f t="shared" si="21"/>
        <v>1.2179050972135799</v>
      </c>
      <c r="K72" s="1">
        <f t="shared" si="22"/>
        <v>-10.390226032686934</v>
      </c>
      <c r="L72" s="1">
        <f t="shared" si="23"/>
        <v>-10.256276650880052</v>
      </c>
      <c r="M72" s="1">
        <f t="shared" si="24"/>
        <v>-6.144511150589263E-2</v>
      </c>
      <c r="N72" s="1">
        <f t="shared" si="25"/>
        <v>-5.8011331666107106E-2</v>
      </c>
      <c r="O72" s="1">
        <f t="shared" si="26"/>
        <v>-1.5339897293770555</v>
      </c>
      <c r="P72" s="1">
        <f t="shared" si="27"/>
        <v>1.5366708621342275</v>
      </c>
      <c r="Q72" s="4">
        <f t="shared" si="28"/>
        <v>1122.9147752715692</v>
      </c>
      <c r="R72" s="4">
        <f t="shared" si="29"/>
        <v>419.03725704679692</v>
      </c>
      <c r="S72" s="4">
        <f t="shared" si="30"/>
        <v>1122.9147752715692</v>
      </c>
      <c r="T72" s="4">
        <f t="shared" si="31"/>
        <v>419.03725704679692</v>
      </c>
      <c r="U72" s="4">
        <f t="shared" si="32"/>
        <v>18</v>
      </c>
      <c r="V72" s="4">
        <f t="shared" si="33"/>
        <v>42.914775271569169</v>
      </c>
      <c r="W72" s="4">
        <f t="shared" si="34"/>
        <v>6</v>
      </c>
      <c r="X72" s="4">
        <f t="shared" si="35"/>
        <v>59.037257046796924</v>
      </c>
    </row>
    <row r="73" spans="5:24" x14ac:dyDescent="0.35">
      <c r="E73" s="3">
        <v>44633</v>
      </c>
      <c r="F73">
        <f t="shared" si="18"/>
        <v>13</v>
      </c>
      <c r="G73">
        <f t="shared" si="19"/>
        <v>3</v>
      </c>
      <c r="H73">
        <f>COUNT($H$2:H72)</f>
        <v>71</v>
      </c>
      <c r="I73" s="1">
        <f t="shared" si="20"/>
        <v>1.2265122003741</v>
      </c>
      <c r="J73" s="1">
        <f t="shared" si="21"/>
        <v>1.23511930353462</v>
      </c>
      <c r="K73" s="1">
        <f t="shared" si="22"/>
        <v>-10.120783234942694</v>
      </c>
      <c r="L73" s="1">
        <f t="shared" si="23"/>
        <v>-9.9837915073248613</v>
      </c>
      <c r="M73" s="1">
        <f t="shared" si="24"/>
        <v>-5.4574979045507344E-2</v>
      </c>
      <c r="N73" s="1">
        <f t="shared" si="25"/>
        <v>-5.1136281872300078E-2</v>
      </c>
      <c r="O73" s="1">
        <f t="shared" si="26"/>
        <v>-1.5393528186902656</v>
      </c>
      <c r="P73" s="1">
        <f t="shared" si="27"/>
        <v>1.5420355019212246</v>
      </c>
      <c r="Q73" s="4">
        <f t="shared" si="28"/>
        <v>1123.8744620050197</v>
      </c>
      <c r="R73" s="4">
        <f t="shared" si="29"/>
        <v>417.53528702963013</v>
      </c>
      <c r="S73" s="4">
        <f t="shared" si="30"/>
        <v>1123.8744620050197</v>
      </c>
      <c r="T73" s="4">
        <f t="shared" si="31"/>
        <v>417.53528702963013</v>
      </c>
      <c r="U73" s="4">
        <f t="shared" si="32"/>
        <v>18</v>
      </c>
      <c r="V73" s="4">
        <f t="shared" si="33"/>
        <v>43.874462005019723</v>
      </c>
      <c r="W73" s="4">
        <f t="shared" si="34"/>
        <v>6</v>
      </c>
      <c r="X73" s="4">
        <f t="shared" si="35"/>
        <v>57.535287029630126</v>
      </c>
    </row>
    <row r="74" spans="5:24" x14ac:dyDescent="0.35">
      <c r="E74" s="3">
        <v>44634</v>
      </c>
      <c r="F74">
        <f t="shared" si="18"/>
        <v>14</v>
      </c>
      <c r="G74">
        <f t="shared" si="19"/>
        <v>3</v>
      </c>
      <c r="H74">
        <f>COUNT($H$2:H73)</f>
        <v>72</v>
      </c>
      <c r="I74" s="1">
        <f t="shared" si="20"/>
        <v>1.2437264066951399</v>
      </c>
      <c r="J74" s="1">
        <f t="shared" si="21"/>
        <v>1.2523335098556601</v>
      </c>
      <c r="K74" s="1">
        <f t="shared" si="22"/>
        <v>-9.8453475229071898</v>
      </c>
      <c r="L74" s="1">
        <f t="shared" si="23"/>
        <v>-9.7054976549493102</v>
      </c>
      <c r="M74" s="1">
        <f t="shared" si="24"/>
        <v>-4.7695467551300823E-2</v>
      </c>
      <c r="N74" s="1">
        <f t="shared" si="25"/>
        <v>-4.4252762670336857E-2</v>
      </c>
      <c r="O74" s="1">
        <f t="shared" si="26"/>
        <v>-1.5447188158159268</v>
      </c>
      <c r="P74" s="1">
        <f t="shared" si="27"/>
        <v>1.5474026654265833</v>
      </c>
      <c r="Q74" s="4">
        <f t="shared" si="28"/>
        <v>1124.8288222457029</v>
      </c>
      <c r="R74" s="4">
        <f t="shared" si="29"/>
        <v>416.02692990999981</v>
      </c>
      <c r="S74" s="4">
        <f t="shared" si="30"/>
        <v>1124.8288222457029</v>
      </c>
      <c r="T74" s="4">
        <f t="shared" si="31"/>
        <v>416.02692990999981</v>
      </c>
      <c r="U74" s="4">
        <f t="shared" si="32"/>
        <v>18</v>
      </c>
      <c r="V74" s="4">
        <f t="shared" si="33"/>
        <v>44.828822245702895</v>
      </c>
      <c r="W74" s="4">
        <f t="shared" si="34"/>
        <v>6</v>
      </c>
      <c r="X74" s="4">
        <f t="shared" si="35"/>
        <v>56.026929909999808</v>
      </c>
    </row>
    <row r="75" spans="5:24" x14ac:dyDescent="0.35">
      <c r="E75" s="3">
        <v>44635</v>
      </c>
      <c r="F75">
        <f t="shared" si="18"/>
        <v>15</v>
      </c>
      <c r="G75">
        <f t="shared" si="19"/>
        <v>3</v>
      </c>
      <c r="H75">
        <f>COUNT($H$2:H74)</f>
        <v>73</v>
      </c>
      <c r="I75" s="1">
        <f t="shared" si="20"/>
        <v>1.26094061301618</v>
      </c>
      <c r="J75" s="1">
        <f t="shared" si="21"/>
        <v>1.2695477161766999</v>
      </c>
      <c r="K75" s="1">
        <f t="shared" si="22"/>
        <v>-9.5642885809521871</v>
      </c>
      <c r="L75" s="1">
        <f t="shared" si="23"/>
        <v>-9.4217672684385807</v>
      </c>
      <c r="M75" s="1">
        <f t="shared" si="24"/>
        <v>-4.0808393007216767E-2</v>
      </c>
      <c r="N75" s="1">
        <f t="shared" si="25"/>
        <v>-3.7362583537248917E-2</v>
      </c>
      <c r="O75" s="1">
        <f t="shared" si="26"/>
        <v>-1.5500869568192859</v>
      </c>
      <c r="P75" s="1">
        <f t="shared" si="27"/>
        <v>1.5527715970243869</v>
      </c>
      <c r="Q75" s="4">
        <f t="shared" si="28"/>
        <v>1125.7780505970425</v>
      </c>
      <c r="R75" s="4">
        <f t="shared" si="29"/>
        <v>414.51273103929481</v>
      </c>
      <c r="S75" s="4">
        <f t="shared" si="30"/>
        <v>1125.7780505970425</v>
      </c>
      <c r="T75" s="4">
        <f t="shared" si="31"/>
        <v>414.51273103929481</v>
      </c>
      <c r="U75" s="4">
        <f t="shared" si="32"/>
        <v>18</v>
      </c>
      <c r="V75" s="4">
        <f t="shared" si="33"/>
        <v>45.778050597042466</v>
      </c>
      <c r="W75" s="4">
        <f t="shared" si="34"/>
        <v>6</v>
      </c>
      <c r="X75" s="4">
        <f t="shared" si="35"/>
        <v>54.512731039294806</v>
      </c>
    </row>
    <row r="76" spans="5:24" x14ac:dyDescent="0.35">
      <c r="E76" s="3">
        <v>44636</v>
      </c>
      <c r="F76">
        <f t="shared" si="18"/>
        <v>16</v>
      </c>
      <c r="G76">
        <f t="shared" si="19"/>
        <v>3</v>
      </c>
      <c r="H76">
        <f>COUNT($H$2:H75)</f>
        <v>74</v>
      </c>
      <c r="I76" s="1">
        <f t="shared" si="20"/>
        <v>1.2781548193372199</v>
      </c>
      <c r="J76" s="1">
        <f t="shared" si="21"/>
        <v>1.28676192249774</v>
      </c>
      <c r="K76" s="1">
        <f t="shared" si="22"/>
        <v>-9.277980960655956</v>
      </c>
      <c r="L76" s="1">
        <f t="shared" si="23"/>
        <v>-9.1329771622060516</v>
      </c>
      <c r="M76" s="1">
        <f t="shared" si="24"/>
        <v>-3.3915558441291266E-2</v>
      </c>
      <c r="N76" s="1">
        <f t="shared" si="25"/>
        <v>-3.0467541114313559E-2</v>
      </c>
      <c r="O76" s="1">
        <f t="shared" si="26"/>
        <v>-1.5554564939867797</v>
      </c>
      <c r="P76" s="1">
        <f t="shared" si="27"/>
        <v>1.5581415565160917</v>
      </c>
      <c r="Q76" s="4">
        <f t="shared" si="28"/>
        <v>1126.7223502472903</v>
      </c>
      <c r="R76" s="4">
        <f t="shared" si="29"/>
        <v>412.99323687293867</v>
      </c>
      <c r="S76" s="4">
        <f t="shared" si="30"/>
        <v>1126.7223502472903</v>
      </c>
      <c r="T76" s="4">
        <f t="shared" si="31"/>
        <v>412.99323687293867</v>
      </c>
      <c r="U76" s="4">
        <f t="shared" si="32"/>
        <v>18</v>
      </c>
      <c r="V76" s="4">
        <f t="shared" si="33"/>
        <v>46.722350247290251</v>
      </c>
      <c r="W76" s="4">
        <f t="shared" si="34"/>
        <v>6</v>
      </c>
      <c r="X76" s="4">
        <f t="shared" si="35"/>
        <v>52.993236872938667</v>
      </c>
    </row>
    <row r="77" spans="5:24" x14ac:dyDescent="0.35">
      <c r="E77" s="3">
        <v>44637</v>
      </c>
      <c r="F77">
        <f t="shared" si="18"/>
        <v>17</v>
      </c>
      <c r="G77">
        <f t="shared" si="19"/>
        <v>3</v>
      </c>
      <c r="H77">
        <f>COUNT($H$2:H76)</f>
        <v>75</v>
      </c>
      <c r="I77" s="1">
        <f t="shared" si="20"/>
        <v>1.29536902565826</v>
      </c>
      <c r="J77" s="1">
        <f t="shared" si="21"/>
        <v>1.3039761288187799</v>
      </c>
      <c r="K77" s="1">
        <f t="shared" si="22"/>
        <v>-8.9868036246054324</v>
      </c>
      <c r="L77" s="1">
        <f t="shared" si="23"/>
        <v>-8.8395083317812677</v>
      </c>
      <c r="M77" s="1">
        <f t="shared" si="24"/>
        <v>-2.7018754174454027E-2</v>
      </c>
      <c r="N77" s="1">
        <f t="shared" si="25"/>
        <v>-2.3569419472549653E-2</v>
      </c>
      <c r="O77" s="1">
        <f t="shared" si="26"/>
        <v>-1.5608266942368054</v>
      </c>
      <c r="P77" s="1">
        <f t="shared" si="27"/>
        <v>1.5635118175383225</v>
      </c>
      <c r="Q77" s="4">
        <f t="shared" si="28"/>
        <v>1127.661932149106</v>
      </c>
      <c r="R77" s="4">
        <f t="shared" si="29"/>
        <v>411.46899487668412</v>
      </c>
      <c r="S77" s="4">
        <f t="shared" si="30"/>
        <v>1127.661932149106</v>
      </c>
      <c r="T77" s="4">
        <f t="shared" si="31"/>
        <v>411.46899487668412</v>
      </c>
      <c r="U77" s="4">
        <f t="shared" si="32"/>
        <v>18</v>
      </c>
      <c r="V77" s="4">
        <f t="shared" si="33"/>
        <v>47.661932149105951</v>
      </c>
      <c r="W77" s="4">
        <f t="shared" si="34"/>
        <v>6</v>
      </c>
      <c r="X77" s="4">
        <f t="shared" si="35"/>
        <v>51.468994876684121</v>
      </c>
    </row>
    <row r="78" spans="5:24" x14ac:dyDescent="0.35">
      <c r="E78" s="3">
        <v>44638</v>
      </c>
      <c r="F78">
        <f t="shared" si="18"/>
        <v>18</v>
      </c>
      <c r="G78">
        <f t="shared" si="19"/>
        <v>3</v>
      </c>
      <c r="H78">
        <f>COUNT($H$2:H77)</f>
        <v>76</v>
      </c>
      <c r="I78" s="1">
        <f t="shared" si="20"/>
        <v>1.3125832319793</v>
      </c>
      <c r="J78" s="1">
        <f t="shared" si="21"/>
        <v>1.32119033513982</v>
      </c>
      <c r="K78" s="1">
        <f t="shared" si="22"/>
        <v>-8.691139485506751</v>
      </c>
      <c r="L78" s="1">
        <f t="shared" si="23"/>
        <v>-8.5417454907804355</v>
      </c>
      <c r="M78" s="1">
        <f t="shared" si="24"/>
        <v>-2.0119758102123245E-2</v>
      </c>
      <c r="N78" s="1">
        <f t="shared" si="25"/>
        <v>-1.6669990409806167E-2</v>
      </c>
      <c r="O78" s="1">
        <f t="shared" si="26"/>
        <v>-1.5661968375249757</v>
      </c>
      <c r="P78" s="1">
        <f t="shared" si="27"/>
        <v>1.5688816659660085</v>
      </c>
      <c r="Q78" s="4">
        <f t="shared" si="28"/>
        <v>1128.597014193178</v>
      </c>
      <c r="R78" s="4">
        <f t="shared" si="29"/>
        <v>409.94055342955784</v>
      </c>
      <c r="S78" s="4">
        <f t="shared" si="30"/>
        <v>1128.597014193178</v>
      </c>
      <c r="T78" s="4">
        <f t="shared" si="31"/>
        <v>409.94055342955784</v>
      </c>
      <c r="U78" s="4">
        <f t="shared" si="32"/>
        <v>18</v>
      </c>
      <c r="V78" s="4">
        <f t="shared" si="33"/>
        <v>48.597014193177984</v>
      </c>
      <c r="W78" s="4">
        <f t="shared" si="34"/>
        <v>6</v>
      </c>
      <c r="X78" s="4">
        <f t="shared" si="35"/>
        <v>49.940553429557838</v>
      </c>
    </row>
    <row r="79" spans="5:24" x14ac:dyDescent="0.35">
      <c r="E79" s="3">
        <v>44639</v>
      </c>
      <c r="F79">
        <f t="shared" si="18"/>
        <v>19</v>
      </c>
      <c r="G79">
        <f t="shared" si="19"/>
        <v>3</v>
      </c>
      <c r="H79">
        <f>COUNT($H$2:H78)</f>
        <v>77</v>
      </c>
      <c r="I79" s="1">
        <f t="shared" si="20"/>
        <v>1.3297974383003399</v>
      </c>
      <c r="J79" s="1">
        <f t="shared" si="21"/>
        <v>1.3384045414608599</v>
      </c>
      <c r="K79" s="1">
        <f t="shared" si="22"/>
        <v>-8.391374941153833</v>
      </c>
      <c r="L79" s="1">
        <f t="shared" si="23"/>
        <v>-8.240076604011719</v>
      </c>
      <c r="M79" s="1">
        <f t="shared" si="24"/>
        <v>-1.3220336006176725E-2</v>
      </c>
      <c r="N79" s="1">
        <f t="shared" si="25"/>
        <v>-9.7710137769957423E-3</v>
      </c>
      <c r="O79" s="1">
        <f t="shared" si="26"/>
        <v>-1.5715662152455325</v>
      </c>
      <c r="P79" s="1">
        <f t="shared" si="27"/>
        <v>1.5742503983124694</v>
      </c>
      <c r="Q79" s="4">
        <f t="shared" si="28"/>
        <v>1129.5278203768228</v>
      </c>
      <c r="R79" s="4">
        <f t="shared" si="29"/>
        <v>408.40846172363882</v>
      </c>
      <c r="S79" s="4">
        <f t="shared" si="30"/>
        <v>1129.5278203768228</v>
      </c>
      <c r="T79" s="4">
        <f t="shared" si="31"/>
        <v>408.40846172363882</v>
      </c>
      <c r="U79" s="4">
        <f t="shared" si="32"/>
        <v>18</v>
      </c>
      <c r="V79" s="4">
        <f t="shared" si="33"/>
        <v>49.527820376822774</v>
      </c>
      <c r="W79" s="4">
        <f t="shared" si="34"/>
        <v>6</v>
      </c>
      <c r="X79" s="4">
        <f t="shared" si="35"/>
        <v>48.408461723638823</v>
      </c>
    </row>
    <row r="80" spans="5:24" x14ac:dyDescent="0.35">
      <c r="E80" s="3">
        <v>44640</v>
      </c>
      <c r="F80">
        <f t="shared" si="18"/>
        <v>20</v>
      </c>
      <c r="G80">
        <f t="shared" si="19"/>
        <v>3</v>
      </c>
      <c r="H80">
        <f>COUNT($H$2:H79)</f>
        <v>78</v>
      </c>
      <c r="I80" s="1">
        <f t="shared" si="20"/>
        <v>1.34701164462138</v>
      </c>
      <c r="J80" s="1">
        <f t="shared" si="21"/>
        <v>1.3556187477818999</v>
      </c>
      <c r="K80" s="1">
        <f t="shared" si="22"/>
        <v>-8.0878994058094662</v>
      </c>
      <c r="L80" s="1">
        <f t="shared" si="23"/>
        <v>-7.9348924172718318</v>
      </c>
      <c r="M80" s="1">
        <f t="shared" si="24"/>
        <v>-6.3222418948174538E-3</v>
      </c>
      <c r="N80" s="1">
        <f t="shared" si="25"/>
        <v>-2.8742378309565986E-3</v>
      </c>
      <c r="O80" s="1">
        <f t="shared" si="26"/>
        <v>-1.5769341286304943</v>
      </c>
      <c r="P80" s="1">
        <f t="shared" si="27"/>
        <v>1.5796173201279906</v>
      </c>
      <c r="Q80" s="4">
        <f t="shared" si="28"/>
        <v>1130.4545799684788</v>
      </c>
      <c r="R80" s="4">
        <f t="shared" si="29"/>
        <v>406.87326966087471</v>
      </c>
      <c r="S80" s="4">
        <f t="shared" si="30"/>
        <v>1130.4545799684788</v>
      </c>
      <c r="T80" s="4">
        <f t="shared" si="31"/>
        <v>406.87326966087471</v>
      </c>
      <c r="U80" s="4">
        <f t="shared" si="32"/>
        <v>18</v>
      </c>
      <c r="V80" s="4">
        <f t="shared" si="33"/>
        <v>50.454579968478811</v>
      </c>
      <c r="W80" s="4">
        <f t="shared" si="34"/>
        <v>6</v>
      </c>
      <c r="X80" s="4">
        <f t="shared" si="35"/>
        <v>46.873269660874712</v>
      </c>
    </row>
    <row r="81" spans="5:24" x14ac:dyDescent="0.35">
      <c r="E81" s="3">
        <v>44641</v>
      </c>
      <c r="F81">
        <f t="shared" si="18"/>
        <v>21</v>
      </c>
      <c r="G81">
        <f t="shared" si="19"/>
        <v>3</v>
      </c>
      <c r="H81">
        <f>COUNT($H$2:H80)</f>
        <v>79</v>
      </c>
      <c r="I81" s="1">
        <f t="shared" si="20"/>
        <v>1.3642258509424199</v>
      </c>
      <c r="J81" s="1">
        <f t="shared" si="21"/>
        <v>1.37283295410294</v>
      </c>
      <c r="K81" s="1">
        <f t="shared" si="22"/>
        <v>-7.7811048385575754</v>
      </c>
      <c r="L81" s="1">
        <f t="shared" si="23"/>
        <v>-7.6265859843943851</v>
      </c>
      <c r="M81" s="1">
        <f t="shared" si="24"/>
        <v>5.7278163221031715E-4</v>
      </c>
      <c r="N81" s="1">
        <f t="shared" si="25"/>
        <v>4.0186003886286343E-3</v>
      </c>
      <c r="O81" s="1">
        <f t="shared" si="26"/>
        <v>-1.5822998871480234</v>
      </c>
      <c r="P81" s="1">
        <f t="shared" si="27"/>
        <v>1.5849817443983456</v>
      </c>
      <c r="Q81" s="4">
        <f t="shared" si="28"/>
        <v>1131.3775266689902</v>
      </c>
      <c r="R81" s="4">
        <f t="shared" si="29"/>
        <v>405.33552774716173</v>
      </c>
      <c r="S81" s="4">
        <f t="shared" si="30"/>
        <v>1131.3775266689902</v>
      </c>
      <c r="T81" s="4">
        <f t="shared" si="31"/>
        <v>405.33552774716173</v>
      </c>
      <c r="U81" s="4">
        <f t="shared" si="32"/>
        <v>18</v>
      </c>
      <c r="V81" s="4">
        <f t="shared" si="33"/>
        <v>51.377526668990185</v>
      </c>
      <c r="W81" s="4">
        <f t="shared" si="34"/>
        <v>6</v>
      </c>
      <c r="X81" s="4">
        <f t="shared" si="35"/>
        <v>45.335527747161734</v>
      </c>
    </row>
    <row r="82" spans="5:24" x14ac:dyDescent="0.35">
      <c r="E82" s="3">
        <v>44642</v>
      </c>
      <c r="F82">
        <f t="shared" si="18"/>
        <v>22</v>
      </c>
      <c r="G82">
        <f t="shared" si="19"/>
        <v>3</v>
      </c>
      <c r="H82">
        <f>COUNT($H$2:H81)</f>
        <v>80</v>
      </c>
      <c r="I82" s="1">
        <f t="shared" si="20"/>
        <v>1.38144005726346</v>
      </c>
      <c r="J82" s="1">
        <f t="shared" si="21"/>
        <v>1.3900471604239799</v>
      </c>
      <c r="K82" s="1">
        <f t="shared" si="22"/>
        <v>-7.4713852691884908</v>
      </c>
      <c r="L82" s="1">
        <f t="shared" si="23"/>
        <v>-7.3155521921133886</v>
      </c>
      <c r="M82" s="1">
        <f t="shared" si="24"/>
        <v>7.4630029956560193E-3</v>
      </c>
      <c r="N82" s="1">
        <f t="shared" si="25"/>
        <v>1.0905774660881145E-2</v>
      </c>
      <c r="O82" s="1">
        <f t="shared" si="26"/>
        <v>-1.5876628069014467</v>
      </c>
      <c r="P82" s="1">
        <f t="shared" si="27"/>
        <v>1.5903429899446542</v>
      </c>
      <c r="Q82" s="4">
        <f t="shared" si="28"/>
        <v>1132.296897770575</v>
      </c>
      <c r="R82" s="4">
        <f t="shared" si="29"/>
        <v>403.79578698393351</v>
      </c>
      <c r="S82" s="4">
        <f t="shared" si="30"/>
        <v>1132.296897770575</v>
      </c>
      <c r="T82" s="4">
        <f t="shared" si="31"/>
        <v>403.79578698393351</v>
      </c>
      <c r="U82" s="4">
        <f t="shared" si="32"/>
        <v>18</v>
      </c>
      <c r="V82" s="4">
        <f t="shared" si="33"/>
        <v>52.296897770575015</v>
      </c>
      <c r="W82" s="4">
        <f t="shared" si="34"/>
        <v>6</v>
      </c>
      <c r="X82" s="4">
        <f t="shared" si="35"/>
        <v>43.79578698393351</v>
      </c>
    </row>
    <row r="83" spans="5:24" x14ac:dyDescent="0.35">
      <c r="E83" s="3">
        <v>44643</v>
      </c>
      <c r="F83">
        <f t="shared" si="18"/>
        <v>23</v>
      </c>
      <c r="G83">
        <f t="shared" si="19"/>
        <v>3</v>
      </c>
      <c r="H83">
        <f>COUNT($H$2:H82)</f>
        <v>81</v>
      </c>
      <c r="I83" s="1">
        <f t="shared" si="20"/>
        <v>1.3986542635844998</v>
      </c>
      <c r="J83" s="1">
        <f t="shared" si="21"/>
        <v>1.40726136674502</v>
      </c>
      <c r="K83" s="1">
        <f t="shared" si="22"/>
        <v>-7.1591363221821549</v>
      </c>
      <c r="L83" s="1">
        <f t="shared" si="23"/>
        <v>-7.0021872833077783</v>
      </c>
      <c r="M83" s="1">
        <f t="shared" si="24"/>
        <v>1.4346701228690788E-2</v>
      </c>
      <c r="N83" s="1">
        <f t="shared" si="25"/>
        <v>1.7785569166607083E-2</v>
      </c>
      <c r="O83" s="1">
        <f t="shared" si="26"/>
        <v>-1.5930222090302963</v>
      </c>
      <c r="P83" s="1">
        <f t="shared" si="27"/>
        <v>1.5957003798259382</v>
      </c>
      <c r="Q83" s="4">
        <f t="shared" si="28"/>
        <v>1133.2129333143548</v>
      </c>
      <c r="R83" s="4">
        <f t="shared" si="29"/>
        <v>402.25459875751324</v>
      </c>
      <c r="S83" s="4">
        <f t="shared" si="30"/>
        <v>1133.2129333143548</v>
      </c>
      <c r="T83" s="4">
        <f t="shared" si="31"/>
        <v>402.25459875751324</v>
      </c>
      <c r="U83" s="4">
        <f t="shared" si="32"/>
        <v>18</v>
      </c>
      <c r="V83" s="4">
        <f t="shared" si="33"/>
        <v>53.212933314354814</v>
      </c>
      <c r="W83" s="4">
        <f t="shared" si="34"/>
        <v>6</v>
      </c>
      <c r="X83" s="4">
        <f t="shared" si="35"/>
        <v>42.254598757513236</v>
      </c>
    </row>
    <row r="84" spans="5:24" x14ac:dyDescent="0.35">
      <c r="E84" s="3">
        <v>44644</v>
      </c>
      <c r="F84">
        <f t="shared" si="18"/>
        <v>24</v>
      </c>
      <c r="G84">
        <f t="shared" si="19"/>
        <v>3</v>
      </c>
      <c r="H84">
        <f>COUNT($H$2:H83)</f>
        <v>82</v>
      </c>
      <c r="I84" s="1">
        <f t="shared" si="20"/>
        <v>1.4158684699055399</v>
      </c>
      <c r="J84" s="1">
        <f t="shared" si="21"/>
        <v>1.4244755730660599</v>
      </c>
      <c r="K84" s="1">
        <f t="shared" si="22"/>
        <v>-6.8447547393559445</v>
      </c>
      <c r="L84" s="1">
        <f t="shared" si="23"/>
        <v>-6.6868883791947065</v>
      </c>
      <c r="M84" s="1">
        <f t="shared" si="24"/>
        <v>2.1222165551416258E-2</v>
      </c>
      <c r="N84" s="1">
        <f t="shared" si="25"/>
        <v>2.4656278055110968E-2</v>
      </c>
      <c r="O84" s="1">
        <f t="shared" si="26"/>
        <v>-1.5983774181147019</v>
      </c>
      <c r="P84" s="1">
        <f t="shared" si="27"/>
        <v>1.6010532397456774</v>
      </c>
      <c r="Q84" s="4">
        <f t="shared" si="28"/>
        <v>1134.1258752473148</v>
      </c>
      <c r="R84" s="4">
        <f t="shared" si="29"/>
        <v>400.71251472649703</v>
      </c>
      <c r="S84" s="4">
        <f t="shared" si="30"/>
        <v>1134.1258752473148</v>
      </c>
      <c r="T84" s="4">
        <f t="shared" si="31"/>
        <v>400.71251472649703</v>
      </c>
      <c r="U84" s="4">
        <f t="shared" si="32"/>
        <v>18</v>
      </c>
      <c r="V84" s="4">
        <f t="shared" si="33"/>
        <v>54.125875247314752</v>
      </c>
      <c r="W84" s="4">
        <f t="shared" si="34"/>
        <v>6</v>
      </c>
      <c r="X84" s="4">
        <f t="shared" si="35"/>
        <v>40.712514726497034</v>
      </c>
    </row>
    <row r="85" spans="5:24" x14ac:dyDescent="0.35">
      <c r="E85" s="3">
        <v>44645</v>
      </c>
      <c r="F85">
        <f t="shared" si="18"/>
        <v>25</v>
      </c>
      <c r="G85">
        <f t="shared" si="19"/>
        <v>3</v>
      </c>
      <c r="H85">
        <f>COUNT($H$2:H84)</f>
        <v>83</v>
      </c>
      <c r="I85" s="1">
        <f t="shared" si="20"/>
        <v>1.43308267622658</v>
      </c>
      <c r="J85" s="1">
        <f t="shared" si="21"/>
        <v>1.4416897793871</v>
      </c>
      <c r="K85" s="1">
        <f t="shared" si="22"/>
        <v>-6.5286379017455278</v>
      </c>
      <c r="L85" s="1">
        <f t="shared" si="23"/>
        <v>-6.3700530010401515</v>
      </c>
      <c r="M85" s="1">
        <f t="shared" si="24"/>
        <v>2.8087694930666367E-2</v>
      </c>
      <c r="N85" s="1">
        <f t="shared" si="25"/>
        <v>3.1516204997672201E-2</v>
      </c>
      <c r="O85" s="1">
        <f t="shared" si="26"/>
        <v>-1.6037277605844387</v>
      </c>
      <c r="P85" s="1">
        <f t="shared" si="27"/>
        <v>1.6064008964636705</v>
      </c>
      <c r="Q85" s="4">
        <f t="shared" si="28"/>
        <v>1135.0359665795665</v>
      </c>
      <c r="R85" s="4">
        <f t="shared" si="29"/>
        <v>399.17008670743934</v>
      </c>
      <c r="S85" s="4">
        <f t="shared" si="30"/>
        <v>1135.0359665795665</v>
      </c>
      <c r="T85" s="4">
        <f t="shared" si="31"/>
        <v>399.17008670743934</v>
      </c>
      <c r="U85" s="4">
        <f t="shared" si="32"/>
        <v>18</v>
      </c>
      <c r="V85" s="4">
        <f t="shared" si="33"/>
        <v>55.035966579566548</v>
      </c>
      <c r="W85" s="4">
        <f t="shared" si="34"/>
        <v>6</v>
      </c>
      <c r="X85" s="4">
        <f t="shared" si="35"/>
        <v>39.170086707439339</v>
      </c>
    </row>
    <row r="86" spans="5:24" x14ac:dyDescent="0.35">
      <c r="E86" s="3">
        <v>44646</v>
      </c>
      <c r="F86">
        <f t="shared" si="18"/>
        <v>26</v>
      </c>
      <c r="G86">
        <f t="shared" si="19"/>
        <v>3</v>
      </c>
      <c r="H86">
        <f>COUNT($H$2:H85)</f>
        <v>84</v>
      </c>
      <c r="I86" s="1">
        <f t="shared" si="20"/>
        <v>1.4502968825476199</v>
      </c>
      <c r="J86" s="1">
        <f t="shared" si="21"/>
        <v>1.4589039857081398</v>
      </c>
      <c r="K86" s="1">
        <f t="shared" si="22"/>
        <v>-6.2111833512876347</v>
      </c>
      <c r="L86" s="1">
        <f t="shared" si="23"/>
        <v>-6.0520785919561595</v>
      </c>
      <c r="M86" s="1">
        <f t="shared" si="24"/>
        <v>3.494159762784331E-2</v>
      </c>
      <c r="N86" s="1">
        <f t="shared" si="25"/>
        <v>3.8363662730428509E-2</v>
      </c>
      <c r="O86" s="1">
        <f t="shared" si="26"/>
        <v>-1.6090725631339207</v>
      </c>
      <c r="P86" s="1">
        <f t="shared" si="27"/>
        <v>1.6117426762144835</v>
      </c>
      <c r="Q86" s="4">
        <f t="shared" si="28"/>
        <v>1135.943450542773</v>
      </c>
      <c r="R86" s="4">
        <f t="shared" si="29"/>
        <v>397.6278665591152</v>
      </c>
      <c r="S86" s="4">
        <f t="shared" si="30"/>
        <v>1135.943450542773</v>
      </c>
      <c r="T86" s="4">
        <f t="shared" si="31"/>
        <v>397.6278665591152</v>
      </c>
      <c r="U86" s="4">
        <f t="shared" si="32"/>
        <v>18</v>
      </c>
      <c r="V86" s="4">
        <f t="shared" si="33"/>
        <v>55.943450542773007</v>
      </c>
      <c r="W86" s="4">
        <f t="shared" si="34"/>
        <v>6</v>
      </c>
      <c r="X86" s="4">
        <f t="shared" si="35"/>
        <v>37.627866559115205</v>
      </c>
    </row>
    <row r="87" spans="5:24" x14ac:dyDescent="0.35">
      <c r="E87" s="3">
        <v>44647</v>
      </c>
      <c r="F87">
        <f t="shared" si="18"/>
        <v>27</v>
      </c>
      <c r="G87">
        <f t="shared" si="19"/>
        <v>3</v>
      </c>
      <c r="H87">
        <f>COUNT($H$2:H86)</f>
        <v>85</v>
      </c>
      <c r="I87" s="1">
        <f t="shared" si="20"/>
        <v>1.46751108886866</v>
      </c>
      <c r="J87" s="1">
        <f t="shared" si="21"/>
        <v>1.4761181920291799</v>
      </c>
      <c r="K87" s="1">
        <f t="shared" si="22"/>
        <v>-5.8927883128738836</v>
      </c>
      <c r="L87" s="1">
        <f t="shared" si="23"/>
        <v>-5.7333620393534028</v>
      </c>
      <c r="M87" s="1">
        <f t="shared" si="24"/>
        <v>4.1782190737540699E-2</v>
      </c>
      <c r="N87" s="1">
        <f t="shared" si="25"/>
        <v>4.5196972589428862E-2</v>
      </c>
      <c r="O87" s="1">
        <f t="shared" si="26"/>
        <v>-1.6144111511444272</v>
      </c>
      <c r="P87" s="1">
        <f t="shared" si="27"/>
        <v>1.617077903133777</v>
      </c>
      <c r="Q87" s="4">
        <f t="shared" si="28"/>
        <v>1136.8485697506037</v>
      </c>
      <c r="R87" s="4">
        <f t="shared" si="29"/>
        <v>396.08640606563205</v>
      </c>
      <c r="S87" s="4">
        <f t="shared" si="30"/>
        <v>1136.8485697506037</v>
      </c>
      <c r="T87" s="4">
        <f t="shared" si="31"/>
        <v>396.08640606563205</v>
      </c>
      <c r="U87" s="4">
        <f t="shared" si="32"/>
        <v>18</v>
      </c>
      <c r="V87" s="4">
        <f t="shared" si="33"/>
        <v>56.848569750603701</v>
      </c>
      <c r="W87" s="4">
        <f t="shared" si="34"/>
        <v>6</v>
      </c>
      <c r="X87" s="4">
        <f t="shared" si="35"/>
        <v>36.086406065632048</v>
      </c>
    </row>
    <row r="88" spans="5:24" x14ac:dyDescent="0.35">
      <c r="E88" s="3">
        <v>44648</v>
      </c>
      <c r="F88">
        <f t="shared" si="18"/>
        <v>28</v>
      </c>
      <c r="G88">
        <f t="shared" si="19"/>
        <v>3</v>
      </c>
      <c r="H88">
        <f>COUNT($H$2:H87)</f>
        <v>86</v>
      </c>
      <c r="I88" s="1">
        <f t="shared" si="20"/>
        <v>1.4847252951896999</v>
      </c>
      <c r="J88" s="1">
        <f t="shared" si="21"/>
        <v>1.49333239835022</v>
      </c>
      <c r="K88" s="1">
        <f t="shared" si="22"/>
        <v>-5.5738492173441374</v>
      </c>
      <c r="L88" s="1">
        <f t="shared" si="23"/>
        <v>-5.4142991986171056</v>
      </c>
      <c r="M88" s="1">
        <f t="shared" si="24"/>
        <v>4.8607799719714864E-2</v>
      </c>
      <c r="N88" s="1">
        <f t="shared" si="25"/>
        <v>5.2014464040614883E-2</v>
      </c>
      <c r="O88" s="1">
        <f t="shared" si="26"/>
        <v>-1.6197428471148592</v>
      </c>
      <c r="P88" s="1">
        <f t="shared" si="27"/>
        <v>1.622405897693824</v>
      </c>
      <c r="Q88" s="4">
        <f t="shared" si="28"/>
        <v>1137.7515653620846</v>
      </c>
      <c r="R88" s="4">
        <f t="shared" si="29"/>
        <v>394.54625681865832</v>
      </c>
      <c r="S88" s="4">
        <f t="shared" si="30"/>
        <v>1137.7515653620846</v>
      </c>
      <c r="T88" s="4">
        <f t="shared" si="31"/>
        <v>394.54625681865832</v>
      </c>
      <c r="U88" s="4">
        <f t="shared" si="32"/>
        <v>18</v>
      </c>
      <c r="V88" s="4">
        <f t="shared" si="33"/>
        <v>57.751565362084648</v>
      </c>
      <c r="W88" s="4">
        <f t="shared" si="34"/>
        <v>6</v>
      </c>
      <c r="X88" s="4">
        <f t="shared" si="35"/>
        <v>34.546256818658321</v>
      </c>
    </row>
    <row r="89" spans="5:24" x14ac:dyDescent="0.35">
      <c r="E89" s="3">
        <v>44649</v>
      </c>
      <c r="F89">
        <f t="shared" si="18"/>
        <v>29</v>
      </c>
      <c r="G89">
        <f t="shared" si="19"/>
        <v>3</v>
      </c>
      <c r="H89">
        <f>COUNT($H$2:H88)</f>
        <v>87</v>
      </c>
      <c r="I89" s="1">
        <f t="shared" si="20"/>
        <v>1.50193950151074</v>
      </c>
      <c r="J89" s="1">
        <f t="shared" si="21"/>
        <v>1.5105466046712599</v>
      </c>
      <c r="K89" s="1">
        <f t="shared" si="22"/>
        <v>-5.2547612259865364</v>
      </c>
      <c r="L89" s="1">
        <f t="shared" si="23"/>
        <v>-5.0952844185725548</v>
      </c>
      <c r="M89" s="1">
        <f t="shared" si="24"/>
        <v>5.5416757928167637E-2</v>
      </c>
      <c r="N89" s="1">
        <f t="shared" si="25"/>
        <v>5.881447420749164E-2</v>
      </c>
      <c r="O89" s="1">
        <f t="shared" si="26"/>
        <v>-1.6250669691023518</v>
      </c>
      <c r="P89" s="1">
        <f t="shared" si="27"/>
        <v>1.6277259751495574</v>
      </c>
      <c r="Q89" s="4">
        <f t="shared" si="28"/>
        <v>1138.6526762487117</v>
      </c>
      <c r="R89" s="4">
        <f t="shared" si="29"/>
        <v>393.00797009902885</v>
      </c>
      <c r="S89" s="4">
        <f t="shared" si="30"/>
        <v>1138.6526762487117</v>
      </c>
      <c r="T89" s="4">
        <f t="shared" si="31"/>
        <v>393.00797009902885</v>
      </c>
      <c r="U89" s="4">
        <f t="shared" si="32"/>
        <v>18</v>
      </c>
      <c r="V89" s="4">
        <f t="shared" si="33"/>
        <v>58.652676248711714</v>
      </c>
      <c r="W89" s="4">
        <f t="shared" si="34"/>
        <v>6</v>
      </c>
      <c r="X89" s="4">
        <f t="shared" si="35"/>
        <v>33.007970099028853</v>
      </c>
    </row>
    <row r="90" spans="5:24" x14ac:dyDescent="0.35">
      <c r="E90" s="3">
        <v>44650</v>
      </c>
      <c r="F90">
        <f t="shared" si="18"/>
        <v>30</v>
      </c>
      <c r="G90">
        <f t="shared" si="19"/>
        <v>3</v>
      </c>
      <c r="H90">
        <f>COUNT($H$2:H89)</f>
        <v>88</v>
      </c>
      <c r="I90" s="1">
        <f t="shared" si="20"/>
        <v>1.5191537078317801</v>
      </c>
      <c r="J90" s="1">
        <f t="shared" si="21"/>
        <v>1.5277608109923</v>
      </c>
      <c r="K90" s="1">
        <f t="shared" si="22"/>
        <v>-4.9359177571095083</v>
      </c>
      <c r="L90" s="1">
        <f t="shared" si="23"/>
        <v>-4.7767100693041913</v>
      </c>
      <c r="M90" s="1">
        <f t="shared" si="24"/>
        <v>6.2207406138091087E-2</v>
      </c>
      <c r="N90" s="1">
        <f t="shared" si="25"/>
        <v>6.5595347399232465E-2</v>
      </c>
      <c r="O90" s="1">
        <f t="shared" si="26"/>
        <v>-1.630382829174102</v>
      </c>
      <c r="P90" s="1">
        <f t="shared" si="27"/>
        <v>1.6330374439965258</v>
      </c>
      <c r="Q90" s="4">
        <f t="shared" si="28"/>
        <v>1139.5521381662084</v>
      </c>
      <c r="R90" s="4">
        <f t="shared" si="29"/>
        <v>391.4720967579745</v>
      </c>
      <c r="S90" s="4">
        <f t="shared" si="30"/>
        <v>1139.5521381662084</v>
      </c>
      <c r="T90" s="4">
        <f t="shared" si="31"/>
        <v>391.4720967579745</v>
      </c>
      <c r="U90" s="4">
        <f t="shared" si="32"/>
        <v>18</v>
      </c>
      <c r="V90" s="4">
        <f t="shared" si="33"/>
        <v>59.552138166208351</v>
      </c>
      <c r="W90" s="4">
        <f t="shared" si="34"/>
        <v>6</v>
      </c>
      <c r="X90" s="4">
        <f t="shared" si="35"/>
        <v>31.472096757974498</v>
      </c>
    </row>
    <row r="91" spans="5:24" x14ac:dyDescent="0.35">
      <c r="E91" s="3">
        <v>44651</v>
      </c>
      <c r="F91">
        <f t="shared" si="18"/>
        <v>31</v>
      </c>
      <c r="G91">
        <f t="shared" si="19"/>
        <v>3</v>
      </c>
      <c r="H91">
        <f>COUNT($H$2:H90)</f>
        <v>89</v>
      </c>
      <c r="I91" s="1">
        <f t="shared" si="20"/>
        <v>1.5363679141528199</v>
      </c>
      <c r="J91" s="1">
        <f t="shared" si="21"/>
        <v>1.5449750173133399</v>
      </c>
      <c r="K91" s="1">
        <f t="shared" si="22"/>
        <v>-4.6177100152482868</v>
      </c>
      <c r="L91" s="1">
        <f t="shared" si="23"/>
        <v>-4.4589660728894582</v>
      </c>
      <c r="M91" s="1">
        <f t="shared" si="24"/>
        <v>6.89780920754135E-2</v>
      </c>
      <c r="N91" s="1">
        <f t="shared" si="25"/>
        <v>7.2355434641943731E-2</v>
      </c>
      <c r="O91" s="1">
        <f t="shared" si="26"/>
        <v>-1.635689731871812</v>
      </c>
      <c r="P91" s="1">
        <f t="shared" si="27"/>
        <v>1.6383396044421947</v>
      </c>
      <c r="Q91" s="4">
        <f t="shared" si="28"/>
        <v>1140.4501829318085</v>
      </c>
      <c r="R91" s="4">
        <f t="shared" si="29"/>
        <v>389.93918709820758</v>
      </c>
      <c r="S91" s="4">
        <f t="shared" si="30"/>
        <v>1140.4501829318085</v>
      </c>
      <c r="T91" s="4">
        <f t="shared" si="31"/>
        <v>389.93918709820758</v>
      </c>
      <c r="U91" s="4">
        <f t="shared" si="32"/>
        <v>19</v>
      </c>
      <c r="V91" s="4">
        <f t="shared" si="33"/>
        <v>0.45018293180851288</v>
      </c>
      <c r="W91" s="4">
        <f t="shared" si="34"/>
        <v>6</v>
      </c>
      <c r="X91" s="4">
        <f t="shared" si="35"/>
        <v>29.939187098207583</v>
      </c>
    </row>
    <row r="92" spans="5:24" x14ac:dyDescent="0.35">
      <c r="E92" s="3">
        <v>44652</v>
      </c>
      <c r="F92">
        <f t="shared" si="18"/>
        <v>1</v>
      </c>
      <c r="G92">
        <f t="shared" si="19"/>
        <v>4</v>
      </c>
      <c r="H92">
        <f>COUNT($H$2:H91)</f>
        <v>90</v>
      </c>
      <c r="I92" s="1">
        <f t="shared" si="20"/>
        <v>1.55358212047386</v>
      </c>
      <c r="J92" s="1">
        <f t="shared" si="21"/>
        <v>1.56218922363438</v>
      </c>
      <c r="K92" s="1">
        <f t="shared" si="22"/>
        <v>-4.3005265235653169</v>
      </c>
      <c r="L92" s="1">
        <f t="shared" si="23"/>
        <v>-4.1424394376046312</v>
      </c>
      <c r="M92" s="1">
        <f t="shared" si="24"/>
        <v>7.5727169950658951E-2</v>
      </c>
      <c r="N92" s="1">
        <f t="shared" si="25"/>
        <v>7.9093093215789181E-2</v>
      </c>
      <c r="O92" s="1">
        <f t="shared" si="26"/>
        <v>-1.6409869726902222</v>
      </c>
      <c r="P92" s="1">
        <f t="shared" si="27"/>
        <v>1.6436317468920913</v>
      </c>
      <c r="Q92" s="4">
        <f t="shared" si="28"/>
        <v>1141.3470376079629</v>
      </c>
      <c r="R92" s="4">
        <f t="shared" si="29"/>
        <v>388.4097907550784</v>
      </c>
      <c r="S92" s="4">
        <f t="shared" si="30"/>
        <v>1141.3470376079629</v>
      </c>
      <c r="T92" s="4">
        <f t="shared" si="31"/>
        <v>388.4097907550784</v>
      </c>
      <c r="U92" s="4">
        <f t="shared" si="32"/>
        <v>19</v>
      </c>
      <c r="V92" s="4">
        <f t="shared" si="33"/>
        <v>1.347037607962875</v>
      </c>
      <c r="W92" s="4">
        <f t="shared" si="34"/>
        <v>6</v>
      </c>
      <c r="X92" s="4">
        <f t="shared" si="35"/>
        <v>28.409790755078404</v>
      </c>
    </row>
    <row r="93" spans="5:24" x14ac:dyDescent="0.35">
      <c r="E93" s="3">
        <v>44653</v>
      </c>
      <c r="F93">
        <f t="shared" si="18"/>
        <v>2</v>
      </c>
      <c r="G93">
        <f t="shared" si="19"/>
        <v>4</v>
      </c>
      <c r="H93">
        <f>COUNT($H$2:H92)</f>
        <v>91</v>
      </c>
      <c r="I93" s="1">
        <f t="shared" si="20"/>
        <v>1.5707963267948999</v>
      </c>
      <c r="J93" s="1">
        <f t="shared" si="21"/>
        <v>1.57940342995542</v>
      </c>
      <c r="K93" s="1">
        <f t="shared" si="22"/>
        <v>-3.9847526599999412</v>
      </c>
      <c r="L93" s="1">
        <f t="shared" si="23"/>
        <v>-3.8275137961559751</v>
      </c>
      <c r="M93" s="1">
        <f t="shared" si="24"/>
        <v>8.2453000000001289E-2</v>
      </c>
      <c r="N93" s="1">
        <f t="shared" si="25"/>
        <v>8.580668620063571E-2</v>
      </c>
      <c r="O93" s="1">
        <f t="shared" si="26"/>
        <v>-1.6462738365712617</v>
      </c>
      <c r="P93" s="1">
        <f t="shared" si="27"/>
        <v>1.6489131504523682</v>
      </c>
      <c r="Q93" s="4">
        <f t="shared" si="28"/>
        <v>1142.2429236933724</v>
      </c>
      <c r="R93" s="4">
        <f t="shared" si="29"/>
        <v>386.88445657799281</v>
      </c>
      <c r="S93" s="4">
        <f t="shared" si="30"/>
        <v>1142.2429236933724</v>
      </c>
      <c r="T93" s="4">
        <f t="shared" si="31"/>
        <v>386.88445657799281</v>
      </c>
      <c r="U93" s="4">
        <f t="shared" si="32"/>
        <v>19</v>
      </c>
      <c r="V93" s="4">
        <f t="shared" si="33"/>
        <v>2.2429236933724042</v>
      </c>
      <c r="W93" s="4">
        <f t="shared" si="34"/>
        <v>6</v>
      </c>
      <c r="X93" s="4">
        <f t="shared" si="35"/>
        <v>26.884456577992808</v>
      </c>
    </row>
    <row r="94" spans="5:24" x14ac:dyDescent="0.35">
      <c r="E94" s="3">
        <v>44654</v>
      </c>
      <c r="F94">
        <f t="shared" si="18"/>
        <v>3</v>
      </c>
      <c r="G94">
        <f t="shared" si="19"/>
        <v>4</v>
      </c>
      <c r="H94">
        <f>COUNT($H$2:H93)</f>
        <v>92</v>
      </c>
      <c r="I94" s="1">
        <f t="shared" si="20"/>
        <v>1.58801053311594</v>
      </c>
      <c r="J94" s="1">
        <f t="shared" si="21"/>
        <v>1.5966176362764599</v>
      </c>
      <c r="K94" s="1">
        <f t="shared" si="22"/>
        <v>-3.6707701977179954</v>
      </c>
      <c r="L94" s="1">
        <f t="shared" si="23"/>
        <v>-3.5145689484842837</v>
      </c>
      <c r="M94" s="1">
        <f t="shared" si="24"/>
        <v>8.9153948036157393E-2</v>
      </c>
      <c r="N94" s="1">
        <f t="shared" si="25"/>
        <v>9.2494582032841818E-2</v>
      </c>
      <c r="O94" s="1">
        <f t="shared" si="26"/>
        <v>-1.6515495964154401</v>
      </c>
      <c r="P94" s="1">
        <f t="shared" si="27"/>
        <v>1.6541830814504475</v>
      </c>
      <c r="Q94" s="4">
        <f t="shared" si="28"/>
        <v>1143.1380563222745</v>
      </c>
      <c r="R94" s="4">
        <f t="shared" si="29"/>
        <v>385.3637325122607</v>
      </c>
      <c r="S94" s="4">
        <f t="shared" si="30"/>
        <v>1143.1380563222745</v>
      </c>
      <c r="T94" s="4">
        <f t="shared" si="31"/>
        <v>385.3637325122607</v>
      </c>
      <c r="U94" s="4">
        <f t="shared" si="32"/>
        <v>19</v>
      </c>
      <c r="V94" s="4">
        <f t="shared" si="33"/>
        <v>3.1380563222744513</v>
      </c>
      <c r="W94" s="4">
        <f t="shared" si="34"/>
        <v>6</v>
      </c>
      <c r="X94" s="4">
        <f t="shared" si="35"/>
        <v>25.363732512260697</v>
      </c>
    </row>
    <row r="95" spans="5:24" x14ac:dyDescent="0.35">
      <c r="E95" s="3">
        <v>44655</v>
      </c>
      <c r="F95">
        <f t="shared" si="18"/>
        <v>4</v>
      </c>
      <c r="G95">
        <f t="shared" si="19"/>
        <v>4</v>
      </c>
      <c r="H95">
        <f>COUNT($H$2:H94)</f>
        <v>93</v>
      </c>
      <c r="I95" s="1">
        <f t="shared" si="20"/>
        <v>1.6052247394369799</v>
      </c>
      <c r="J95" s="1">
        <f t="shared" si="21"/>
        <v>1.6138318425975</v>
      </c>
      <c r="K95" s="1">
        <f t="shared" si="22"/>
        <v>-3.358956850406992</v>
      </c>
      <c r="L95" s="1">
        <f t="shared" si="23"/>
        <v>-3.2039804096854776</v>
      </c>
      <c r="M95" s="1">
        <f t="shared" si="24"/>
        <v>9.5828385011713646E-2</v>
      </c>
      <c r="N95" s="1">
        <f t="shared" si="25"/>
        <v>9.9155154075759158E-2</v>
      </c>
      <c r="O95" s="1">
        <f t="shared" si="26"/>
        <v>-1.6568135116121838</v>
      </c>
      <c r="P95" s="1">
        <f t="shared" si="27"/>
        <v>1.6594407919755041</v>
      </c>
      <c r="Q95" s="4">
        <f t="shared" si="28"/>
        <v>1144.0326434729161</v>
      </c>
      <c r="R95" s="4">
        <f t="shared" si="29"/>
        <v>383.84816548151286</v>
      </c>
      <c r="S95" s="4">
        <f t="shared" si="30"/>
        <v>1144.0326434729161</v>
      </c>
      <c r="T95" s="4">
        <f t="shared" si="31"/>
        <v>383.84816548151286</v>
      </c>
      <c r="U95" s="4">
        <f t="shared" si="32"/>
        <v>19</v>
      </c>
      <c r="V95" s="4">
        <f t="shared" si="33"/>
        <v>4.0326434729161065</v>
      </c>
      <c r="W95" s="4">
        <f t="shared" si="34"/>
        <v>6</v>
      </c>
      <c r="X95" s="4">
        <f t="shared" si="35"/>
        <v>23.848165481512865</v>
      </c>
    </row>
    <row r="96" spans="5:24" x14ac:dyDescent="0.35">
      <c r="E96" s="3">
        <v>44656</v>
      </c>
      <c r="F96">
        <f t="shared" si="18"/>
        <v>5</v>
      </c>
      <c r="G96">
        <f t="shared" si="19"/>
        <v>4</v>
      </c>
      <c r="H96">
        <f>COUNT($H$2:H95)</f>
        <v>94</v>
      </c>
      <c r="I96" s="1">
        <f t="shared" si="20"/>
        <v>1.6224389457580199</v>
      </c>
      <c r="J96" s="1">
        <f t="shared" si="21"/>
        <v>1.6310460489185399</v>
      </c>
      <c r="K96" s="1">
        <f t="shared" si="22"/>
        <v>-3.0496858229562589</v>
      </c>
      <c r="L96" s="1">
        <f t="shared" si="23"/>
        <v>-2.8961189635836653</v>
      </c>
      <c r="M96" s="1">
        <f t="shared" si="24"/>
        <v>0.10247468659743003</v>
      </c>
      <c r="N96" s="1">
        <f t="shared" si="25"/>
        <v>0.1057867802064586</v>
      </c>
      <c r="O96" s="1">
        <f t="shared" si="26"/>
        <v>-1.6620648265909315</v>
      </c>
      <c r="P96" s="1">
        <f t="shared" si="27"/>
        <v>1.6646855184406519</v>
      </c>
      <c r="Q96" s="4">
        <f t="shared" si="28"/>
        <v>1144.9268851861698</v>
      </c>
      <c r="R96" s="4">
        <f t="shared" si="29"/>
        <v>382.33830127079688</v>
      </c>
      <c r="S96" s="4">
        <f t="shared" si="30"/>
        <v>1144.9268851861698</v>
      </c>
      <c r="T96" s="4">
        <f t="shared" si="31"/>
        <v>382.33830127079688</v>
      </c>
      <c r="U96" s="4">
        <f t="shared" si="32"/>
        <v>19</v>
      </c>
      <c r="V96" s="4">
        <f t="shared" si="33"/>
        <v>4.926885186169784</v>
      </c>
      <c r="W96" s="4">
        <f t="shared" si="34"/>
        <v>6</v>
      </c>
      <c r="X96" s="4">
        <f t="shared" si="35"/>
        <v>22.338301270796876</v>
      </c>
    </row>
    <row r="97" spans="5:24" x14ac:dyDescent="0.35">
      <c r="E97" s="3">
        <v>44657</v>
      </c>
      <c r="F97">
        <f t="shared" si="18"/>
        <v>6</v>
      </c>
      <c r="G97">
        <f t="shared" si="19"/>
        <v>4</v>
      </c>
      <c r="H97">
        <f>COUNT($H$2:H96)</f>
        <v>95</v>
      </c>
      <c r="I97" s="1">
        <f t="shared" si="20"/>
        <v>1.63965315207906</v>
      </c>
      <c r="J97" s="1">
        <f t="shared" si="21"/>
        <v>1.64826025523958</v>
      </c>
      <c r="K97" s="1">
        <f t="shared" si="22"/>
        <v>-2.7433253680552565</v>
      </c>
      <c r="L97" s="1">
        <f t="shared" si="23"/>
        <v>-2.5913502224860894</v>
      </c>
      <c r="M97" s="1">
        <f t="shared" si="24"/>
        <v>0.10909123277800162</v>
      </c>
      <c r="N97" s="1">
        <f t="shared" si="25"/>
        <v>0.11238784242113138</v>
      </c>
      <c r="O97" s="1">
        <f t="shared" si="26"/>
        <v>-1.6673027693949081</v>
      </c>
      <c r="P97" s="1">
        <f t="shared" si="27"/>
        <v>1.6699164801688162</v>
      </c>
      <c r="Q97" s="4">
        <f t="shared" si="28"/>
        <v>1145.820972795264</v>
      </c>
      <c r="R97" s="4">
        <f t="shared" si="29"/>
        <v>380.83468441042623</v>
      </c>
      <c r="S97" s="4">
        <f t="shared" si="30"/>
        <v>1145.820972795264</v>
      </c>
      <c r="T97" s="4">
        <f t="shared" si="31"/>
        <v>380.83468441042623</v>
      </c>
      <c r="U97" s="4">
        <f t="shared" si="32"/>
        <v>19</v>
      </c>
      <c r="V97" s="4">
        <f t="shared" si="33"/>
        <v>5.8209727952639696</v>
      </c>
      <c r="W97" s="4">
        <f t="shared" si="34"/>
        <v>6</v>
      </c>
      <c r="X97" s="4">
        <f t="shared" si="35"/>
        <v>20.834684410426235</v>
      </c>
    </row>
    <row r="98" spans="5:24" x14ac:dyDescent="0.35">
      <c r="E98" s="3">
        <v>44658</v>
      </c>
      <c r="F98">
        <f t="shared" si="18"/>
        <v>7</v>
      </c>
      <c r="G98">
        <f t="shared" si="19"/>
        <v>4</v>
      </c>
      <c r="H98">
        <f>COUNT($H$2:H97)</f>
        <v>96</v>
      </c>
      <c r="I98" s="1">
        <f t="shared" si="20"/>
        <v>1.6568673584000999</v>
      </c>
      <c r="J98" s="1">
        <f t="shared" si="21"/>
        <v>1.6654744615606198</v>
      </c>
      <c r="K98" s="1">
        <f t="shared" si="22"/>
        <v>-2.4402383492357322</v>
      </c>
      <c r="L98" s="1">
        <f t="shared" si="23"/>
        <v>-2.2900341936420827</v>
      </c>
      <c r="M98" s="1">
        <f t="shared" si="24"/>
        <v>0.11567640746769246</v>
      </c>
      <c r="N98" s="1">
        <f t="shared" si="25"/>
        <v>0.11895672646154032</v>
      </c>
      <c r="O98" s="1">
        <f t="shared" si="26"/>
        <v>-1.6725265502796194</v>
      </c>
      <c r="P98" s="1">
        <f t="shared" si="27"/>
        <v>1.6751328780043953</v>
      </c>
      <c r="Q98" s="4">
        <f t="shared" si="28"/>
        <v>1146.7150881676246</v>
      </c>
      <c r="R98" s="4">
        <f t="shared" si="29"/>
        <v>379.33785806062281</v>
      </c>
      <c r="S98" s="4">
        <f t="shared" si="30"/>
        <v>1146.7150881676246</v>
      </c>
      <c r="T98" s="4">
        <f t="shared" si="31"/>
        <v>379.33785806062281</v>
      </c>
      <c r="U98" s="4">
        <f t="shared" si="32"/>
        <v>19</v>
      </c>
      <c r="V98" s="4">
        <f t="shared" si="33"/>
        <v>6.7150881676245717</v>
      </c>
      <c r="W98" s="4">
        <f t="shared" si="34"/>
        <v>6</v>
      </c>
      <c r="X98" s="4">
        <f t="shared" si="35"/>
        <v>19.337858060622807</v>
      </c>
    </row>
    <row r="99" spans="5:24" x14ac:dyDescent="0.35">
      <c r="E99" s="3">
        <v>44659</v>
      </c>
      <c r="F99">
        <f t="shared" si="18"/>
        <v>8</v>
      </c>
      <c r="G99">
        <f t="shared" si="19"/>
        <v>4</v>
      </c>
      <c r="H99">
        <f>COUNT($H$2:H98)</f>
        <v>97</v>
      </c>
      <c r="I99" s="1">
        <f t="shared" si="20"/>
        <v>1.67408156472114</v>
      </c>
      <c r="J99" s="1">
        <f t="shared" si="21"/>
        <v>1.6826886678816599</v>
      </c>
      <c r="K99" s="1">
        <f t="shared" si="22"/>
        <v>-2.1407818108758798</v>
      </c>
      <c r="L99" s="1">
        <f t="shared" si="23"/>
        <v>-1.9925248529198119</v>
      </c>
      <c r="M99" s="1">
        <f t="shared" si="24"/>
        <v>0.12222859814818027</v>
      </c>
      <c r="N99" s="1">
        <f t="shared" si="25"/>
        <v>0.12549182146482218</v>
      </c>
      <c r="O99" s="1">
        <f t="shared" si="26"/>
        <v>-1.6777353603382408</v>
      </c>
      <c r="P99" s="1">
        <f t="shared" si="27"/>
        <v>1.6803338929529497</v>
      </c>
      <c r="Q99" s="4">
        <f t="shared" si="28"/>
        <v>1147.6094029598421</v>
      </c>
      <c r="R99" s="4">
        <f t="shared" si="29"/>
        <v>377.84836389695408</v>
      </c>
      <c r="S99" s="4">
        <f t="shared" si="30"/>
        <v>1147.6094029598421</v>
      </c>
      <c r="T99" s="4">
        <f t="shared" si="31"/>
        <v>377.84836389695408</v>
      </c>
      <c r="U99" s="4">
        <f t="shared" si="32"/>
        <v>19</v>
      </c>
      <c r="V99" s="4">
        <f t="shared" si="33"/>
        <v>7.6094029598421002</v>
      </c>
      <c r="W99" s="4">
        <f t="shared" si="34"/>
        <v>6</v>
      </c>
      <c r="X99" s="4">
        <f t="shared" si="35"/>
        <v>17.848363896954083</v>
      </c>
    </row>
    <row r="100" spans="5:24" x14ac:dyDescent="0.35">
      <c r="E100" s="3">
        <v>44660</v>
      </c>
      <c r="F100">
        <f t="shared" si="18"/>
        <v>9</v>
      </c>
      <c r="G100">
        <f t="shared" si="19"/>
        <v>4</v>
      </c>
      <c r="H100">
        <f>COUNT($H$2:H99)</f>
        <v>98</v>
      </c>
      <c r="I100" s="1">
        <f t="shared" si="20"/>
        <v>1.6912957710421799</v>
      </c>
      <c r="J100" s="1">
        <f t="shared" si="21"/>
        <v>1.6999028742027</v>
      </c>
      <c r="K100" s="1">
        <f t="shared" si="22"/>
        <v>-1.8453065556760579</v>
      </c>
      <c r="L100" s="1">
        <f t="shared" si="23"/>
        <v>-1.699169726206101</v>
      </c>
      <c r="M100" s="1">
        <f t="shared" si="24"/>
        <v>0.12874619553086916</v>
      </c>
      <c r="N100" s="1">
        <f t="shared" si="25"/>
        <v>0.13199151963885439</v>
      </c>
      <c r="O100" s="1">
        <f t="shared" si="26"/>
        <v>-1.6829283701562039</v>
      </c>
      <c r="P100" s="1">
        <f t="shared" si="27"/>
        <v>1.6855186848513006</v>
      </c>
      <c r="Q100" s="4">
        <f t="shared" si="28"/>
        <v>1148.5040778867992</v>
      </c>
      <c r="R100" s="4">
        <f t="shared" si="29"/>
        <v>376.36674199652384</v>
      </c>
      <c r="S100" s="4">
        <f t="shared" si="30"/>
        <v>1148.5040778867992</v>
      </c>
      <c r="T100" s="4">
        <f t="shared" si="31"/>
        <v>376.36674199652384</v>
      </c>
      <c r="U100" s="4">
        <f t="shared" si="32"/>
        <v>19</v>
      </c>
      <c r="V100" s="4">
        <f t="shared" si="33"/>
        <v>8.5040778867992231</v>
      </c>
      <c r="W100" s="4">
        <f t="shared" si="34"/>
        <v>6</v>
      </c>
      <c r="X100" s="4">
        <f t="shared" si="35"/>
        <v>16.366741996523842</v>
      </c>
    </row>
    <row r="101" spans="5:24" x14ac:dyDescent="0.35">
      <c r="E101" s="3">
        <v>44661</v>
      </c>
      <c r="F101">
        <f t="shared" si="18"/>
        <v>10</v>
      </c>
      <c r="G101">
        <f t="shared" si="19"/>
        <v>4</v>
      </c>
      <c r="H101">
        <f>COUNT($H$2:H100)</f>
        <v>99</v>
      </c>
      <c r="I101" s="1">
        <f t="shared" si="20"/>
        <v>1.70850997736322</v>
      </c>
      <c r="J101" s="1">
        <f t="shared" si="21"/>
        <v>1.7171170805237399</v>
      </c>
      <c r="K101" s="1">
        <f t="shared" si="22"/>
        <v>-1.5541567301066155</v>
      </c>
      <c r="L101" s="1">
        <f t="shared" si="23"/>
        <v>-1.4103094790250768</v>
      </c>
      <c r="M101" s="1">
        <f t="shared" si="24"/>
        <v>0.13522759324584249</v>
      </c>
      <c r="N101" s="1">
        <f t="shared" si="25"/>
        <v>0.13845421596531179</v>
      </c>
      <c r="O101" s="1">
        <f t="shared" si="26"/>
        <v>-1.6881047284974349</v>
      </c>
      <c r="P101" s="1">
        <f t="shared" si="27"/>
        <v>1.6906863910705603</v>
      </c>
      <c r="Q101" s="4">
        <f t="shared" si="28"/>
        <v>1149.3992620060294</v>
      </c>
      <c r="R101" s="4">
        <f t="shared" si="29"/>
        <v>374.89353072483448</v>
      </c>
      <c r="S101" s="4">
        <f t="shared" si="30"/>
        <v>1149.3992620060294</v>
      </c>
      <c r="T101" s="4">
        <f t="shared" si="31"/>
        <v>374.89353072483448</v>
      </c>
      <c r="U101" s="4">
        <f t="shared" si="32"/>
        <v>19</v>
      </c>
      <c r="V101" s="4">
        <f t="shared" si="33"/>
        <v>9.399262006029403</v>
      </c>
      <c r="W101" s="4">
        <f t="shared" si="34"/>
        <v>6</v>
      </c>
      <c r="X101" s="4">
        <f t="shared" si="35"/>
        <v>14.893530724834477</v>
      </c>
    </row>
    <row r="102" spans="5:24" x14ac:dyDescent="0.35">
      <c r="E102" s="3">
        <v>44662</v>
      </c>
      <c r="F102">
        <f t="shared" si="18"/>
        <v>11</v>
      </c>
      <c r="G102">
        <f t="shared" si="19"/>
        <v>4</v>
      </c>
      <c r="H102">
        <f>COUNT($H$2:H101)</f>
        <v>100</v>
      </c>
      <c r="I102" s="1">
        <f t="shared" si="20"/>
        <v>1.7257241836842598</v>
      </c>
      <c r="J102" s="1">
        <f t="shared" si="21"/>
        <v>1.73433128684478</v>
      </c>
      <c r="K102" s="1">
        <f t="shared" si="22"/>
        <v>-1.2676694183188906</v>
      </c>
      <c r="L102" s="1">
        <f t="shared" si="23"/>
        <v>-1.126277514861634</v>
      </c>
      <c r="M102" s="1">
        <f t="shared" si="24"/>
        <v>0.14167118755953009</v>
      </c>
      <c r="N102" s="1">
        <f t="shared" si="25"/>
        <v>0.14487830793244075</v>
      </c>
      <c r="O102" s="1">
        <f t="shared" si="26"/>
        <v>-1.6932635610248483</v>
      </c>
      <c r="P102" s="1">
        <f t="shared" si="27"/>
        <v>1.6958361252547749</v>
      </c>
      <c r="Q102" s="4">
        <f t="shared" si="28"/>
        <v>1150.2950920183841</v>
      </c>
      <c r="R102" s="4">
        <f t="shared" si="29"/>
        <v>373.42926662319201</v>
      </c>
      <c r="S102" s="4">
        <f t="shared" si="30"/>
        <v>1150.2950920183841</v>
      </c>
      <c r="T102" s="4">
        <f t="shared" si="31"/>
        <v>373.42926662319201</v>
      </c>
      <c r="U102" s="4">
        <f t="shared" si="32"/>
        <v>19</v>
      </c>
      <c r="V102" s="4">
        <f t="shared" si="33"/>
        <v>10.295092018384139</v>
      </c>
      <c r="W102" s="4">
        <f t="shared" si="34"/>
        <v>6</v>
      </c>
      <c r="X102" s="4">
        <f t="shared" si="35"/>
        <v>13.429266623192007</v>
      </c>
    </row>
    <row r="103" spans="5:24" x14ac:dyDescent="0.35">
      <c r="E103" s="3">
        <v>44663</v>
      </c>
      <c r="F103">
        <f t="shared" si="18"/>
        <v>12</v>
      </c>
      <c r="G103">
        <f t="shared" si="19"/>
        <v>4</v>
      </c>
      <c r="H103">
        <f>COUNT($H$2:H102)</f>
        <v>101</v>
      </c>
      <c r="I103" s="1">
        <f t="shared" si="20"/>
        <v>1.7429383900052999</v>
      </c>
      <c r="J103" s="1">
        <f t="shared" si="21"/>
        <v>1.7515454931658199</v>
      </c>
      <c r="K103" s="1">
        <f t="shared" si="22"/>
        <v>-0.98617424500002571</v>
      </c>
      <c r="L103" s="1">
        <f t="shared" si="23"/>
        <v>-0.84739958266518578</v>
      </c>
      <c r="M103" s="1">
        <f t="shared" si="24"/>
        <v>0.14807537712307051</v>
      </c>
      <c r="N103" s="1">
        <f t="shared" si="25"/>
        <v>0.15126219529947585</v>
      </c>
      <c r="O103" s="1">
        <f t="shared" si="26"/>
        <v>-1.6984039690578498</v>
      </c>
      <c r="P103" s="1">
        <f t="shared" si="27"/>
        <v>1.7009669760980208</v>
      </c>
      <c r="Q103" s="4">
        <f t="shared" si="28"/>
        <v>1151.1916915861298</v>
      </c>
      <c r="R103" s="4">
        <f t="shared" si="29"/>
        <v>371.97448429647903</v>
      </c>
      <c r="S103" s="4">
        <f t="shared" si="30"/>
        <v>1151.1916915861298</v>
      </c>
      <c r="T103" s="4">
        <f t="shared" si="31"/>
        <v>371.97448429647903</v>
      </c>
      <c r="U103" s="4">
        <f t="shared" si="32"/>
        <v>19</v>
      </c>
      <c r="V103" s="4">
        <f t="shared" si="33"/>
        <v>11.191691586129764</v>
      </c>
      <c r="W103" s="4">
        <f t="shared" si="34"/>
        <v>6</v>
      </c>
      <c r="X103" s="4">
        <f t="shared" si="35"/>
        <v>11.974484296479034</v>
      </c>
    </row>
    <row r="104" spans="5:24" x14ac:dyDescent="0.35">
      <c r="E104" s="3">
        <v>44664</v>
      </c>
      <c r="F104">
        <f t="shared" si="18"/>
        <v>13</v>
      </c>
      <c r="G104">
        <f t="shared" si="19"/>
        <v>4</v>
      </c>
      <c r="H104">
        <f>COUNT($H$2:H103)</f>
        <v>102</v>
      </c>
      <c r="I104" s="1">
        <f t="shared" si="20"/>
        <v>1.76015259632634</v>
      </c>
      <c r="J104" s="1">
        <f t="shared" si="21"/>
        <v>1.76875969948686</v>
      </c>
      <c r="K104" s="1">
        <f t="shared" si="22"/>
        <v>-0.70999298764170482</v>
      </c>
      <c r="L104" s="1">
        <f t="shared" si="23"/>
        <v>-0.57399339399801008</v>
      </c>
      <c r="M104" s="1">
        <f t="shared" si="24"/>
        <v>0.15443856275323795</v>
      </c>
      <c r="N104" s="1">
        <f t="shared" si="25"/>
        <v>0.15760427989451981</v>
      </c>
      <c r="O104" s="1">
        <f t="shared" si="26"/>
        <v>-1.7035250283697727</v>
      </c>
      <c r="P104" s="1">
        <f t="shared" si="27"/>
        <v>1.7060780061629504</v>
      </c>
      <c r="Q104" s="4">
        <f t="shared" si="28"/>
        <v>1152.0891706696088</v>
      </c>
      <c r="R104" s="4">
        <f t="shared" si="29"/>
        <v>370.52971630107214</v>
      </c>
      <c r="S104" s="4">
        <f t="shared" si="30"/>
        <v>1152.0891706696088</v>
      </c>
      <c r="T104" s="4">
        <f t="shared" si="31"/>
        <v>370.52971630107214</v>
      </c>
      <c r="U104" s="4">
        <f t="shared" si="32"/>
        <v>19</v>
      </c>
      <c r="V104" s="4">
        <f t="shared" si="33"/>
        <v>12.089170669608848</v>
      </c>
      <c r="W104" s="4">
        <f t="shared" si="34"/>
        <v>6</v>
      </c>
      <c r="X104" s="4">
        <f t="shared" si="35"/>
        <v>10.529716301072142</v>
      </c>
    </row>
    <row r="105" spans="5:24" x14ac:dyDescent="0.35">
      <c r="E105" s="3">
        <v>44665</v>
      </c>
      <c r="F105">
        <f t="shared" si="18"/>
        <v>14</v>
      </c>
      <c r="G105">
        <f t="shared" si="19"/>
        <v>4</v>
      </c>
      <c r="H105">
        <f>COUNT($H$2:H104)</f>
        <v>103</v>
      </c>
      <c r="I105" s="1">
        <f t="shared" si="20"/>
        <v>1.7773668026473799</v>
      </c>
      <c r="J105" s="1">
        <f t="shared" si="21"/>
        <v>1.7859739058078998</v>
      </c>
      <c r="K105" s="1">
        <f t="shared" si="22"/>
        <v>-0.43943919868139503</v>
      </c>
      <c r="L105" s="1">
        <f t="shared" si="23"/>
        <v>-0.30636825028112213</v>
      </c>
      <c r="M105" s="1">
        <f t="shared" si="24"/>
        <v>0.16075914724769963</v>
      </c>
      <c r="N105" s="1">
        <f t="shared" si="25"/>
        <v>0.16390296544758903</v>
      </c>
      <c r="O105" s="1">
        <f t="shared" si="26"/>
        <v>-1.7086257880283287</v>
      </c>
      <c r="P105" s="1">
        <f t="shared" si="27"/>
        <v>1.7111682507439603</v>
      </c>
      <c r="Q105" s="4">
        <f t="shared" si="28"/>
        <v>1152.987624883632</v>
      </c>
      <c r="R105" s="4">
        <f t="shared" si="29"/>
        <v>369.09549303263043</v>
      </c>
      <c r="S105" s="4">
        <f t="shared" si="30"/>
        <v>1152.987624883632</v>
      </c>
      <c r="T105" s="4">
        <f t="shared" si="31"/>
        <v>369.09549303263043</v>
      </c>
      <c r="U105" s="4">
        <f t="shared" si="32"/>
        <v>19</v>
      </c>
      <c r="V105" s="4">
        <f t="shared" si="33"/>
        <v>12.987624883631952</v>
      </c>
      <c r="W105" s="4">
        <f t="shared" si="34"/>
        <v>6</v>
      </c>
      <c r="X105" s="4">
        <f t="shared" si="35"/>
        <v>9.0954930326304293</v>
      </c>
    </row>
    <row r="106" spans="5:24" x14ac:dyDescent="0.35">
      <c r="E106" s="3">
        <v>44666</v>
      </c>
      <c r="F106">
        <f t="shared" si="18"/>
        <v>15</v>
      </c>
      <c r="G106">
        <f t="shared" si="19"/>
        <v>4</v>
      </c>
      <c r="H106">
        <f>COUNT($H$2:H105)</f>
        <v>104</v>
      </c>
      <c r="I106" s="1">
        <f t="shared" si="20"/>
        <v>1.79458100896842</v>
      </c>
      <c r="J106" s="1">
        <f t="shared" si="21"/>
        <v>1.8031881121289399</v>
      </c>
      <c r="K106" s="1">
        <f t="shared" si="22"/>
        <v>-0.17481783796292935</v>
      </c>
      <c r="L106" s="1">
        <f t="shared" si="23"/>
        <v>-4.4824680578186532E-2</v>
      </c>
      <c r="M106" s="1">
        <f t="shared" si="24"/>
        <v>0.16703553523624992</v>
      </c>
      <c r="N106" s="1">
        <f t="shared" si="25"/>
        <v>0.17015665746041858</v>
      </c>
      <c r="O106" s="1">
        <f t="shared" si="26"/>
        <v>-1.713705269282326</v>
      </c>
      <c r="P106" s="1">
        <f t="shared" si="27"/>
        <v>1.7162367167783164</v>
      </c>
      <c r="Q106" s="4">
        <f t="shared" si="28"/>
        <v>1153.887134874793</v>
      </c>
      <c r="R106" s="4">
        <f t="shared" si="29"/>
        <v>367.67234261343145</v>
      </c>
      <c r="S106" s="4">
        <f t="shared" si="30"/>
        <v>1153.887134874793</v>
      </c>
      <c r="T106" s="4">
        <f t="shared" si="31"/>
        <v>367.67234261343145</v>
      </c>
      <c r="U106" s="4">
        <f t="shared" si="32"/>
        <v>19</v>
      </c>
      <c r="V106" s="4">
        <f t="shared" si="33"/>
        <v>13.887134874792991</v>
      </c>
      <c r="W106" s="4">
        <f t="shared" si="34"/>
        <v>6</v>
      </c>
      <c r="X106" s="4">
        <f t="shared" si="35"/>
        <v>7.6723426134314536</v>
      </c>
    </row>
    <row r="107" spans="5:24" x14ac:dyDescent="0.35">
      <c r="E107" s="3">
        <v>44667</v>
      </c>
      <c r="F107">
        <f t="shared" si="18"/>
        <v>16</v>
      </c>
      <c r="G107">
        <f t="shared" si="19"/>
        <v>4</v>
      </c>
      <c r="H107">
        <f>COUNT($H$2:H106)</f>
        <v>105</v>
      </c>
      <c r="I107" s="1">
        <f t="shared" si="20"/>
        <v>1.8117952152894599</v>
      </c>
      <c r="J107" s="1">
        <f t="shared" si="21"/>
        <v>1.82040231844998</v>
      </c>
      <c r="K107" s="1">
        <f t="shared" si="22"/>
        <v>8.3575084049132234E-2</v>
      </c>
      <c r="L107" s="1">
        <f t="shared" si="23"/>
        <v>0.21034590965437275</v>
      </c>
      <c r="M107" s="1">
        <f t="shared" si="24"/>
        <v>0.17326613306954997</v>
      </c>
      <c r="N107" s="1">
        <f t="shared" si="25"/>
        <v>0.1763637631144889</v>
      </c>
      <c r="O107" s="1">
        <f t="shared" si="26"/>
        <v>-1.7187624644980763</v>
      </c>
      <c r="P107" s="1">
        <f t="shared" si="27"/>
        <v>1.7212823818087388</v>
      </c>
      <c r="Q107" s="4">
        <f t="shared" si="28"/>
        <v>1154.7877657209256</v>
      </c>
      <c r="R107" s="4">
        <f t="shared" si="29"/>
        <v>366.26079077887903</v>
      </c>
      <c r="S107" s="4">
        <f t="shared" si="30"/>
        <v>1154.7877657209256</v>
      </c>
      <c r="T107" s="4">
        <f t="shared" si="31"/>
        <v>366.26079077887903</v>
      </c>
      <c r="U107" s="4">
        <f t="shared" si="32"/>
        <v>19</v>
      </c>
      <c r="V107" s="4">
        <f t="shared" si="33"/>
        <v>14.787765720925563</v>
      </c>
      <c r="W107" s="4">
        <f t="shared" si="34"/>
        <v>6</v>
      </c>
      <c r="X107" s="4">
        <f t="shared" si="35"/>
        <v>6.2607907788790271</v>
      </c>
    </row>
    <row r="108" spans="5:24" x14ac:dyDescent="0.35">
      <c r="E108" s="3">
        <v>44668</v>
      </c>
      <c r="F108">
        <f t="shared" si="18"/>
        <v>17</v>
      </c>
      <c r="G108">
        <f t="shared" si="19"/>
        <v>4</v>
      </c>
      <c r="H108">
        <f>COUNT($H$2:H107)</f>
        <v>106</v>
      </c>
      <c r="I108" s="1">
        <f t="shared" si="20"/>
        <v>1.8290094216105</v>
      </c>
      <c r="J108" s="1">
        <f t="shared" si="21"/>
        <v>1.8376165247710199</v>
      </c>
      <c r="K108" s="1">
        <f t="shared" si="22"/>
        <v>0.33545285188001756</v>
      </c>
      <c r="L108" s="1">
        <f t="shared" si="23"/>
        <v>0.4588615784363449</v>
      </c>
      <c r="M108" s="1">
        <f t="shared" si="24"/>
        <v>0.1794493487467794</v>
      </c>
      <c r="N108" s="1">
        <f t="shared" si="25"/>
        <v>0.18252269121862039</v>
      </c>
      <c r="O108" s="1">
        <f t="shared" si="26"/>
        <v>-1.7237963361490805</v>
      </c>
      <c r="P108" s="1">
        <f t="shared" si="27"/>
        <v>1.7263041930011283</v>
      </c>
      <c r="Q108" s="4">
        <f t="shared" si="28"/>
        <v>1155.6895663539472</v>
      </c>
      <c r="R108" s="4">
        <f t="shared" si="29"/>
        <v>364.86136076275517</v>
      </c>
      <c r="S108" s="4">
        <f t="shared" si="30"/>
        <v>1155.6895663539472</v>
      </c>
      <c r="T108" s="4">
        <f t="shared" si="31"/>
        <v>364.86136076275517</v>
      </c>
      <c r="U108" s="4">
        <f t="shared" si="32"/>
        <v>19</v>
      </c>
      <c r="V108" s="4">
        <f t="shared" si="33"/>
        <v>15.689566353947157</v>
      </c>
      <c r="W108" s="4">
        <f t="shared" si="34"/>
        <v>6</v>
      </c>
      <c r="X108" s="4">
        <f t="shared" si="35"/>
        <v>4.8613607627551687</v>
      </c>
    </row>
    <row r="109" spans="5:24" x14ac:dyDescent="0.35">
      <c r="E109" s="3">
        <v>44669</v>
      </c>
      <c r="F109">
        <f t="shared" si="18"/>
        <v>18</v>
      </c>
      <c r="G109">
        <f t="shared" si="19"/>
        <v>4</v>
      </c>
      <c r="H109">
        <f>COUNT($H$2:H108)</f>
        <v>107</v>
      </c>
      <c r="I109" s="1">
        <f t="shared" si="20"/>
        <v>1.84622362793154</v>
      </c>
      <c r="J109" s="1">
        <f t="shared" si="21"/>
        <v>1.85483073109206</v>
      </c>
      <c r="K109" s="1">
        <f t="shared" si="22"/>
        <v>0.58053837907185823</v>
      </c>
      <c r="L109" s="1">
        <f t="shared" si="23"/>
        <v>0.70045017535058673</v>
      </c>
      <c r="M109" s="1">
        <f t="shared" si="24"/>
        <v>0.18558359188347587</v>
      </c>
      <c r="N109" s="1">
        <f t="shared" si="25"/>
        <v>0.18863185219734646</v>
      </c>
      <c r="O109" s="1">
        <f t="shared" si="26"/>
        <v>-1.7288058158627517</v>
      </c>
      <c r="P109" s="1">
        <f t="shared" si="27"/>
        <v>1.7313010662212691</v>
      </c>
      <c r="Q109" s="4">
        <f t="shared" si="28"/>
        <v>1156.5925690073545</v>
      </c>
      <c r="R109" s="4">
        <f t="shared" si="29"/>
        <v>363.47457318073691</v>
      </c>
      <c r="S109" s="4">
        <f t="shared" si="30"/>
        <v>1156.5925690073545</v>
      </c>
      <c r="T109" s="4">
        <f t="shared" si="31"/>
        <v>363.47457318073691</v>
      </c>
      <c r="U109" s="4">
        <f t="shared" si="32"/>
        <v>19</v>
      </c>
      <c r="V109" s="4">
        <f t="shared" si="33"/>
        <v>16.592569007354541</v>
      </c>
      <c r="W109" s="4">
        <f t="shared" si="34"/>
        <v>6</v>
      </c>
      <c r="X109" s="4">
        <f t="shared" si="35"/>
        <v>3.4745731807369111</v>
      </c>
    </row>
    <row r="110" spans="5:24" x14ac:dyDescent="0.35">
      <c r="E110" s="3">
        <v>44670</v>
      </c>
      <c r="F110">
        <f t="shared" si="18"/>
        <v>19</v>
      </c>
      <c r="G110">
        <f t="shared" si="19"/>
        <v>4</v>
      </c>
      <c r="H110">
        <f>COUNT($H$2:H109)</f>
        <v>108</v>
      </c>
      <c r="I110" s="1">
        <f t="shared" si="20"/>
        <v>1.8634378342525799</v>
      </c>
      <c r="J110" s="1">
        <f t="shared" si="21"/>
        <v>1.8720449374130999</v>
      </c>
      <c r="K110" s="1">
        <f t="shared" si="22"/>
        <v>0.81856453023342868</v>
      </c>
      <c r="L110" s="1">
        <f t="shared" si="23"/>
        <v>0.93484965746061366</v>
      </c>
      <c r="M110" s="1">
        <f t="shared" si="24"/>
        <v>0.19166727372071124</v>
      </c>
      <c r="N110" s="1">
        <f t="shared" si="25"/>
        <v>0.1946896581211448</v>
      </c>
      <c r="O110" s="1">
        <f t="shared" si="26"/>
        <v>-1.7337898035281041</v>
      </c>
      <c r="P110" s="1">
        <f t="shared" si="27"/>
        <v>1.7362718851745234</v>
      </c>
      <c r="Q110" s="4">
        <f t="shared" si="28"/>
        <v>1157.4967886896727</v>
      </c>
      <c r="R110" s="4">
        <f t="shared" si="29"/>
        <v>362.10094591164642</v>
      </c>
      <c r="S110" s="4">
        <f t="shared" si="30"/>
        <v>1157.4967886896727</v>
      </c>
      <c r="T110" s="4">
        <f t="shared" si="31"/>
        <v>362.10094591164642</v>
      </c>
      <c r="U110" s="4">
        <f t="shared" si="32"/>
        <v>19</v>
      </c>
      <c r="V110" s="4">
        <f t="shared" si="33"/>
        <v>17.496788689672712</v>
      </c>
      <c r="W110" s="4">
        <f t="shared" si="34"/>
        <v>6</v>
      </c>
      <c r="X110" s="4">
        <f t="shared" si="35"/>
        <v>2.10094591164642</v>
      </c>
    </row>
    <row r="111" spans="5:24" x14ac:dyDescent="0.35">
      <c r="E111" s="3">
        <v>44671</v>
      </c>
      <c r="F111">
        <f t="shared" si="18"/>
        <v>20</v>
      </c>
      <c r="G111">
        <f t="shared" si="19"/>
        <v>4</v>
      </c>
      <c r="H111">
        <f>COUNT($H$2:H110)</f>
        <v>109</v>
      </c>
      <c r="I111" s="1">
        <f t="shared" si="20"/>
        <v>1.88065204057362</v>
      </c>
      <c r="J111" s="1">
        <f t="shared" si="21"/>
        <v>1.8892591437341399</v>
      </c>
      <c r="K111" s="1">
        <f t="shared" si="22"/>
        <v>1.0492744307325936</v>
      </c>
      <c r="L111" s="1">
        <f t="shared" si="23"/>
        <v>1.1618083926866283</v>
      </c>
      <c r="M111" s="1">
        <f t="shared" si="24"/>
        <v>0.19769880717661589</v>
      </c>
      <c r="N111" s="1">
        <f t="shared" si="25"/>
        <v>0.20069452277947389</v>
      </c>
      <c r="O111" s="1">
        <f t="shared" si="26"/>
        <v>-1.7387471664684913</v>
      </c>
      <c r="P111" s="1">
        <f t="shared" si="27"/>
        <v>1.7412155006126755</v>
      </c>
      <c r="Q111" s="4">
        <f t="shared" si="28"/>
        <v>1158.4022226851685</v>
      </c>
      <c r="R111" s="4">
        <f t="shared" si="29"/>
        <v>360.74099397585309</v>
      </c>
      <c r="S111" s="4">
        <f t="shared" si="30"/>
        <v>1158.4022226851685</v>
      </c>
      <c r="T111" s="4">
        <f t="shared" si="31"/>
        <v>360.74099397585309</v>
      </c>
      <c r="U111" s="4">
        <f t="shared" si="32"/>
        <v>19</v>
      </c>
      <c r="V111" s="4">
        <f t="shared" si="33"/>
        <v>18.402222685168454</v>
      </c>
      <c r="W111" s="4">
        <f t="shared" si="34"/>
        <v>6</v>
      </c>
      <c r="X111" s="4">
        <f t="shared" si="35"/>
        <v>0.74099397585308679</v>
      </c>
    </row>
    <row r="112" spans="5:24" x14ac:dyDescent="0.35">
      <c r="E112" s="3">
        <v>44672</v>
      </c>
      <c r="F112">
        <f t="shared" si="18"/>
        <v>21</v>
      </c>
      <c r="G112">
        <f t="shared" si="19"/>
        <v>4</v>
      </c>
      <c r="H112">
        <f>COUNT($H$2:H111)</f>
        <v>110</v>
      </c>
      <c r="I112" s="1">
        <f t="shared" si="20"/>
        <v>1.8978662468946599</v>
      </c>
      <c r="J112" s="1">
        <f t="shared" si="21"/>
        <v>1.90647335005518</v>
      </c>
      <c r="K112" s="1">
        <f t="shared" si="22"/>
        <v>1.2724217636664501</v>
      </c>
      <c r="L112" s="1">
        <f t="shared" si="23"/>
        <v>1.3810854502823968</v>
      </c>
      <c r="M112" s="1">
        <f t="shared" si="24"/>
        <v>0.20367660694112721</v>
      </c>
      <c r="N112" s="1">
        <f t="shared" si="25"/>
        <v>0.20664486179741876</v>
      </c>
      <c r="O112" s="1">
        <f t="shared" si="26"/>
        <v>-1.7436767386836387</v>
      </c>
      <c r="P112" s="1">
        <f t="shared" si="27"/>
        <v>1.7461307296122515</v>
      </c>
      <c r="Q112" s="4">
        <f t="shared" si="28"/>
        <v>1159.3088500831664</v>
      </c>
      <c r="R112" s="4">
        <f t="shared" si="29"/>
        <v>359.39522941019328</v>
      </c>
      <c r="S112" s="4">
        <f t="shared" si="30"/>
        <v>1159.3088500831664</v>
      </c>
      <c r="T112" s="4">
        <f t="shared" si="31"/>
        <v>359.39522941019328</v>
      </c>
      <c r="U112" s="4">
        <f t="shared" si="32"/>
        <v>19</v>
      </c>
      <c r="V112" s="4">
        <f t="shared" si="33"/>
        <v>19.308850083166362</v>
      </c>
      <c r="W112" s="4">
        <f t="shared" si="34"/>
        <v>5</v>
      </c>
      <c r="X112" s="4">
        <f t="shared" si="35"/>
        <v>59.395229410193281</v>
      </c>
    </row>
    <row r="113" spans="5:24" x14ac:dyDescent="0.35">
      <c r="E113" s="3">
        <v>44673</v>
      </c>
      <c r="F113">
        <f t="shared" si="18"/>
        <v>22</v>
      </c>
      <c r="G113">
        <f t="shared" si="19"/>
        <v>4</v>
      </c>
      <c r="H113">
        <f>COUNT($H$2:H112)</f>
        <v>111</v>
      </c>
      <c r="I113" s="1">
        <f t="shared" si="20"/>
        <v>1.9150804532157</v>
      </c>
      <c r="J113" s="1">
        <f t="shared" si="21"/>
        <v>1.9236875563762199</v>
      </c>
      <c r="K113" s="1">
        <f t="shared" si="22"/>
        <v>1.4877710537595046</v>
      </c>
      <c r="L113" s="1">
        <f t="shared" si="23"/>
        <v>1.5924508780711293</v>
      </c>
      <c r="M113" s="1">
        <f t="shared" si="24"/>
        <v>0.20959908961470058</v>
      </c>
      <c r="N113" s="1">
        <f t="shared" si="25"/>
        <v>0.21253909279661426</v>
      </c>
      <c r="O113" s="1">
        <f t="shared" si="26"/>
        <v>-1.7485773201653636</v>
      </c>
      <c r="P113" s="1">
        <f t="shared" si="27"/>
        <v>1.7510163549287703</v>
      </c>
      <c r="Q113" s="4">
        <f t="shared" si="28"/>
        <v>1160.2166313373243</v>
      </c>
      <c r="R113" s="4">
        <f t="shared" si="29"/>
        <v>358.06416113872933</v>
      </c>
      <c r="S113" s="4">
        <f t="shared" si="30"/>
        <v>1160.2166313373243</v>
      </c>
      <c r="T113" s="4">
        <f t="shared" si="31"/>
        <v>358.06416113872933</v>
      </c>
      <c r="U113" s="4">
        <f t="shared" si="32"/>
        <v>19</v>
      </c>
      <c r="V113" s="4">
        <f t="shared" si="33"/>
        <v>20.216631337324316</v>
      </c>
      <c r="W113" s="4">
        <f t="shared" si="34"/>
        <v>5</v>
      </c>
      <c r="X113" s="4">
        <f t="shared" si="35"/>
        <v>58.064161138729332</v>
      </c>
    </row>
    <row r="114" spans="5:24" x14ac:dyDescent="0.35">
      <c r="E114" s="3">
        <v>44674</v>
      </c>
      <c r="F114">
        <f t="shared" si="18"/>
        <v>23</v>
      </c>
      <c r="G114">
        <f t="shared" si="19"/>
        <v>4</v>
      </c>
      <c r="H114">
        <f>COUNT($H$2:H113)</f>
        <v>112</v>
      </c>
      <c r="I114" s="1">
        <f t="shared" si="20"/>
        <v>1.9322946595367398</v>
      </c>
      <c r="J114" s="1">
        <f t="shared" si="21"/>
        <v>1.94090176269726</v>
      </c>
      <c r="K114" s="1">
        <f t="shared" si="22"/>
        <v>1.6950979378556825</v>
      </c>
      <c r="L114" s="1">
        <f t="shared" si="23"/>
        <v>1.795685966114166</v>
      </c>
      <c r="M114" s="1">
        <f t="shared" si="24"/>
        <v>0.215464673891576</v>
      </c>
      <c r="N114" s="1">
        <f t="shared" si="25"/>
        <v>0.21837563560097062</v>
      </c>
      <c r="O114" s="1">
        <f t="shared" si="26"/>
        <v>-1.7534476762915097</v>
      </c>
      <c r="P114" s="1">
        <f t="shared" si="27"/>
        <v>1.7558711244315288</v>
      </c>
      <c r="Q114" s="4">
        <f t="shared" si="28"/>
        <v>1161.1255078562435</v>
      </c>
      <c r="R114" s="4">
        <f t="shared" si="29"/>
        <v>356.74829483861879</v>
      </c>
      <c r="S114" s="4">
        <f t="shared" si="30"/>
        <v>1161.1255078562435</v>
      </c>
      <c r="T114" s="4">
        <f t="shared" si="31"/>
        <v>356.74829483861879</v>
      </c>
      <c r="U114" s="4">
        <f t="shared" si="32"/>
        <v>19</v>
      </c>
      <c r="V114" s="4">
        <f t="shared" si="33"/>
        <v>21.12550785624353</v>
      </c>
      <c r="W114" s="4">
        <f t="shared" si="34"/>
        <v>5</v>
      </c>
      <c r="X114" s="4">
        <f t="shared" si="35"/>
        <v>56.74829483861879</v>
      </c>
    </row>
    <row r="115" spans="5:24" x14ac:dyDescent="0.35">
      <c r="E115" s="3">
        <v>44675</v>
      </c>
      <c r="F115">
        <f t="shared" si="18"/>
        <v>24</v>
      </c>
      <c r="G115">
        <f t="shared" si="19"/>
        <v>4</v>
      </c>
      <c r="H115">
        <f>COUNT($H$2:H114)</f>
        <v>113</v>
      </c>
      <c r="I115" s="1">
        <f t="shared" si="20"/>
        <v>1.9495088658577799</v>
      </c>
      <c r="J115" s="1">
        <f t="shared" si="21"/>
        <v>1.9581159690182999</v>
      </c>
      <c r="K115" s="1">
        <f t="shared" si="22"/>
        <v>1.8941894216862296</v>
      </c>
      <c r="L115" s="1">
        <f t="shared" si="23"/>
        <v>1.9905834965026195</v>
      </c>
      <c r="M115" s="1">
        <f t="shared" si="24"/>
        <v>0.22127178078805629</v>
      </c>
      <c r="N115" s="1">
        <f t="shared" si="25"/>
        <v>0.22415291248757979</v>
      </c>
      <c r="O115" s="1">
        <f t="shared" si="26"/>
        <v>-1.7582865373027576</v>
      </c>
      <c r="P115" s="1">
        <f t="shared" si="27"/>
        <v>1.760693750623628</v>
      </c>
      <c r="Q115" s="4">
        <f t="shared" si="28"/>
        <v>1162.0354016267929</v>
      </c>
      <c r="R115" s="4">
        <f t="shared" si="29"/>
        <v>355.44813280032417</v>
      </c>
      <c r="S115" s="4">
        <f t="shared" si="30"/>
        <v>1162.0354016267929</v>
      </c>
      <c r="T115" s="4">
        <f t="shared" si="31"/>
        <v>355.44813280032417</v>
      </c>
      <c r="U115" s="4">
        <f t="shared" si="32"/>
        <v>19</v>
      </c>
      <c r="V115" s="4">
        <f t="shared" si="33"/>
        <v>22.035401626792918</v>
      </c>
      <c r="W115" s="4">
        <f t="shared" si="34"/>
        <v>5</v>
      </c>
      <c r="X115" s="4">
        <f t="shared" si="35"/>
        <v>55.448132800324174</v>
      </c>
    </row>
    <row r="116" spans="5:24" x14ac:dyDescent="0.35">
      <c r="E116" s="3">
        <v>44676</v>
      </c>
      <c r="F116">
        <f t="shared" si="18"/>
        <v>25</v>
      </c>
      <c r="G116">
        <f t="shared" si="19"/>
        <v>4</v>
      </c>
      <c r="H116">
        <f>COUNT($H$2:H115)</f>
        <v>114</v>
      </c>
      <c r="I116" s="1">
        <f t="shared" si="20"/>
        <v>1.96672307217882</v>
      </c>
      <c r="J116" s="1">
        <f t="shared" si="21"/>
        <v>1.97533017533934</v>
      </c>
      <c r="K116" s="1">
        <f t="shared" si="22"/>
        <v>2.0848441226118002</v>
      </c>
      <c r="L116" s="1">
        <f t="shared" si="23"/>
        <v>2.1769479789787534</v>
      </c>
      <c r="M116" s="1">
        <f t="shared" si="24"/>
        <v>0.22701883391610356</v>
      </c>
      <c r="N116" s="1">
        <f t="shared" si="25"/>
        <v>0.22986934848304375</v>
      </c>
      <c r="O116" s="1">
        <f t="shared" si="26"/>
        <v>-1.763092597867076</v>
      </c>
      <c r="P116" s="1">
        <f t="shared" si="27"/>
        <v>1.7654829102520677</v>
      </c>
      <c r="Q116" s="4">
        <f t="shared" si="28"/>
        <v>1162.9462148715459</v>
      </c>
      <c r="R116" s="4">
        <f t="shared" si="29"/>
        <v>354.16417378135191</v>
      </c>
      <c r="S116" s="4">
        <f t="shared" si="30"/>
        <v>1162.9462148715459</v>
      </c>
      <c r="T116" s="4">
        <f t="shared" si="31"/>
        <v>354.16417378135191</v>
      </c>
      <c r="U116" s="4">
        <f t="shared" si="32"/>
        <v>19</v>
      </c>
      <c r="V116" s="4">
        <f t="shared" si="33"/>
        <v>22.946214871545862</v>
      </c>
      <c r="W116" s="4">
        <f t="shared" si="34"/>
        <v>5</v>
      </c>
      <c r="X116" s="4">
        <f t="shared" si="35"/>
        <v>54.164173781351906</v>
      </c>
    </row>
    <row r="117" spans="5:24" x14ac:dyDescent="0.35">
      <c r="E117" s="3">
        <v>44677</v>
      </c>
      <c r="F117">
        <f t="shared" si="18"/>
        <v>26</v>
      </c>
      <c r="G117">
        <f t="shared" si="19"/>
        <v>4</v>
      </c>
      <c r="H117">
        <f>COUNT($H$2:H116)</f>
        <v>115</v>
      </c>
      <c r="I117" s="1">
        <f t="shared" si="20"/>
        <v>1.9839372784998599</v>
      </c>
      <c r="J117" s="1">
        <f t="shared" si="21"/>
        <v>1.9925443816603798</v>
      </c>
      <c r="K117" s="1">
        <f t="shared" si="22"/>
        <v>2.2668724980539823</v>
      </c>
      <c r="L117" s="1">
        <f t="shared" si="23"/>
        <v>2.3545958721107114</v>
      </c>
      <c r="M117" s="1">
        <f t="shared" si="24"/>
        <v>0.23270425980241968</v>
      </c>
      <c r="N117" s="1">
        <f t="shared" si="25"/>
        <v>0.23552337170531232</v>
      </c>
      <c r="O117" s="1">
        <f t="shared" si="26"/>
        <v>-1.7678645167366853</v>
      </c>
      <c r="P117" s="1">
        <f t="shared" si="27"/>
        <v>1.7702372440128147</v>
      </c>
      <c r="Q117" s="4">
        <f t="shared" si="28"/>
        <v>1163.8578297417337</v>
      </c>
      <c r="R117" s="4">
        <f t="shared" si="29"/>
        <v>352.89691285267048</v>
      </c>
      <c r="S117" s="4">
        <f t="shared" si="30"/>
        <v>1163.8578297417337</v>
      </c>
      <c r="T117" s="4">
        <f t="shared" si="31"/>
        <v>352.89691285267048</v>
      </c>
      <c r="U117" s="4">
        <f t="shared" si="32"/>
        <v>19</v>
      </c>
      <c r="V117" s="4">
        <f t="shared" si="33"/>
        <v>23.857829741733667</v>
      </c>
      <c r="W117" s="4">
        <f t="shared" si="34"/>
        <v>5</v>
      </c>
      <c r="X117" s="4">
        <f t="shared" si="35"/>
        <v>52.896912852670482</v>
      </c>
    </row>
    <row r="118" spans="5:24" x14ac:dyDescent="0.35">
      <c r="E118" s="3">
        <v>44678</v>
      </c>
      <c r="F118">
        <f t="shared" si="18"/>
        <v>27</v>
      </c>
      <c r="G118">
        <f t="shared" si="19"/>
        <v>4</v>
      </c>
      <c r="H118">
        <f>COUNT($H$2:H117)</f>
        <v>116</v>
      </c>
      <c r="I118" s="1">
        <f t="shared" si="20"/>
        <v>2.0011514848209</v>
      </c>
      <c r="J118" s="1">
        <f t="shared" si="21"/>
        <v>2.0097585879814197</v>
      </c>
      <c r="K118" s="1">
        <f t="shared" si="22"/>
        <v>2.4400970593485392</v>
      </c>
      <c r="L118" s="1">
        <f t="shared" si="23"/>
        <v>2.5233557897616659</v>
      </c>
      <c r="M118" s="1">
        <f t="shared" si="24"/>
        <v>0.23832648825303013</v>
      </c>
      <c r="N118" s="1">
        <f t="shared" si="25"/>
        <v>0.2411134137509805</v>
      </c>
      <c r="O118" s="1">
        <f t="shared" si="26"/>
        <v>-1.7726009165024732</v>
      </c>
      <c r="P118" s="1">
        <f t="shared" si="27"/>
        <v>1.7749553563558162</v>
      </c>
      <c r="Q118" s="4">
        <f t="shared" si="28"/>
        <v>1164.7701080471047</v>
      </c>
      <c r="R118" s="4">
        <f t="shared" si="29"/>
        <v>351.64684123692928</v>
      </c>
      <c r="S118" s="4">
        <f t="shared" si="30"/>
        <v>1164.7701080471047</v>
      </c>
      <c r="T118" s="4">
        <f t="shared" si="31"/>
        <v>351.64684123692928</v>
      </c>
      <c r="U118" s="4">
        <f t="shared" si="32"/>
        <v>19</v>
      </c>
      <c r="V118" s="4">
        <f t="shared" si="33"/>
        <v>24.770108047104713</v>
      </c>
      <c r="W118" s="4">
        <f t="shared" si="34"/>
        <v>5</v>
      </c>
      <c r="X118" s="4">
        <f t="shared" si="35"/>
        <v>51.646841236929276</v>
      </c>
    </row>
    <row r="119" spans="5:24" x14ac:dyDescent="0.35">
      <c r="E119" s="3">
        <v>44679</v>
      </c>
      <c r="F119">
        <f t="shared" si="18"/>
        <v>28</v>
      </c>
      <c r="G119">
        <f t="shared" si="19"/>
        <v>4</v>
      </c>
      <c r="H119">
        <f>COUNT($H$2:H118)</f>
        <v>117</v>
      </c>
      <c r="I119" s="1">
        <f t="shared" si="20"/>
        <v>2.0183656911419399</v>
      </c>
      <c r="J119" s="1">
        <f t="shared" si="21"/>
        <v>2.02697279430246</v>
      </c>
      <c r="K119" s="1">
        <f t="shared" si="22"/>
        <v>2.6043525707700677</v>
      </c>
      <c r="L119" s="1">
        <f t="shared" si="23"/>
        <v>2.6830686926118967</v>
      </c>
      <c r="M119" s="1">
        <f t="shared" si="24"/>
        <v>0.24388395276324398</v>
      </c>
      <c r="N119" s="1">
        <f t="shared" si="25"/>
        <v>0.24663791012784561</v>
      </c>
      <c r="O119" s="1">
        <f t="shared" si="26"/>
        <v>-1.7773003834508636</v>
      </c>
      <c r="P119" s="1">
        <f t="shared" si="27"/>
        <v>1.7796358153949825</v>
      </c>
      <c r="Q119" s="4">
        <f t="shared" si="28"/>
        <v>1165.6828910240993</v>
      </c>
      <c r="R119" s="4">
        <f t="shared" si="29"/>
        <v>350.41444613756676</v>
      </c>
      <c r="S119" s="4">
        <f t="shared" si="30"/>
        <v>1165.6828910240993</v>
      </c>
      <c r="T119" s="4">
        <f t="shared" si="31"/>
        <v>350.41444613756676</v>
      </c>
      <c r="U119" s="4">
        <f t="shared" si="32"/>
        <v>19</v>
      </c>
      <c r="V119" s="4">
        <f t="shared" si="33"/>
        <v>25.682891024099263</v>
      </c>
      <c r="W119" s="4">
        <f t="shared" si="34"/>
        <v>5</v>
      </c>
      <c r="X119" s="4">
        <f t="shared" si="35"/>
        <v>50.414446137566756</v>
      </c>
    </row>
    <row r="120" spans="5:24" x14ac:dyDescent="0.35">
      <c r="E120" s="3">
        <v>44680</v>
      </c>
      <c r="F120">
        <f t="shared" si="18"/>
        <v>29</v>
      </c>
      <c r="G120">
        <f t="shared" si="19"/>
        <v>4</v>
      </c>
      <c r="H120">
        <f>COUNT($H$2:H119)</f>
        <v>118</v>
      </c>
      <c r="I120" s="1">
        <f t="shared" si="20"/>
        <v>2.0355798974629797</v>
      </c>
      <c r="J120" s="1">
        <f t="shared" si="21"/>
        <v>2.0441870006234999</v>
      </c>
      <c r="K120" s="1">
        <f t="shared" si="22"/>
        <v>2.7594862334956045</v>
      </c>
      <c r="L120" s="1">
        <f t="shared" si="23"/>
        <v>2.8335880645102662</v>
      </c>
      <c r="M120" s="1">
        <f t="shared" si="24"/>
        <v>0.24937509097272251</v>
      </c>
      <c r="N120" s="1">
        <f t="shared" si="25"/>
        <v>0.25209530073238129</v>
      </c>
      <c r="O120" s="1">
        <f t="shared" si="26"/>
        <v>-1.7819614675281705</v>
      </c>
      <c r="P120" s="1">
        <f t="shared" si="27"/>
        <v>1.7842771529281722</v>
      </c>
      <c r="Q120" s="4">
        <f t="shared" si="28"/>
        <v>1166.5959991437148</v>
      </c>
      <c r="R120" s="4">
        <f t="shared" si="29"/>
        <v>349.20021055787862</v>
      </c>
      <c r="S120" s="4">
        <f t="shared" si="30"/>
        <v>1166.5959991437148</v>
      </c>
      <c r="T120" s="4">
        <f t="shared" si="31"/>
        <v>349.20021055787862</v>
      </c>
      <c r="U120" s="4">
        <f t="shared" si="32"/>
        <v>19</v>
      </c>
      <c r="V120" s="4">
        <f t="shared" si="33"/>
        <v>26.595999143714835</v>
      </c>
      <c r="W120" s="4">
        <f t="shared" si="34"/>
        <v>5</v>
      </c>
      <c r="X120" s="4">
        <f t="shared" si="35"/>
        <v>49.20021055787862</v>
      </c>
    </row>
    <row r="121" spans="5:24" x14ac:dyDescent="0.35">
      <c r="E121" s="3">
        <v>44681</v>
      </c>
      <c r="F121">
        <f t="shared" si="18"/>
        <v>30</v>
      </c>
      <c r="G121">
        <f t="shared" si="19"/>
        <v>4</v>
      </c>
      <c r="H121">
        <f>COUNT($H$2:H120)</f>
        <v>119</v>
      </c>
      <c r="I121" s="1">
        <f t="shared" si="20"/>
        <v>2.0527941037840201</v>
      </c>
      <c r="J121" s="1">
        <f t="shared" si="21"/>
        <v>2.0614012069445398</v>
      </c>
      <c r="K121" s="1">
        <f t="shared" si="22"/>
        <v>2.9053578542926459</v>
      </c>
      <c r="L121" s="1">
        <f t="shared" si="23"/>
        <v>2.9747800734497121</v>
      </c>
      <c r="M121" s="1">
        <f t="shared" si="24"/>
        <v>0.25479834516523936</v>
      </c>
      <c r="N121" s="1">
        <f t="shared" si="25"/>
        <v>0.25748403037164624</v>
      </c>
      <c r="O121" s="1">
        <f t="shared" si="26"/>
        <v>-1.7865826824174742</v>
      </c>
      <c r="P121" s="1">
        <f t="shared" si="27"/>
        <v>1.7888778645722119</v>
      </c>
      <c r="Q121" s="4">
        <f t="shared" si="28"/>
        <v>1167.5092319604385</v>
      </c>
      <c r="R121" s="4">
        <f t="shared" si="29"/>
        <v>348.0046131090985</v>
      </c>
      <c r="S121" s="4">
        <f t="shared" si="30"/>
        <v>1167.5092319604385</v>
      </c>
      <c r="T121" s="4">
        <f t="shared" si="31"/>
        <v>348.0046131090985</v>
      </c>
      <c r="U121" s="4">
        <f t="shared" si="32"/>
        <v>19</v>
      </c>
      <c r="V121" s="4">
        <f t="shared" si="33"/>
        <v>27.509231960438456</v>
      </c>
      <c r="W121" s="4">
        <f t="shared" si="34"/>
        <v>5</v>
      </c>
      <c r="X121" s="4">
        <f t="shared" si="35"/>
        <v>48.0046131090985</v>
      </c>
    </row>
    <row r="122" spans="5:24" x14ac:dyDescent="0.35">
      <c r="E122" s="3">
        <v>44682</v>
      </c>
      <c r="F122">
        <f t="shared" si="18"/>
        <v>1</v>
      </c>
      <c r="G122">
        <f t="shared" si="19"/>
        <v>5</v>
      </c>
      <c r="H122">
        <f>COUNT($H$2:H121)</f>
        <v>120</v>
      </c>
      <c r="I122" s="1">
        <f t="shared" si="20"/>
        <v>2.0700083101050599</v>
      </c>
      <c r="J122" s="1">
        <f t="shared" si="21"/>
        <v>2.0786154132655801</v>
      </c>
      <c r="K122" s="1">
        <f t="shared" si="22"/>
        <v>3.0418399987352909</v>
      </c>
      <c r="L122" s="1">
        <f t="shared" si="23"/>
        <v>3.1065237169796398</v>
      </c>
      <c r="M122" s="1">
        <f t="shared" si="24"/>
        <v>0.26015216281257764</v>
      </c>
      <c r="N122" s="1">
        <f t="shared" si="25"/>
        <v>0.26280254932899522</v>
      </c>
      <c r="O122" s="1">
        <f t="shared" si="26"/>
        <v>-1.7911625057330303</v>
      </c>
      <c r="P122" s="1">
        <f t="shared" si="27"/>
        <v>1.793436410017935</v>
      </c>
      <c r="Q122" s="4">
        <f t="shared" si="28"/>
        <v>1168.4223680035836</v>
      </c>
      <c r="R122" s="4">
        <f t="shared" si="29"/>
        <v>346.8281278065345</v>
      </c>
      <c r="S122" s="4">
        <f t="shared" si="30"/>
        <v>1168.4223680035836</v>
      </c>
      <c r="T122" s="4">
        <f t="shared" si="31"/>
        <v>346.8281278065345</v>
      </c>
      <c r="U122" s="4">
        <f t="shared" si="32"/>
        <v>19</v>
      </c>
      <c r="V122" s="4">
        <f t="shared" si="33"/>
        <v>28.422368003583642</v>
      </c>
      <c r="W122" s="4">
        <f t="shared" si="34"/>
        <v>5</v>
      </c>
      <c r="X122" s="4">
        <f t="shared" si="35"/>
        <v>46.828127806534496</v>
      </c>
    </row>
    <row r="123" spans="5:24" x14ac:dyDescent="0.35">
      <c r="E123" s="3">
        <v>44683</v>
      </c>
      <c r="F123">
        <f t="shared" si="18"/>
        <v>2</v>
      </c>
      <c r="G123">
        <f t="shared" si="19"/>
        <v>5</v>
      </c>
      <c r="H123">
        <f>COUNT($H$2:H122)</f>
        <v>121</v>
      </c>
      <c r="I123" s="1">
        <f t="shared" si="20"/>
        <v>2.0872225164260998</v>
      </c>
      <c r="J123" s="1">
        <f t="shared" si="21"/>
        <v>2.09582961958662</v>
      </c>
      <c r="K123" s="1">
        <f t="shared" si="22"/>
        <v>3.1688181287708281</v>
      </c>
      <c r="L123" s="1">
        <f t="shared" si="23"/>
        <v>3.2287109518868791</v>
      </c>
      <c r="M123" s="1">
        <f t="shared" si="24"/>
        <v>0.26543499716186536</v>
      </c>
      <c r="N123" s="1">
        <f t="shared" si="25"/>
        <v>0.26804931397282911</v>
      </c>
      <c r="O123" s="1">
        <f t="shared" si="26"/>
        <v>-1.7956993793371692</v>
      </c>
      <c r="P123" s="1">
        <f t="shared" si="27"/>
        <v>1.7979512134101574</v>
      </c>
      <c r="Q123" s="4">
        <f t="shared" si="28"/>
        <v>1169.3351647123538</v>
      </c>
      <c r="R123" s="4">
        <f t="shared" si="29"/>
        <v>345.67122385280453</v>
      </c>
      <c r="S123" s="4">
        <f t="shared" si="30"/>
        <v>1169.3351647123538</v>
      </c>
      <c r="T123" s="4">
        <f t="shared" si="31"/>
        <v>345.67122385280453</v>
      </c>
      <c r="U123" s="4">
        <f t="shared" si="32"/>
        <v>19</v>
      </c>
      <c r="V123" s="4">
        <f t="shared" si="33"/>
        <v>29.335164712353844</v>
      </c>
      <c r="W123" s="4">
        <f t="shared" si="34"/>
        <v>5</v>
      </c>
      <c r="X123" s="4">
        <f t="shared" si="35"/>
        <v>45.67122385280453</v>
      </c>
    </row>
    <row r="124" spans="5:24" x14ac:dyDescent="0.35">
      <c r="E124" s="3">
        <v>44684</v>
      </c>
      <c r="F124">
        <f t="shared" si="18"/>
        <v>3</v>
      </c>
      <c r="G124">
        <f t="shared" si="19"/>
        <v>5</v>
      </c>
      <c r="H124">
        <f>COUNT($H$2:H123)</f>
        <v>122</v>
      </c>
      <c r="I124" s="1">
        <f t="shared" si="20"/>
        <v>2.1044367227471401</v>
      </c>
      <c r="J124" s="1">
        <f t="shared" si="21"/>
        <v>2.1130438259076598</v>
      </c>
      <c r="K124" s="1">
        <f t="shared" si="22"/>
        <v>3.2861907244776352</v>
      </c>
      <c r="L124" s="1">
        <f t="shared" si="23"/>
        <v>3.3412468079955202</v>
      </c>
      <c r="M124" s="1">
        <f t="shared" si="24"/>
        <v>0.27064530786551338</v>
      </c>
      <c r="N124" s="1">
        <f t="shared" si="25"/>
        <v>0.27322278740747724</v>
      </c>
      <c r="O124" s="1">
        <f t="shared" si="26"/>
        <v>-1.8001917097845477</v>
      </c>
      <c r="P124" s="1">
        <f t="shared" si="27"/>
        <v>1.8024206638573907</v>
      </c>
      <c r="Q124" s="4">
        <f t="shared" si="28"/>
        <v>1170.2473584158988</v>
      </c>
      <c r="R124" s="4">
        <f t="shared" si="29"/>
        <v>344.53436540721856</v>
      </c>
      <c r="S124" s="4">
        <f t="shared" si="30"/>
        <v>1170.2473584158988</v>
      </c>
      <c r="T124" s="4">
        <f t="shared" si="31"/>
        <v>344.53436540721856</v>
      </c>
      <c r="U124" s="4">
        <f t="shared" si="32"/>
        <v>19</v>
      </c>
      <c r="V124" s="4">
        <f t="shared" si="33"/>
        <v>30.247358415898816</v>
      </c>
      <c r="W124" s="4">
        <f t="shared" si="34"/>
        <v>5</v>
      </c>
      <c r="X124" s="4">
        <f t="shared" si="35"/>
        <v>44.534365407218559</v>
      </c>
    </row>
    <row r="125" spans="5:24" x14ac:dyDescent="0.35">
      <c r="E125" s="3">
        <v>44685</v>
      </c>
      <c r="F125">
        <f t="shared" si="18"/>
        <v>4</v>
      </c>
      <c r="G125">
        <f t="shared" si="19"/>
        <v>5</v>
      </c>
      <c r="H125">
        <f>COUNT($H$2:H124)</f>
        <v>123</v>
      </c>
      <c r="I125" s="1">
        <f t="shared" si="20"/>
        <v>2.12165092906818</v>
      </c>
      <c r="J125" s="1">
        <f t="shared" si="21"/>
        <v>2.1302580322287001</v>
      </c>
      <c r="K125" s="1">
        <f t="shared" si="22"/>
        <v>3.39386938987428</v>
      </c>
      <c r="L125" s="1">
        <f t="shared" si="23"/>
        <v>3.4440494859550008</v>
      </c>
      <c r="M125" s="1">
        <f t="shared" si="24"/>
        <v>0.27578156165278173</v>
      </c>
      <c r="N125" s="1">
        <f t="shared" si="25"/>
        <v>0.27832144016517257</v>
      </c>
      <c r="O125" s="1">
        <f t="shared" si="26"/>
        <v>-1.8046378688984888</v>
      </c>
      <c r="P125" s="1">
        <f t="shared" si="27"/>
        <v>1.8068431160759479</v>
      </c>
      <c r="Q125" s="4">
        <f t="shared" si="28"/>
        <v>1171.158664359592</v>
      </c>
      <c r="R125" s="4">
        <f t="shared" si="29"/>
        <v>343.41801134037269</v>
      </c>
      <c r="S125" s="4">
        <f t="shared" si="30"/>
        <v>1171.158664359592</v>
      </c>
      <c r="T125" s="4">
        <f t="shared" si="31"/>
        <v>343.41801134037269</v>
      </c>
      <c r="U125" s="4">
        <f t="shared" si="32"/>
        <v>19</v>
      </c>
      <c r="V125" s="4">
        <f t="shared" si="33"/>
        <v>31.158664359591967</v>
      </c>
      <c r="W125" s="4">
        <f t="shared" si="34"/>
        <v>5</v>
      </c>
      <c r="X125" s="4">
        <f t="shared" si="35"/>
        <v>43.418011340372686</v>
      </c>
    </row>
    <row r="126" spans="5:24" x14ac:dyDescent="0.35">
      <c r="E126" s="3">
        <v>44686</v>
      </c>
      <c r="F126">
        <f t="shared" si="18"/>
        <v>5</v>
      </c>
      <c r="G126">
        <f t="shared" si="19"/>
        <v>5</v>
      </c>
      <c r="H126">
        <f>COUNT($H$2:H125)</f>
        <v>124</v>
      </c>
      <c r="I126" s="1">
        <f t="shared" si="20"/>
        <v>2.1388651353892199</v>
      </c>
      <c r="J126" s="1">
        <f t="shared" si="21"/>
        <v>2.14747223854974</v>
      </c>
      <c r="K126" s="1">
        <f t="shared" si="22"/>
        <v>3.4917789426586991</v>
      </c>
      <c r="L126" s="1">
        <f t="shared" si="23"/>
        <v>3.5370504389048905</v>
      </c>
      <c r="M126" s="1">
        <f t="shared" si="24"/>
        <v>0.28084223304186906</v>
      </c>
      <c r="N126" s="1">
        <f t="shared" si="25"/>
        <v>0.28334375093794417</v>
      </c>
      <c r="O126" s="1">
        <f t="shared" si="26"/>
        <v>-1.8090361944839684</v>
      </c>
      <c r="P126" s="1">
        <f t="shared" si="27"/>
        <v>1.811216891172901</v>
      </c>
      <c r="Q126" s="4">
        <f t="shared" si="28"/>
        <v>1172.0687767786969</v>
      </c>
      <c r="R126" s="4">
        <f t="shared" si="29"/>
        <v>342.32261497304347</v>
      </c>
      <c r="S126" s="4">
        <f t="shared" si="30"/>
        <v>1172.0687767786969</v>
      </c>
      <c r="T126" s="4">
        <f t="shared" si="31"/>
        <v>342.32261497304347</v>
      </c>
      <c r="U126" s="4">
        <f t="shared" si="32"/>
        <v>19</v>
      </c>
      <c r="V126" s="4">
        <f t="shared" si="33"/>
        <v>32.068776778696929</v>
      </c>
      <c r="W126" s="4">
        <f t="shared" si="34"/>
        <v>5</v>
      </c>
      <c r="X126" s="4">
        <f t="shared" si="35"/>
        <v>42.322614973043471</v>
      </c>
    </row>
    <row r="127" spans="5:24" x14ac:dyDescent="0.35">
      <c r="E127" s="3">
        <v>44687</v>
      </c>
      <c r="F127">
        <f t="shared" si="18"/>
        <v>6</v>
      </c>
      <c r="G127">
        <f t="shared" si="19"/>
        <v>5</v>
      </c>
      <c r="H127">
        <f>COUNT($H$2:H126)</f>
        <v>125</v>
      </c>
      <c r="I127" s="1">
        <f t="shared" si="20"/>
        <v>2.1560793417102597</v>
      </c>
      <c r="J127" s="1">
        <f t="shared" si="21"/>
        <v>2.1646864448707799</v>
      </c>
      <c r="K127" s="1">
        <f t="shared" si="22"/>
        <v>3.5798574877755587</v>
      </c>
      <c r="L127" s="1">
        <f t="shared" si="23"/>
        <v>3.6201944379241628</v>
      </c>
      <c r="M127" s="1">
        <f t="shared" si="24"/>
        <v>0.28582580509128619</v>
      </c>
      <c r="N127" s="1">
        <f t="shared" si="25"/>
        <v>0.28828820734813115</v>
      </c>
      <c r="O127" s="1">
        <f t="shared" si="26"/>
        <v>-1.813384991181602</v>
      </c>
      <c r="P127" s="1">
        <f t="shared" si="27"/>
        <v>1.8155402775721174</v>
      </c>
      <c r="Q127" s="4">
        <f t="shared" si="28"/>
        <v>1172.9773690205195</v>
      </c>
      <c r="R127" s="4">
        <f t="shared" si="29"/>
        <v>341.24862379850674</v>
      </c>
      <c r="S127" s="4">
        <f t="shared" si="30"/>
        <v>1172.9773690205195</v>
      </c>
      <c r="T127" s="4">
        <f t="shared" si="31"/>
        <v>341.24862379850674</v>
      </c>
      <c r="U127" s="4">
        <f t="shared" si="32"/>
        <v>19</v>
      </c>
      <c r="V127" s="4">
        <f t="shared" si="33"/>
        <v>32.977369020519518</v>
      </c>
      <c r="W127" s="4">
        <f t="shared" si="34"/>
        <v>5</v>
      </c>
      <c r="X127" s="4">
        <f t="shared" si="35"/>
        <v>41.248623798506742</v>
      </c>
    </row>
    <row r="128" spans="5:24" x14ac:dyDescent="0.35">
      <c r="E128" s="3">
        <v>44688</v>
      </c>
      <c r="F128">
        <f t="shared" si="18"/>
        <v>7</v>
      </c>
      <c r="G128">
        <f t="shared" si="19"/>
        <v>5</v>
      </c>
      <c r="H128">
        <f>COUNT($H$2:H127)</f>
        <v>126</v>
      </c>
      <c r="I128" s="1">
        <f t="shared" si="20"/>
        <v>2.1732935480313</v>
      </c>
      <c r="J128" s="1">
        <f t="shared" si="21"/>
        <v>2.1819006511918198</v>
      </c>
      <c r="K128" s="1">
        <f t="shared" si="22"/>
        <v>3.6580564747291899</v>
      </c>
      <c r="L128" s="1">
        <f t="shared" si="23"/>
        <v>3.6934396211920344</v>
      </c>
      <c r="M128" s="1">
        <f t="shared" si="24"/>
        <v>0.29073077018915072</v>
      </c>
      <c r="N128" s="1">
        <f t="shared" si="25"/>
        <v>0.29315330675608609</v>
      </c>
      <c r="O128" s="1">
        <f t="shared" si="26"/>
        <v>-1.8176825314667173</v>
      </c>
      <c r="P128" s="1">
        <f t="shared" si="27"/>
        <v>1.8198115320873156</v>
      </c>
      <c r="Q128" s="4">
        <f t="shared" si="28"/>
        <v>1173.8840937160642</v>
      </c>
      <c r="R128" s="4">
        <f t="shared" si="29"/>
        <v>340.19647918745062</v>
      </c>
      <c r="S128" s="4">
        <f t="shared" si="30"/>
        <v>1173.8840937160642</v>
      </c>
      <c r="T128" s="4">
        <f t="shared" si="31"/>
        <v>340.19647918745062</v>
      </c>
      <c r="U128" s="4">
        <f t="shared" si="32"/>
        <v>19</v>
      </c>
      <c r="V128" s="4">
        <f t="shared" si="33"/>
        <v>33.884093716064172</v>
      </c>
      <c r="W128" s="4">
        <f t="shared" si="34"/>
        <v>5</v>
      </c>
      <c r="X128" s="4">
        <f t="shared" si="35"/>
        <v>40.19647918745062</v>
      </c>
    </row>
    <row r="129" spans="5:24" x14ac:dyDescent="0.35">
      <c r="E129" s="3">
        <v>44689</v>
      </c>
      <c r="F129">
        <f t="shared" si="18"/>
        <v>8</v>
      </c>
      <c r="G129">
        <f t="shared" si="19"/>
        <v>5</v>
      </c>
      <c r="H129">
        <f>COUNT($H$2:H128)</f>
        <v>127</v>
      </c>
      <c r="I129" s="1">
        <f t="shared" si="20"/>
        <v>2.1905077543523399</v>
      </c>
      <c r="J129" s="1">
        <f t="shared" si="21"/>
        <v>2.1991148575128601</v>
      </c>
      <c r="K129" s="1">
        <f t="shared" si="22"/>
        <v>3.7263407385789504</v>
      </c>
      <c r="L129" s="1">
        <f t="shared" si="23"/>
        <v>3.7567575268069131</v>
      </c>
      <c r="M129" s="1">
        <f t="shared" si="24"/>
        <v>0.2955556308789129</v>
      </c>
      <c r="N129" s="1">
        <f t="shared" si="25"/>
        <v>0.29793755710352254</v>
      </c>
      <c r="O129" s="1">
        <f t="shared" si="26"/>
        <v>-1.8219270567972929</v>
      </c>
      <c r="P129" s="1">
        <f t="shared" si="27"/>
        <v>1.8240288811457461</v>
      </c>
      <c r="Q129" s="4">
        <f t="shared" si="28"/>
        <v>1174.7885830021278</v>
      </c>
      <c r="R129" s="4">
        <f t="shared" si="29"/>
        <v>339.16661607470962</v>
      </c>
      <c r="S129" s="4">
        <f t="shared" si="30"/>
        <v>1174.7885830021278</v>
      </c>
      <c r="T129" s="4">
        <f t="shared" si="31"/>
        <v>339.16661607470962</v>
      </c>
      <c r="U129" s="4">
        <f t="shared" si="32"/>
        <v>19</v>
      </c>
      <c r="V129" s="4">
        <f t="shared" si="33"/>
        <v>34.78858300212778</v>
      </c>
      <c r="W129" s="4">
        <f t="shared" si="34"/>
        <v>5</v>
      </c>
      <c r="X129" s="4">
        <f t="shared" si="35"/>
        <v>39.166616074709623</v>
      </c>
    </row>
    <row r="130" spans="5:24" x14ac:dyDescent="0.35">
      <c r="E130" s="3">
        <v>44690</v>
      </c>
      <c r="F130">
        <f t="shared" si="18"/>
        <v>9</v>
      </c>
      <c r="G130">
        <f t="shared" si="19"/>
        <v>5</v>
      </c>
      <c r="H130">
        <f>COUNT($H$2:H129)</f>
        <v>128</v>
      </c>
      <c r="I130" s="1">
        <f t="shared" si="20"/>
        <v>2.2077219606733798</v>
      </c>
      <c r="J130" s="1">
        <f t="shared" si="21"/>
        <v>2.2163290638338999</v>
      </c>
      <c r="K130" s="1">
        <f t="shared" si="22"/>
        <v>3.7846885245733208</v>
      </c>
      <c r="L130" s="1">
        <f t="shared" si="23"/>
        <v>3.8101331092295805</v>
      </c>
      <c r="M130" s="1">
        <f t="shared" si="24"/>
        <v>0.30029890071990878</v>
      </c>
      <c r="N130" s="1">
        <f t="shared" si="25"/>
        <v>0.30263947779084199</v>
      </c>
      <c r="O130" s="1">
        <f t="shared" si="26"/>
        <v>-1.8261167789141894</v>
      </c>
      <c r="P130" s="1">
        <f t="shared" si="27"/>
        <v>1.8281905221657215</v>
      </c>
      <c r="Q130" s="4">
        <f t="shared" si="28"/>
        <v>1175.6904487946565</v>
      </c>
      <c r="R130" s="4">
        <f t="shared" si="29"/>
        <v>338.15946262711452</v>
      </c>
      <c r="S130" s="4">
        <f t="shared" si="30"/>
        <v>1175.6904487946565</v>
      </c>
      <c r="T130" s="4">
        <f t="shared" si="31"/>
        <v>338.15946262711452</v>
      </c>
      <c r="U130" s="4">
        <f t="shared" si="32"/>
        <v>19</v>
      </c>
      <c r="V130" s="4">
        <f t="shared" si="33"/>
        <v>35.690448794656504</v>
      </c>
      <c r="W130" s="4">
        <f t="shared" si="34"/>
        <v>5</v>
      </c>
      <c r="X130" s="4">
        <f t="shared" si="35"/>
        <v>38.159462627114522</v>
      </c>
    </row>
    <row r="131" spans="5:24" x14ac:dyDescent="0.35">
      <c r="E131" s="3">
        <v>44691</v>
      </c>
      <c r="F131">
        <f t="shared" ref="F131:F194" si="36">DAY(E131)</f>
        <v>10</v>
      </c>
      <c r="G131">
        <f t="shared" ref="G131:G194" si="37">MONTH(E131)</f>
        <v>5</v>
      </c>
      <c r="H131">
        <f>COUNT($H$2:H130)</f>
        <v>129</v>
      </c>
      <c r="I131" s="1">
        <f t="shared" ref="I131:I194" si="38">0.01721420632104*(H131+6/24)</f>
        <v>2.2249361669944201</v>
      </c>
      <c r="J131" s="1">
        <f t="shared" ref="J131:J194" si="39">0.01721420632104*(H131+18/24)</f>
        <v>2.2335432701549398</v>
      </c>
      <c r="K131" s="1">
        <f t="shared" ref="K131:K194" si="40">229.18*(0.000075+0.001868*COS(I131)-0.032077*SIN(I131)-0.014615*COS(I131*2)-0.040849*SIN(I131* 2))</f>
        <v>3.8330914963985721</v>
      </c>
      <c r="L131" s="1">
        <f t="shared" ref="L131:L194" si="41">229.18*(0.000075+0.001868*COS(J131)-0.032077*SIN(J131)-0.014615*COS(J131*2)-0.040849*SIN(J131* 2))</f>
        <v>3.8535647393362331</v>
      </c>
      <c r="M131" s="1">
        <f t="shared" ref="M131:M194" si="42">0.006918-0.399912*COS(I131)+0.070257*SIN(I131)-0.006758*COS(I131*2)+0.000907*SIN(I131*2)-0.002697*COS(I131*3)+0.00148*SIN(I131*3)</f>
        <v>0.30495910518101732</v>
      </c>
      <c r="N131" s="1">
        <f t="shared" ref="N131:N194" si="43">0.006918-0.399912*COS(J131)+0.070257*SIN(J131)-0.006758*COS(J131*2)+0.000907*SIN(J131*2)-0.002697*COS(J131*3)+0.00148*SIN(J131*3)</f>
        <v>0.30725760058666268</v>
      </c>
      <c r="O131" s="1">
        <f t="shared" ref="O131:O194" si="44">-ACOS(COS($B$6)/(COS($C$8)*COS(M131))-TAN($C$8)*TAN(M131))</f>
        <v>-1.8302498812966788</v>
      </c>
      <c r="P131" s="1">
        <f t="shared" ref="P131:P194" si="45">ACOS(COS($B$6)/(COS($C$8)*COS(N131))-TAN($C$8)*TAN(N131))</f>
        <v>1.8322946250907866</v>
      </c>
      <c r="Q131" s="4">
        <f t="shared" ref="Q131:Q194" si="46">720+4*($C$9-O131)*$B$7-K131+($B$10*60)</f>
        <v>1176.5892831140798</v>
      </c>
      <c r="R131" s="4">
        <f t="shared" ref="R131:R194" si="47">720+4*($C$9-P131)*$B$7-L131+($B$10*60)</f>
        <v>337.17543989183378</v>
      </c>
      <c r="S131" s="4">
        <f t="shared" ref="S131:S194" si="48">MOD(IF(Q131&lt;0,Q131+1440,Q131),1440)</f>
        <v>1176.5892831140798</v>
      </c>
      <c r="T131" s="4">
        <f t="shared" ref="T131:T194" si="49">MOD(IF(R131&lt;0,R131+1440,R131),1440)</f>
        <v>337.17543989183378</v>
      </c>
      <c r="U131" s="4">
        <f t="shared" ref="U131:U194" si="50">INT(S131/60)</f>
        <v>19</v>
      </c>
      <c r="V131" s="4">
        <f t="shared" ref="V131:V194" si="51">S131-U131*60</f>
        <v>36.589283114079763</v>
      </c>
      <c r="W131" s="4">
        <f t="shared" ref="W131:W194" si="52">INT(T131/60)</f>
        <v>5</v>
      </c>
      <c r="X131" s="4">
        <f t="shared" ref="X131:X194" si="53">T131-W131*60</f>
        <v>37.175439891833776</v>
      </c>
    </row>
    <row r="132" spans="5:24" x14ac:dyDescent="0.35">
      <c r="E132" s="3">
        <v>44692</v>
      </c>
      <c r="F132">
        <f t="shared" si="36"/>
        <v>11</v>
      </c>
      <c r="G132">
        <f t="shared" si="37"/>
        <v>5</v>
      </c>
      <c r="H132">
        <f>COUNT($H$2:H131)</f>
        <v>130</v>
      </c>
      <c r="I132" s="1">
        <f t="shared" si="38"/>
        <v>2.24215037331546</v>
      </c>
      <c r="J132" s="1">
        <f t="shared" si="39"/>
        <v>2.2507574764759801</v>
      </c>
      <c r="K132" s="1">
        <f t="shared" si="40"/>
        <v>3.8715547280374452</v>
      </c>
      <c r="L132" s="1">
        <f t="shared" si="41"/>
        <v>3.8870641880865433</v>
      </c>
      <c r="M132" s="1">
        <f t="shared" si="42"/>
        <v>0.30953478256558925</v>
      </c>
      <c r="N132" s="1">
        <f t="shared" si="43"/>
        <v>0.31179047056766784</v>
      </c>
      <c r="O132" s="1">
        <f t="shared" si="44"/>
        <v>-1.834324520775825</v>
      </c>
      <c r="P132" s="1">
        <f t="shared" si="45"/>
        <v>1.836339334082816</v>
      </c>
      <c r="Q132" s="4">
        <f t="shared" si="46"/>
        <v>1177.4846584632107</v>
      </c>
      <c r="R132" s="4">
        <f t="shared" si="47"/>
        <v>336.21496142467589</v>
      </c>
      <c r="S132" s="4">
        <f t="shared" si="48"/>
        <v>1177.4846584632107</v>
      </c>
      <c r="T132" s="4">
        <f t="shared" si="49"/>
        <v>336.21496142467589</v>
      </c>
      <c r="U132" s="4">
        <f t="shared" si="50"/>
        <v>19</v>
      </c>
      <c r="V132" s="4">
        <f t="shared" si="51"/>
        <v>37.484658463210735</v>
      </c>
      <c r="W132" s="4">
        <f t="shared" si="52"/>
        <v>5</v>
      </c>
      <c r="X132" s="4">
        <f t="shared" si="53"/>
        <v>36.214961424675892</v>
      </c>
    </row>
    <row r="133" spans="5:24" x14ac:dyDescent="0.35">
      <c r="E133" s="3">
        <v>44693</v>
      </c>
      <c r="F133">
        <f t="shared" si="36"/>
        <v>12</v>
      </c>
      <c r="G133">
        <f t="shared" si="37"/>
        <v>5</v>
      </c>
      <c r="H133">
        <f>COUNT($H$2:H132)</f>
        <v>131</v>
      </c>
      <c r="I133" s="1">
        <f t="shared" si="38"/>
        <v>2.2593645796364998</v>
      </c>
      <c r="J133" s="1">
        <f t="shared" si="39"/>
        <v>2.26797168279702</v>
      </c>
      <c r="K133" s="1">
        <f t="shared" si="40"/>
        <v>3.9000966792528304</v>
      </c>
      <c r="L133" s="1">
        <f t="shared" si="41"/>
        <v>3.9106565938315718</v>
      </c>
      <c r="M133" s="1">
        <f t="shared" si="42"/>
        <v>0.31402448496571678</v>
      </c>
      <c r="N133" s="1">
        <f t="shared" si="43"/>
        <v>0.3162366470867839</v>
      </c>
      <c r="O133" s="1">
        <f t="shared" si="44"/>
        <v>-1.8383388293077414</v>
      </c>
      <c r="P133" s="1">
        <f t="shared" si="45"/>
        <v>1.8403227693757964</v>
      </c>
      <c r="Q133" s="4">
        <f t="shared" si="46"/>
        <v>1178.376128258164</v>
      </c>
      <c r="R133" s="4">
        <f t="shared" si="47"/>
        <v>335.27843289792588</v>
      </c>
      <c r="S133" s="4">
        <f t="shared" si="48"/>
        <v>1178.376128258164</v>
      </c>
      <c r="T133" s="4">
        <f t="shared" si="49"/>
        <v>335.27843289792588</v>
      </c>
      <c r="U133" s="4">
        <f t="shared" si="50"/>
        <v>19</v>
      </c>
      <c r="V133" s="4">
        <f t="shared" si="51"/>
        <v>38.376128258164044</v>
      </c>
      <c r="W133" s="4">
        <f t="shared" si="52"/>
        <v>5</v>
      </c>
      <c r="X133" s="4">
        <f t="shared" si="53"/>
        <v>35.278432897925882</v>
      </c>
    </row>
    <row r="134" spans="5:24" x14ac:dyDescent="0.35">
      <c r="E134" s="3">
        <v>44694</v>
      </c>
      <c r="F134">
        <f t="shared" si="36"/>
        <v>13</v>
      </c>
      <c r="G134">
        <f t="shared" si="37"/>
        <v>5</v>
      </c>
      <c r="H134">
        <f>COUNT($H$2:H133)</f>
        <v>132</v>
      </c>
      <c r="I134" s="1">
        <f t="shared" si="38"/>
        <v>2.2765787859575397</v>
      </c>
      <c r="J134" s="1">
        <f t="shared" si="39"/>
        <v>2.2851858891180599</v>
      </c>
      <c r="K134" s="1">
        <f t="shared" si="40"/>
        <v>3.9187491547309721</v>
      </c>
      <c r="L134" s="1">
        <f t="shared" si="41"/>
        <v>3.9243804133057942</v>
      </c>
      <c r="M134" s="1">
        <f t="shared" si="42"/>
        <v>0.31842677924380319</v>
      </c>
      <c r="N134" s="1">
        <f t="shared" si="43"/>
        <v>0.32059470476761243</v>
      </c>
      <c r="O134" s="1">
        <f t="shared" si="44"/>
        <v>-1.8422909159081819</v>
      </c>
      <c r="P134" s="1">
        <f t="shared" si="45"/>
        <v>1.8442430292914349</v>
      </c>
      <c r="Q134" s="4">
        <f t="shared" si="46"/>
        <v>1179.2632273125878</v>
      </c>
      <c r="R134" s="4">
        <f t="shared" si="47"/>
        <v>334.36625168741006</v>
      </c>
      <c r="S134" s="4">
        <f t="shared" si="48"/>
        <v>1179.2632273125878</v>
      </c>
      <c r="T134" s="4">
        <f t="shared" si="49"/>
        <v>334.36625168741006</v>
      </c>
      <c r="U134" s="4">
        <f t="shared" si="50"/>
        <v>19</v>
      </c>
      <c r="V134" s="4">
        <f t="shared" si="51"/>
        <v>39.263227312587787</v>
      </c>
      <c r="W134" s="4">
        <f t="shared" si="52"/>
        <v>5</v>
      </c>
      <c r="X134" s="4">
        <f t="shared" si="53"/>
        <v>34.366251687410056</v>
      </c>
    </row>
    <row r="135" spans="5:24" x14ac:dyDescent="0.35">
      <c r="E135" s="3">
        <v>44695</v>
      </c>
      <c r="F135">
        <f t="shared" si="36"/>
        <v>14</v>
      </c>
      <c r="G135">
        <f t="shared" si="37"/>
        <v>5</v>
      </c>
      <c r="H135">
        <f>COUNT($H$2:H134)</f>
        <v>133</v>
      </c>
      <c r="I135" s="1">
        <f t="shared" si="38"/>
        <v>2.29379299227858</v>
      </c>
      <c r="J135" s="1">
        <f t="shared" si="39"/>
        <v>2.3024000954390997</v>
      </c>
      <c r="K135" s="1">
        <f t="shared" si="40"/>
        <v>3.9275572469382558</v>
      </c>
      <c r="L135" s="1">
        <f t="shared" si="41"/>
        <v>3.9282873563670182</v>
      </c>
      <c r="M135" s="1">
        <f t="shared" si="42"/>
        <v>0.32274024803930995</v>
      </c>
      <c r="N135" s="1">
        <f t="shared" si="43"/>
        <v>0.32486323452293658</v>
      </c>
      <c r="O135" s="1">
        <f t="shared" si="44"/>
        <v>-1.8461788687492917</v>
      </c>
      <c r="P135" s="1">
        <f t="shared" si="45"/>
        <v>1.8480981924170843</v>
      </c>
      <c r="Q135" s="4">
        <f t="shared" si="46"/>
        <v>1180.1454723753463</v>
      </c>
      <c r="R135" s="4">
        <f t="shared" si="47"/>
        <v>333.47880643861214</v>
      </c>
      <c r="S135" s="4">
        <f t="shared" si="48"/>
        <v>1180.1454723753463</v>
      </c>
      <c r="T135" s="4">
        <f t="shared" si="49"/>
        <v>333.47880643861214</v>
      </c>
      <c r="U135" s="4">
        <f t="shared" si="50"/>
        <v>19</v>
      </c>
      <c r="V135" s="4">
        <f t="shared" si="51"/>
        <v>40.145472375346344</v>
      </c>
      <c r="W135" s="4">
        <f t="shared" si="52"/>
        <v>5</v>
      </c>
      <c r="X135" s="4">
        <f t="shared" si="53"/>
        <v>33.478806438612139</v>
      </c>
    </row>
    <row r="136" spans="5:24" x14ac:dyDescent="0.35">
      <c r="E136" s="3">
        <v>44696</v>
      </c>
      <c r="F136">
        <f t="shared" si="36"/>
        <v>15</v>
      </c>
      <c r="G136">
        <f t="shared" si="37"/>
        <v>5</v>
      </c>
      <c r="H136">
        <f>COUNT($H$2:H135)</f>
        <v>134</v>
      </c>
      <c r="I136" s="1">
        <f t="shared" si="38"/>
        <v>2.3110071985996199</v>
      </c>
      <c r="J136" s="1">
        <f t="shared" si="39"/>
        <v>2.3196143017601401</v>
      </c>
      <c r="K136" s="1">
        <f t="shared" si="40"/>
        <v>3.9265792627650598</v>
      </c>
      <c r="L136" s="1">
        <f t="shared" si="41"/>
        <v>3.922442304567388</v>
      </c>
      <c r="M136" s="1">
        <f t="shared" si="42"/>
        <v>0.32696349079846115</v>
      </c>
      <c r="N136" s="1">
        <f t="shared" si="43"/>
        <v>0.32904084459505129</v>
      </c>
      <c r="O136" s="1">
        <f t="shared" si="44"/>
        <v>-1.8500007574186532</v>
      </c>
      <c r="P136" s="1">
        <f t="shared" si="45"/>
        <v>1.8518863199457678</v>
      </c>
      <c r="Q136" s="4">
        <f t="shared" si="46"/>
        <v>1181.0223627216126</v>
      </c>
      <c r="R136" s="4">
        <f t="shared" si="47"/>
        <v>332.61647661180825</v>
      </c>
      <c r="S136" s="4">
        <f t="shared" si="48"/>
        <v>1181.0223627216126</v>
      </c>
      <c r="T136" s="4">
        <f t="shared" si="49"/>
        <v>332.61647661180825</v>
      </c>
      <c r="U136" s="4">
        <f t="shared" si="50"/>
        <v>19</v>
      </c>
      <c r="V136" s="4">
        <f t="shared" si="51"/>
        <v>41.022362721612581</v>
      </c>
      <c r="W136" s="4">
        <f t="shared" si="52"/>
        <v>5</v>
      </c>
      <c r="X136" s="4">
        <f t="shared" si="53"/>
        <v>32.616476611808253</v>
      </c>
    </row>
    <row r="137" spans="5:24" x14ac:dyDescent="0.35">
      <c r="E137" s="3">
        <v>44697</v>
      </c>
      <c r="F137">
        <f t="shared" si="36"/>
        <v>16</v>
      </c>
      <c r="G137">
        <f t="shared" si="37"/>
        <v>5</v>
      </c>
      <c r="H137">
        <f>COUNT($H$2:H136)</f>
        <v>135</v>
      </c>
      <c r="I137" s="1">
        <f t="shared" si="38"/>
        <v>2.3282214049206598</v>
      </c>
      <c r="J137" s="1">
        <f t="shared" si="39"/>
        <v>2.3368285080811799</v>
      </c>
      <c r="K137" s="1">
        <f t="shared" si="40"/>
        <v>3.915886634049536</v>
      </c>
      <c r="L137" s="1">
        <f t="shared" si="41"/>
        <v>3.9069232136579473</v>
      </c>
      <c r="M137" s="1">
        <f t="shared" si="42"/>
        <v>0.33109512482461267</v>
      </c>
      <c r="N137" s="1">
        <f t="shared" si="43"/>
        <v>0.33312616161557607</v>
      </c>
      <c r="O137" s="1">
        <f t="shared" si="44"/>
        <v>-1.8537546353400396</v>
      </c>
      <c r="P137" s="1">
        <f t="shared" si="45"/>
        <v>1.8556054581773083</v>
      </c>
      <c r="Q137" s="4">
        <f t="shared" si="46"/>
        <v>1181.8933807971393</v>
      </c>
      <c r="R137" s="4">
        <f t="shared" si="47"/>
        <v>331.77963200634565</v>
      </c>
      <c r="S137" s="4">
        <f t="shared" si="48"/>
        <v>1181.8933807971393</v>
      </c>
      <c r="T137" s="4">
        <f t="shared" si="49"/>
        <v>331.77963200634565</v>
      </c>
      <c r="U137" s="4">
        <f t="shared" si="50"/>
        <v>19</v>
      </c>
      <c r="V137" s="4">
        <f t="shared" si="51"/>
        <v>41.893380797139343</v>
      </c>
      <c r="W137" s="4">
        <f t="shared" si="52"/>
        <v>5</v>
      </c>
      <c r="X137" s="4">
        <f t="shared" si="53"/>
        <v>31.779632006345651</v>
      </c>
    </row>
    <row r="138" spans="5:24" x14ac:dyDescent="0.35">
      <c r="E138" s="3">
        <v>44698</v>
      </c>
      <c r="F138">
        <f t="shared" si="36"/>
        <v>17</v>
      </c>
      <c r="G138">
        <f t="shared" si="37"/>
        <v>5</v>
      </c>
      <c r="H138">
        <f>COUNT($H$2:H137)</f>
        <v>136</v>
      </c>
      <c r="I138" s="1">
        <f t="shared" si="38"/>
        <v>2.3454356112417001</v>
      </c>
      <c r="J138" s="1">
        <f t="shared" si="39"/>
        <v>2.3540427144022198</v>
      </c>
      <c r="K138" s="1">
        <f t="shared" si="40"/>
        <v>3.8955638120933611</v>
      </c>
      <c r="L138" s="1">
        <f t="shared" si="41"/>
        <v>3.8818210001484039</v>
      </c>
      <c r="M138" s="1">
        <f t="shared" si="42"/>
        <v>0.33513378634691121</v>
      </c>
      <c r="N138" s="1">
        <f t="shared" si="43"/>
        <v>0.33711783168235065</v>
      </c>
      <c r="O138" s="1">
        <f t="shared" si="44"/>
        <v>-1.8574385423544753</v>
      </c>
      <c r="P138" s="1">
        <f t="shared" si="45"/>
        <v>1.8592536411787659</v>
      </c>
      <c r="Q138" s="4">
        <f t="shared" si="46"/>
        <v>1182.7579929152787</v>
      </c>
      <c r="R138" s="4">
        <f t="shared" si="47"/>
        <v>330.96863226435556</v>
      </c>
      <c r="S138" s="4">
        <f t="shared" si="48"/>
        <v>1182.7579929152787</v>
      </c>
      <c r="T138" s="4">
        <f t="shared" si="49"/>
        <v>330.96863226435556</v>
      </c>
      <c r="U138" s="4">
        <f t="shared" si="50"/>
        <v>19</v>
      </c>
      <c r="V138" s="4">
        <f t="shared" si="51"/>
        <v>42.757992915278692</v>
      </c>
      <c r="W138" s="4">
        <f t="shared" si="52"/>
        <v>5</v>
      </c>
      <c r="X138" s="4">
        <f t="shared" si="53"/>
        <v>30.968632264355563</v>
      </c>
    </row>
    <row r="139" spans="5:24" x14ac:dyDescent="0.35">
      <c r="E139" s="3">
        <v>44699</v>
      </c>
      <c r="F139">
        <f t="shared" si="36"/>
        <v>18</v>
      </c>
      <c r="G139">
        <f t="shared" si="37"/>
        <v>5</v>
      </c>
      <c r="H139">
        <f>COUNT($H$2:H138)</f>
        <v>137</v>
      </c>
      <c r="I139" s="1">
        <f t="shared" si="38"/>
        <v>2.36264981756274</v>
      </c>
      <c r="J139" s="1">
        <f t="shared" si="39"/>
        <v>2.3712569207232601</v>
      </c>
      <c r="K139" s="1">
        <f t="shared" si="40"/>
        <v>3.8657081463006957</v>
      </c>
      <c r="L139" s="1">
        <f t="shared" si="41"/>
        <v>3.8472394120627964</v>
      </c>
      <c r="M139" s="1">
        <f t="shared" si="42"/>
        <v>0.33907813160480343</v>
      </c>
      <c r="N139" s="1">
        <f t="shared" si="43"/>
        <v>0.34101452145093519</v>
      </c>
      <c r="O139" s="1">
        <f t="shared" si="44"/>
        <v>-1.8610505074593808</v>
      </c>
      <c r="P139" s="1">
        <f t="shared" si="45"/>
        <v>1.8628288936015125</v>
      </c>
      <c r="Q139" s="4">
        <f t="shared" si="46"/>
        <v>1183.6156500061097</v>
      </c>
      <c r="R139" s="4">
        <f t="shared" si="47"/>
        <v>330.183826354372</v>
      </c>
      <c r="S139" s="4">
        <f t="shared" si="48"/>
        <v>1183.6156500061097</v>
      </c>
      <c r="T139" s="4">
        <f t="shared" si="49"/>
        <v>330.183826354372</v>
      </c>
      <c r="U139" s="4">
        <f t="shared" si="50"/>
        <v>19</v>
      </c>
      <c r="V139" s="4">
        <f t="shared" si="51"/>
        <v>43.615650006109718</v>
      </c>
      <c r="W139" s="4">
        <f t="shared" si="52"/>
        <v>5</v>
      </c>
      <c r="X139" s="4">
        <f t="shared" si="53"/>
        <v>30.183826354372002</v>
      </c>
    </row>
    <row r="140" spans="5:24" x14ac:dyDescent="0.35">
      <c r="E140" s="3">
        <v>44700</v>
      </c>
      <c r="F140">
        <f t="shared" si="36"/>
        <v>19</v>
      </c>
      <c r="G140">
        <f t="shared" si="37"/>
        <v>5</v>
      </c>
      <c r="H140">
        <f>COUNT($H$2:H139)</f>
        <v>138</v>
      </c>
      <c r="I140" s="1">
        <f t="shared" si="38"/>
        <v>2.3798640238837798</v>
      </c>
      <c r="J140" s="1">
        <f t="shared" si="39"/>
        <v>2.3884711270443</v>
      </c>
      <c r="K140" s="1">
        <f t="shared" si="40"/>
        <v>3.8264297470904527</v>
      </c>
      <c r="L140" s="1">
        <f t="shared" si="41"/>
        <v>3.8032948840506093</v>
      </c>
      <c r="M140" s="1">
        <f t="shared" si="42"/>
        <v>0.34292683794589851</v>
      </c>
      <c r="N140" s="1">
        <f t="shared" si="43"/>
        <v>0.34481491923819135</v>
      </c>
      <c r="O140" s="1">
        <f t="shared" si="44"/>
        <v>-1.8645885517026817</v>
      </c>
      <c r="P140" s="1">
        <f t="shared" si="45"/>
        <v>1.8663292336513608</v>
      </c>
      <c r="Q140" s="4">
        <f t="shared" si="46"/>
        <v>1184.4657884168068</v>
      </c>
      <c r="R140" s="4">
        <f t="shared" si="47"/>
        <v>329.42555203551649</v>
      </c>
      <c r="S140" s="4">
        <f t="shared" si="48"/>
        <v>1184.4657884168068</v>
      </c>
      <c r="T140" s="4">
        <f t="shared" si="49"/>
        <v>329.42555203551649</v>
      </c>
      <c r="U140" s="4">
        <f t="shared" si="50"/>
        <v>19</v>
      </c>
      <c r="V140" s="4">
        <f t="shared" si="51"/>
        <v>44.465788416806845</v>
      </c>
      <c r="W140" s="4">
        <f t="shared" si="52"/>
        <v>5</v>
      </c>
      <c r="X140" s="4">
        <f t="shared" si="53"/>
        <v>29.425552035516489</v>
      </c>
    </row>
    <row r="141" spans="5:24" x14ac:dyDescent="0.35">
      <c r="E141" s="3">
        <v>44701</v>
      </c>
      <c r="F141">
        <f t="shared" si="36"/>
        <v>20</v>
      </c>
      <c r="G141">
        <f t="shared" si="37"/>
        <v>5</v>
      </c>
      <c r="H141">
        <f>COUNT($H$2:H140)</f>
        <v>139</v>
      </c>
      <c r="I141" s="1">
        <f t="shared" si="38"/>
        <v>2.3970782302048201</v>
      </c>
      <c r="J141" s="1">
        <f t="shared" si="39"/>
        <v>2.4056853333653399</v>
      </c>
      <c r="K141" s="1">
        <f t="shared" si="40"/>
        <v>3.777851333250803</v>
      </c>
      <c r="L141" s="1">
        <f t="shared" si="41"/>
        <v>3.7501163770315409</v>
      </c>
      <c r="M141" s="1">
        <f t="shared" si="42"/>
        <v>0.34667860493462177</v>
      </c>
      <c r="N141" s="1">
        <f t="shared" si="43"/>
        <v>0.34851773613536102</v>
      </c>
      <c r="O141" s="1">
        <f t="shared" si="44"/>
        <v>-1.8680506912278301</v>
      </c>
      <c r="P141" s="1">
        <f t="shared" si="45"/>
        <v>1.8697526762072261</v>
      </c>
      <c r="Q141" s="4">
        <f t="shared" si="46"/>
        <v>1185.3078307621522</v>
      </c>
      <c r="R141" s="4">
        <f t="shared" si="47"/>
        <v>328.69413530310931</v>
      </c>
      <c r="S141" s="4">
        <f t="shared" si="48"/>
        <v>1185.3078307621522</v>
      </c>
      <c r="T141" s="4">
        <f t="shared" si="49"/>
        <v>328.69413530310931</v>
      </c>
      <c r="U141" s="4">
        <f t="shared" si="50"/>
        <v>19</v>
      </c>
      <c r="V141" s="4">
        <f t="shared" si="51"/>
        <v>45.307830762152207</v>
      </c>
      <c r="W141" s="4">
        <f t="shared" si="52"/>
        <v>5</v>
      </c>
      <c r="X141" s="4">
        <f t="shared" si="53"/>
        <v>28.694135303109306</v>
      </c>
    </row>
    <row r="142" spans="5:24" x14ac:dyDescent="0.35">
      <c r="E142" s="3">
        <v>44702</v>
      </c>
      <c r="F142">
        <f t="shared" si="36"/>
        <v>21</v>
      </c>
      <c r="G142">
        <f t="shared" si="37"/>
        <v>5</v>
      </c>
      <c r="H142">
        <f>COUNT($H$2:H141)</f>
        <v>140</v>
      </c>
      <c r="I142" s="1">
        <f t="shared" si="38"/>
        <v>2.41429243652586</v>
      </c>
      <c r="J142" s="1">
        <f t="shared" si="39"/>
        <v>2.4228995396863797</v>
      </c>
      <c r="K142" s="1">
        <f t="shared" si="40"/>
        <v>3.7201080639234014</v>
      </c>
      <c r="L142" s="1">
        <f t="shared" si="41"/>
        <v>3.6878452025706361</v>
      </c>
      <c r="M142" s="1">
        <f t="shared" si="42"/>
        <v>0.35033215546906166</v>
      </c>
      <c r="N142" s="1">
        <f t="shared" si="43"/>
        <v>0.35212170712802016</v>
      </c>
      <c r="O142" s="1">
        <f t="shared" si="44"/>
        <v>-1.8714349404647237</v>
      </c>
      <c r="P142" s="1">
        <f t="shared" si="45"/>
        <v>1.8730972360827964</v>
      </c>
      <c r="Q142" s="4">
        <f t="shared" si="46"/>
        <v>1186.141186823857</v>
      </c>
      <c r="R142" s="4">
        <f t="shared" si="47"/>
        <v>327.98988981677428</v>
      </c>
      <c r="S142" s="4">
        <f t="shared" si="48"/>
        <v>1186.141186823857</v>
      </c>
      <c r="T142" s="4">
        <f t="shared" si="49"/>
        <v>327.98988981677428</v>
      </c>
      <c r="U142" s="4">
        <f t="shared" si="50"/>
        <v>19</v>
      </c>
      <c r="V142" s="4">
        <f t="shared" si="51"/>
        <v>46.14118682385697</v>
      </c>
      <c r="W142" s="4">
        <f t="shared" si="52"/>
        <v>5</v>
      </c>
      <c r="X142" s="4">
        <f t="shared" si="53"/>
        <v>27.98988981677428</v>
      </c>
    </row>
    <row r="143" spans="5:24" x14ac:dyDescent="0.35">
      <c r="E143" s="3">
        <v>44703</v>
      </c>
      <c r="F143">
        <f t="shared" si="36"/>
        <v>22</v>
      </c>
      <c r="G143">
        <f t="shared" si="37"/>
        <v>5</v>
      </c>
      <c r="H143">
        <f>COUNT($H$2:H142)</f>
        <v>141</v>
      </c>
      <c r="I143" s="1">
        <f t="shared" si="38"/>
        <v>2.4315066428468999</v>
      </c>
      <c r="J143" s="1">
        <f t="shared" si="39"/>
        <v>2.44011374600742</v>
      </c>
      <c r="K143" s="1">
        <f t="shared" si="40"/>
        <v>3.6533473554231271</v>
      </c>
      <c r="L143" s="1">
        <f t="shared" si="41"/>
        <v>3.6166348321986312</v>
      </c>
      <c r="M143" s="1">
        <f t="shared" si="42"/>
        <v>0.35388623690336535</v>
      </c>
      <c r="N143" s="1">
        <f t="shared" si="43"/>
        <v>0.35562559222024714</v>
      </c>
      <c r="O143" s="1">
        <f t="shared" si="44"/>
        <v>-1.8747393154604977</v>
      </c>
      <c r="P143" s="1">
        <f t="shared" si="45"/>
        <v>1.876360931424687</v>
      </c>
      <c r="Q143" s="4">
        <f t="shared" si="46"/>
        <v>1186.9652544971029</v>
      </c>
      <c r="R143" s="4">
        <f t="shared" si="47"/>
        <v>327.31311631231893</v>
      </c>
      <c r="S143" s="4">
        <f t="shared" si="48"/>
        <v>1186.9652544971029</v>
      </c>
      <c r="T143" s="4">
        <f t="shared" si="49"/>
        <v>327.31311631231893</v>
      </c>
      <c r="U143" s="4">
        <f t="shared" si="50"/>
        <v>19</v>
      </c>
      <c r="V143" s="4">
        <f t="shared" si="51"/>
        <v>46.965254497102933</v>
      </c>
      <c r="W143" s="4">
        <f t="shared" si="52"/>
        <v>5</v>
      </c>
      <c r="X143" s="4">
        <f t="shared" si="53"/>
        <v>27.313116312318925</v>
      </c>
    </row>
    <row r="144" spans="5:24" x14ac:dyDescent="0.35">
      <c r="E144" s="3">
        <v>44704</v>
      </c>
      <c r="F144">
        <f t="shared" si="36"/>
        <v>23</v>
      </c>
      <c r="G144">
        <f t="shared" si="37"/>
        <v>5</v>
      </c>
      <c r="H144">
        <f>COUNT($H$2:H143)</f>
        <v>142</v>
      </c>
      <c r="I144" s="1">
        <f t="shared" si="38"/>
        <v>2.4487208491679398</v>
      </c>
      <c r="J144" s="1">
        <f t="shared" si="39"/>
        <v>2.4573279523284599</v>
      </c>
      <c r="K144" s="1">
        <f t="shared" si="40"/>
        <v>3.5777286831172863</v>
      </c>
      <c r="L144" s="1">
        <f t="shared" si="41"/>
        <v>3.5366506919104475</v>
      </c>
      <c r="M144" s="1">
        <f t="shared" si="42"/>
        <v>0.3573396221730083</v>
      </c>
      <c r="N144" s="1">
        <f t="shared" si="43"/>
        <v>0.3590281775603168</v>
      </c>
      <c r="O144" s="1">
        <f t="shared" si="44"/>
        <v>-1.8779618373431459</v>
      </c>
      <c r="P144" s="1">
        <f t="shared" si="45"/>
        <v>1.8795417872394999</v>
      </c>
      <c r="Q144" s="4">
        <f t="shared" si="46"/>
        <v>1187.7794207824659</v>
      </c>
      <c r="R144" s="4">
        <f t="shared" si="47"/>
        <v>326.66410199889344</v>
      </c>
      <c r="S144" s="4">
        <f t="shared" si="48"/>
        <v>1187.7794207824659</v>
      </c>
      <c r="T144" s="4">
        <f t="shared" si="49"/>
        <v>326.66410199889344</v>
      </c>
      <c r="U144" s="4">
        <f t="shared" si="50"/>
        <v>19</v>
      </c>
      <c r="V144" s="4">
        <f t="shared" si="51"/>
        <v>47.779420782465877</v>
      </c>
      <c r="W144" s="4">
        <f t="shared" si="52"/>
        <v>5</v>
      </c>
      <c r="X144" s="4">
        <f t="shared" si="53"/>
        <v>26.664101998893443</v>
      </c>
    </row>
    <row r="145" spans="5:24" x14ac:dyDescent="0.35">
      <c r="E145" s="3">
        <v>44705</v>
      </c>
      <c r="F145">
        <f t="shared" si="36"/>
        <v>24</v>
      </c>
      <c r="G145">
        <f t="shared" si="37"/>
        <v>5</v>
      </c>
      <c r="H145">
        <f>COUNT($H$2:H144)</f>
        <v>143</v>
      </c>
      <c r="I145" s="1">
        <f t="shared" si="38"/>
        <v>2.4659350554889801</v>
      </c>
      <c r="J145" s="1">
        <f t="shared" si="39"/>
        <v>2.4745421586494998</v>
      </c>
      <c r="K145" s="1">
        <f t="shared" si="40"/>
        <v>3.4934233686060008</v>
      </c>
      <c r="L145" s="1">
        <f t="shared" si="41"/>
        <v>3.4480699420923098</v>
      </c>
      <c r="M145" s="1">
        <f t="shared" si="42"/>
        <v>0.36069111092023554</v>
      </c>
      <c r="N145" s="1">
        <f t="shared" si="43"/>
        <v>0.3623282765652111</v>
      </c>
      <c r="O145" s="1">
        <f t="shared" si="44"/>
        <v>-1.88110053590987</v>
      </c>
      <c r="P145" s="1">
        <f t="shared" si="45"/>
        <v>1.8826378390411764</v>
      </c>
      <c r="Q145" s="4">
        <f t="shared" si="46"/>
        <v>1188.5830628211254</v>
      </c>
      <c r="R145" s="4">
        <f t="shared" si="47"/>
        <v>326.04311994315179</v>
      </c>
      <c r="S145" s="4">
        <f t="shared" si="48"/>
        <v>1188.5830628211254</v>
      </c>
      <c r="T145" s="4">
        <f t="shared" si="49"/>
        <v>326.04311994315179</v>
      </c>
      <c r="U145" s="4">
        <f t="shared" si="50"/>
        <v>19</v>
      </c>
      <c r="V145" s="4">
        <f t="shared" si="51"/>
        <v>48.583062821125395</v>
      </c>
      <c r="W145" s="4">
        <f t="shared" si="52"/>
        <v>5</v>
      </c>
      <c r="X145" s="4">
        <f t="shared" si="53"/>
        <v>26.043119943151794</v>
      </c>
    </row>
    <row r="146" spans="5:24" x14ac:dyDescent="0.35">
      <c r="E146" s="3">
        <v>44706</v>
      </c>
      <c r="F146">
        <f t="shared" si="36"/>
        <v>25</v>
      </c>
      <c r="G146">
        <f t="shared" si="37"/>
        <v>5</v>
      </c>
      <c r="H146">
        <f>COUNT($H$2:H145)</f>
        <v>144</v>
      </c>
      <c r="I146" s="1">
        <f t="shared" si="38"/>
        <v>2.4831492618100199</v>
      </c>
      <c r="J146" s="1">
        <f t="shared" si="39"/>
        <v>2.4917563649705401</v>
      </c>
      <c r="K146" s="1">
        <f t="shared" si="40"/>
        <v>3.4006143524630836</v>
      </c>
      <c r="L146" s="1">
        <f t="shared" si="41"/>
        <v>3.3510812431454973</v>
      </c>
      <c r="M146" s="1">
        <f t="shared" si="42"/>
        <v>0.36393953061695861</v>
      </c>
      <c r="N146" s="1">
        <f t="shared" si="43"/>
        <v>0.36552473104122052</v>
      </c>
      <c r="O146" s="1">
        <f t="shared" si="44"/>
        <v>-1.8841534533310054</v>
      </c>
      <c r="P146" s="1">
        <f t="shared" si="45"/>
        <v>1.8856471366089462</v>
      </c>
      <c r="Q146" s="4">
        <f t="shared" si="46"/>
        <v>1189.3755489710006</v>
      </c>
      <c r="R146" s="4">
        <f t="shared" si="47"/>
        <v>325.45042844236991</v>
      </c>
      <c r="S146" s="4">
        <f t="shared" si="48"/>
        <v>1189.3755489710006</v>
      </c>
      <c r="T146" s="4">
        <f t="shared" si="49"/>
        <v>325.45042844236991</v>
      </c>
      <c r="U146" s="4">
        <f t="shared" si="50"/>
        <v>19</v>
      </c>
      <c r="V146" s="4">
        <f t="shared" si="51"/>
        <v>49.375548971000626</v>
      </c>
      <c r="W146" s="4">
        <f t="shared" si="52"/>
        <v>5</v>
      </c>
      <c r="X146" s="4">
        <f t="shared" si="53"/>
        <v>25.450428442369912</v>
      </c>
    </row>
    <row r="147" spans="5:24" x14ac:dyDescent="0.35">
      <c r="E147" s="3">
        <v>44707</v>
      </c>
      <c r="F147">
        <f t="shared" si="36"/>
        <v>26</v>
      </c>
      <c r="G147">
        <f t="shared" si="37"/>
        <v>5</v>
      </c>
      <c r="H147">
        <f>COUNT($H$2:H146)</f>
        <v>145</v>
      </c>
      <c r="I147" s="1">
        <f t="shared" si="38"/>
        <v>2.5003634681310598</v>
      </c>
      <c r="J147" s="1">
        <f t="shared" si="39"/>
        <v>2.50897057129158</v>
      </c>
      <c r="K147" s="1">
        <f t="shared" si="40"/>
        <v>3.2994959528139218</v>
      </c>
      <c r="L147" s="1">
        <f t="shared" si="41"/>
        <v>3.2458845070917395</v>
      </c>
      <c r="M147" s="1">
        <f t="shared" si="42"/>
        <v>0.36708373768237962</v>
      </c>
      <c r="N147" s="1">
        <f t="shared" si="43"/>
        <v>0.3686164122979057</v>
      </c>
      <c r="O147" s="1">
        <f t="shared" si="44"/>
        <v>-1.8871186479593121</v>
      </c>
      <c r="P147" s="1">
        <f t="shared" si="45"/>
        <v>1.8885677478451386</v>
      </c>
      <c r="Q147" s="4">
        <f t="shared" si="46"/>
        <v>1190.1562399211971</v>
      </c>
      <c r="R147" s="4">
        <f t="shared" si="47"/>
        <v>324.88627038869441</v>
      </c>
      <c r="S147" s="4">
        <f t="shared" si="48"/>
        <v>1190.1562399211971</v>
      </c>
      <c r="T147" s="4">
        <f t="shared" si="49"/>
        <v>324.88627038869441</v>
      </c>
      <c r="U147" s="4">
        <f t="shared" si="50"/>
        <v>19</v>
      </c>
      <c r="V147" s="4">
        <f t="shared" si="51"/>
        <v>50.156239921197084</v>
      </c>
      <c r="W147" s="4">
        <f t="shared" si="52"/>
        <v>5</v>
      </c>
      <c r="X147" s="4">
        <f t="shared" si="53"/>
        <v>24.886270388694413</v>
      </c>
    </row>
    <row r="148" spans="5:24" x14ac:dyDescent="0.35">
      <c r="E148" s="3">
        <v>44708</v>
      </c>
      <c r="F148">
        <f t="shared" si="36"/>
        <v>27</v>
      </c>
      <c r="G148">
        <f t="shared" si="37"/>
        <v>5</v>
      </c>
      <c r="H148">
        <f>COUNT($H$2:H147)</f>
        <v>146</v>
      </c>
      <c r="I148" s="1">
        <f t="shared" si="38"/>
        <v>2.5175776744521001</v>
      </c>
      <c r="J148" s="1">
        <f t="shared" si="39"/>
        <v>2.5261847776126198</v>
      </c>
      <c r="K148" s="1">
        <f t="shared" si="40"/>
        <v>3.1902736100437803</v>
      </c>
      <c r="L148" s="1">
        <f t="shared" si="41"/>
        <v>3.1326906354619228</v>
      </c>
      <c r="M148" s="1">
        <f t="shared" si="42"/>
        <v>0.37012261859260992</v>
      </c>
      <c r="N148" s="1">
        <f t="shared" si="43"/>
        <v>0.37160222225269318</v>
      </c>
      <c r="O148" s="1">
        <f t="shared" si="44"/>
        <v>-1.8899941982333612</v>
      </c>
      <c r="P148" s="1">
        <f t="shared" si="45"/>
        <v>1.8913977627210687</v>
      </c>
      <c r="Q148" s="4">
        <f t="shared" si="46"/>
        <v>1190.9244898418901</v>
      </c>
      <c r="R148" s="4">
        <f t="shared" si="47"/>
        <v>324.35087262692406</v>
      </c>
      <c r="S148" s="4">
        <f t="shared" si="48"/>
        <v>1190.9244898418901</v>
      </c>
      <c r="T148" s="4">
        <f t="shared" si="49"/>
        <v>324.35087262692406</v>
      </c>
      <c r="U148" s="4">
        <f t="shared" si="50"/>
        <v>19</v>
      </c>
      <c r="V148" s="4">
        <f t="shared" si="51"/>
        <v>50.924489841890136</v>
      </c>
      <c r="W148" s="4">
        <f t="shared" si="52"/>
        <v>5</v>
      </c>
      <c r="X148" s="4">
        <f t="shared" si="53"/>
        <v>24.350872626924058</v>
      </c>
    </row>
    <row r="149" spans="5:24" x14ac:dyDescent="0.35">
      <c r="E149" s="3">
        <v>44709</v>
      </c>
      <c r="F149">
        <f t="shared" si="36"/>
        <v>28</v>
      </c>
      <c r="G149">
        <f t="shared" si="37"/>
        <v>5</v>
      </c>
      <c r="H149">
        <f>COUNT($H$2:H148)</f>
        <v>147</v>
      </c>
      <c r="I149" s="1">
        <f t="shared" si="38"/>
        <v>2.53479188077314</v>
      </c>
      <c r="J149" s="1">
        <f t="shared" si="39"/>
        <v>2.5433989839336597</v>
      </c>
      <c r="K149" s="1">
        <f t="shared" si="40"/>
        <v>3.0731636179465176</v>
      </c>
      <c r="L149" s="1">
        <f t="shared" si="41"/>
        <v>3.0117212437863494</v>
      </c>
      <c r="M149" s="1">
        <f t="shared" si="42"/>
        <v>0.37305509097956019</v>
      </c>
      <c r="N149" s="1">
        <f t="shared" si="43"/>
        <v>0.3744810945233823</v>
      </c>
      <c r="O149" s="1">
        <f t="shared" si="44"/>
        <v>-1.8927782066627163</v>
      </c>
      <c r="P149" s="1">
        <f t="shared" si="45"/>
        <v>1.8941352972981897</v>
      </c>
      <c r="Q149" s="4">
        <f t="shared" si="46"/>
        <v>1191.6796475665108</v>
      </c>
      <c r="R149" s="4">
        <f t="shared" si="47"/>
        <v>323.84444530843899</v>
      </c>
      <c r="S149" s="4">
        <f t="shared" si="48"/>
        <v>1191.6796475665108</v>
      </c>
      <c r="T149" s="4">
        <f t="shared" si="49"/>
        <v>323.84444530843899</v>
      </c>
      <c r="U149" s="4">
        <f t="shared" si="50"/>
        <v>19</v>
      </c>
      <c r="V149" s="4">
        <f t="shared" si="51"/>
        <v>51.679647566510766</v>
      </c>
      <c r="W149" s="4">
        <f t="shared" si="52"/>
        <v>5</v>
      </c>
      <c r="X149" s="4">
        <f t="shared" si="53"/>
        <v>23.844445308438992</v>
      </c>
    </row>
    <row r="150" spans="5:24" x14ac:dyDescent="0.35">
      <c r="E150" s="3">
        <v>44710</v>
      </c>
      <c r="F150">
        <f t="shared" si="36"/>
        <v>29</v>
      </c>
      <c r="G150">
        <f t="shared" si="37"/>
        <v>5</v>
      </c>
      <c r="H150">
        <f>COUNT($H$2:H149)</f>
        <v>148</v>
      </c>
      <c r="I150" s="1">
        <f t="shared" si="38"/>
        <v>2.5520060870941799</v>
      </c>
      <c r="J150" s="1">
        <f t="shared" si="39"/>
        <v>2.5606131902547</v>
      </c>
      <c r="K150" s="1">
        <f t="shared" si="40"/>
        <v>2.9483928416398593</v>
      </c>
      <c r="L150" s="1">
        <f t="shared" si="41"/>
        <v>2.8832083730205214</v>
      </c>
      <c r="M150" s="1">
        <f t="shared" si="42"/>
        <v>0.3758801047163885</v>
      </c>
      <c r="N150" s="1">
        <f t="shared" si="43"/>
        <v>0.37725199550586042</v>
      </c>
      <c r="O150" s="1">
        <f t="shared" si="44"/>
        <v>-1.8954688038816041</v>
      </c>
      <c r="P150" s="1">
        <f t="shared" si="45"/>
        <v>1.8967784978107114</v>
      </c>
      <c r="Q150" s="4">
        <f t="shared" si="46"/>
        <v>1192.4210578028651</v>
      </c>
      <c r="R150" s="4">
        <f t="shared" si="47"/>
        <v>323.3671812441076</v>
      </c>
      <c r="S150" s="4">
        <f t="shared" si="48"/>
        <v>1192.4210578028651</v>
      </c>
      <c r="T150" s="4">
        <f t="shared" si="49"/>
        <v>323.3671812441076</v>
      </c>
      <c r="U150" s="4">
        <f t="shared" si="50"/>
        <v>19</v>
      </c>
      <c r="V150" s="4">
        <f t="shared" si="51"/>
        <v>52.421057802865107</v>
      </c>
      <c r="W150" s="4">
        <f t="shared" si="52"/>
        <v>5</v>
      </c>
      <c r="X150" s="4">
        <f t="shared" si="53"/>
        <v>23.367181244107599</v>
      </c>
    </row>
    <row r="151" spans="5:24" x14ac:dyDescent="0.35">
      <c r="E151" s="3">
        <v>44711</v>
      </c>
      <c r="F151">
        <f t="shared" si="36"/>
        <v>30</v>
      </c>
      <c r="G151">
        <f t="shared" si="37"/>
        <v>5</v>
      </c>
      <c r="H151">
        <f>COUNT($H$2:H150)</f>
        <v>149</v>
      </c>
      <c r="I151" s="1">
        <f t="shared" si="38"/>
        <v>2.5692202934152197</v>
      </c>
      <c r="J151" s="1">
        <f t="shared" si="39"/>
        <v>2.5778273965757399</v>
      </c>
      <c r="K151" s="1">
        <f t="shared" si="40"/>
        <v>2.816198422589173</v>
      </c>
      <c r="L151" s="1">
        <f t="shared" si="41"/>
        <v>2.7473941882562731</v>
      </c>
      <c r="M151" s="1">
        <f t="shared" si="42"/>
        <v>0.37859664298681439</v>
      </c>
      <c r="N151" s="1">
        <f t="shared" si="43"/>
        <v>0.37991392543434854</v>
      </c>
      <c r="O151" s="1">
        <f t="shared" si="44"/>
        <v>-1.8980641527567996</v>
      </c>
      <c r="P151" s="1">
        <f t="shared" si="45"/>
        <v>1.8993255447949524</v>
      </c>
      <c r="Q151" s="4">
        <f t="shared" si="46"/>
        <v>1193.1480623695668</v>
      </c>
      <c r="R151" s="4">
        <f t="shared" si="47"/>
        <v>322.91925525919766</v>
      </c>
      <c r="S151" s="4">
        <f t="shared" si="48"/>
        <v>1193.1480623695668</v>
      </c>
      <c r="T151" s="4">
        <f t="shared" si="49"/>
        <v>322.91925525919766</v>
      </c>
      <c r="U151" s="4">
        <f t="shared" si="50"/>
        <v>19</v>
      </c>
      <c r="V151" s="4">
        <f t="shared" si="51"/>
        <v>53.148062369566787</v>
      </c>
      <c r="W151" s="4">
        <f t="shared" si="52"/>
        <v>5</v>
      </c>
      <c r="X151" s="4">
        <f t="shared" si="53"/>
        <v>22.919255259197655</v>
      </c>
    </row>
    <row r="152" spans="5:24" x14ac:dyDescent="0.35">
      <c r="E152" s="3">
        <v>44712</v>
      </c>
      <c r="F152">
        <f t="shared" si="36"/>
        <v>31</v>
      </c>
      <c r="G152">
        <f t="shared" si="37"/>
        <v>5</v>
      </c>
      <c r="H152">
        <f>COUNT($H$2:H151)</f>
        <v>150</v>
      </c>
      <c r="I152" s="1">
        <f t="shared" si="38"/>
        <v>2.5864344997362601</v>
      </c>
      <c r="J152" s="1">
        <f t="shared" si="39"/>
        <v>2.5950416028967798</v>
      </c>
      <c r="K152" s="1">
        <f t="shared" si="40"/>
        <v>2.6768274710971141</v>
      </c>
      <c r="L152" s="1">
        <f t="shared" si="41"/>
        <v>2.6045306650829887</v>
      </c>
      <c r="M152" s="1">
        <f t="shared" si="42"/>
        <v>0.38120372333563363</v>
      </c>
      <c r="N152" s="1">
        <f t="shared" si="43"/>
        <v>0.38246591942152919</v>
      </c>
      <c r="O152" s="1">
        <f t="shared" si="44"/>
        <v>-1.9005624525345379</v>
      </c>
      <c r="P152" s="1">
        <f t="shared" si="45"/>
        <v>1.9017746572498002</v>
      </c>
      <c r="Q152" s="4">
        <f t="shared" si="46"/>
        <v>1193.8600014539502</v>
      </c>
      <c r="R152" s="4">
        <f t="shared" si="47"/>
        <v>322.50082355350816</v>
      </c>
      <c r="S152" s="4">
        <f t="shared" si="48"/>
        <v>1193.8600014539502</v>
      </c>
      <c r="T152" s="4">
        <f t="shared" si="49"/>
        <v>322.50082355350816</v>
      </c>
      <c r="U152" s="4">
        <f t="shared" si="50"/>
        <v>19</v>
      </c>
      <c r="V152" s="4">
        <f t="shared" si="51"/>
        <v>53.86000145395019</v>
      </c>
      <c r="W152" s="4">
        <f t="shared" si="52"/>
        <v>5</v>
      </c>
      <c r="X152" s="4">
        <f t="shared" si="53"/>
        <v>22.500823553508155</v>
      </c>
    </row>
    <row r="153" spans="5:24" x14ac:dyDescent="0.35">
      <c r="E153" s="3">
        <v>44713</v>
      </c>
      <c r="F153">
        <f t="shared" si="36"/>
        <v>1</v>
      </c>
      <c r="G153">
        <f t="shared" si="37"/>
        <v>6</v>
      </c>
      <c r="H153">
        <f>COUNT($H$2:H152)</f>
        <v>151</v>
      </c>
      <c r="I153" s="1">
        <f t="shared" si="38"/>
        <v>2.6036487060572999</v>
      </c>
      <c r="J153" s="1">
        <f t="shared" si="39"/>
        <v>2.6122558092178201</v>
      </c>
      <c r="K153" s="1">
        <f t="shared" si="40"/>
        <v>2.5305367466314168</v>
      </c>
      <c r="L153" s="1">
        <f t="shared" si="41"/>
        <v>2.4548792639786563</v>
      </c>
      <c r="M153" s="1">
        <f t="shared" si="42"/>
        <v>0.38370039869780531</v>
      </c>
      <c r="N153" s="1">
        <f t="shared" si="43"/>
        <v>0.38490704847594709</v>
      </c>
      <c r="O153" s="1">
        <f t="shared" si="44"/>
        <v>-1.902961943010409</v>
      </c>
      <c r="P153" s="1">
        <f t="shared" si="45"/>
        <v>1.9041240968118371</v>
      </c>
      <c r="Q153" s="4">
        <f t="shared" si="46"/>
        <v>1194.5562148874128</v>
      </c>
      <c r="R153" s="4">
        <f t="shared" si="47"/>
        <v>322.11202307010933</v>
      </c>
      <c r="S153" s="4">
        <f t="shared" si="48"/>
        <v>1194.5562148874128</v>
      </c>
      <c r="T153" s="4">
        <f t="shared" si="49"/>
        <v>322.11202307010933</v>
      </c>
      <c r="U153" s="4">
        <f t="shared" si="50"/>
        <v>19</v>
      </c>
      <c r="V153" s="4">
        <f t="shared" si="51"/>
        <v>54.556214887412807</v>
      </c>
      <c r="W153" s="4">
        <f t="shared" si="52"/>
        <v>5</v>
      </c>
      <c r="X153" s="4">
        <f t="shared" si="53"/>
        <v>22.112023070109331</v>
      </c>
    </row>
    <row r="154" spans="5:24" x14ac:dyDescent="0.35">
      <c r="E154" s="3">
        <v>44714</v>
      </c>
      <c r="F154">
        <f t="shared" si="36"/>
        <v>2</v>
      </c>
      <c r="G154">
        <f t="shared" si="37"/>
        <v>6</v>
      </c>
      <c r="H154">
        <f>COUNT($H$2:H153)</f>
        <v>152</v>
      </c>
      <c r="I154" s="1">
        <f t="shared" si="38"/>
        <v>2.6208629123783398</v>
      </c>
      <c r="J154" s="1">
        <f t="shared" si="39"/>
        <v>2.62947001553886</v>
      </c>
      <c r="K154" s="1">
        <f t="shared" si="40"/>
        <v>2.3775923263776311</v>
      </c>
      <c r="L154" s="1">
        <f t="shared" si="41"/>
        <v>2.2987105931245666</v>
      </c>
      <c r="M154" s="1">
        <f t="shared" si="42"/>
        <v>0.38608575840352655</v>
      </c>
      <c r="N154" s="1">
        <f t="shared" si="43"/>
        <v>0.38723642049412077</v>
      </c>
      <c r="O154" s="1">
        <f t="shared" si="44"/>
        <v>-1.9052609087054209</v>
      </c>
      <c r="P154" s="1">
        <f t="shared" si="45"/>
        <v>1.9063721719279616</v>
      </c>
      <c r="Q154" s="4">
        <f t="shared" si="46"/>
        <v>1195.2360434339448</v>
      </c>
      <c r="R154" s="4">
        <f t="shared" si="47"/>
        <v>321.7529708762342</v>
      </c>
      <c r="S154" s="4">
        <f t="shared" si="48"/>
        <v>1195.2360434339448</v>
      </c>
      <c r="T154" s="4">
        <f t="shared" si="49"/>
        <v>321.7529708762342</v>
      </c>
      <c r="U154" s="4">
        <f t="shared" si="50"/>
        <v>19</v>
      </c>
      <c r="V154" s="4">
        <f t="shared" si="51"/>
        <v>55.236043433944815</v>
      </c>
      <c r="W154" s="4">
        <f t="shared" si="52"/>
        <v>5</v>
      </c>
      <c r="X154" s="4">
        <f t="shared" si="53"/>
        <v>21.752970876234201</v>
      </c>
    </row>
    <row r="155" spans="5:24" x14ac:dyDescent="0.35">
      <c r="E155" s="3">
        <v>44715</v>
      </c>
      <c r="F155">
        <f t="shared" si="36"/>
        <v>3</v>
      </c>
      <c r="G155">
        <f t="shared" si="37"/>
        <v>6</v>
      </c>
      <c r="H155">
        <f>COUNT($H$2:H154)</f>
        <v>153</v>
      </c>
      <c r="I155" s="1">
        <f t="shared" si="38"/>
        <v>2.6380771186993801</v>
      </c>
      <c r="J155" s="1">
        <f t="shared" si="39"/>
        <v>2.6466842218598998</v>
      </c>
      <c r="K155" s="1">
        <f t="shared" si="40"/>
        <v>2.2182692624177114</v>
      </c>
      <c r="L155" s="1">
        <f t="shared" si="41"/>
        <v>2.1363040600513941</v>
      </c>
      <c r="M155" s="1">
        <f t="shared" si="42"/>
        <v>0.38835892915675491</v>
      </c>
      <c r="N155" s="1">
        <f t="shared" si="43"/>
        <v>0.38945318122485723</v>
      </c>
      <c r="O155" s="1">
        <f t="shared" si="44"/>
        <v>-1.9074576830307228</v>
      </c>
      <c r="P155" s="1">
        <f t="shared" si="45"/>
        <v>1.9085172420076824</v>
      </c>
      <c r="Q155" s="4">
        <f t="shared" si="46"/>
        <v>1195.898830087435</v>
      </c>
      <c r="R155" s="4">
        <f t="shared" si="47"/>
        <v>321.42376355999625</v>
      </c>
      <c r="S155" s="4">
        <f t="shared" si="48"/>
        <v>1195.898830087435</v>
      </c>
      <c r="T155" s="4">
        <f t="shared" si="49"/>
        <v>321.42376355999625</v>
      </c>
      <c r="U155" s="4">
        <f t="shared" si="50"/>
        <v>19</v>
      </c>
      <c r="V155" s="4">
        <f t="shared" si="51"/>
        <v>55.898830087435044</v>
      </c>
      <c r="W155" s="4">
        <f t="shared" si="52"/>
        <v>5</v>
      </c>
      <c r="X155" s="4">
        <f t="shared" si="53"/>
        <v>21.423763559996246</v>
      </c>
    </row>
    <row r="156" spans="5:24" x14ac:dyDescent="0.35">
      <c r="E156" s="3">
        <v>44716</v>
      </c>
      <c r="F156">
        <f t="shared" si="36"/>
        <v>4</v>
      </c>
      <c r="G156">
        <f t="shared" si="37"/>
        <v>6</v>
      </c>
      <c r="H156">
        <f>COUNT($H$2:H155)</f>
        <v>154</v>
      </c>
      <c r="I156" s="1">
        <f t="shared" si="38"/>
        <v>2.65529132502042</v>
      </c>
      <c r="J156" s="1">
        <f t="shared" si="39"/>
        <v>2.6638984281809397</v>
      </c>
      <c r="K156" s="1">
        <f t="shared" si="40"/>
        <v>2.0528512279489171</v>
      </c>
      <c r="L156" s="1">
        <f t="shared" si="41"/>
        <v>1.9679475125377579</v>
      </c>
      <c r="M156" s="1">
        <f t="shared" si="42"/>
        <v>0.39051907598470109</v>
      </c>
      <c r="N156" s="1">
        <f t="shared" si="43"/>
        <v>0.39155651520332013</v>
      </c>
      <c r="O156" s="1">
        <f t="shared" si="44"/>
        <v>-1.9095506524228816</v>
      </c>
      <c r="P156" s="1">
        <f t="shared" si="45"/>
        <v>1.9105577215367338</v>
      </c>
      <c r="Q156" s="4">
        <f t="shared" si="46"/>
        <v>1196.5439213731868</v>
      </c>
      <c r="R156" s="4">
        <f t="shared" si="47"/>
        <v>321.12447664671987</v>
      </c>
      <c r="S156" s="4">
        <f t="shared" si="48"/>
        <v>1196.5439213731868</v>
      </c>
      <c r="T156" s="4">
        <f t="shared" si="49"/>
        <v>321.12447664671987</v>
      </c>
      <c r="U156" s="4">
        <f t="shared" si="50"/>
        <v>19</v>
      </c>
      <c r="V156" s="4">
        <f t="shared" si="51"/>
        <v>56.543921373186777</v>
      </c>
      <c r="W156" s="4">
        <f t="shared" si="52"/>
        <v>5</v>
      </c>
      <c r="X156" s="4">
        <f t="shared" si="53"/>
        <v>21.12447664671987</v>
      </c>
    </row>
    <row r="157" spans="5:24" x14ac:dyDescent="0.35">
      <c r="E157" s="3">
        <v>44717</v>
      </c>
      <c r="F157">
        <f t="shared" si="36"/>
        <v>5</v>
      </c>
      <c r="G157">
        <f t="shared" si="37"/>
        <v>6</v>
      </c>
      <c r="H157">
        <f>COUNT($H$2:H156)</f>
        <v>155</v>
      </c>
      <c r="I157" s="1">
        <f t="shared" si="38"/>
        <v>2.6725055313414599</v>
      </c>
      <c r="J157" s="1">
        <f t="shared" si="39"/>
        <v>2.68111263450198</v>
      </c>
      <c r="K157" s="1">
        <f t="shared" si="40"/>
        <v>1.881630152970484</v>
      </c>
      <c r="L157" s="1">
        <f t="shared" si="41"/>
        <v>1.7939368691951021</v>
      </c>
      <c r="M157" s="1">
        <f t="shared" si="42"/>
        <v>0.39256540315587718</v>
      </c>
      <c r="N157" s="1">
        <f t="shared" si="43"/>
        <v>0.39354564665246938</v>
      </c>
      <c r="O157" s="1">
        <f t="shared" si="44"/>
        <v>-1.9115382604311335</v>
      </c>
      <c r="P157" s="1">
        <f t="shared" si="45"/>
        <v>1.9124920841332225</v>
      </c>
      <c r="Q157" s="4">
        <f t="shared" si="46"/>
        <v>1197.170668648962</v>
      </c>
      <c r="R157" s="4">
        <f t="shared" si="47"/>
        <v>320.8551640387555</v>
      </c>
      <c r="S157" s="4">
        <f t="shared" si="48"/>
        <v>1197.170668648962</v>
      </c>
      <c r="T157" s="4">
        <f t="shared" si="49"/>
        <v>320.8551640387555</v>
      </c>
      <c r="U157" s="4">
        <f t="shared" si="50"/>
        <v>19</v>
      </c>
      <c r="V157" s="4">
        <f t="shared" si="51"/>
        <v>57.170668648961964</v>
      </c>
      <c r="W157" s="4">
        <f t="shared" si="52"/>
        <v>5</v>
      </c>
      <c r="X157" s="4">
        <f t="shared" si="53"/>
        <v>20.855164038755504</v>
      </c>
    </row>
    <row r="158" spans="5:24" x14ac:dyDescent="0.35">
      <c r="E158" s="3">
        <v>44718</v>
      </c>
      <c r="F158">
        <f t="shared" si="36"/>
        <v>6</v>
      </c>
      <c r="G158">
        <f t="shared" si="37"/>
        <v>6</v>
      </c>
      <c r="H158">
        <f>COUNT($H$2:H157)</f>
        <v>156</v>
      </c>
      <c r="I158" s="1">
        <f t="shared" si="38"/>
        <v>2.6897197376624997</v>
      </c>
      <c r="J158" s="1">
        <f t="shared" si="39"/>
        <v>2.6983268408230199</v>
      </c>
      <c r="K158" s="1">
        <f t="shared" si="40"/>
        <v>1.7049058498782708</v>
      </c>
      <c r="L158" s="1">
        <f t="shared" si="41"/>
        <v>1.6145757401851439</v>
      </c>
      <c r="M158" s="1">
        <f t="shared" si="42"/>
        <v>0.39449715506435262</v>
      </c>
      <c r="N158" s="1">
        <f t="shared" si="43"/>
        <v>0.39541984034956795</v>
      </c>
      <c r="O158" s="1">
        <f t="shared" si="44"/>
        <v>-1.9134190117376566</v>
      </c>
      <c r="P158" s="1">
        <f t="shared" si="45"/>
        <v>1.9143188665272262</v>
      </c>
      <c r="Q158" s="4">
        <f t="shared" si="46"/>
        <v>1197.7784294007643</v>
      </c>
      <c r="R158" s="4">
        <f t="shared" si="47"/>
        <v>320.61585748270454</v>
      </c>
      <c r="S158" s="4">
        <f t="shared" si="48"/>
        <v>1197.7784294007643</v>
      </c>
      <c r="T158" s="4">
        <f t="shared" si="49"/>
        <v>320.61585748270454</v>
      </c>
      <c r="U158" s="4">
        <f t="shared" si="50"/>
        <v>19</v>
      </c>
      <c r="V158" s="4">
        <f t="shared" si="51"/>
        <v>57.778429400764253</v>
      </c>
      <c r="W158" s="4">
        <f t="shared" si="52"/>
        <v>5</v>
      </c>
      <c r="X158" s="4">
        <f t="shared" si="53"/>
        <v>20.615857482704541</v>
      </c>
    </row>
    <row r="159" spans="5:24" x14ac:dyDescent="0.35">
      <c r="E159" s="3">
        <v>44719</v>
      </c>
      <c r="F159">
        <f t="shared" si="36"/>
        <v>7</v>
      </c>
      <c r="G159">
        <f t="shared" si="37"/>
        <v>6</v>
      </c>
      <c r="H159">
        <f>COUNT($H$2:H158)</f>
        <v>157</v>
      </c>
      <c r="I159" s="1">
        <f t="shared" si="38"/>
        <v>2.70693394398354</v>
      </c>
      <c r="J159" s="1">
        <f t="shared" si="39"/>
        <v>2.7155410471440597</v>
      </c>
      <c r="K159" s="1">
        <f t="shared" si="40"/>
        <v>1.5229856294194903</v>
      </c>
      <c r="L159" s="1">
        <f t="shared" si="41"/>
        <v>1.4301750385278142</v>
      </c>
      <c r="M159" s="1">
        <f t="shared" si="42"/>
        <v>0.39631361707795332</v>
      </c>
      <c r="N159" s="1">
        <f t="shared" si="43"/>
        <v>0.39717840245552577</v>
      </c>
      <c r="O159" s="1">
        <f t="shared" si="44"/>
        <v>-1.9151914760916775</v>
      </c>
      <c r="P159" s="1">
        <f t="shared" si="45"/>
        <v>1.916036672444585</v>
      </c>
      <c r="Q159" s="4">
        <f t="shared" si="46"/>
        <v>1198.3665685285141</v>
      </c>
      <c r="R159" s="4">
        <f t="shared" si="47"/>
        <v>320.40656606801286</v>
      </c>
      <c r="S159" s="4">
        <f t="shared" si="48"/>
        <v>1198.3665685285141</v>
      </c>
      <c r="T159" s="4">
        <f t="shared" si="49"/>
        <v>320.40656606801286</v>
      </c>
      <c r="U159" s="4">
        <f t="shared" si="50"/>
        <v>19</v>
      </c>
      <c r="V159" s="4">
        <f t="shared" si="51"/>
        <v>58.366568528514108</v>
      </c>
      <c r="W159" s="4">
        <f t="shared" si="52"/>
        <v>5</v>
      </c>
      <c r="X159" s="4">
        <f t="shared" si="53"/>
        <v>20.406566068012864</v>
      </c>
    </row>
    <row r="160" spans="5:24" x14ac:dyDescent="0.35">
      <c r="E160" s="3">
        <v>44720</v>
      </c>
      <c r="F160">
        <f t="shared" si="36"/>
        <v>8</v>
      </c>
      <c r="G160">
        <f t="shared" si="37"/>
        <v>6</v>
      </c>
      <c r="H160">
        <f>COUNT($H$2:H159)</f>
        <v>158</v>
      </c>
      <c r="I160" s="1">
        <f t="shared" si="38"/>
        <v>2.7241481503045799</v>
      </c>
      <c r="J160" s="1">
        <f t="shared" si="39"/>
        <v>2.7327552534651001</v>
      </c>
      <c r="K160" s="1">
        <f t="shared" si="40"/>
        <v>1.3361839074712298</v>
      </c>
      <c r="L160" s="1">
        <f t="shared" si="41"/>
        <v>1.2410525824689838</v>
      </c>
      <c r="M160" s="1">
        <f t="shared" si="42"/>
        <v>0.39801411634821621</v>
      </c>
      <c r="N160" s="1">
        <f t="shared" si="43"/>
        <v>0.39882068130494308</v>
      </c>
      <c r="O160" s="1">
        <f t="shared" si="44"/>
        <v>-1.9168542921381249</v>
      </c>
      <c r="P160" s="1">
        <f t="shared" si="45"/>
        <v>1.9176441763756027</v>
      </c>
      <c r="Q160" s="4">
        <f t="shared" si="46"/>
        <v>1198.9344596167346</v>
      </c>
      <c r="R160" s="4">
        <f t="shared" si="47"/>
        <v>320.22727576087965</v>
      </c>
      <c r="S160" s="4">
        <f t="shared" si="48"/>
        <v>1198.9344596167346</v>
      </c>
      <c r="T160" s="4">
        <f t="shared" si="49"/>
        <v>320.22727576087965</v>
      </c>
      <c r="U160" s="4">
        <f t="shared" si="50"/>
        <v>19</v>
      </c>
      <c r="V160" s="4">
        <f t="shared" si="51"/>
        <v>58.934459616734557</v>
      </c>
      <c r="W160" s="4">
        <f t="shared" si="52"/>
        <v>5</v>
      </c>
      <c r="X160" s="4">
        <f t="shared" si="53"/>
        <v>20.22727576087965</v>
      </c>
    </row>
    <row r="161" spans="5:24" x14ac:dyDescent="0.35">
      <c r="E161" s="3">
        <v>44721</v>
      </c>
      <c r="F161">
        <f t="shared" si="36"/>
        <v>9</v>
      </c>
      <c r="G161">
        <f t="shared" si="37"/>
        <v>6</v>
      </c>
      <c r="H161">
        <f>COUNT($H$2:H160)</f>
        <v>159</v>
      </c>
      <c r="I161" s="1">
        <f t="shared" si="38"/>
        <v>2.7413623566256198</v>
      </c>
      <c r="J161" s="1">
        <f t="shared" si="39"/>
        <v>2.7499694597861399</v>
      </c>
      <c r="K161" s="1">
        <f t="shared" si="40"/>
        <v>1.1448218031173507</v>
      </c>
      <c r="L161" s="1">
        <f t="shared" si="41"/>
        <v>1.0475326893878729</v>
      </c>
      <c r="M161" s="1">
        <f t="shared" si="42"/>
        <v>0.39959802258000854</v>
      </c>
      <c r="N161" s="1">
        <f t="shared" si="43"/>
        <v>0.40034606815480395</v>
      </c>
      <c r="O161" s="1">
        <f t="shared" si="44"/>
        <v>-1.9184061711215854</v>
      </c>
      <c r="P161" s="1">
        <f t="shared" si="45"/>
        <v>1.9191401272094923</v>
      </c>
      <c r="Q161" s="4">
        <f t="shared" si="46"/>
        <v>1199.4814861853579</v>
      </c>
      <c r="R161" s="4">
        <f t="shared" si="47"/>
        <v>320.07794897739694</v>
      </c>
      <c r="S161" s="4">
        <f t="shared" si="48"/>
        <v>1199.4814861853579</v>
      </c>
      <c r="T161" s="4">
        <f t="shared" si="49"/>
        <v>320.07794897739694</v>
      </c>
      <c r="U161" s="4">
        <f t="shared" si="50"/>
        <v>19</v>
      </c>
      <c r="V161" s="4">
        <f t="shared" si="51"/>
        <v>59.48148618535788</v>
      </c>
      <c r="W161" s="4">
        <f t="shared" si="52"/>
        <v>5</v>
      </c>
      <c r="X161" s="4">
        <f t="shared" si="53"/>
        <v>20.077948977396943</v>
      </c>
    </row>
    <row r="162" spans="5:24" x14ac:dyDescent="0.35">
      <c r="E162" s="3">
        <v>44722</v>
      </c>
      <c r="F162">
        <f t="shared" si="36"/>
        <v>10</v>
      </c>
      <c r="G162">
        <f t="shared" si="37"/>
        <v>6</v>
      </c>
      <c r="H162">
        <f>COUNT($H$2:H161)</f>
        <v>160</v>
      </c>
      <c r="I162" s="1">
        <f t="shared" si="38"/>
        <v>2.7585765629466601</v>
      </c>
      <c r="J162" s="1">
        <f t="shared" si="39"/>
        <v>2.7671836661071798</v>
      </c>
      <c r="K162" s="1">
        <f t="shared" si="40"/>
        <v>0.94922672850886569</v>
      </c>
      <c r="L162" s="1">
        <f t="shared" si="41"/>
        <v>0.84994576173409253</v>
      </c>
      <c r="M162" s="1">
        <f t="shared" si="42"/>
        <v>0.40106474875880904</v>
      </c>
      <c r="N162" s="1">
        <f t="shared" si="43"/>
        <v>0.40175399788987193</v>
      </c>
      <c r="O162" s="1">
        <f t="shared" si="44"/>
        <v>-1.9198459004465072</v>
      </c>
      <c r="P162" s="1">
        <f t="shared" si="45"/>
        <v>1.9205233517156586</v>
      </c>
      <c r="Q162" s="4">
        <f t="shared" si="46"/>
        <v>1200.0070429158034</v>
      </c>
      <c r="R162" s="4">
        <f t="shared" si="47"/>
        <v>319.95852419976114</v>
      </c>
      <c r="S162" s="4">
        <f t="shared" si="48"/>
        <v>1200.0070429158034</v>
      </c>
      <c r="T162" s="4">
        <f t="shared" si="49"/>
        <v>319.95852419976114</v>
      </c>
      <c r="U162" s="4">
        <f t="shared" si="50"/>
        <v>20</v>
      </c>
      <c r="V162" s="4">
        <f t="shared" si="51"/>
        <v>7.0429158033675776E-3</v>
      </c>
      <c r="W162" s="4">
        <f t="shared" si="52"/>
        <v>5</v>
      </c>
      <c r="X162" s="4">
        <f t="shared" si="53"/>
        <v>19.958524199761143</v>
      </c>
    </row>
    <row r="163" spans="5:24" x14ac:dyDescent="0.35">
      <c r="E163" s="3">
        <v>44723</v>
      </c>
      <c r="F163">
        <f t="shared" si="36"/>
        <v>11</v>
      </c>
      <c r="G163">
        <f t="shared" si="37"/>
        <v>6</v>
      </c>
      <c r="H163">
        <f>COUNT($H$2:H162)</f>
        <v>161</v>
      </c>
      <c r="I163" s="1">
        <f t="shared" si="38"/>
        <v>2.7757907692677</v>
      </c>
      <c r="J163" s="1">
        <f t="shared" si="39"/>
        <v>2.7843978724282201</v>
      </c>
      <c r="K163" s="1">
        <f t="shared" si="40"/>
        <v>0.74973197100262223</v>
      </c>
      <c r="L163" s="1">
        <f t="shared" si="41"/>
        <v>0.64862786549394835</v>
      </c>
      <c r="M163" s="1">
        <f t="shared" si="42"/>
        <v>0.40241375183375622</v>
      </c>
      <c r="N163" s="1">
        <f t="shared" si="43"/>
        <v>0.40304394968294238</v>
      </c>
      <c r="O163" s="1">
        <f t="shared" si="44"/>
        <v>-1.9211723470749429</v>
      </c>
      <c r="P163" s="1">
        <f t="shared" si="45"/>
        <v>1.9217927578533438</v>
      </c>
      <c r="Q163" s="4">
        <f t="shared" si="46"/>
        <v>1200.5105368475445</v>
      </c>
      <c r="R163" s="4">
        <f t="shared" si="47"/>
        <v>319.86891563929186</v>
      </c>
      <c r="S163" s="4">
        <f t="shared" si="48"/>
        <v>1200.5105368475445</v>
      </c>
      <c r="T163" s="4">
        <f t="shared" si="49"/>
        <v>319.86891563929186</v>
      </c>
      <c r="U163" s="4">
        <f t="shared" si="50"/>
        <v>20</v>
      </c>
      <c r="V163" s="4">
        <f t="shared" si="51"/>
        <v>0.51053684754447204</v>
      </c>
      <c r="W163" s="4">
        <f t="shared" si="52"/>
        <v>5</v>
      </c>
      <c r="X163" s="4">
        <f t="shared" si="53"/>
        <v>19.868915639291856</v>
      </c>
    </row>
    <row r="164" spans="5:24" x14ac:dyDescent="0.35">
      <c r="E164" s="3">
        <v>44724</v>
      </c>
      <c r="F164">
        <f t="shared" si="36"/>
        <v>12</v>
      </c>
      <c r="G164">
        <f t="shared" si="37"/>
        <v>6</v>
      </c>
      <c r="H164">
        <f>COUNT($H$2:H163)</f>
        <v>162</v>
      </c>
      <c r="I164" s="1">
        <f t="shared" si="38"/>
        <v>2.7930049755887398</v>
      </c>
      <c r="J164" s="1">
        <f t="shared" si="39"/>
        <v>2.80161207874926</v>
      </c>
      <c r="K164" s="1">
        <f t="shared" si="40"/>
        <v>0.54667626808232572</v>
      </c>
      <c r="L164" s="1">
        <f t="shared" si="41"/>
        <v>0.44392030169446106</v>
      </c>
      <c r="M164" s="1">
        <f t="shared" si="42"/>
        <v>0.40364453335467043</v>
      </c>
      <c r="N164" s="1">
        <f t="shared" si="43"/>
        <v>0.40421544760821393</v>
      </c>
      <c r="O164" s="1">
        <f t="shared" si="44"/>
        <v>-1.92238446074362</v>
      </c>
      <c r="P164" s="1">
        <f t="shared" si="45"/>
        <v>1.9229473378917321</v>
      </c>
      <c r="Q164" s="4">
        <f t="shared" si="46"/>
        <v>1200.991388540486</v>
      </c>
      <c r="R164" s="4">
        <f t="shared" si="47"/>
        <v>319.8090129498525</v>
      </c>
      <c r="S164" s="4">
        <f t="shared" si="48"/>
        <v>1200.991388540486</v>
      </c>
      <c r="T164" s="4">
        <f t="shared" si="49"/>
        <v>319.8090129498525</v>
      </c>
      <c r="U164" s="4">
        <f t="shared" si="50"/>
        <v>20</v>
      </c>
      <c r="V164" s="4">
        <f t="shared" si="51"/>
        <v>0.99138854048601388</v>
      </c>
      <c r="W164" s="4">
        <f t="shared" si="52"/>
        <v>5</v>
      </c>
      <c r="X164" s="4">
        <f t="shared" si="53"/>
        <v>19.809012949852502</v>
      </c>
    </row>
    <row r="165" spans="5:24" x14ac:dyDescent="0.35">
      <c r="E165" s="3">
        <v>44725</v>
      </c>
      <c r="F165">
        <f t="shared" si="36"/>
        <v>13</v>
      </c>
      <c r="G165">
        <f t="shared" si="37"/>
        <v>6</v>
      </c>
      <c r="H165">
        <f>COUNT($H$2:H164)</f>
        <v>163</v>
      </c>
      <c r="I165" s="1">
        <f t="shared" si="38"/>
        <v>2.8102191819097797</v>
      </c>
      <c r="J165" s="1">
        <f t="shared" si="39"/>
        <v>2.8188262850702999</v>
      </c>
      <c r="K165" s="1">
        <f t="shared" si="40"/>
        <v>0.34040337557471062</v>
      </c>
      <c r="L165" s="1">
        <f t="shared" si="41"/>
        <v>0.23616917146182004</v>
      </c>
      <c r="M165" s="1">
        <f t="shared" si="42"/>
        <v>0.40475664006137041</v>
      </c>
      <c r="N165" s="1">
        <f t="shared" si="43"/>
        <v>0.40526806120615994</v>
      </c>
      <c r="O165" s="1">
        <f t="shared" si="44"/>
        <v>-1.9234812769827816</v>
      </c>
      <c r="P165" s="1">
        <f t="shared" si="45"/>
        <v>1.9239861713233393</v>
      </c>
      <c r="Q165" s="4">
        <f t="shared" si="46"/>
        <v>1201.4490331986151</v>
      </c>
      <c r="R165" s="4">
        <f t="shared" si="47"/>
        <v>319.77868099509237</v>
      </c>
      <c r="S165" s="4">
        <f t="shared" si="48"/>
        <v>1201.4490331986151</v>
      </c>
      <c r="T165" s="4">
        <f t="shared" si="49"/>
        <v>319.77868099509237</v>
      </c>
      <c r="U165" s="4">
        <f t="shared" si="50"/>
        <v>20</v>
      </c>
      <c r="V165" s="4">
        <f t="shared" si="51"/>
        <v>1.4490331986150977</v>
      </c>
      <c r="W165" s="4">
        <f t="shared" si="52"/>
        <v>5</v>
      </c>
      <c r="X165" s="4">
        <f t="shared" si="53"/>
        <v>19.778680995092373</v>
      </c>
    </row>
    <row r="166" spans="5:24" x14ac:dyDescent="0.35">
      <c r="E166" s="3">
        <v>44726</v>
      </c>
      <c r="F166">
        <f t="shared" si="36"/>
        <v>14</v>
      </c>
      <c r="G166">
        <f t="shared" si="37"/>
        <v>6</v>
      </c>
      <c r="H166">
        <f>COUNT($H$2:H165)</f>
        <v>164</v>
      </c>
      <c r="I166" s="1">
        <f t="shared" si="38"/>
        <v>2.82743338823082</v>
      </c>
      <c r="J166" s="1">
        <f t="shared" si="39"/>
        <v>2.8360404913913397</v>
      </c>
      <c r="K166" s="1">
        <f t="shared" si="40"/>
        <v>0.1312616296814971</v>
      </c>
      <c r="L166" s="1">
        <f t="shared" si="41"/>
        <v>2.5724935158909237E-2</v>
      </c>
      <c r="M166" s="1">
        <f t="shared" si="42"/>
        <v>0.40574966442372101</v>
      </c>
      <c r="N166" s="1">
        <f t="shared" si="43"/>
        <v>0.40620140599839166</v>
      </c>
      <c r="O166" s="1">
        <f t="shared" si="44"/>
        <v>-1.9244619199200503</v>
      </c>
      <c r="P166" s="1">
        <f t="shared" si="45"/>
        <v>1.9249084275543973</v>
      </c>
      <c r="Q166" s="4">
        <f t="shared" si="46"/>
        <v>1201.8829217505674</v>
      </c>
      <c r="R166" s="4">
        <f t="shared" si="47"/>
        <v>319.77775967271828</v>
      </c>
      <c r="S166" s="4">
        <f t="shared" si="48"/>
        <v>1201.8829217505674</v>
      </c>
      <c r="T166" s="4">
        <f t="shared" si="49"/>
        <v>319.77775967271828</v>
      </c>
      <c r="U166" s="4">
        <f t="shared" si="50"/>
        <v>20</v>
      </c>
      <c r="V166" s="4">
        <f t="shared" si="51"/>
        <v>1.8829217505674478</v>
      </c>
      <c r="W166" s="4">
        <f t="shared" si="52"/>
        <v>5</v>
      </c>
      <c r="X166" s="4">
        <f t="shared" si="53"/>
        <v>19.777759672718275</v>
      </c>
    </row>
    <row r="167" spans="5:24" x14ac:dyDescent="0.35">
      <c r="E167" s="3">
        <v>44727</v>
      </c>
      <c r="F167">
        <f t="shared" si="36"/>
        <v>15</v>
      </c>
      <c r="G167">
        <f t="shared" si="37"/>
        <v>6</v>
      </c>
      <c r="H167">
        <f>COUNT($H$2:H166)</f>
        <v>165</v>
      </c>
      <c r="I167" s="1">
        <f t="shared" si="38"/>
        <v>2.8446475945518599</v>
      </c>
      <c r="J167" s="1">
        <f t="shared" si="39"/>
        <v>2.8532546977123801</v>
      </c>
      <c r="K167" s="1">
        <f t="shared" si="40"/>
        <v>-8.0396496644647625E-2</v>
      </c>
      <c r="L167" s="1">
        <f t="shared" si="41"/>
        <v>-0.18705803386660477</v>
      </c>
      <c r="M167" s="1">
        <f t="shared" si="42"/>
        <v>0.4066232451309692</v>
      </c>
      <c r="N167" s="1">
        <f t="shared" si="43"/>
        <v>0.40701514395113658</v>
      </c>
      <c r="O167" s="1">
        <f t="shared" si="44"/>
        <v>-1.9253256048535192</v>
      </c>
      <c r="P167" s="1">
        <f t="shared" si="45"/>
        <v>1.9257133683569783</v>
      </c>
      <c r="Q167" s="4">
        <f t="shared" si="46"/>
        <v>1202.292521882961</v>
      </c>
      <c r="R167" s="4">
        <f t="shared" si="47"/>
        <v>319.8060637987607</v>
      </c>
      <c r="S167" s="4">
        <f t="shared" si="48"/>
        <v>1202.292521882961</v>
      </c>
      <c r="T167" s="4">
        <f t="shared" si="49"/>
        <v>319.8060637987607</v>
      </c>
      <c r="U167" s="4">
        <f t="shared" si="50"/>
        <v>20</v>
      </c>
      <c r="V167" s="4">
        <f t="shared" si="51"/>
        <v>2.2925218829609548</v>
      </c>
      <c r="W167" s="4">
        <f t="shared" si="52"/>
        <v>5</v>
      </c>
      <c r="X167" s="4">
        <f t="shared" si="53"/>
        <v>19.806063798760704</v>
      </c>
    </row>
    <row r="168" spans="5:24" x14ac:dyDescent="0.35">
      <c r="E168" s="3">
        <v>44728</v>
      </c>
      <c r="F168">
        <f t="shared" si="36"/>
        <v>16</v>
      </c>
      <c r="G168">
        <f t="shared" si="37"/>
        <v>6</v>
      </c>
      <c r="H168">
        <f>COUNT($H$2:H167)</f>
        <v>166</v>
      </c>
      <c r="I168" s="1">
        <f t="shared" si="38"/>
        <v>2.8618618008728998</v>
      </c>
      <c r="J168" s="1">
        <f t="shared" si="39"/>
        <v>2.8704689040334199</v>
      </c>
      <c r="K168" s="1">
        <f t="shared" si="40"/>
        <v>-0.29421484244534934</v>
      </c>
      <c r="L168" s="1">
        <f t="shared" si="41"/>
        <v>-0.40182190038548832</v>
      </c>
      <c r="M168" s="1">
        <f t="shared" si="42"/>
        <v>0.40737706752904956</v>
      </c>
      <c r="N168" s="1">
        <f t="shared" si="43"/>
        <v>0.40770898388607429</v>
      </c>
      <c r="O168" s="1">
        <f t="shared" si="44"/>
        <v>-1.9260716405793823</v>
      </c>
      <c r="P168" s="1">
        <f t="shared" si="45"/>
        <v>1.9264003500687663</v>
      </c>
      <c r="Q168" s="4">
        <f t="shared" si="46"/>
        <v>1202.6773190225933</v>
      </c>
      <c r="R168" s="4">
        <f t="shared" si="47"/>
        <v>319.86338305452711</v>
      </c>
      <c r="S168" s="4">
        <f t="shared" si="48"/>
        <v>1202.6773190225933</v>
      </c>
      <c r="T168" s="4">
        <f t="shared" si="49"/>
        <v>319.86338305452711</v>
      </c>
      <c r="U168" s="4">
        <f t="shared" si="50"/>
        <v>20</v>
      </c>
      <c r="V168" s="4">
        <f t="shared" si="51"/>
        <v>2.6773190225933376</v>
      </c>
      <c r="W168" s="4">
        <f t="shared" si="52"/>
        <v>5</v>
      </c>
      <c r="X168" s="4">
        <f t="shared" si="53"/>
        <v>19.863383054527105</v>
      </c>
    </row>
    <row r="169" spans="5:24" x14ac:dyDescent="0.35">
      <c r="E169" s="3">
        <v>44729</v>
      </c>
      <c r="F169">
        <f t="shared" si="36"/>
        <v>17</v>
      </c>
      <c r="G169">
        <f t="shared" si="37"/>
        <v>6</v>
      </c>
      <c r="H169">
        <f>COUNT($H$2:H168)</f>
        <v>167</v>
      </c>
      <c r="I169" s="1">
        <f t="shared" si="38"/>
        <v>2.8790760071939401</v>
      </c>
      <c r="J169" s="1">
        <f t="shared" si="39"/>
        <v>2.8876831103544598</v>
      </c>
      <c r="K169" s="1">
        <f t="shared" si="40"/>
        <v>-0.50983401208181123</v>
      </c>
      <c r="L169" s="1">
        <f t="shared" si="41"/>
        <v>-0.61820582269770619</v>
      </c>
      <c r="M169" s="1">
        <f t="shared" si="42"/>
        <v>0.40801086400467002</v>
      </c>
      <c r="N169" s="1">
        <f t="shared" si="43"/>
        <v>0.4082826818374079</v>
      </c>
      <c r="O169" s="1">
        <f t="shared" si="44"/>
        <v>-1.9266994314606503</v>
      </c>
      <c r="P169" s="1">
        <f t="shared" si="45"/>
        <v>1.9269688255276927</v>
      </c>
      <c r="Q169" s="4">
        <f t="shared" si="46"/>
        <v>1203.0368172638837</v>
      </c>
      <c r="R169" s="4">
        <f t="shared" si="47"/>
        <v>319.94948199862637</v>
      </c>
      <c r="S169" s="4">
        <f t="shared" si="48"/>
        <v>1203.0368172638837</v>
      </c>
      <c r="T169" s="4">
        <f t="shared" si="49"/>
        <v>319.94948199862637</v>
      </c>
      <c r="U169" s="4">
        <f t="shared" si="50"/>
        <v>20</v>
      </c>
      <c r="V169" s="4">
        <f t="shared" si="51"/>
        <v>3.0368172638836768</v>
      </c>
      <c r="W169" s="4">
        <f t="shared" si="52"/>
        <v>5</v>
      </c>
      <c r="X169" s="4">
        <f t="shared" si="53"/>
        <v>19.949481998626368</v>
      </c>
    </row>
    <row r="170" spans="5:24" x14ac:dyDescent="0.35">
      <c r="E170" s="3">
        <v>44730</v>
      </c>
      <c r="F170">
        <f t="shared" si="36"/>
        <v>18</v>
      </c>
      <c r="G170">
        <f t="shared" si="37"/>
        <v>6</v>
      </c>
      <c r="H170">
        <f>COUNT($H$2:H169)</f>
        <v>168</v>
      </c>
      <c r="I170" s="1">
        <f t="shared" si="38"/>
        <v>2.8962902135149799</v>
      </c>
      <c r="J170" s="1">
        <f t="shared" si="39"/>
        <v>2.9048973166755001</v>
      </c>
      <c r="K170" s="1">
        <f t="shared" si="40"/>
        <v>-0.72689183259368695</v>
      </c>
      <c r="L170" s="1">
        <f t="shared" si="41"/>
        <v>-0.83584641180158858</v>
      </c>
      <c r="M170" s="1">
        <f t="shared" si="42"/>
        <v>0.40852441431512093</v>
      </c>
      <c r="N170" s="1">
        <f t="shared" si="43"/>
        <v>0.40873604135417907</v>
      </c>
      <c r="O170" s="1">
        <f t="shared" si="44"/>
        <v>-1.927208479224864</v>
      </c>
      <c r="P170" s="1">
        <f t="shared" si="45"/>
        <v>1.9274183457300758</v>
      </c>
      <c r="Q170" s="4">
        <f t="shared" si="46"/>
        <v>1203.3705402382357</v>
      </c>
      <c r="R170" s="4">
        <f t="shared" si="47"/>
        <v>320.06410014612061</v>
      </c>
      <c r="S170" s="4">
        <f t="shared" si="48"/>
        <v>1203.3705402382357</v>
      </c>
      <c r="T170" s="4">
        <f t="shared" si="49"/>
        <v>320.06410014612061</v>
      </c>
      <c r="U170" s="4">
        <f t="shared" si="50"/>
        <v>20</v>
      </c>
      <c r="V170" s="4">
        <f t="shared" si="51"/>
        <v>3.3705402382356624</v>
      </c>
      <c r="W170" s="4">
        <f t="shared" si="52"/>
        <v>5</v>
      </c>
      <c r="X170" s="4">
        <f t="shared" si="53"/>
        <v>20.064100146120609</v>
      </c>
    </row>
    <row r="171" spans="5:24" x14ac:dyDescent="0.35">
      <c r="E171" s="3">
        <v>44731</v>
      </c>
      <c r="F171">
        <f t="shared" si="36"/>
        <v>19</v>
      </c>
      <c r="G171">
        <f t="shared" si="37"/>
        <v>6</v>
      </c>
      <c r="H171">
        <f>COUNT($H$2:H170)</f>
        <v>169</v>
      </c>
      <c r="I171" s="1">
        <f t="shared" si="38"/>
        <v>2.9135044198360198</v>
      </c>
      <c r="J171" s="1">
        <f t="shared" si="39"/>
        <v>2.92211152299654</v>
      </c>
      <c r="K171" s="1">
        <f t="shared" si="40"/>
        <v>-0.94502381454020268</v>
      </c>
      <c r="L171" s="1">
        <f t="shared" si="41"/>
        <v>-1.0543781937679102</v>
      </c>
      <c r="M171" s="1">
        <f t="shared" si="42"/>
        <v>0.40891754586288287</v>
      </c>
      <c r="N171" s="1">
        <f t="shared" si="43"/>
        <v>0.40906891374697318</v>
      </c>
      <c r="O171" s="1">
        <f t="shared" si="44"/>
        <v>-1.9275983844802016</v>
      </c>
      <c r="P171" s="1">
        <f t="shared" si="45"/>
        <v>1.9277485612024381</v>
      </c>
      <c r="Q171" s="4">
        <f t="shared" si="46"/>
        <v>1203.6780319223453</v>
      </c>
      <c r="R171" s="4">
        <f t="shared" si="47"/>
        <v>320.20695211650172</v>
      </c>
      <c r="S171" s="4">
        <f t="shared" si="48"/>
        <v>1203.6780319223453</v>
      </c>
      <c r="T171" s="4">
        <f t="shared" si="49"/>
        <v>320.20695211650172</v>
      </c>
      <c r="U171" s="4">
        <f t="shared" si="50"/>
        <v>20</v>
      </c>
      <c r="V171" s="4">
        <f t="shared" si="51"/>
        <v>3.6780319223453262</v>
      </c>
      <c r="W171" s="4">
        <f t="shared" si="52"/>
        <v>5</v>
      </c>
      <c r="X171" s="4">
        <f t="shared" si="53"/>
        <v>20.206952116501725</v>
      </c>
    </row>
    <row r="172" spans="5:24" x14ac:dyDescent="0.35">
      <c r="E172" s="3">
        <v>44732</v>
      </c>
      <c r="F172">
        <f t="shared" si="36"/>
        <v>20</v>
      </c>
      <c r="G172">
        <f t="shared" si="37"/>
        <v>6</v>
      </c>
      <c r="H172">
        <f>COUNT($H$2:H171)</f>
        <v>170</v>
      </c>
      <c r="I172" s="1">
        <f t="shared" si="38"/>
        <v>2.9307186261570597</v>
      </c>
      <c r="J172" s="1">
        <f t="shared" si="39"/>
        <v>2.9393257293175798</v>
      </c>
      <c r="K172" s="1">
        <f t="shared" si="40"/>
        <v>-1.1638636157678781</v>
      </c>
      <c r="L172" s="1">
        <f t="shared" si="41"/>
        <v>-1.273434074761548</v>
      </c>
      <c r="M172" s="1">
        <f t="shared" si="42"/>
        <v>0.40919013391424991</v>
      </c>
      <c r="N172" s="1">
        <f t="shared" si="43"/>
        <v>0.40928119827829895</v>
      </c>
      <c r="O172" s="1">
        <f t="shared" si="44"/>
        <v>-1.9278688479409569</v>
      </c>
      <c r="P172" s="1">
        <f t="shared" si="45"/>
        <v>1.9279592230788083</v>
      </c>
      <c r="Q172" s="4">
        <f t="shared" si="46"/>
        <v>1203.9588573828282</v>
      </c>
      <c r="R172" s="4">
        <f t="shared" si="47"/>
        <v>320.37772785181409</v>
      </c>
      <c r="S172" s="4">
        <f t="shared" si="48"/>
        <v>1203.9588573828282</v>
      </c>
      <c r="T172" s="4">
        <f t="shared" si="49"/>
        <v>320.37772785181409</v>
      </c>
      <c r="U172" s="4">
        <f t="shared" si="50"/>
        <v>20</v>
      </c>
      <c r="V172" s="4">
        <f t="shared" si="51"/>
        <v>3.9588573828282279</v>
      </c>
      <c r="W172" s="4">
        <f t="shared" si="52"/>
        <v>5</v>
      </c>
      <c r="X172" s="4">
        <f t="shared" si="53"/>
        <v>20.377727851814086</v>
      </c>
    </row>
    <row r="173" spans="5:24" x14ac:dyDescent="0.35">
      <c r="E173" s="3">
        <v>44733</v>
      </c>
      <c r="F173">
        <f t="shared" si="36"/>
        <v>21</v>
      </c>
      <c r="G173">
        <f t="shared" si="37"/>
        <v>6</v>
      </c>
      <c r="H173">
        <f>COUNT($H$2:H172)</f>
        <v>171</v>
      </c>
      <c r="I173" s="1">
        <f t="shared" si="38"/>
        <v>2.9479328324781</v>
      </c>
      <c r="J173" s="1">
        <f t="shared" si="39"/>
        <v>2.9565399356386197</v>
      </c>
      <c r="K173" s="1">
        <f t="shared" si="40"/>
        <v>-1.383043507545876</v>
      </c>
      <c r="L173" s="1">
        <f t="shared" si="41"/>
        <v>-1.4926458081500116</v>
      </c>
      <c r="M173" s="1">
        <f t="shared" si="42"/>
        <v>0.4093421017613218</v>
      </c>
      <c r="N173" s="1">
        <f t="shared" si="43"/>
        <v>0.40937284229606741</v>
      </c>
      <c r="O173" s="1">
        <f t="shared" si="44"/>
        <v>-1.9280196713550426</v>
      </c>
      <c r="P173" s="1">
        <f t="shared" si="45"/>
        <v>1.9280501838770236</v>
      </c>
      <c r="Q173" s="4">
        <f t="shared" si="46"/>
        <v>1204.2126034549215</v>
      </c>
      <c r="R173" s="4">
        <f t="shared" si="47"/>
        <v>320.57609290584708</v>
      </c>
      <c r="S173" s="4">
        <f t="shared" si="48"/>
        <v>1204.2126034549215</v>
      </c>
      <c r="T173" s="4">
        <f t="shared" si="49"/>
        <v>320.57609290584708</v>
      </c>
      <c r="U173" s="4">
        <f t="shared" si="50"/>
        <v>20</v>
      </c>
      <c r="V173" s="4">
        <f t="shared" si="51"/>
        <v>4.2126034549214637</v>
      </c>
      <c r="W173" s="4">
        <f t="shared" si="52"/>
        <v>5</v>
      </c>
      <c r="X173" s="4">
        <f t="shared" si="53"/>
        <v>20.576092905847077</v>
      </c>
    </row>
    <row r="174" spans="5:24" x14ac:dyDescent="0.35">
      <c r="E174" s="3">
        <v>44734</v>
      </c>
      <c r="F174">
        <f t="shared" si="36"/>
        <v>22</v>
      </c>
      <c r="G174">
        <f t="shared" si="37"/>
        <v>6</v>
      </c>
      <c r="H174">
        <f>COUNT($H$2:H173)</f>
        <v>172</v>
      </c>
      <c r="I174" s="1">
        <f t="shared" si="38"/>
        <v>2.9651470387991399</v>
      </c>
      <c r="J174" s="1">
        <f t="shared" si="39"/>
        <v>2.97375414195966</v>
      </c>
      <c r="K174" s="1">
        <f t="shared" si="40"/>
        <v>-1.6021948425069739</v>
      </c>
      <c r="L174" s="1">
        <f t="shared" si="41"/>
        <v>-1.7116444631358396</v>
      </c>
      <c r="M174" s="1">
        <f t="shared" si="42"/>
        <v>0.40937342082686234</v>
      </c>
      <c r="N174" s="1">
        <f t="shared" si="43"/>
        <v>0.40934384130973905</v>
      </c>
      <c r="O174" s="1">
        <f t="shared" si="44"/>
        <v>-1.9280507581279145</v>
      </c>
      <c r="P174" s="1">
        <f t="shared" si="45"/>
        <v>1.9280213979693257</v>
      </c>
      <c r="Q174" s="4">
        <f t="shared" si="46"/>
        <v>1204.4388793534197</v>
      </c>
      <c r="R174" s="4">
        <f t="shared" si="47"/>
        <v>320.80168880491505</v>
      </c>
      <c r="S174" s="4">
        <f t="shared" si="48"/>
        <v>1204.4388793534197</v>
      </c>
      <c r="T174" s="4">
        <f t="shared" si="49"/>
        <v>320.80168880491505</v>
      </c>
      <c r="U174" s="4">
        <f t="shared" si="50"/>
        <v>20</v>
      </c>
      <c r="V174" s="4">
        <f t="shared" si="51"/>
        <v>4.4388793534196793</v>
      </c>
      <c r="W174" s="4">
        <f t="shared" si="52"/>
        <v>5</v>
      </c>
      <c r="X174" s="4">
        <f t="shared" si="53"/>
        <v>20.801688804915045</v>
      </c>
    </row>
    <row r="175" spans="5:24" x14ac:dyDescent="0.35">
      <c r="E175" s="3">
        <v>44735</v>
      </c>
      <c r="F175">
        <f t="shared" si="36"/>
        <v>23</v>
      </c>
      <c r="G175">
        <f t="shared" si="37"/>
        <v>6</v>
      </c>
      <c r="H175">
        <f>COUNT($H$2:H174)</f>
        <v>173</v>
      </c>
      <c r="I175" s="1">
        <f t="shared" si="38"/>
        <v>2.9823612451201797</v>
      </c>
      <c r="J175" s="1">
        <f t="shared" si="39"/>
        <v>2.9909683482806999</v>
      </c>
      <c r="K175" s="1">
        <f t="shared" si="40"/>
        <v>-1.820948523830118</v>
      </c>
      <c r="L175" s="1">
        <f t="shared" si="41"/>
        <v>-1.9300608943478341</v>
      </c>
      <c r="M175" s="1">
        <f t="shared" si="42"/>
        <v>0.40928411071166232</v>
      </c>
      <c r="N175" s="1">
        <f t="shared" si="43"/>
        <v>0.40919423900884999</v>
      </c>
      <c r="O175" s="1">
        <f t="shared" si="44"/>
        <v>-1.9279621136391176</v>
      </c>
      <c r="P175" s="1">
        <f t="shared" si="45"/>
        <v>1.9278729217443662</v>
      </c>
      <c r="Q175" s="4">
        <f t="shared" si="46"/>
        <v>1204.6373172144022</v>
      </c>
      <c r="R175" s="4">
        <f t="shared" si="47"/>
        <v>321.05413348031993</v>
      </c>
      <c r="S175" s="4">
        <f t="shared" si="48"/>
        <v>1204.6373172144022</v>
      </c>
      <c r="T175" s="4">
        <f t="shared" si="49"/>
        <v>321.05413348031993</v>
      </c>
      <c r="U175" s="4">
        <f t="shared" si="50"/>
        <v>20</v>
      </c>
      <c r="V175" s="4">
        <f t="shared" si="51"/>
        <v>4.6373172144021737</v>
      </c>
      <c r="W175" s="4">
        <f t="shared" si="52"/>
        <v>5</v>
      </c>
      <c r="X175" s="4">
        <f t="shared" si="53"/>
        <v>21.054133480319933</v>
      </c>
    </row>
    <row r="176" spans="5:24" x14ac:dyDescent="0.35">
      <c r="E176" s="3">
        <v>44736</v>
      </c>
      <c r="F176">
        <f t="shared" si="36"/>
        <v>24</v>
      </c>
      <c r="G176">
        <f t="shared" si="37"/>
        <v>6</v>
      </c>
      <c r="H176">
        <f>COUNT($H$2:H175)</f>
        <v>174</v>
      </c>
      <c r="I176" s="1">
        <f t="shared" si="38"/>
        <v>2.9995754514412201</v>
      </c>
      <c r="J176" s="1">
        <f t="shared" si="39"/>
        <v>3.0081825546017398</v>
      </c>
      <c r="K176" s="1">
        <f t="shared" si="40"/>
        <v>-2.0389354750988478</v>
      </c>
      <c r="L176" s="1">
        <f t="shared" si="41"/>
        <v>-2.1475262118250744</v>
      </c>
      <c r="M176" s="1">
        <f t="shared" si="42"/>
        <v>0.40907423918419372</v>
      </c>
      <c r="N176" s="1">
        <f t="shared" si="43"/>
        <v>0.40892412722377486</v>
      </c>
      <c r="O176" s="1">
        <f t="shared" si="44"/>
        <v>-1.9277538452494936</v>
      </c>
      <c r="P176" s="1">
        <f t="shared" si="45"/>
        <v>1.9276049134595903</v>
      </c>
      <c r="Q176" s="4">
        <f t="shared" si="46"/>
        <v>1204.8075725667452</v>
      </c>
      <c r="R176" s="4">
        <f t="shared" si="47"/>
        <v>321.33302177216598</v>
      </c>
      <c r="S176" s="4">
        <f t="shared" si="48"/>
        <v>1204.8075725667452</v>
      </c>
      <c r="T176" s="4">
        <f t="shared" si="49"/>
        <v>321.33302177216598</v>
      </c>
      <c r="U176" s="4">
        <f t="shared" si="50"/>
        <v>20</v>
      </c>
      <c r="V176" s="4">
        <f t="shared" si="51"/>
        <v>4.8075725667451934</v>
      </c>
      <c r="W176" s="4">
        <f t="shared" si="52"/>
        <v>5</v>
      </c>
      <c r="X176" s="4">
        <f t="shared" si="53"/>
        <v>21.333021772165978</v>
      </c>
    </row>
    <row r="177" spans="5:24" x14ac:dyDescent="0.35">
      <c r="E177" s="3">
        <v>44737</v>
      </c>
      <c r="F177">
        <f t="shared" si="36"/>
        <v>25</v>
      </c>
      <c r="G177">
        <f t="shared" si="37"/>
        <v>6</v>
      </c>
      <c r="H177">
        <f>COUNT($H$2:H176)</f>
        <v>175</v>
      </c>
      <c r="I177" s="1">
        <f t="shared" si="38"/>
        <v>3.0167896577622599</v>
      </c>
      <c r="J177" s="1">
        <f t="shared" si="39"/>
        <v>3.0253967609227801</v>
      </c>
      <c r="K177" s="1">
        <f t="shared" si="40"/>
        <v>-2.2557871102691336</v>
      </c>
      <c r="L177" s="1">
        <f t="shared" si="41"/>
        <v>-2.3636722508269616</v>
      </c>
      <c r="M177" s="1">
        <f t="shared" si="42"/>
        <v>0.40874392211248184</v>
      </c>
      <c r="N177" s="1">
        <f t="shared" si="43"/>
        <v>0.40853364582872731</v>
      </c>
      <c r="O177" s="1">
        <f t="shared" si="44"/>
        <v>-1.9274261619989457</v>
      </c>
      <c r="P177" s="1">
        <f t="shared" si="45"/>
        <v>1.9272176327848245</v>
      </c>
      <c r="Q177" s="4">
        <f t="shared" si="46"/>
        <v>1204.9493247328214</v>
      </c>
      <c r="R177" s="4">
        <f t="shared" si="47"/>
        <v>321.63792600377207</v>
      </c>
      <c r="S177" s="4">
        <f t="shared" si="48"/>
        <v>1204.9493247328214</v>
      </c>
      <c r="T177" s="4">
        <f t="shared" si="49"/>
        <v>321.63792600377207</v>
      </c>
      <c r="U177" s="4">
        <f t="shared" si="50"/>
        <v>20</v>
      </c>
      <c r="V177" s="4">
        <f t="shared" si="51"/>
        <v>4.9493247328214238</v>
      </c>
      <c r="W177" s="4">
        <f t="shared" si="52"/>
        <v>5</v>
      </c>
      <c r="X177" s="4">
        <f t="shared" si="53"/>
        <v>21.637926003772066</v>
      </c>
    </row>
    <row r="178" spans="5:24" x14ac:dyDescent="0.35">
      <c r="E178" s="3">
        <v>44738</v>
      </c>
      <c r="F178">
        <f t="shared" si="36"/>
        <v>26</v>
      </c>
      <c r="G178">
        <f t="shared" si="37"/>
        <v>6</v>
      </c>
      <c r="H178">
        <f>COUNT($H$2:H177)</f>
        <v>176</v>
      </c>
      <c r="I178" s="1">
        <f t="shared" si="38"/>
        <v>3.0340038640832998</v>
      </c>
      <c r="J178" s="1">
        <f t="shared" si="39"/>
        <v>3.04261096724382</v>
      </c>
      <c r="K178" s="1">
        <f t="shared" si="40"/>
        <v>-2.4711358031800499</v>
      </c>
      <c r="L178" s="1">
        <f t="shared" si="41"/>
        <v>-2.5781320409028741</v>
      </c>
      <c r="M178" s="1">
        <f t="shared" si="42"/>
        <v>0.40829332333827062</v>
      </c>
      <c r="N178" s="1">
        <f t="shared" si="43"/>
        <v>0.40802298258714625</v>
      </c>
      <c r="O178" s="1">
        <f t="shared" si="44"/>
        <v>-1.9269793739965235</v>
      </c>
      <c r="P178" s="1">
        <f t="shared" si="45"/>
        <v>1.9267114400397578</v>
      </c>
      <c r="Q178" s="4">
        <f t="shared" si="46"/>
        <v>1205.0622771582287</v>
      </c>
      <c r="R178" s="4">
        <f t="shared" si="47"/>
        <v>321.96839662549786</v>
      </c>
      <c r="S178" s="4">
        <f t="shared" si="48"/>
        <v>1205.0622771582287</v>
      </c>
      <c r="T178" s="4">
        <f t="shared" si="49"/>
        <v>321.96839662549786</v>
      </c>
      <c r="U178" s="4">
        <f t="shared" si="50"/>
        <v>20</v>
      </c>
      <c r="V178" s="4">
        <f t="shared" si="51"/>
        <v>5.0622771582286532</v>
      </c>
      <c r="W178" s="4">
        <f t="shared" si="52"/>
        <v>5</v>
      </c>
      <c r="X178" s="4">
        <f t="shared" si="53"/>
        <v>21.96839662549786</v>
      </c>
    </row>
    <row r="179" spans="5:24" x14ac:dyDescent="0.35">
      <c r="E179" s="3">
        <v>44739</v>
      </c>
      <c r="F179">
        <f t="shared" si="36"/>
        <v>27</v>
      </c>
      <c r="G179">
        <f t="shared" si="37"/>
        <v>6</v>
      </c>
      <c r="H179">
        <f>COUNT($H$2:H178)</f>
        <v>177</v>
      </c>
      <c r="I179" s="1">
        <f t="shared" si="38"/>
        <v>3.0512180704043397</v>
      </c>
      <c r="J179" s="1">
        <f t="shared" si="39"/>
        <v>3.0598251735648598</v>
      </c>
      <c r="K179" s="1">
        <f t="shared" si="40"/>
        <v>-2.6846153560410286</v>
      </c>
      <c r="L179" s="1">
        <f t="shared" si="41"/>
        <v>-2.7905402736558291</v>
      </c>
      <c r="M179" s="1">
        <f t="shared" si="42"/>
        <v>0.4077226544937036</v>
      </c>
      <c r="N179" s="1">
        <f t="shared" si="43"/>
        <v>0.40739237293976127</v>
      </c>
      <c r="O179" s="1">
        <f t="shared" si="44"/>
        <v>-1.9264138915064264</v>
      </c>
      <c r="P179" s="1">
        <f t="shared" si="45"/>
        <v>1.9260867951298202</v>
      </c>
      <c r="Q179" s="4">
        <f t="shared" si="46"/>
        <v>1205.1461576708052</v>
      </c>
      <c r="R179" s="4">
        <f t="shared" si="47"/>
        <v>322.32396292638589</v>
      </c>
      <c r="S179" s="4">
        <f t="shared" si="48"/>
        <v>1205.1461576708052</v>
      </c>
      <c r="T179" s="4">
        <f t="shared" si="49"/>
        <v>322.32396292638589</v>
      </c>
      <c r="U179" s="4">
        <f t="shared" si="50"/>
        <v>20</v>
      </c>
      <c r="V179" s="4">
        <f t="shared" si="51"/>
        <v>5.1461576708052235</v>
      </c>
      <c r="W179" s="4">
        <f t="shared" si="52"/>
        <v>5</v>
      </c>
      <c r="X179" s="4">
        <f t="shared" si="53"/>
        <v>22.323962926385889</v>
      </c>
    </row>
    <row r="180" spans="5:24" x14ac:dyDescent="0.35">
      <c r="E180" s="3">
        <v>44740</v>
      </c>
      <c r="F180">
        <f t="shared" si="36"/>
        <v>28</v>
      </c>
      <c r="G180">
        <f t="shared" si="37"/>
        <v>6</v>
      </c>
      <c r="H180">
        <f>COUNT($H$2:H179)</f>
        <v>178</v>
      </c>
      <c r="I180" s="1">
        <f t="shared" si="38"/>
        <v>3.06843227672538</v>
      </c>
      <c r="J180" s="1">
        <f t="shared" si="39"/>
        <v>3.0770393798858997</v>
      </c>
      <c r="K180" s="1">
        <f t="shared" si="40"/>
        <v>-2.8958614663308171</v>
      </c>
      <c r="L180" s="1">
        <f t="shared" si="41"/>
        <v>-3.0005337686359379</v>
      </c>
      <c r="M180" s="1">
        <f t="shared" si="42"/>
        <v>0.40703217476088194</v>
      </c>
      <c r="N180" s="1">
        <f t="shared" si="43"/>
        <v>0.40664209973577148</v>
      </c>
      <c r="O180" s="1">
        <f t="shared" si="44"/>
        <v>-1.925730223735334</v>
      </c>
      <c r="P180" s="1">
        <f t="shared" si="45"/>
        <v>1.9253442561867571</v>
      </c>
      <c r="Q180" s="4">
        <f t="shared" si="46"/>
        <v>1205.2007186696044</v>
      </c>
      <c r="R180" s="4">
        <f t="shared" si="47"/>
        <v>322.70413381161239</v>
      </c>
      <c r="S180" s="4">
        <f t="shared" si="48"/>
        <v>1205.2007186696044</v>
      </c>
      <c r="T180" s="4">
        <f t="shared" si="49"/>
        <v>322.70413381161239</v>
      </c>
      <c r="U180" s="4">
        <f t="shared" si="50"/>
        <v>20</v>
      </c>
      <c r="V180" s="4">
        <f t="shared" si="51"/>
        <v>5.2007186696043846</v>
      </c>
      <c r="W180" s="4">
        <f t="shared" si="52"/>
        <v>5</v>
      </c>
      <c r="X180" s="4">
        <f t="shared" si="53"/>
        <v>22.704133811612394</v>
      </c>
    </row>
    <row r="181" spans="5:24" x14ac:dyDescent="0.35">
      <c r="E181" s="3">
        <v>44741</v>
      </c>
      <c r="F181">
        <f t="shared" si="36"/>
        <v>29</v>
      </c>
      <c r="G181">
        <f t="shared" si="37"/>
        <v>6</v>
      </c>
      <c r="H181">
        <f>COUNT($H$2:H180)</f>
        <v>179</v>
      </c>
      <c r="I181" s="1">
        <f t="shared" si="38"/>
        <v>3.0856464830464199</v>
      </c>
      <c r="J181" s="1">
        <f t="shared" si="39"/>
        <v>3.09425358620694</v>
      </c>
      <c r="K181" s="1">
        <f t="shared" si="40"/>
        <v>-3.1045121915449685</v>
      </c>
      <c r="L181" s="1">
        <f t="shared" si="41"/>
        <v>-3.2077519368018033</v>
      </c>
      <c r="M181" s="1">
        <f t="shared" si="42"/>
        <v>0.40622219057481018</v>
      </c>
      <c r="N181" s="1">
        <f t="shared" si="43"/>
        <v>0.40577249290772133</v>
      </c>
      <c r="O181" s="1">
        <f t="shared" si="44"/>
        <v>-1.9249289773282243</v>
      </c>
      <c r="P181" s="1">
        <f t="shared" si="45"/>
        <v>1.9244844779219046</v>
      </c>
      <c r="Q181" s="4">
        <f t="shared" si="46"/>
        <v>1205.2257372449087</v>
      </c>
      <c r="R181" s="4">
        <f t="shared" si="47"/>
        <v>323.10839864335082</v>
      </c>
      <c r="S181" s="4">
        <f t="shared" si="48"/>
        <v>1205.2257372449087</v>
      </c>
      <c r="T181" s="4">
        <f t="shared" si="49"/>
        <v>323.10839864335082</v>
      </c>
      <c r="U181" s="4">
        <f t="shared" si="50"/>
        <v>20</v>
      </c>
      <c r="V181" s="4">
        <f t="shared" si="51"/>
        <v>5.2257372449087143</v>
      </c>
      <c r="W181" s="4">
        <f t="shared" si="52"/>
        <v>5</v>
      </c>
      <c r="X181" s="4">
        <f t="shared" si="53"/>
        <v>23.108398643350824</v>
      </c>
    </row>
    <row r="182" spans="5:24" x14ac:dyDescent="0.35">
      <c r="E182" s="3">
        <v>44742</v>
      </c>
      <c r="F182">
        <f t="shared" si="36"/>
        <v>30</v>
      </c>
      <c r="G182">
        <f t="shared" si="37"/>
        <v>6</v>
      </c>
      <c r="H182">
        <f>COUNT($H$2:H181)</f>
        <v>180</v>
      </c>
      <c r="I182" s="1">
        <f t="shared" si="38"/>
        <v>3.1028606893674597</v>
      </c>
      <c r="J182" s="1">
        <f t="shared" si="39"/>
        <v>3.1114677925279799</v>
      </c>
      <c r="K182" s="1">
        <f t="shared" si="40"/>
        <v>-3.3102084112313568</v>
      </c>
      <c r="L182" s="1">
        <f t="shared" si="41"/>
        <v>-3.4118372409907192</v>
      </c>
      <c r="M182" s="1">
        <f t="shared" si="42"/>
        <v>0.40529305527038295</v>
      </c>
      <c r="N182" s="1">
        <f t="shared" si="43"/>
        <v>0.40478392909079458</v>
      </c>
      <c r="O182" s="1">
        <f t="shared" si="44"/>
        <v>-1.9240108545815247</v>
      </c>
      <c r="P182" s="1">
        <f t="shared" si="45"/>
        <v>1.9235082097018221</v>
      </c>
      <c r="Q182" s="4">
        <f t="shared" si="46"/>
        <v>1205.2210152307516</v>
      </c>
      <c r="R182" s="4">
        <f t="shared" si="47"/>
        <v>323.53622814227361</v>
      </c>
      <c r="S182" s="4">
        <f t="shared" si="48"/>
        <v>1205.2210152307516</v>
      </c>
      <c r="T182" s="4">
        <f t="shared" si="49"/>
        <v>323.53622814227361</v>
      </c>
      <c r="U182" s="4">
        <f t="shared" si="50"/>
        <v>20</v>
      </c>
      <c r="V182" s="4">
        <f t="shared" si="51"/>
        <v>5.2210152307516182</v>
      </c>
      <c r="W182" s="4">
        <f t="shared" si="52"/>
        <v>5</v>
      </c>
      <c r="X182" s="4">
        <f t="shared" si="53"/>
        <v>23.536228142273615</v>
      </c>
    </row>
    <row r="183" spans="5:24" x14ac:dyDescent="0.35">
      <c r="E183" s="3">
        <v>44743</v>
      </c>
      <c r="F183">
        <f t="shared" si="36"/>
        <v>1</v>
      </c>
      <c r="G183">
        <f t="shared" si="37"/>
        <v>7</v>
      </c>
      <c r="H183">
        <f>COUNT($H$2:H182)</f>
        <v>181</v>
      </c>
      <c r="I183" s="1">
        <f t="shared" si="38"/>
        <v>3.1200748956885</v>
      </c>
      <c r="J183" s="1">
        <f t="shared" si="39"/>
        <v>3.1286819988490198</v>
      </c>
      <c r="K183" s="1">
        <f t="shared" si="40"/>
        <v>-3.5125942857562165</v>
      </c>
      <c r="L183" s="1">
        <f t="shared" si="41"/>
        <v>-3.6124356528421946</v>
      </c>
      <c r="M183" s="1">
        <f t="shared" si="42"/>
        <v>0.40424516867420124</v>
      </c>
      <c r="N183" s="1">
        <f t="shared" si="43"/>
        <v>0.40367683118738878</v>
      </c>
      <c r="O183" s="1">
        <f t="shared" si="44"/>
        <v>-1.9229766513840261</v>
      </c>
      <c r="P183" s="1">
        <f t="shared" si="45"/>
        <v>1.9224162933574784</v>
      </c>
      <c r="Q183" s="4">
        <f t="shared" si="46"/>
        <v>1205.1863791917742</v>
      </c>
      <c r="R183" s="4">
        <f t="shared" si="47"/>
        <v>323.98707534657404</v>
      </c>
      <c r="S183" s="4">
        <f t="shared" si="48"/>
        <v>1205.1863791917742</v>
      </c>
      <c r="T183" s="4">
        <f t="shared" si="49"/>
        <v>323.98707534657404</v>
      </c>
      <c r="U183" s="4">
        <f t="shared" si="50"/>
        <v>20</v>
      </c>
      <c r="V183" s="4">
        <f t="shared" si="51"/>
        <v>5.1863791917742219</v>
      </c>
      <c r="W183" s="4">
        <f t="shared" si="52"/>
        <v>5</v>
      </c>
      <c r="X183" s="4">
        <f t="shared" si="53"/>
        <v>23.987075346574045</v>
      </c>
    </row>
    <row r="184" spans="5:24" x14ac:dyDescent="0.35">
      <c r="E184" s="3">
        <v>44744</v>
      </c>
      <c r="F184">
        <f t="shared" si="36"/>
        <v>2</v>
      </c>
      <c r="G184">
        <f t="shared" si="37"/>
        <v>7</v>
      </c>
      <c r="H184">
        <f>COUNT($H$2:H183)</f>
        <v>182</v>
      </c>
      <c r="I184" s="1">
        <f t="shared" si="38"/>
        <v>3.1372891020095399</v>
      </c>
      <c r="J184" s="1">
        <f t="shared" si="39"/>
        <v>3.1458962051700601</v>
      </c>
      <c r="K184" s="1">
        <f t="shared" si="40"/>
        <v>-3.7113177112472053</v>
      </c>
      <c r="L184" s="1">
        <f t="shared" si="41"/>
        <v>-3.8091971056233325</v>
      </c>
      <c r="M184" s="1">
        <f t="shared" si="42"/>
        <v>0.40307897664215508</v>
      </c>
      <c r="N184" s="1">
        <f t="shared" si="43"/>
        <v>0.40245166787797071</v>
      </c>
      <c r="O184" s="1">
        <f t="shared" si="44"/>
        <v>-1.9218272548974995</v>
      </c>
      <c r="P184" s="1">
        <f t="shared" si="45"/>
        <v>1.9212096607396232</v>
      </c>
      <c r="Q184" s="4">
        <f t="shared" si="46"/>
        <v>1205.1216803466045</v>
      </c>
      <c r="R184" s="4">
        <f t="shared" si="47"/>
        <v>324.46037662505893</v>
      </c>
      <c r="S184" s="4">
        <f t="shared" si="48"/>
        <v>1205.1216803466045</v>
      </c>
      <c r="T184" s="4">
        <f t="shared" si="49"/>
        <v>324.46037662505893</v>
      </c>
      <c r="U184" s="4">
        <f t="shared" si="50"/>
        <v>20</v>
      </c>
      <c r="V184" s="4">
        <f t="shared" si="51"/>
        <v>5.1216803466045349</v>
      </c>
      <c r="W184" s="4">
        <f t="shared" si="52"/>
        <v>5</v>
      </c>
      <c r="X184" s="4">
        <f t="shared" si="53"/>
        <v>24.460376625058927</v>
      </c>
    </row>
    <row r="185" spans="5:24" x14ac:dyDescent="0.35">
      <c r="E185" s="3">
        <v>44745</v>
      </c>
      <c r="F185">
        <f t="shared" si="36"/>
        <v>3</v>
      </c>
      <c r="G185">
        <f t="shared" si="37"/>
        <v>7</v>
      </c>
      <c r="H185">
        <f>COUNT($H$2:H184)</f>
        <v>183</v>
      </c>
      <c r="I185" s="1">
        <f t="shared" si="38"/>
        <v>3.1545033083305798</v>
      </c>
      <c r="J185" s="1">
        <f t="shared" si="39"/>
        <v>3.1631104114910999</v>
      </c>
      <c r="K185" s="1">
        <f t="shared" si="40"/>
        <v>-3.9060307701645027</v>
      </c>
      <c r="L185" s="1">
        <f t="shared" si="41"/>
        <v>-4.0017759424095747</v>
      </c>
      <c r="M185" s="1">
        <f t="shared" si="42"/>
        <v>0.40179497054383606</v>
      </c>
      <c r="N185" s="1">
        <f t="shared" si="43"/>
        <v>0.40110895307934807</v>
      </c>
      <c r="O185" s="1">
        <f t="shared" si="44"/>
        <v>-1.9205636409903144</v>
      </c>
      <c r="P185" s="1">
        <f t="shared" si="45"/>
        <v>1.919889331034299</v>
      </c>
      <c r="Q185" s="4">
        <f t="shared" si="46"/>
        <v>1205.0267944302589</v>
      </c>
      <c r="R185" s="4">
        <f t="shared" si="47"/>
        <v>324.95555274056841</v>
      </c>
      <c r="S185" s="4">
        <f t="shared" si="48"/>
        <v>1205.0267944302589</v>
      </c>
      <c r="T185" s="4">
        <f t="shared" si="49"/>
        <v>324.95555274056841</v>
      </c>
      <c r="U185" s="4">
        <f t="shared" si="50"/>
        <v>20</v>
      </c>
      <c r="V185" s="4">
        <f t="shared" si="51"/>
        <v>5.0267944302588603</v>
      </c>
      <c r="W185" s="4">
        <f t="shared" si="52"/>
        <v>5</v>
      </c>
      <c r="X185" s="4">
        <f t="shared" si="53"/>
        <v>24.955552740568407</v>
      </c>
    </row>
    <row r="186" spans="5:24" x14ac:dyDescent="0.35">
      <c r="E186" s="3">
        <v>44746</v>
      </c>
      <c r="F186">
        <f t="shared" si="36"/>
        <v>4</v>
      </c>
      <c r="G186">
        <f t="shared" si="37"/>
        <v>7</v>
      </c>
      <c r="H186">
        <f>COUNT($H$2:H185)</f>
        <v>184</v>
      </c>
      <c r="I186" s="1">
        <f t="shared" si="38"/>
        <v>3.1717175146516201</v>
      </c>
      <c r="J186" s="1">
        <f t="shared" si="39"/>
        <v>3.1803246178121398</v>
      </c>
      <c r="K186" s="1">
        <f t="shared" si="40"/>
        <v>-4.0963901769559712</v>
      </c>
      <c r="L186" s="1">
        <f t="shared" si="41"/>
        <v>-4.189831359079812</v>
      </c>
      <c r="M186" s="1">
        <f t="shared" si="42"/>
        <v>0.4003936866949856</v>
      </c>
      <c r="N186" s="1">
        <f t="shared" si="43"/>
        <v>0.39964924535162655</v>
      </c>
      <c r="O186" s="1">
        <f t="shared" si="44"/>
        <v>-1.9191868714386304</v>
      </c>
      <c r="P186" s="1">
        <f t="shared" si="45"/>
        <v>1.9184564078536295</v>
      </c>
      <c r="Q186" s="4">
        <f t="shared" si="46"/>
        <v>1204.901621498356</v>
      </c>
      <c r="R186" s="4">
        <f t="shared" si="47"/>
        <v>325.47200995971394</v>
      </c>
      <c r="S186" s="4">
        <f t="shared" si="48"/>
        <v>1204.901621498356</v>
      </c>
      <c r="T186" s="4">
        <f t="shared" si="49"/>
        <v>325.47200995971394</v>
      </c>
      <c r="U186" s="4">
        <f t="shared" si="50"/>
        <v>20</v>
      </c>
      <c r="V186" s="4">
        <f t="shared" si="51"/>
        <v>4.9016214983560076</v>
      </c>
      <c r="W186" s="4">
        <f t="shared" si="52"/>
        <v>5</v>
      </c>
      <c r="X186" s="4">
        <f t="shared" si="53"/>
        <v>25.472009959713944</v>
      </c>
    </row>
    <row r="187" spans="5:24" x14ac:dyDescent="0.35">
      <c r="E187" s="3">
        <v>44747</v>
      </c>
      <c r="F187">
        <f t="shared" si="36"/>
        <v>5</v>
      </c>
      <c r="G187">
        <f t="shared" si="37"/>
        <v>7</v>
      </c>
      <c r="H187">
        <f>COUNT($H$2:H186)</f>
        <v>185</v>
      </c>
      <c r="I187" s="1">
        <f t="shared" si="38"/>
        <v>3.18893172097266</v>
      </c>
      <c r="J187" s="1">
        <f t="shared" si="39"/>
        <v>3.1975388241331797</v>
      </c>
      <c r="K187" s="1">
        <f t="shared" si="40"/>
        <v>-4.2820577182583897</v>
      </c>
      <c r="L187" s="1">
        <f t="shared" si="41"/>
        <v>-4.3730278415908526</v>
      </c>
      <c r="M187" s="1">
        <f t="shared" si="42"/>
        <v>0.39887570573930881</v>
      </c>
      <c r="N187" s="1">
        <f t="shared" si="43"/>
        <v>0.39807314725524628</v>
      </c>
      <c r="O187" s="1">
        <f t="shared" si="44"/>
        <v>-1.9176980909108294</v>
      </c>
      <c r="P187" s="1">
        <f t="shared" si="45"/>
        <v>1.9169120761180647</v>
      </c>
      <c r="Q187" s="4">
        <f t="shared" si="46"/>
        <v>1204.7460856762013</v>
      </c>
      <c r="R187" s="4">
        <f t="shared" si="47"/>
        <v>326.00914120468894</v>
      </c>
      <c r="S187" s="4">
        <f t="shared" si="48"/>
        <v>1204.7460856762013</v>
      </c>
      <c r="T187" s="4">
        <f t="shared" si="49"/>
        <v>326.00914120468894</v>
      </c>
      <c r="U187" s="4">
        <f t="shared" si="50"/>
        <v>20</v>
      </c>
      <c r="V187" s="4">
        <f t="shared" si="51"/>
        <v>4.7460856762013464</v>
      </c>
      <c r="W187" s="4">
        <f t="shared" si="52"/>
        <v>5</v>
      </c>
      <c r="X187" s="4">
        <f t="shared" si="53"/>
        <v>26.009141204688945</v>
      </c>
    </row>
    <row r="188" spans="5:24" x14ac:dyDescent="0.35">
      <c r="E188" s="3">
        <v>44748</v>
      </c>
      <c r="F188">
        <f t="shared" si="36"/>
        <v>6</v>
      </c>
      <c r="G188">
        <f t="shared" si="37"/>
        <v>7</v>
      </c>
      <c r="H188">
        <f>COUNT($H$2:H187)</f>
        <v>186</v>
      </c>
      <c r="I188" s="1">
        <f t="shared" si="38"/>
        <v>3.2061459272936998</v>
      </c>
      <c r="J188" s="1">
        <f t="shared" si="39"/>
        <v>3.21475303045422</v>
      </c>
      <c r="K188" s="1">
        <f t="shared" si="40"/>
        <v>-4.4627006871131671</v>
      </c>
      <c r="L188" s="1">
        <f t="shared" si="41"/>
        <v>-4.5510355970031853</v>
      </c>
      <c r="M188" s="1">
        <f t="shared" si="42"/>
        <v>0.39724165198111522</v>
      </c>
      <c r="N188" s="1">
        <f t="shared" si="43"/>
        <v>0.3963813046596219</v>
      </c>
      <c r="O188" s="1">
        <f t="shared" si="44"/>
        <v>-1.9160985237518473</v>
      </c>
      <c r="P188" s="1">
        <f t="shared" si="45"/>
        <v>1.9152575987471681</v>
      </c>
      <c r="Q188" s="4">
        <f t="shared" si="46"/>
        <v>1204.5601348560265</v>
      </c>
      <c r="R188" s="4">
        <f t="shared" si="47"/>
        <v>326.56632724271043</v>
      </c>
      <c r="S188" s="4">
        <f t="shared" si="48"/>
        <v>1204.5601348560265</v>
      </c>
      <c r="T188" s="4">
        <f t="shared" si="49"/>
        <v>326.56632724271043</v>
      </c>
      <c r="U188" s="4">
        <f t="shared" si="50"/>
        <v>20</v>
      </c>
      <c r="V188" s="4">
        <f t="shared" si="51"/>
        <v>4.5601348560264796</v>
      </c>
      <c r="W188" s="4">
        <f t="shared" si="52"/>
        <v>5</v>
      </c>
      <c r="X188" s="4">
        <f t="shared" si="53"/>
        <v>26.566327242710429</v>
      </c>
    </row>
    <row r="189" spans="5:24" x14ac:dyDescent="0.35">
      <c r="E189" s="3">
        <v>44749</v>
      </c>
      <c r="F189">
        <f t="shared" si="36"/>
        <v>7</v>
      </c>
      <c r="G189">
        <f t="shared" si="37"/>
        <v>7</v>
      </c>
      <c r="H189">
        <f>COUNT($H$2:H188)</f>
        <v>187</v>
      </c>
      <c r="I189" s="1">
        <f t="shared" si="38"/>
        <v>3.2233601336147397</v>
      </c>
      <c r="J189" s="1">
        <f t="shared" si="39"/>
        <v>3.2319672367752599</v>
      </c>
      <c r="K189" s="1">
        <f t="shared" si="40"/>
        <v>-4.6379923106719518</v>
      </c>
      <c r="L189" s="1">
        <f t="shared" si="41"/>
        <v>-4.7235309777372461</v>
      </c>
      <c r="M189" s="1">
        <f t="shared" si="42"/>
        <v>0.39549219267036845</v>
      </c>
      <c r="N189" s="1">
        <f t="shared" si="43"/>
        <v>0.39457440600502758</v>
      </c>
      <c r="O189" s="1">
        <f t="shared" si="44"/>
        <v>-1.9143894705848756</v>
      </c>
      <c r="P189" s="1">
        <f t="shared" si="45"/>
        <v>1.9134943131767714</v>
      </c>
      <c r="Q189" s="4">
        <f t="shared" si="46"/>
        <v>1204.3437403458615</v>
      </c>
      <c r="R189" s="4">
        <f t="shared" si="47"/>
        <v>327.14293790848467</v>
      </c>
      <c r="S189" s="4">
        <f t="shared" si="48"/>
        <v>1204.3437403458615</v>
      </c>
      <c r="T189" s="4">
        <f t="shared" si="49"/>
        <v>327.14293790848467</v>
      </c>
      <c r="U189" s="4">
        <f t="shared" si="50"/>
        <v>20</v>
      </c>
      <c r="V189" s="4">
        <f t="shared" si="51"/>
        <v>4.3437403458615336</v>
      </c>
      <c r="W189" s="4">
        <f t="shared" si="52"/>
        <v>5</v>
      </c>
      <c r="X189" s="4">
        <f t="shared" si="53"/>
        <v>27.142937908484669</v>
      </c>
    </row>
    <row r="190" spans="5:24" x14ac:dyDescent="0.35">
      <c r="E190" s="3">
        <v>44750</v>
      </c>
      <c r="F190">
        <f t="shared" si="36"/>
        <v>8</v>
      </c>
      <c r="G190">
        <f t="shared" si="37"/>
        <v>7</v>
      </c>
      <c r="H190">
        <f>COUNT($H$2:H189)</f>
        <v>188</v>
      </c>
      <c r="I190" s="1">
        <f t="shared" si="38"/>
        <v>3.24057433993578</v>
      </c>
      <c r="J190" s="1">
        <f t="shared" si="39"/>
        <v>3.2491814430962997</v>
      </c>
      <c r="K190" s="1">
        <f t="shared" si="40"/>
        <v>-4.8076121708753909</v>
      </c>
      <c r="L190" s="1">
        <f t="shared" si="41"/>
        <v>-4.8901968985475355</v>
      </c>
      <c r="M190" s="1">
        <f t="shared" si="42"/>
        <v>0.39362803724184592</v>
      </c>
      <c r="N190" s="1">
        <f t="shared" si="43"/>
        <v>0.39265318151948592</v>
      </c>
      <c r="O190" s="1">
        <f t="shared" si="44"/>
        <v>-1.9125723047485779</v>
      </c>
      <c r="P190" s="1">
        <f t="shared" si="45"/>
        <v>1.9116236277209206</v>
      </c>
      <c r="Q190" s="4">
        <f t="shared" si="46"/>
        <v>1204.0968964736842</v>
      </c>
      <c r="R190" s="4">
        <f t="shared" si="47"/>
        <v>327.73833335496198</v>
      </c>
      <c r="S190" s="4">
        <f t="shared" si="48"/>
        <v>1204.0968964736842</v>
      </c>
      <c r="T190" s="4">
        <f t="shared" si="49"/>
        <v>327.73833335496198</v>
      </c>
      <c r="U190" s="4">
        <f t="shared" si="50"/>
        <v>20</v>
      </c>
      <c r="V190" s="4">
        <f t="shared" si="51"/>
        <v>4.0968964736841826</v>
      </c>
      <c r="W190" s="4">
        <f t="shared" si="52"/>
        <v>5</v>
      </c>
      <c r="X190" s="4">
        <f t="shared" si="53"/>
        <v>27.738333354961981</v>
      </c>
    </row>
    <row r="191" spans="5:24" x14ac:dyDescent="0.35">
      <c r="E191" s="3">
        <v>44751</v>
      </c>
      <c r="F191">
        <f t="shared" si="36"/>
        <v>9</v>
      </c>
      <c r="G191">
        <f t="shared" si="37"/>
        <v>7</v>
      </c>
      <c r="H191">
        <f>COUNT($H$2:H190)</f>
        <v>189</v>
      </c>
      <c r="I191" s="1">
        <f t="shared" si="38"/>
        <v>3.2577885462568199</v>
      </c>
      <c r="J191" s="1">
        <f t="shared" si="39"/>
        <v>3.2663956494173401</v>
      </c>
      <c r="K191" s="1">
        <f t="shared" si="40"/>
        <v>-4.9712466175965089</v>
      </c>
      <c r="L191" s="1">
        <f t="shared" si="41"/>
        <v>-5.050723245710409</v>
      </c>
      <c r="M191" s="1">
        <f t="shared" si="42"/>
        <v>0.39164993651022589</v>
      </c>
      <c r="N191" s="1">
        <f t="shared" si="43"/>
        <v>0.39061840239253326</v>
      </c>
      <c r="O191" s="1">
        <f t="shared" si="44"/>
        <v>-1.9106484685884819</v>
      </c>
      <c r="P191" s="1">
        <f t="shared" si="45"/>
        <v>1.9096470177974711</v>
      </c>
      <c r="Q191" s="4">
        <f t="shared" si="46"/>
        <v>1203.8196201506125</v>
      </c>
      <c r="R191" s="4">
        <f t="shared" si="47"/>
        <v>328.35186532755421</v>
      </c>
      <c r="S191" s="4">
        <f t="shared" si="48"/>
        <v>1203.8196201506125</v>
      </c>
      <c r="T191" s="4">
        <f t="shared" si="49"/>
        <v>328.35186532755421</v>
      </c>
      <c r="U191" s="4">
        <f t="shared" si="50"/>
        <v>20</v>
      </c>
      <c r="V191" s="4">
        <f t="shared" si="51"/>
        <v>3.8196201506125362</v>
      </c>
      <c r="W191" s="4">
        <f t="shared" si="52"/>
        <v>5</v>
      </c>
      <c r="X191" s="4">
        <f t="shared" si="53"/>
        <v>28.351865327554208</v>
      </c>
    </row>
    <row r="192" spans="5:24" x14ac:dyDescent="0.35">
      <c r="E192" s="3">
        <v>44752</v>
      </c>
      <c r="F192">
        <f t="shared" si="36"/>
        <v>10</v>
      </c>
      <c r="G192">
        <f t="shared" si="37"/>
        <v>7</v>
      </c>
      <c r="H192">
        <f>COUNT($H$2:H191)</f>
        <v>190</v>
      </c>
      <c r="I192" s="1">
        <f t="shared" si="38"/>
        <v>3.2750027525778598</v>
      </c>
      <c r="J192" s="1">
        <f t="shared" si="39"/>
        <v>3.2836098557383799</v>
      </c>
      <c r="K192" s="1">
        <f t="shared" si="40"/>
        <v>-5.1285891737492246</v>
      </c>
      <c r="L192" s="1">
        <f t="shared" si="41"/>
        <v>-5.2048072779307244</v>
      </c>
      <c r="M192" s="1">
        <f t="shared" si="42"/>
        <v>0.38955868182302572</v>
      </c>
      <c r="N192" s="1">
        <f t="shared" si="43"/>
        <v>0.38847087990783935</v>
      </c>
      <c r="O192" s="1">
        <f t="shared" si="44"/>
        <v>-1.9086194696215677</v>
      </c>
      <c r="P192" s="1">
        <f t="shared" si="45"/>
        <v>1.9075660220364794</v>
      </c>
      <c r="Q192" s="4">
        <f t="shared" si="46"/>
        <v>1203.5119503970031</v>
      </c>
      <c r="R192" s="4">
        <f t="shared" si="47"/>
        <v>328.98287845693227</v>
      </c>
      <c r="S192" s="4">
        <f t="shared" si="48"/>
        <v>1203.5119503970031</v>
      </c>
      <c r="T192" s="4">
        <f t="shared" si="49"/>
        <v>328.98287845693227</v>
      </c>
      <c r="U192" s="4">
        <f t="shared" si="50"/>
        <v>20</v>
      </c>
      <c r="V192" s="4">
        <f t="shared" si="51"/>
        <v>3.5119503970031474</v>
      </c>
      <c r="W192" s="4">
        <f t="shared" si="52"/>
        <v>5</v>
      </c>
      <c r="X192" s="4">
        <f t="shared" si="53"/>
        <v>28.982878456932269</v>
      </c>
    </row>
    <row r="193" spans="5:24" x14ac:dyDescent="0.35">
      <c r="E193" s="3">
        <v>44753</v>
      </c>
      <c r="F193">
        <f t="shared" si="36"/>
        <v>11</v>
      </c>
      <c r="G193">
        <f t="shared" si="37"/>
        <v>7</v>
      </c>
      <c r="H193">
        <f>COUNT($H$2:H192)</f>
        <v>191</v>
      </c>
      <c r="I193" s="1">
        <f t="shared" si="38"/>
        <v>3.2922169588989001</v>
      </c>
      <c r="J193" s="1">
        <f t="shared" si="39"/>
        <v>3.3008240620594198</v>
      </c>
      <c r="K193" s="1">
        <f t="shared" si="40"/>
        <v>-5.2793409318718965</v>
      </c>
      <c r="L193" s="1">
        <f t="shared" si="41"/>
        <v>-5.3521540184823451</v>
      </c>
      <c r="M193" s="1">
        <f t="shared" si="42"/>
        <v>0.38735510417342089</v>
      </c>
      <c r="N193" s="1">
        <f t="shared" si="43"/>
        <v>0.38621146453675886</v>
      </c>
      <c r="O193" s="1">
        <f t="shared" si="44"/>
        <v>-1.906486876593279</v>
      </c>
      <c r="P193" s="1">
        <f t="shared" si="45"/>
        <v>1.9053822382906573</v>
      </c>
      <c r="Q193" s="4">
        <f t="shared" si="46"/>
        <v>1203.1739478353659</v>
      </c>
      <c r="R193" s="4">
        <f t="shared" si="47"/>
        <v>329.63071156550336</v>
      </c>
      <c r="S193" s="4">
        <f t="shared" si="48"/>
        <v>1203.1739478353659</v>
      </c>
      <c r="T193" s="4">
        <f t="shared" si="49"/>
        <v>329.63071156550336</v>
      </c>
      <c r="U193" s="4">
        <f t="shared" si="50"/>
        <v>20</v>
      </c>
      <c r="V193" s="4">
        <f t="shared" si="51"/>
        <v>3.1739478353658797</v>
      </c>
      <c r="W193" s="4">
        <f t="shared" si="52"/>
        <v>5</v>
      </c>
      <c r="X193" s="4">
        <f t="shared" si="53"/>
        <v>29.630711565503361</v>
      </c>
    </row>
    <row r="194" spans="5:24" x14ac:dyDescent="0.35">
      <c r="E194" s="3">
        <v>44754</v>
      </c>
      <c r="F194">
        <f t="shared" si="36"/>
        <v>12</v>
      </c>
      <c r="G194">
        <f t="shared" si="37"/>
        <v>7</v>
      </c>
      <c r="H194">
        <f>COUNT($H$2:H193)</f>
        <v>192</v>
      </c>
      <c r="I194" s="1">
        <f t="shared" si="38"/>
        <v>3.30943116521994</v>
      </c>
      <c r="J194" s="1">
        <f t="shared" si="39"/>
        <v>3.3180382683804597</v>
      </c>
      <c r="K194" s="1">
        <f t="shared" si="40"/>
        <v>-5.4232109417060386</v>
      </c>
      <c r="L194" s="1">
        <f t="shared" si="41"/>
        <v>-5.4924766381077781</v>
      </c>
      <c r="M194" s="1">
        <f t="shared" si="42"/>
        <v>0.38504007327507545</v>
      </c>
      <c r="N194" s="1">
        <f t="shared" si="43"/>
        <v>0.38384104499499377</v>
      </c>
      <c r="O194" s="1">
        <f t="shared" si="44"/>
        <v>-1.9042523154462467</v>
      </c>
      <c r="P194" s="1">
        <f t="shared" si="45"/>
        <v>1.9030973195671645</v>
      </c>
      <c r="Q194" s="4">
        <f t="shared" si="46"/>
        <v>1202.8056941540444</v>
      </c>
      <c r="R194" s="4">
        <f t="shared" si="47"/>
        <v>330.29469898267507</v>
      </c>
      <c r="S194" s="4">
        <f t="shared" si="48"/>
        <v>1202.8056941540444</v>
      </c>
      <c r="T194" s="4">
        <f t="shared" si="49"/>
        <v>330.29469898267507</v>
      </c>
      <c r="U194" s="4">
        <f t="shared" si="50"/>
        <v>20</v>
      </c>
      <c r="V194" s="4">
        <f t="shared" si="51"/>
        <v>2.8056941540444313</v>
      </c>
      <c r="W194" s="4">
        <f t="shared" si="52"/>
        <v>5</v>
      </c>
      <c r="X194" s="4">
        <f t="shared" si="53"/>
        <v>30.294698982675072</v>
      </c>
    </row>
    <row r="195" spans="5:24" x14ac:dyDescent="0.35">
      <c r="E195" s="3">
        <v>44755</v>
      </c>
      <c r="F195">
        <f t="shared" ref="F195:F258" si="54">DAY(E195)</f>
        <v>13</v>
      </c>
      <c r="G195">
        <f t="shared" ref="G195:G258" si="55">MONTH(E195)</f>
        <v>7</v>
      </c>
      <c r="H195">
        <f>COUNT($H$2:H194)</f>
        <v>193</v>
      </c>
      <c r="I195" s="1">
        <f t="shared" ref="I195:I258" si="56">0.01721420632104*(H195+6/24)</f>
        <v>3.3266453715409798</v>
      </c>
      <c r="J195" s="1">
        <f t="shared" ref="J195:J258" si="57">0.01721420632104*(H195+18/24)</f>
        <v>3.3352524747015</v>
      </c>
      <c r="K195" s="1">
        <f t="shared" ref="K195:K258" si="58">229.18*(0.000075+0.001868*COS(I195)-0.032077*SIN(I195)-0.014615*COS(I195*2)-0.040849*SIN(I195* 2))</f>
        <v>-5.5599165883009984</v>
      </c>
      <c r="L195" s="1">
        <f t="shared" ref="L195:L258" si="59">229.18*(0.000075+0.001868*COS(J195)-0.032077*SIN(J195)-0.014615*COS(J195*2)-0.040849*SIN(J195* 2))</f>
        <v>-5.6254968282133246</v>
      </c>
      <c r="M195" s="1">
        <f t="shared" ref="M195:M258" si="60">0.006918-0.399912*COS(I195)+0.070257*SIN(I195)-0.006758*COS(I195*2)+0.000907*SIN(I195*2)-0.002697*COS(I195*3)+0.00148*SIN(I195*3)</f>
        <v>0.38261449660120156</v>
      </c>
      <c r="N195" s="1">
        <f t="shared" ref="N195:N258" si="61">0.006918-0.399912*COS(J195)+0.070257*SIN(J195)-0.006758*COS(J195*2)+0.000907*SIN(J195*2)-0.002697*COS(J195*3)+0.00148*SIN(J195*3)</f>
        <v>0.38136054726462881</v>
      </c>
      <c r="O195" s="1">
        <f t="shared" ref="O195:O258" si="62">-ACOS(COS($B$6)/(COS($C$8)*COS(M195))-TAN($C$8)*TAN(M195))</f>
        <v>-1.9019174652199196</v>
      </c>
      <c r="P195" s="1">
        <f t="shared" ref="P195:P258" si="63">ACOS(COS($B$6)/(COS($C$8)*COS(N195))-TAN($C$8)*TAN(N195))</f>
        <v>1.9007129698998293</v>
      </c>
      <c r="Q195" s="4">
        <f t="shared" ref="Q195:Q258" si="64">720+4*($C$9-O195)*$B$7-K195+($B$10*60)</f>
        <v>1202.4072915455845</v>
      </c>
      <c r="R195" s="4">
        <f t="shared" ref="R195:R258" si="65">720+4*($C$9-P195)*$B$7-L195+($B$10*60)</f>
        <v>330.9741718640675</v>
      </c>
      <c r="S195" s="4">
        <f t="shared" ref="S195:S258" si="66">MOD(IF(Q195&lt;0,Q195+1440,Q195),1440)</f>
        <v>1202.4072915455845</v>
      </c>
      <c r="T195" s="4">
        <f t="shared" ref="T195:T258" si="67">MOD(IF(R195&lt;0,R195+1440,R195),1440)</f>
        <v>330.9741718640675</v>
      </c>
      <c r="U195" s="4">
        <f t="shared" ref="U195:U258" si="68">INT(S195/60)</f>
        <v>20</v>
      </c>
      <c r="V195" s="4">
        <f t="shared" ref="V195:V258" si="69">S195-U195*60</f>
        <v>2.407291545584485</v>
      </c>
      <c r="W195" s="4">
        <f t="shared" ref="W195:W258" si="70">INT(T195/60)</f>
        <v>5</v>
      </c>
      <c r="X195" s="4">
        <f t="shared" ref="X195:X258" si="71">T195-W195*60</f>
        <v>30.9741718640675</v>
      </c>
    </row>
    <row r="196" spans="5:24" x14ac:dyDescent="0.35">
      <c r="E196" s="3">
        <v>44756</v>
      </c>
      <c r="F196">
        <f t="shared" si="54"/>
        <v>14</v>
      </c>
      <c r="G196">
        <f t="shared" si="55"/>
        <v>7</v>
      </c>
      <c r="H196">
        <f>COUNT($H$2:H195)</f>
        <v>194</v>
      </c>
      <c r="I196" s="1">
        <f t="shared" si="56"/>
        <v>3.3438595778620197</v>
      </c>
      <c r="J196" s="1">
        <f t="shared" si="57"/>
        <v>3.3524666810225399</v>
      </c>
      <c r="K196" s="1">
        <f t="shared" si="58"/>
        <v>-5.6891839601865364</v>
      </c>
      <c r="L196" s="1">
        <f t="shared" si="59"/>
        <v>-5.7509451639075664</v>
      </c>
      <c r="M196" s="1">
        <f t="shared" si="60"/>
        <v>0.3800793183901589</v>
      </c>
      <c r="N196" s="1">
        <f t="shared" si="61"/>
        <v>0.37877093358389236</v>
      </c>
      <c r="O196" s="1">
        <f t="shared" si="62"/>
        <v>-1.8994840539000879</v>
      </c>
      <c r="P196" s="1">
        <f t="shared" si="63"/>
        <v>1.898230940180629</v>
      </c>
      <c r="Q196" s="4">
        <f t="shared" si="64"/>
        <v>1201.9788621236871</v>
      </c>
      <c r="R196" s="4">
        <f t="shared" si="65"/>
        <v>331.6684595099066</v>
      </c>
      <c r="S196" s="4">
        <f t="shared" si="66"/>
        <v>1201.9788621236871</v>
      </c>
      <c r="T196" s="4">
        <f t="shared" si="67"/>
        <v>331.6684595099066</v>
      </c>
      <c r="U196" s="4">
        <f t="shared" si="68"/>
        <v>20</v>
      </c>
      <c r="V196" s="4">
        <f t="shared" si="69"/>
        <v>1.9788621236871222</v>
      </c>
      <c r="W196" s="4">
        <f t="shared" si="70"/>
        <v>5</v>
      </c>
      <c r="X196" s="4">
        <f t="shared" si="71"/>
        <v>31.668459509906597</v>
      </c>
    </row>
    <row r="197" spans="5:24" x14ac:dyDescent="0.35">
      <c r="E197" s="3">
        <v>44757</v>
      </c>
      <c r="F197">
        <f t="shared" si="54"/>
        <v>15</v>
      </c>
      <c r="G197">
        <f t="shared" si="55"/>
        <v>7</v>
      </c>
      <c r="H197">
        <f>COUNT($H$2:H196)</f>
        <v>195</v>
      </c>
      <c r="I197" s="1">
        <f t="shared" si="56"/>
        <v>3.36107378418306</v>
      </c>
      <c r="J197" s="1">
        <f t="shared" si="57"/>
        <v>3.3696808873435797</v>
      </c>
      <c r="K197" s="1">
        <f t="shared" si="58"/>
        <v>-5.8107482071671717</v>
      </c>
      <c r="L197" s="1">
        <f t="shared" si="59"/>
        <v>-5.8685614564430848</v>
      </c>
      <c r="M197" s="1">
        <f t="shared" si="60"/>
        <v>0.37743551861998303</v>
      </c>
      <c r="N197" s="1">
        <f t="shared" si="61"/>
        <v>0.37607320140706724</v>
      </c>
      <c r="O197" s="1">
        <f t="shared" si="62"/>
        <v>-1.8969538542369198</v>
      </c>
      <c r="P197" s="1">
        <f t="shared" si="63"/>
        <v>1.8956530239688245</v>
      </c>
      <c r="Q197" s="4">
        <f t="shared" si="64"/>
        <v>1201.5205473225681</v>
      </c>
      <c r="R197" s="4">
        <f t="shared" si="65"/>
        <v>332.37689067794116</v>
      </c>
      <c r="S197" s="4">
        <f t="shared" si="66"/>
        <v>1201.5205473225681</v>
      </c>
      <c r="T197" s="4">
        <f t="shared" si="67"/>
        <v>332.37689067794116</v>
      </c>
      <c r="U197" s="4">
        <f t="shared" si="68"/>
        <v>20</v>
      </c>
      <c r="V197" s="4">
        <f t="shared" si="69"/>
        <v>1.5205473225680635</v>
      </c>
      <c r="W197" s="4">
        <f t="shared" si="70"/>
        <v>5</v>
      </c>
      <c r="X197" s="4">
        <f t="shared" si="71"/>
        <v>32.376890677941162</v>
      </c>
    </row>
    <row r="198" spans="5:24" x14ac:dyDescent="0.35">
      <c r="E198" s="3">
        <v>44758</v>
      </c>
      <c r="F198">
        <f t="shared" si="54"/>
        <v>16</v>
      </c>
      <c r="G198">
        <f t="shared" si="55"/>
        <v>7</v>
      </c>
      <c r="H198">
        <f>COUNT($H$2:H197)</f>
        <v>196</v>
      </c>
      <c r="I198" s="1">
        <f t="shared" si="56"/>
        <v>3.3782879905040999</v>
      </c>
      <c r="J198" s="1">
        <f t="shared" si="57"/>
        <v>3.38689509366462</v>
      </c>
      <c r="K198" s="1">
        <f t="shared" si="58"/>
        <v>-5.9243538873043757</v>
      </c>
      <c r="L198" s="1">
        <f t="shared" si="59"/>
        <v>-5.97809509463388</v>
      </c>
      <c r="M198" s="1">
        <f t="shared" si="60"/>
        <v>0.37468411195430451</v>
      </c>
      <c r="N198" s="1">
        <f t="shared" si="61"/>
        <v>0.37326838233705179</v>
      </c>
      <c r="O198" s="1">
        <f t="shared" si="62"/>
        <v>-1.8943286795496679</v>
      </c>
      <c r="P198" s="1">
        <f t="shared" si="63"/>
        <v>1.8929810532956328</v>
      </c>
      <c r="Q198" s="4">
        <f t="shared" si="64"/>
        <v>1201.0325072824487</v>
      </c>
      <c r="R198" s="4">
        <f t="shared" si="65"/>
        <v>333.09879488635841</v>
      </c>
      <c r="S198" s="4">
        <f t="shared" si="66"/>
        <v>1201.0325072824487</v>
      </c>
      <c r="T198" s="4">
        <f t="shared" si="67"/>
        <v>333.09879488635841</v>
      </c>
      <c r="U198" s="4">
        <f t="shared" si="68"/>
        <v>20</v>
      </c>
      <c r="V198" s="4">
        <f t="shared" si="69"/>
        <v>1.0325072824487052</v>
      </c>
      <c r="W198" s="4">
        <f t="shared" si="70"/>
        <v>5</v>
      </c>
      <c r="X198" s="4">
        <f t="shared" si="71"/>
        <v>33.098794886358405</v>
      </c>
    </row>
    <row r="199" spans="5:24" x14ac:dyDescent="0.35">
      <c r="E199" s="3">
        <v>44759</v>
      </c>
      <c r="F199">
        <f t="shared" si="54"/>
        <v>17</v>
      </c>
      <c r="G199">
        <f t="shared" si="55"/>
        <v>7</v>
      </c>
      <c r="H199">
        <f>COUNT($H$2:H198)</f>
        <v>197</v>
      </c>
      <c r="I199" s="1">
        <f t="shared" si="56"/>
        <v>3.3955021968251398</v>
      </c>
      <c r="J199" s="1">
        <f t="shared" si="57"/>
        <v>3.4041092999856599</v>
      </c>
      <c r="K199" s="1">
        <f t="shared" si="58"/>
        <v>-6.0297553026656008</v>
      </c>
      <c r="L199" s="1">
        <f t="shared" si="59"/>
        <v>-6.0793053748340373</v>
      </c>
      <c r="M199" s="1">
        <f t="shared" si="60"/>
        <v>0.37182614666219099</v>
      </c>
      <c r="N199" s="1">
        <f t="shared" si="61"/>
        <v>0.37035754103313062</v>
      </c>
      <c r="O199" s="1">
        <f t="shared" si="62"/>
        <v>-1.8916103795356172</v>
      </c>
      <c r="P199" s="1">
        <f t="shared" si="63"/>
        <v>1.8902168944816762</v>
      </c>
      <c r="Q199" s="4">
        <f t="shared" si="64"/>
        <v>1200.5149202247883</v>
      </c>
      <c r="R199" s="4">
        <f t="shared" si="65"/>
        <v>333.83350370233302</v>
      </c>
      <c r="S199" s="4">
        <f t="shared" si="66"/>
        <v>1200.5149202247883</v>
      </c>
      <c r="T199" s="4">
        <f t="shared" si="67"/>
        <v>333.83350370233302</v>
      </c>
      <c r="U199" s="4">
        <f t="shared" si="68"/>
        <v>20</v>
      </c>
      <c r="V199" s="4">
        <f t="shared" si="69"/>
        <v>0.51492022478828403</v>
      </c>
      <c r="W199" s="4">
        <f t="shared" si="70"/>
        <v>5</v>
      </c>
      <c r="X199" s="4">
        <f t="shared" si="71"/>
        <v>33.833503702333019</v>
      </c>
    </row>
    <row r="200" spans="5:24" x14ac:dyDescent="0.35">
      <c r="E200" s="3">
        <v>44760</v>
      </c>
      <c r="F200">
        <f t="shared" si="54"/>
        <v>18</v>
      </c>
      <c r="G200">
        <f t="shared" si="55"/>
        <v>7</v>
      </c>
      <c r="H200">
        <f>COUNT($H$2:H199)</f>
        <v>198</v>
      </c>
      <c r="I200" s="1">
        <f t="shared" si="56"/>
        <v>3.4127164031461801</v>
      </c>
      <c r="J200" s="1">
        <f t="shared" si="57"/>
        <v>3.4213235063066998</v>
      </c>
      <c r="K200" s="1">
        <f t="shared" si="58"/>
        <v>-6.126716823432397</v>
      </c>
      <c r="L200" s="1">
        <f t="shared" si="59"/>
        <v>-6.1719618190768308</v>
      </c>
      <c r="M200" s="1">
        <f t="shared" si="60"/>
        <v>0.36886270351450279</v>
      </c>
      <c r="N200" s="1">
        <f t="shared" si="61"/>
        <v>0.36734177409657676</v>
      </c>
      <c r="O200" s="1">
        <f t="shared" si="62"/>
        <v>-1.8888008361001687</v>
      </c>
      <c r="P200" s="1">
        <f t="shared" si="63"/>
        <v>1.88736244398373</v>
      </c>
      <c r="Q200" s="4">
        <f t="shared" si="64"/>
        <v>1199.9679818207155</v>
      </c>
      <c r="R200" s="4">
        <f t="shared" si="65"/>
        <v>334.58035201202108</v>
      </c>
      <c r="S200" s="4">
        <f t="shared" si="66"/>
        <v>1199.9679818207155</v>
      </c>
      <c r="T200" s="4">
        <f t="shared" si="67"/>
        <v>334.58035201202108</v>
      </c>
      <c r="U200" s="4">
        <f t="shared" si="68"/>
        <v>19</v>
      </c>
      <c r="V200" s="4">
        <f t="shared" si="69"/>
        <v>59.967981820715522</v>
      </c>
      <c r="W200" s="4">
        <f t="shared" si="70"/>
        <v>5</v>
      </c>
      <c r="X200" s="4">
        <f t="shared" si="71"/>
        <v>34.580352012021081</v>
      </c>
    </row>
    <row r="201" spans="5:24" x14ac:dyDescent="0.35">
      <c r="E201" s="3">
        <v>44761</v>
      </c>
      <c r="F201">
        <f t="shared" si="54"/>
        <v>19</v>
      </c>
      <c r="G201">
        <f t="shared" si="55"/>
        <v>7</v>
      </c>
      <c r="H201">
        <f>COUNT($H$2:H200)</f>
        <v>199</v>
      </c>
      <c r="I201" s="1">
        <f t="shared" si="56"/>
        <v>3.4299306094672199</v>
      </c>
      <c r="J201" s="1">
        <f t="shared" si="57"/>
        <v>3.4385377126277397</v>
      </c>
      <c r="K201" s="1">
        <f t="shared" si="58"/>
        <v>-6.2150131999737468</v>
      </c>
      <c r="L201" s="1">
        <f t="shared" si="59"/>
        <v>-6.2558444809874105</v>
      </c>
      <c r="M201" s="1">
        <f t="shared" si="60"/>
        <v>0.3657948946594089</v>
      </c>
      <c r="N201" s="1">
        <f t="shared" si="61"/>
        <v>0.36422220893675344</v>
      </c>
      <c r="O201" s="1">
        <f t="shared" si="62"/>
        <v>-1.885901959224179</v>
      </c>
      <c r="P201" s="1">
        <f t="shared" si="63"/>
        <v>1.884419624286477</v>
      </c>
      <c r="Q201" s="4">
        <f t="shared" si="64"/>
        <v>1199.3919045559678</v>
      </c>
      <c r="R201" s="4">
        <f t="shared" si="65"/>
        <v>335.33867926801395</v>
      </c>
      <c r="S201" s="4">
        <f t="shared" si="66"/>
        <v>1199.3919045559678</v>
      </c>
      <c r="T201" s="4">
        <f t="shared" si="67"/>
        <v>335.33867926801395</v>
      </c>
      <c r="U201" s="4">
        <f t="shared" si="68"/>
        <v>19</v>
      </c>
      <c r="V201" s="4">
        <f t="shared" si="69"/>
        <v>59.391904555967812</v>
      </c>
      <c r="W201" s="4">
        <f t="shared" si="70"/>
        <v>5</v>
      </c>
      <c r="X201" s="4">
        <f t="shared" si="71"/>
        <v>35.338679268013948</v>
      </c>
    </row>
    <row r="202" spans="5:24" x14ac:dyDescent="0.35">
      <c r="E202" s="3">
        <v>44762</v>
      </c>
      <c r="F202">
        <f t="shared" si="54"/>
        <v>20</v>
      </c>
      <c r="G202">
        <f t="shared" si="55"/>
        <v>7</v>
      </c>
      <c r="H202">
        <f>COUNT($H$2:H201)</f>
        <v>200</v>
      </c>
      <c r="I202" s="1">
        <f t="shared" si="56"/>
        <v>3.4471448157882598</v>
      </c>
      <c r="J202" s="1">
        <f t="shared" si="57"/>
        <v>3.45575191894878</v>
      </c>
      <c r="K202" s="1">
        <f t="shared" si="58"/>
        <v>-6.2944298625050656</v>
      </c>
      <c r="L202" s="1">
        <f t="shared" si="59"/>
        <v>-6.3307442390968589</v>
      </c>
      <c r="M202" s="1">
        <f t="shared" si="60"/>
        <v>0.36262386247975192</v>
      </c>
      <c r="N202" s="1">
        <f t="shared" si="61"/>
        <v>0.36100000262042659</v>
      </c>
      <c r="O202" s="1">
        <f t="shared" si="62"/>
        <v>-1.8829156828838376</v>
      </c>
      <c r="P202" s="1">
        <f t="shared" si="63"/>
        <v>1.881390379854099</v>
      </c>
      <c r="Q202" s="4">
        <f t="shared" si="64"/>
        <v>1198.7869170954536</v>
      </c>
      <c r="R202" s="4">
        <f t="shared" si="65"/>
        <v>336.10783071047842</v>
      </c>
      <c r="S202" s="4">
        <f t="shared" si="66"/>
        <v>1198.7869170954536</v>
      </c>
      <c r="T202" s="4">
        <f t="shared" si="67"/>
        <v>336.10783071047842</v>
      </c>
      <c r="U202" s="4">
        <f t="shared" si="68"/>
        <v>19</v>
      </c>
      <c r="V202" s="4">
        <f t="shared" si="69"/>
        <v>58.786917095453646</v>
      </c>
      <c r="W202" s="4">
        <f t="shared" si="70"/>
        <v>5</v>
      </c>
      <c r="X202" s="4">
        <f t="shared" si="71"/>
        <v>36.107830710478424</v>
      </c>
    </row>
    <row r="203" spans="5:24" x14ac:dyDescent="0.35">
      <c r="E203" s="3">
        <v>44763</v>
      </c>
      <c r="F203">
        <f t="shared" si="54"/>
        <v>21</v>
      </c>
      <c r="G203">
        <f t="shared" si="55"/>
        <v>7</v>
      </c>
      <c r="H203">
        <f>COUNT($H$2:H202)</f>
        <v>201</v>
      </c>
      <c r="I203" s="1">
        <f t="shared" si="56"/>
        <v>3.4643590221092997</v>
      </c>
      <c r="J203" s="1">
        <f t="shared" si="57"/>
        <v>3.4729661252698198</v>
      </c>
      <c r="K203" s="1">
        <f t="shared" si="58"/>
        <v>-6.3647632079679575</v>
      </c>
      <c r="L203" s="1">
        <f t="shared" si="59"/>
        <v>-6.3964630772002504</v>
      </c>
      <c r="M203" s="1">
        <f t="shared" si="60"/>
        <v>0.35935077843499624</v>
      </c>
      <c r="N203" s="1">
        <f t="shared" si="61"/>
        <v>0.3576763407070383</v>
      </c>
      <c r="O203" s="1">
        <f t="shared" si="62"/>
        <v>-1.8798439610374491</v>
      </c>
      <c r="P203" s="1">
        <f t="shared" si="63"/>
        <v>1.8782766731556049</v>
      </c>
      <c r="Q203" s="4">
        <f t="shared" si="64"/>
        <v>1198.1532636503719</v>
      </c>
      <c r="R203" s="4">
        <f t="shared" si="65"/>
        <v>336.8871585584431</v>
      </c>
      <c r="S203" s="4">
        <f t="shared" si="66"/>
        <v>1198.1532636503719</v>
      </c>
      <c r="T203" s="4">
        <f t="shared" si="67"/>
        <v>336.8871585584431</v>
      </c>
      <c r="U203" s="4">
        <f t="shared" si="68"/>
        <v>19</v>
      </c>
      <c r="V203" s="4">
        <f t="shared" si="69"/>
        <v>58.153263650371855</v>
      </c>
      <c r="W203" s="4">
        <f t="shared" si="70"/>
        <v>5</v>
      </c>
      <c r="X203" s="4">
        <f t="shared" si="71"/>
        <v>36.887158558443105</v>
      </c>
    </row>
    <row r="204" spans="5:24" x14ac:dyDescent="0.35">
      <c r="E204" s="3">
        <v>44764</v>
      </c>
      <c r="F204">
        <f t="shared" si="54"/>
        <v>22</v>
      </c>
      <c r="G204">
        <f t="shared" si="55"/>
        <v>7</v>
      </c>
      <c r="H204">
        <f>COUNT($H$2:H203)</f>
        <v>202</v>
      </c>
      <c r="I204" s="1">
        <f t="shared" si="56"/>
        <v>3.48157322843034</v>
      </c>
      <c r="J204" s="1">
        <f t="shared" si="57"/>
        <v>3.4901803315908597</v>
      </c>
      <c r="K204" s="1">
        <f t="shared" si="58"/>
        <v>-6.4258208737811229</v>
      </c>
      <c r="L204" s="1">
        <f t="shared" si="59"/>
        <v>-6.4528143514168654</v>
      </c>
      <c r="M204" s="1">
        <f t="shared" si="60"/>
        <v>0.35597684189051904</v>
      </c>
      <c r="N204" s="1">
        <f t="shared" si="61"/>
        <v>0.35425243607271256</v>
      </c>
      <c r="O204" s="1">
        <f t="shared" si="62"/>
        <v>-1.8766887636925329</v>
      </c>
      <c r="P204" s="1">
        <f t="shared" si="63"/>
        <v>1.8750804807768013</v>
      </c>
      <c r="Q204" s="4">
        <f t="shared" si="64"/>
        <v>1197.4912033506066</v>
      </c>
      <c r="R204" s="4">
        <f t="shared" si="65"/>
        <v>337.67602316792903</v>
      </c>
      <c r="S204" s="4">
        <f t="shared" si="66"/>
        <v>1197.4912033506066</v>
      </c>
      <c r="T204" s="4">
        <f t="shared" si="67"/>
        <v>337.67602316792903</v>
      </c>
      <c r="U204" s="4">
        <f t="shared" si="68"/>
        <v>19</v>
      </c>
      <c r="V204" s="4">
        <f t="shared" si="69"/>
        <v>57.491203350606611</v>
      </c>
      <c r="W204" s="4">
        <f t="shared" si="70"/>
        <v>5</v>
      </c>
      <c r="X204" s="4">
        <f t="shared" si="71"/>
        <v>37.676023167929031</v>
      </c>
    </row>
    <row r="205" spans="5:24" x14ac:dyDescent="0.35">
      <c r="E205" s="3">
        <v>44765</v>
      </c>
      <c r="F205">
        <f t="shared" si="54"/>
        <v>23</v>
      </c>
      <c r="G205">
        <f t="shared" si="55"/>
        <v>7</v>
      </c>
      <c r="H205">
        <f>COUNT($H$2:H204)</f>
        <v>203</v>
      </c>
      <c r="I205" s="1">
        <f t="shared" si="56"/>
        <v>3.4987874347513799</v>
      </c>
      <c r="J205" s="1">
        <f t="shared" si="57"/>
        <v>3.5073945379119</v>
      </c>
      <c r="K205" s="1">
        <f t="shared" si="58"/>
        <v>-6.4774219981283165</v>
      </c>
      <c r="L205" s="1">
        <f t="shared" si="59"/>
        <v>-6.4996230436264</v>
      </c>
      <c r="M205" s="1">
        <f t="shared" si="60"/>
        <v>0.35250327893703198</v>
      </c>
      <c r="N205" s="1">
        <f t="shared" si="61"/>
        <v>0.35072952772579313</v>
      </c>
      <c r="O205" s="1">
        <f t="shared" si="62"/>
        <v>-1.8734520730656419</v>
      </c>
      <c r="P205" s="1">
        <f t="shared" si="63"/>
        <v>1.8718037896308035</v>
      </c>
      <c r="Q205" s="4">
        <f t="shared" si="64"/>
        <v>1196.8010096249125</v>
      </c>
      <c r="R205" s="4">
        <f t="shared" si="65"/>
        <v>338.4737941538728</v>
      </c>
      <c r="S205" s="4">
        <f t="shared" si="66"/>
        <v>1196.8010096249125</v>
      </c>
      <c r="T205" s="4">
        <f t="shared" si="67"/>
        <v>338.4737941538728</v>
      </c>
      <c r="U205" s="4">
        <f t="shared" si="68"/>
        <v>19</v>
      </c>
      <c r="V205" s="4">
        <f t="shared" si="69"/>
        <v>56.801009624912467</v>
      </c>
      <c r="W205" s="4">
        <f t="shared" si="70"/>
        <v>5</v>
      </c>
      <c r="X205" s="4">
        <f t="shared" si="71"/>
        <v>38.473794153872802</v>
      </c>
    </row>
    <row r="206" spans="5:24" x14ac:dyDescent="0.35">
      <c r="E206" s="3">
        <v>44766</v>
      </c>
      <c r="F206">
        <f t="shared" si="54"/>
        <v>24</v>
      </c>
      <c r="G206">
        <f t="shared" si="55"/>
        <v>7</v>
      </c>
      <c r="H206">
        <f>COUNT($H$2:H205)</f>
        <v>204</v>
      </c>
      <c r="I206" s="1">
        <f t="shared" si="56"/>
        <v>3.5160016410724197</v>
      </c>
      <c r="J206" s="1">
        <f t="shared" si="57"/>
        <v>3.5246087442329399</v>
      </c>
      <c r="K206" s="1">
        <f t="shared" si="58"/>
        <v>-6.5193974664653274</v>
      </c>
      <c r="L206" s="1">
        <f t="shared" si="59"/>
        <v>-6.5367260009712584</v>
      </c>
      <c r="M206" s="1">
        <f t="shared" si="60"/>
        <v>0.34893134120293562</v>
      </c>
      <c r="N206" s="1">
        <f t="shared" si="61"/>
        <v>0.3471088796167186</v>
      </c>
      <c r="O206" s="1">
        <f t="shared" si="62"/>
        <v>-1.8701358798462739</v>
      </c>
      <c r="P206" s="1">
        <f t="shared" si="63"/>
        <v>1.868448593277932</v>
      </c>
      <c r="Q206" s="4">
        <f t="shared" si="64"/>
        <v>1196.0829695911705</v>
      </c>
      <c r="R206" s="4">
        <f t="shared" si="65"/>
        <v>339.27985147304656</v>
      </c>
      <c r="S206" s="4">
        <f t="shared" si="66"/>
        <v>1196.0829695911705</v>
      </c>
      <c r="T206" s="4">
        <f t="shared" si="67"/>
        <v>339.27985147304656</v>
      </c>
      <c r="U206" s="4">
        <f t="shared" si="68"/>
        <v>19</v>
      </c>
      <c r="V206" s="4">
        <f t="shared" si="69"/>
        <v>56.082969591170468</v>
      </c>
      <c r="W206" s="4">
        <f t="shared" si="70"/>
        <v>5</v>
      </c>
      <c r="X206" s="4">
        <f t="shared" si="71"/>
        <v>39.279851473046563</v>
      </c>
    </row>
    <row r="207" spans="5:24" x14ac:dyDescent="0.35">
      <c r="E207" s="3">
        <v>44767</v>
      </c>
      <c r="F207">
        <f t="shared" si="54"/>
        <v>25</v>
      </c>
      <c r="G207">
        <f t="shared" si="55"/>
        <v>7</v>
      </c>
      <c r="H207">
        <f>COUNT($H$2:H206)</f>
        <v>205</v>
      </c>
      <c r="I207" s="1">
        <f t="shared" si="56"/>
        <v>3.5332158473934601</v>
      </c>
      <c r="J207" s="1">
        <f t="shared" si="57"/>
        <v>3.5418229505539798</v>
      </c>
      <c r="K207" s="1">
        <f t="shared" si="58"/>
        <v>-6.5515901439442672</v>
      </c>
      <c r="L207" s="1">
        <f t="shared" si="59"/>
        <v>-6.5639721611316002</v>
      </c>
      <c r="M207" s="1">
        <f t="shared" si="60"/>
        <v>0.34526230466241897</v>
      </c>
      <c r="N207" s="1">
        <f t="shared" si="61"/>
        <v>0.34339177944504895</v>
      </c>
      <c r="O207" s="1">
        <f t="shared" si="62"/>
        <v>-1.8667421795752059</v>
      </c>
      <c r="P207" s="1">
        <f t="shared" si="63"/>
        <v>1.8650168883647931</v>
      </c>
      <c r="Q207" s="4">
        <f t="shared" si="64"/>
        <v>1195.337383458791</v>
      </c>
      <c r="R207" s="4">
        <f t="shared" si="65"/>
        <v>340.09358646543552</v>
      </c>
      <c r="S207" s="4">
        <f t="shared" si="66"/>
        <v>1195.337383458791</v>
      </c>
      <c r="T207" s="4">
        <f t="shared" si="67"/>
        <v>340.09358646543552</v>
      </c>
      <c r="U207" s="4">
        <f t="shared" si="68"/>
        <v>19</v>
      </c>
      <c r="V207" s="4">
        <f t="shared" si="69"/>
        <v>55.33738345879101</v>
      </c>
      <c r="W207" s="4">
        <f t="shared" si="70"/>
        <v>5</v>
      </c>
      <c r="X207" s="4">
        <f t="shared" si="71"/>
        <v>40.093586465435521</v>
      </c>
    </row>
    <row r="208" spans="5:24" x14ac:dyDescent="0.35">
      <c r="E208" s="3">
        <v>44768</v>
      </c>
      <c r="F208">
        <f t="shared" si="54"/>
        <v>26</v>
      </c>
      <c r="G208">
        <f t="shared" si="55"/>
        <v>7</v>
      </c>
      <c r="H208">
        <f>COUNT($H$2:H207)</f>
        <v>206</v>
      </c>
      <c r="I208" s="1">
        <f t="shared" si="56"/>
        <v>3.5504300537144999</v>
      </c>
      <c r="J208" s="1">
        <f t="shared" si="57"/>
        <v>3.5590371568750201</v>
      </c>
      <c r="K208" s="1">
        <f t="shared" si="58"/>
        <v>-6.5738550934702102</v>
      </c>
      <c r="L208" s="1">
        <f t="shared" si="59"/>
        <v>-6.5812227630966316</v>
      </c>
      <c r="M208" s="1">
        <f t="shared" si="60"/>
        <v>0.34149746844211665</v>
      </c>
      <c r="N208" s="1">
        <f t="shared" si="61"/>
        <v>0.33957953746645397</v>
      </c>
      <c r="O208" s="1">
        <f t="shared" si="62"/>
        <v>-1.863272969146502</v>
      </c>
      <c r="P208" s="1">
        <f t="shared" si="63"/>
        <v>1.861510671191271</v>
      </c>
      <c r="Q208" s="4">
        <f t="shared" si="64"/>
        <v>1194.564563945087</v>
      </c>
      <c r="R208" s="4">
        <f t="shared" si="65"/>
        <v>340.91440285179698</v>
      </c>
      <c r="S208" s="4">
        <f t="shared" si="66"/>
        <v>1194.564563945087</v>
      </c>
      <c r="T208" s="4">
        <f t="shared" si="67"/>
        <v>340.91440285179698</v>
      </c>
      <c r="U208" s="4">
        <f t="shared" si="68"/>
        <v>19</v>
      </c>
      <c r="V208" s="4">
        <f t="shared" si="69"/>
        <v>54.564563945087002</v>
      </c>
      <c r="W208" s="4">
        <f t="shared" si="70"/>
        <v>5</v>
      </c>
      <c r="X208" s="4">
        <f t="shared" si="71"/>
        <v>40.914402851796979</v>
      </c>
    </row>
    <row r="209" spans="5:24" x14ac:dyDescent="0.35">
      <c r="E209" s="3">
        <v>44769</v>
      </c>
      <c r="F209">
        <f t="shared" si="54"/>
        <v>27</v>
      </c>
      <c r="G209">
        <f t="shared" si="55"/>
        <v>7</v>
      </c>
      <c r="H209">
        <f>COUNT($H$2:H208)</f>
        <v>207</v>
      </c>
      <c r="I209" s="1">
        <f t="shared" si="56"/>
        <v>3.5676442600355398</v>
      </c>
      <c r="J209" s="1">
        <f t="shared" si="57"/>
        <v>3.57625136319606</v>
      </c>
      <c r="K209" s="1">
        <f t="shared" si="58"/>
        <v>-6.586059779122369</v>
      </c>
      <c r="L209" s="1">
        <f t="shared" si="59"/>
        <v>-6.5883515431729958</v>
      </c>
      <c r="M209" s="1">
        <f t="shared" si="60"/>
        <v>0.33763815362912875</v>
      </c>
      <c r="N209" s="1">
        <f t="shared" si="61"/>
        <v>0.33567348530246527</v>
      </c>
      <c r="O209" s="1">
        <f t="shared" si="62"/>
        <v>-1.8597302434414107</v>
      </c>
      <c r="P209" s="1">
        <f t="shared" si="63"/>
        <v>1.8579319344131175</v>
      </c>
      <c r="Q209" s="4">
        <f t="shared" si="64"/>
        <v>1193.7648357072421</v>
      </c>
      <c r="R209" s="4">
        <f t="shared" si="65"/>
        <v>341.74171768537917</v>
      </c>
      <c r="S209" s="4">
        <f t="shared" si="66"/>
        <v>1193.7648357072421</v>
      </c>
      <c r="T209" s="4">
        <f t="shared" si="67"/>
        <v>341.74171768537917</v>
      </c>
      <c r="U209" s="4">
        <f t="shared" si="68"/>
        <v>19</v>
      </c>
      <c r="V209" s="4">
        <f t="shared" si="69"/>
        <v>53.764835707242128</v>
      </c>
      <c r="W209" s="4">
        <f t="shared" si="70"/>
        <v>5</v>
      </c>
      <c r="X209" s="4">
        <f t="shared" si="71"/>
        <v>41.741717685379172</v>
      </c>
    </row>
    <row r="210" spans="5:24" x14ac:dyDescent="0.35">
      <c r="E210" s="3">
        <v>44770</v>
      </c>
      <c r="F210">
        <f t="shared" si="54"/>
        <v>28</v>
      </c>
      <c r="G210">
        <f t="shared" si="55"/>
        <v>7</v>
      </c>
      <c r="H210">
        <f>COUNT($H$2:H209)</f>
        <v>208</v>
      </c>
      <c r="I210" s="1">
        <f t="shared" si="56"/>
        <v>3.5848584663565797</v>
      </c>
      <c r="J210" s="1">
        <f t="shared" si="57"/>
        <v>3.5934655695170998</v>
      </c>
      <c r="K210" s="1">
        <f t="shared" si="58"/>
        <v>-6.588084254689262</v>
      </c>
      <c r="L210" s="1">
        <f t="shared" si="59"/>
        <v>-6.5852449159885555</v>
      </c>
      <c r="M210" s="1">
        <f t="shared" si="60"/>
        <v>0.33368570208319714</v>
      </c>
      <c r="N210" s="1">
        <f t="shared" si="61"/>
        <v>0.33167497475576829</v>
      </c>
      <c r="O210" s="1">
        <f t="shared" si="62"/>
        <v>-1.856115992101302</v>
      </c>
      <c r="P210" s="1">
        <f t="shared" si="63"/>
        <v>1.8542826638867673</v>
      </c>
      <c r="Q210" s="4">
        <f t="shared" si="64"/>
        <v>1192.938534791258</v>
      </c>
      <c r="R210" s="4">
        <f t="shared" si="65"/>
        <v>342.57496225604007</v>
      </c>
      <c r="S210" s="4">
        <f t="shared" si="66"/>
        <v>1192.938534791258</v>
      </c>
      <c r="T210" s="4">
        <f t="shared" si="67"/>
        <v>342.57496225604007</v>
      </c>
      <c r="U210" s="4">
        <f t="shared" si="68"/>
        <v>19</v>
      </c>
      <c r="V210" s="4">
        <f t="shared" si="69"/>
        <v>52.938534791258007</v>
      </c>
      <c r="W210" s="4">
        <f t="shared" si="70"/>
        <v>5</v>
      </c>
      <c r="X210" s="4">
        <f t="shared" si="71"/>
        <v>42.574962256040067</v>
      </c>
    </row>
    <row r="211" spans="5:24" x14ac:dyDescent="0.35">
      <c r="E211" s="3">
        <v>44771</v>
      </c>
      <c r="F211">
        <f t="shared" si="54"/>
        <v>29</v>
      </c>
      <c r="G211">
        <f t="shared" si="55"/>
        <v>7</v>
      </c>
      <c r="H211">
        <f>COUNT($H$2:H210)</f>
        <v>209</v>
      </c>
      <c r="I211" s="1">
        <f t="shared" si="56"/>
        <v>3.60207267267762</v>
      </c>
      <c r="J211" s="1">
        <f t="shared" si="57"/>
        <v>3.6106797758381397</v>
      </c>
      <c r="K211" s="1">
        <f t="shared" si="58"/>
        <v>-6.579821337085157</v>
      </c>
      <c r="L211" s="1">
        <f t="shared" si="59"/>
        <v>-6.5718021402677813</v>
      </c>
      <c r="M211" s="1">
        <f t="shared" si="60"/>
        <v>0.32964147525580767</v>
      </c>
      <c r="N211" s="1">
        <f t="shared" si="61"/>
        <v>0.32758537663379789</v>
      </c>
      <c r="O211" s="1">
        <f t="shared" si="62"/>
        <v>-1.852432196445772</v>
      </c>
      <c r="P211" s="1">
        <f t="shared" si="63"/>
        <v>1.8505648356620104</v>
      </c>
      <c r="Q211" s="4">
        <f t="shared" si="64"/>
        <v>1192.0860080990522</v>
      </c>
      <c r="R211" s="4">
        <f t="shared" si="65"/>
        <v>343.41358294525207</v>
      </c>
      <c r="S211" s="4">
        <f t="shared" si="66"/>
        <v>1192.0860080990522</v>
      </c>
      <c r="T211" s="4">
        <f t="shared" si="67"/>
        <v>343.41358294525207</v>
      </c>
      <c r="U211" s="4">
        <f t="shared" si="68"/>
        <v>19</v>
      </c>
      <c r="V211" s="4">
        <f t="shared" si="69"/>
        <v>52.086008099052151</v>
      </c>
      <c r="W211" s="4">
        <f t="shared" si="70"/>
        <v>5</v>
      </c>
      <c r="X211" s="4">
        <f t="shared" si="71"/>
        <v>43.413582945252074</v>
      </c>
    </row>
    <row r="212" spans="5:24" x14ac:dyDescent="0.35">
      <c r="E212" s="3">
        <v>44772</v>
      </c>
      <c r="F212">
        <f t="shared" si="54"/>
        <v>30</v>
      </c>
      <c r="G212">
        <f t="shared" si="55"/>
        <v>7</v>
      </c>
      <c r="H212">
        <f>COUNT($H$2:H211)</f>
        <v>210</v>
      </c>
      <c r="I212" s="1">
        <f t="shared" si="56"/>
        <v>3.6192868789986599</v>
      </c>
      <c r="J212" s="1">
        <f t="shared" si="57"/>
        <v>3.62789398215918</v>
      </c>
      <c r="K212" s="1">
        <f t="shared" si="58"/>
        <v>-6.5611767644329753</v>
      </c>
      <c r="L212" s="1">
        <f t="shared" si="59"/>
        <v>-6.5479354691730274</v>
      </c>
      <c r="M212" s="1">
        <f t="shared" si="60"/>
        <v>0.32550685301895621</v>
      </c>
      <c r="N212" s="1">
        <f t="shared" si="61"/>
        <v>0.32340607958335305</v>
      </c>
      <c r="O212" s="1">
        <f t="shared" si="62"/>
        <v>-1.8486808265410337</v>
      </c>
      <c r="P212" s="1">
        <f t="shared" si="63"/>
        <v>1.8467804131271399</v>
      </c>
      <c r="Q212" s="4">
        <f t="shared" si="64"/>
        <v>1191.2076128746642</v>
      </c>
      <c r="R212" s="4">
        <f t="shared" si="65"/>
        <v>344.25704203072644</v>
      </c>
      <c r="S212" s="4">
        <f t="shared" si="66"/>
        <v>1191.2076128746642</v>
      </c>
      <c r="T212" s="4">
        <f t="shared" si="67"/>
        <v>344.25704203072644</v>
      </c>
      <c r="U212" s="4">
        <f t="shared" si="68"/>
        <v>19</v>
      </c>
      <c r="V212" s="4">
        <f t="shared" si="69"/>
        <v>51.207612874664164</v>
      </c>
      <c r="W212" s="4">
        <f t="shared" si="70"/>
        <v>5</v>
      </c>
      <c r="X212" s="4">
        <f t="shared" si="71"/>
        <v>44.257042030726438</v>
      </c>
    </row>
    <row r="213" spans="5:24" x14ac:dyDescent="0.35">
      <c r="E213" s="3">
        <v>44773</v>
      </c>
      <c r="F213">
        <f t="shared" si="54"/>
        <v>31</v>
      </c>
      <c r="G213">
        <f t="shared" si="55"/>
        <v>7</v>
      </c>
      <c r="H213">
        <f>COUNT($H$2:H212)</f>
        <v>211</v>
      </c>
      <c r="I213" s="1">
        <f t="shared" si="56"/>
        <v>3.6365010853196997</v>
      </c>
      <c r="J213" s="1">
        <f t="shared" si="57"/>
        <v>3.6451081884802199</v>
      </c>
      <c r="K213" s="1">
        <f t="shared" si="58"/>
        <v>-6.5320693386170898</v>
      </c>
      <c r="L213" s="1">
        <f t="shared" si="59"/>
        <v>-6.51357028502433</v>
      </c>
      <c r="M213" s="1">
        <f t="shared" si="60"/>
        <v>0.3212832325062841</v>
      </c>
      <c r="N213" s="1">
        <f t="shared" si="61"/>
        <v>0.31913848893891816</v>
      </c>
      <c r="O213" s="1">
        <f t="shared" si="62"/>
        <v>-1.8448638384227454</v>
      </c>
      <c r="P213" s="1">
        <f t="shared" si="63"/>
        <v>1.8429313443102622</v>
      </c>
      <c r="Q213" s="4">
        <f t="shared" si="64"/>
        <v>1190.3037162103303</v>
      </c>
      <c r="R213" s="4">
        <f t="shared" si="65"/>
        <v>345.10481843962776</v>
      </c>
      <c r="S213" s="4">
        <f t="shared" si="66"/>
        <v>1190.3037162103303</v>
      </c>
      <c r="T213" s="4">
        <f t="shared" si="67"/>
        <v>345.10481843962776</v>
      </c>
      <c r="U213" s="4">
        <f t="shared" si="68"/>
        <v>19</v>
      </c>
      <c r="V213" s="4">
        <f t="shared" si="69"/>
        <v>50.303716210330322</v>
      </c>
      <c r="W213" s="4">
        <f t="shared" si="70"/>
        <v>5</v>
      </c>
      <c r="X213" s="4">
        <f t="shared" si="71"/>
        <v>45.104818439627763</v>
      </c>
    </row>
    <row r="214" spans="5:24" x14ac:dyDescent="0.35">
      <c r="E214" s="3">
        <v>44774</v>
      </c>
      <c r="F214">
        <f t="shared" si="54"/>
        <v>1</v>
      </c>
      <c r="G214">
        <f t="shared" si="55"/>
        <v>8</v>
      </c>
      <c r="H214">
        <f>COUNT($H$2:H213)</f>
        <v>212</v>
      </c>
      <c r="I214" s="1">
        <f t="shared" si="56"/>
        <v>3.65371529164074</v>
      </c>
      <c r="J214" s="1">
        <f t="shared" si="57"/>
        <v>3.6623223948012598</v>
      </c>
      <c r="K214" s="1">
        <f t="shared" si="58"/>
        <v>-6.4924310521279374</v>
      </c>
      <c r="L214" s="1">
        <f t="shared" si="59"/>
        <v>-6.4686452182289758</v>
      </c>
      <c r="M214" s="1">
        <f t="shared" si="60"/>
        <v>0.31697202696924176</v>
      </c>
      <c r="N214" s="1">
        <f t="shared" si="61"/>
        <v>0.31478402558731866</v>
      </c>
      <c r="O214" s="1">
        <f t="shared" si="62"/>
        <v>-1.8409831714764879</v>
      </c>
      <c r="P214" s="1">
        <f t="shared" si="63"/>
        <v>1.8390195593395213</v>
      </c>
      <c r="Q214" s="4">
        <f t="shared" si="64"/>
        <v>1189.3746945729754</v>
      </c>
      <c r="R214" s="4">
        <f t="shared" si="65"/>
        <v>345.95640844957705</v>
      </c>
      <c r="S214" s="4">
        <f t="shared" si="66"/>
        <v>1189.3746945729754</v>
      </c>
      <c r="T214" s="4">
        <f t="shared" si="67"/>
        <v>345.95640844957705</v>
      </c>
      <c r="U214" s="4">
        <f t="shared" si="68"/>
        <v>19</v>
      </c>
      <c r="V214" s="4">
        <f t="shared" si="69"/>
        <v>49.374694572975386</v>
      </c>
      <c r="W214" s="4">
        <f t="shared" si="70"/>
        <v>5</v>
      </c>
      <c r="X214" s="4">
        <f t="shared" si="71"/>
        <v>45.956408449577054</v>
      </c>
    </row>
    <row r="215" spans="5:24" x14ac:dyDescent="0.35">
      <c r="E215" s="3">
        <v>44775</v>
      </c>
      <c r="F215">
        <f t="shared" si="54"/>
        <v>2</v>
      </c>
      <c r="G215">
        <f t="shared" si="55"/>
        <v>8</v>
      </c>
      <c r="H215">
        <f>COUNT($H$2:H214)</f>
        <v>213</v>
      </c>
      <c r="I215" s="1">
        <f t="shared" si="56"/>
        <v>3.6709294979617799</v>
      </c>
      <c r="J215" s="1">
        <f t="shared" si="57"/>
        <v>3.6795366011223001</v>
      </c>
      <c r="K215" s="1">
        <f t="shared" si="58"/>
        <v>-6.4422071990390384</v>
      </c>
      <c r="L215" s="1">
        <f t="shared" si="59"/>
        <v>-6.4131122502708386</v>
      </c>
      <c r="M215" s="1">
        <f t="shared" si="60"/>
        <v>0.31257466465088429</v>
      </c>
      <c r="N215" s="1">
        <f t="shared" si="61"/>
        <v>0.31034412485129448</v>
      </c>
      <c r="O215" s="1">
        <f t="shared" si="62"/>
        <v>-1.8370407459782103</v>
      </c>
      <c r="P215" s="1">
        <f t="shared" si="63"/>
        <v>1.8350469680641335</v>
      </c>
      <c r="Q215" s="4">
        <f t="shared" si="64"/>
        <v>1188.4209333515021</v>
      </c>
      <c r="R215" s="4">
        <f t="shared" si="65"/>
        <v>346.81132633685979</v>
      </c>
      <c r="S215" s="4">
        <f t="shared" si="66"/>
        <v>1188.4209333515021</v>
      </c>
      <c r="T215" s="4">
        <f t="shared" si="67"/>
        <v>346.81132633685979</v>
      </c>
      <c r="U215" s="4">
        <f t="shared" si="68"/>
        <v>19</v>
      </c>
      <c r="V215" s="4">
        <f t="shared" si="69"/>
        <v>48.420933351502072</v>
      </c>
      <c r="W215" s="4">
        <f t="shared" si="70"/>
        <v>5</v>
      </c>
      <c r="X215" s="4">
        <f t="shared" si="71"/>
        <v>46.811326336859793</v>
      </c>
    </row>
    <row r="216" spans="5:24" x14ac:dyDescent="0.35">
      <c r="E216" s="3">
        <v>44776</v>
      </c>
      <c r="F216">
        <f t="shared" si="54"/>
        <v>3</v>
      </c>
      <c r="G216">
        <f t="shared" si="55"/>
        <v>8</v>
      </c>
      <c r="H216">
        <f>COUNT($H$2:H215)</f>
        <v>214</v>
      </c>
      <c r="I216" s="1">
        <f t="shared" si="56"/>
        <v>3.6881437042828198</v>
      </c>
      <c r="J216" s="1">
        <f t="shared" si="57"/>
        <v>3.6967508074433399</v>
      </c>
      <c r="K216" s="1">
        <f t="shared" si="58"/>
        <v>-6.3813564699758833</v>
      </c>
      <c r="L216" s="1">
        <f t="shared" si="59"/>
        <v>-6.3469368006284537</v>
      </c>
      <c r="M216" s="1">
        <f t="shared" si="60"/>
        <v>0.30809258767984865</v>
      </c>
      <c r="N216" s="1">
        <f t="shared" si="61"/>
        <v>0.3058202353945027</v>
      </c>
      <c r="O216" s="1">
        <f t="shared" si="62"/>
        <v>-1.8330384607961201</v>
      </c>
      <c r="P216" s="1">
        <f t="shared" si="63"/>
        <v>1.8310154578373017</v>
      </c>
      <c r="Q216" s="4">
        <f t="shared" si="64"/>
        <v>1187.4428264250728</v>
      </c>
      <c r="R216" s="4">
        <f t="shared" si="65"/>
        <v>347.66910497146256</v>
      </c>
      <c r="S216" s="4">
        <f t="shared" si="66"/>
        <v>1187.4428264250728</v>
      </c>
      <c r="T216" s="4">
        <f t="shared" si="67"/>
        <v>347.66910497146256</v>
      </c>
      <c r="U216" s="4">
        <f t="shared" si="68"/>
        <v>19</v>
      </c>
      <c r="V216" s="4">
        <f t="shared" si="69"/>
        <v>47.442826425072781</v>
      </c>
      <c r="W216" s="4">
        <f t="shared" si="70"/>
        <v>5</v>
      </c>
      <c r="X216" s="4">
        <f t="shared" si="71"/>
        <v>47.669104971462559</v>
      </c>
    </row>
    <row r="217" spans="5:24" x14ac:dyDescent="0.35">
      <c r="E217" s="3">
        <v>44777</v>
      </c>
      <c r="F217">
        <f t="shared" si="54"/>
        <v>4</v>
      </c>
      <c r="G217">
        <f t="shared" si="55"/>
        <v>8</v>
      </c>
      <c r="H217">
        <f>COUNT($H$2:H216)</f>
        <v>215</v>
      </c>
      <c r="I217" s="1">
        <f t="shared" si="56"/>
        <v>3.7053579106038597</v>
      </c>
      <c r="J217" s="1">
        <f t="shared" si="57"/>
        <v>3.7139650137643798</v>
      </c>
      <c r="K217" s="1">
        <f t="shared" si="58"/>
        <v>-6.309851030955226</v>
      </c>
      <c r="L217" s="1">
        <f t="shared" si="59"/>
        <v>-6.2700977975099237</v>
      </c>
      <c r="M217" s="1">
        <f t="shared" si="60"/>
        <v>0.30352725098699423</v>
      </c>
      <c r="N217" s="1">
        <f t="shared" si="61"/>
        <v>0.30121381815039561</v>
      </c>
      <c r="O217" s="1">
        <f t="shared" si="62"/>
        <v>-1.828978191254695</v>
      </c>
      <c r="P217" s="1">
        <f t="shared" si="63"/>
        <v>1.8269268914613064</v>
      </c>
      <c r="Q217" s="4">
        <f t="shared" si="64"/>
        <v>1186.4407757524157</v>
      </c>
      <c r="R217" s="4">
        <f t="shared" si="65"/>
        <v>348.52929635875859</v>
      </c>
      <c r="S217" s="4">
        <f t="shared" si="66"/>
        <v>1186.4407757524157</v>
      </c>
      <c r="T217" s="4">
        <f t="shared" si="67"/>
        <v>348.52929635875859</v>
      </c>
      <c r="U217" s="4">
        <f t="shared" si="68"/>
        <v>19</v>
      </c>
      <c r="V217" s="4">
        <f t="shared" si="69"/>
        <v>46.440775752415675</v>
      </c>
      <c r="W217" s="4">
        <f t="shared" si="70"/>
        <v>5</v>
      </c>
      <c r="X217" s="4">
        <f t="shared" si="71"/>
        <v>48.529296358758586</v>
      </c>
    </row>
    <row r="218" spans="5:24" x14ac:dyDescent="0.35">
      <c r="E218" s="3">
        <v>44778</v>
      </c>
      <c r="F218">
        <f t="shared" si="54"/>
        <v>5</v>
      </c>
      <c r="G218">
        <f t="shared" si="55"/>
        <v>8</v>
      </c>
      <c r="H218">
        <f>COUNT($H$2:H217)</f>
        <v>216</v>
      </c>
      <c r="I218" s="1">
        <f t="shared" si="56"/>
        <v>3.7225721169249</v>
      </c>
      <c r="J218" s="1">
        <f t="shared" si="57"/>
        <v>3.7311792200854197</v>
      </c>
      <c r="K218" s="1">
        <f t="shared" si="58"/>
        <v>-6.2276765859924419</v>
      </c>
      <c r="L218" s="1">
        <f t="shared" si="59"/>
        <v>-6.1825877323120224</v>
      </c>
      <c r="M218" s="1">
        <f t="shared" si="60"/>
        <v>0.29888012124711211</v>
      </c>
      <c r="N218" s="1">
        <f t="shared" si="61"/>
        <v>0.29652634527734539</v>
      </c>
      <c r="O218" s="1">
        <f t="shared" si="62"/>
        <v>-1.8248617871607489</v>
      </c>
      <c r="P218" s="1">
        <f t="shared" si="63"/>
        <v>1.8227831052943584</v>
      </c>
      <c r="Q218" s="4">
        <f t="shared" si="64"/>
        <v>1185.4151909820389</v>
      </c>
      <c r="R218" s="4">
        <f t="shared" si="65"/>
        <v>349.39147212784388</v>
      </c>
      <c r="S218" s="4">
        <f t="shared" si="66"/>
        <v>1185.4151909820389</v>
      </c>
      <c r="T218" s="4">
        <f t="shared" si="67"/>
        <v>349.39147212784388</v>
      </c>
      <c r="U218" s="4">
        <f t="shared" si="68"/>
        <v>19</v>
      </c>
      <c r="V218" s="4">
        <f t="shared" si="69"/>
        <v>45.415190982038894</v>
      </c>
      <c r="W218" s="4">
        <f t="shared" si="70"/>
        <v>5</v>
      </c>
      <c r="X218" s="4">
        <f t="shared" si="71"/>
        <v>49.391472127843883</v>
      </c>
    </row>
    <row r="219" spans="5:24" x14ac:dyDescent="0.35">
      <c r="E219" s="3">
        <v>44779</v>
      </c>
      <c r="F219">
        <f t="shared" si="54"/>
        <v>6</v>
      </c>
      <c r="G219">
        <f t="shared" si="55"/>
        <v>8</v>
      </c>
      <c r="H219">
        <f>COUNT($H$2:H218)</f>
        <v>217</v>
      </c>
      <c r="I219" s="1">
        <f t="shared" si="56"/>
        <v>3.7397863232459398</v>
      </c>
      <c r="J219" s="1">
        <f t="shared" si="57"/>
        <v>3.74839342640646</v>
      </c>
      <c r="K219" s="1">
        <f t="shared" si="58"/>
        <v>-6.134832423394041</v>
      </c>
      <c r="L219" s="1">
        <f t="shared" si="59"/>
        <v>-6.0844126977301825</v>
      </c>
      <c r="M219" s="1">
        <f t="shared" si="60"/>
        <v>0.29415267584803495</v>
      </c>
      <c r="N219" s="1">
        <f t="shared" si="61"/>
        <v>0.29175929914229887</v>
      </c>
      <c r="O219" s="1">
        <f t="shared" si="62"/>
        <v>-1.820691070990798</v>
      </c>
      <c r="P219" s="1">
        <f t="shared" si="63"/>
        <v>1.8185859075181283</v>
      </c>
      <c r="Q219" s="4">
        <f t="shared" si="64"/>
        <v>1184.3664890830999</v>
      </c>
      <c r="R219" s="4">
        <f t="shared" si="65"/>
        <v>350.25522396670073</v>
      </c>
      <c r="S219" s="4">
        <f t="shared" si="66"/>
        <v>1184.3664890830999</v>
      </c>
      <c r="T219" s="4">
        <f t="shared" si="67"/>
        <v>350.25522396670073</v>
      </c>
      <c r="U219" s="4">
        <f t="shared" si="68"/>
        <v>19</v>
      </c>
      <c r="V219" s="4">
        <f t="shared" si="69"/>
        <v>44.36648908309985</v>
      </c>
      <c r="W219" s="4">
        <f t="shared" si="70"/>
        <v>5</v>
      </c>
      <c r="X219" s="4">
        <f t="shared" si="71"/>
        <v>50.255223966700726</v>
      </c>
    </row>
    <row r="220" spans="5:24" x14ac:dyDescent="0.35">
      <c r="E220" s="3">
        <v>44780</v>
      </c>
      <c r="F220">
        <f t="shared" si="54"/>
        <v>7</v>
      </c>
      <c r="G220">
        <f t="shared" si="55"/>
        <v>8</v>
      </c>
      <c r="H220">
        <f>COUNT($H$2:H219)</f>
        <v>218</v>
      </c>
      <c r="I220" s="1">
        <f t="shared" si="56"/>
        <v>3.7570005295669797</v>
      </c>
      <c r="J220" s="1">
        <f t="shared" si="57"/>
        <v>3.7656076327274999</v>
      </c>
      <c r="K220" s="1">
        <f t="shared" si="58"/>
        <v>-6.0313314456716913</v>
      </c>
      <c r="L220" s="1">
        <f t="shared" si="59"/>
        <v>-5.9755924094655821</v>
      </c>
      <c r="M220" s="1">
        <f t="shared" si="60"/>
        <v>0.28934640188938665</v>
      </c>
      <c r="N220" s="1">
        <f t="shared" si="61"/>
        <v>0.28691417133516062</v>
      </c>
      <c r="O220" s="1">
        <f t="shared" si="62"/>
        <v>-1.8164678362383326</v>
      </c>
      <c r="P220" s="1">
        <f t="shared" si="63"/>
        <v>1.8143370765642675</v>
      </c>
      <c r="Q220" s="4">
        <f t="shared" si="64"/>
        <v>1183.2950939965403</v>
      </c>
      <c r="R220" s="4">
        <f t="shared" si="65"/>
        <v>351.12016400451927</v>
      </c>
      <c r="S220" s="4">
        <f t="shared" si="66"/>
        <v>1183.2950939965403</v>
      </c>
      <c r="T220" s="4">
        <f t="shared" si="67"/>
        <v>351.12016400451927</v>
      </c>
      <c r="U220" s="4">
        <f t="shared" si="68"/>
        <v>19</v>
      </c>
      <c r="V220" s="4">
        <f t="shared" si="69"/>
        <v>43.295093996540345</v>
      </c>
      <c r="W220" s="4">
        <f t="shared" si="70"/>
        <v>5</v>
      </c>
      <c r="X220" s="4">
        <f t="shared" si="71"/>
        <v>51.120164004519268</v>
      </c>
    </row>
    <row r="221" spans="5:24" x14ac:dyDescent="0.35">
      <c r="E221" s="3">
        <v>44781</v>
      </c>
      <c r="F221">
        <f t="shared" si="54"/>
        <v>8</v>
      </c>
      <c r="G221">
        <f t="shared" si="55"/>
        <v>8</v>
      </c>
      <c r="H221">
        <f>COUNT($H$2:H220)</f>
        <v>219</v>
      </c>
      <c r="I221" s="1">
        <f t="shared" si="56"/>
        <v>3.77421473588802</v>
      </c>
      <c r="J221" s="1">
        <f t="shared" si="57"/>
        <v>3.7828218390485397</v>
      </c>
      <c r="K221" s="1">
        <f t="shared" si="58"/>
        <v>-5.9172001830337564</v>
      </c>
      <c r="L221" s="1">
        <f t="shared" si="59"/>
        <v>-5.8561602114949824</v>
      </c>
      <c r="M221" s="1">
        <f t="shared" si="60"/>
        <v>0.2844627952131239</v>
      </c>
      <c r="N221" s="1">
        <f t="shared" si="61"/>
        <v>0.28199246171600545</v>
      </c>
      <c r="O221" s="1">
        <f t="shared" si="62"/>
        <v>-1.8121938459190257</v>
      </c>
      <c r="P221" s="1">
        <f t="shared" si="63"/>
        <v>1.8100383596976783</v>
      </c>
      <c r="Q221" s="4">
        <f t="shared" si="64"/>
        <v>1182.2014363059984</v>
      </c>
      <c r="R221" s="4">
        <f t="shared" si="65"/>
        <v>351.98592514165767</v>
      </c>
      <c r="S221" s="4">
        <f t="shared" si="66"/>
        <v>1182.2014363059984</v>
      </c>
      <c r="T221" s="4">
        <f t="shared" si="67"/>
        <v>351.98592514165767</v>
      </c>
      <c r="U221" s="4">
        <f t="shared" si="68"/>
        <v>19</v>
      </c>
      <c r="V221" s="4">
        <f t="shared" si="69"/>
        <v>42.201436305998413</v>
      </c>
      <c r="W221" s="4">
        <f t="shared" si="70"/>
        <v>5</v>
      </c>
      <c r="X221" s="4">
        <f t="shared" si="71"/>
        <v>51.985925141657674</v>
      </c>
    </row>
    <row r="222" spans="5:24" x14ac:dyDescent="0.35">
      <c r="E222" s="3">
        <v>44782</v>
      </c>
      <c r="F222">
        <f t="shared" si="54"/>
        <v>9</v>
      </c>
      <c r="G222">
        <f t="shared" si="55"/>
        <v>8</v>
      </c>
      <c r="H222">
        <f>COUNT($H$2:H221)</f>
        <v>220</v>
      </c>
      <c r="I222" s="1">
        <f t="shared" si="56"/>
        <v>3.7914289422090599</v>
      </c>
      <c r="J222" s="1">
        <f t="shared" si="57"/>
        <v>3.8000360453695801</v>
      </c>
      <c r="K222" s="1">
        <f t="shared" si="58"/>
        <v>-5.7924787904298096</v>
      </c>
      <c r="L222" s="1">
        <f t="shared" si="59"/>
        <v>-5.726163064888647</v>
      </c>
      <c r="M222" s="1">
        <f t="shared" si="60"/>
        <v>0.27950335946792076</v>
      </c>
      <c r="N222" s="1">
        <f t="shared" si="61"/>
        <v>0.27699567749712034</v>
      </c>
      <c r="O222" s="1">
        <f t="shared" si="62"/>
        <v>-1.8078708312313794</v>
      </c>
      <c r="P222" s="1">
        <f t="shared" si="63"/>
        <v>1.805691471753796</v>
      </c>
      <c r="Q222" s="4">
        <f t="shared" si="64"/>
        <v>1181.0859529278937</v>
      </c>
      <c r="R222" s="4">
        <f t="shared" si="65"/>
        <v>352.85216132785433</v>
      </c>
      <c r="S222" s="4">
        <f t="shared" si="66"/>
        <v>1181.0859529278937</v>
      </c>
      <c r="T222" s="4">
        <f t="shared" si="67"/>
        <v>352.85216132785433</v>
      </c>
      <c r="U222" s="4">
        <f t="shared" si="68"/>
        <v>19</v>
      </c>
      <c r="V222" s="4">
        <f t="shared" si="69"/>
        <v>41.085952927893686</v>
      </c>
      <c r="W222" s="4">
        <f t="shared" si="70"/>
        <v>5</v>
      </c>
      <c r="X222" s="4">
        <f t="shared" si="71"/>
        <v>52.852161327854333</v>
      </c>
    </row>
    <row r="223" spans="5:24" x14ac:dyDescent="0.35">
      <c r="E223" s="3">
        <v>44783</v>
      </c>
      <c r="F223">
        <f t="shared" si="54"/>
        <v>10</v>
      </c>
      <c r="G223">
        <f t="shared" si="55"/>
        <v>8</v>
      </c>
      <c r="H223">
        <f>COUNT($H$2:H222)</f>
        <v>221</v>
      </c>
      <c r="I223" s="1">
        <f t="shared" si="56"/>
        <v>3.8086431485300998</v>
      </c>
      <c r="J223" s="1">
        <f t="shared" si="57"/>
        <v>3.8172502516906199</v>
      </c>
      <c r="K223" s="1">
        <f t="shared" si="58"/>
        <v>-5.6572210281431294</v>
      </c>
      <c r="L223" s="1">
        <f t="shared" si="59"/>
        <v>-5.5856615201811435</v>
      </c>
      <c r="M223" s="1">
        <f t="shared" si="60"/>
        <v>0.27446960520934055</v>
      </c>
      <c r="N223" s="1">
        <f t="shared" si="61"/>
        <v>0.27192533236176886</v>
      </c>
      <c r="O223" s="1">
        <f t="shared" si="62"/>
        <v>-1.8035004903698457</v>
      </c>
      <c r="P223" s="1">
        <f t="shared" si="63"/>
        <v>1.8012980940267016</v>
      </c>
      <c r="Q223" s="4">
        <f t="shared" si="64"/>
        <v>1179.9490868200091</v>
      </c>
      <c r="R223" s="4">
        <f t="shared" si="65"/>
        <v>353.71854778942401</v>
      </c>
      <c r="S223" s="4">
        <f t="shared" si="66"/>
        <v>1179.9490868200091</v>
      </c>
      <c r="T223" s="4">
        <f t="shared" si="67"/>
        <v>353.71854778942401</v>
      </c>
      <c r="U223" s="4">
        <f t="shared" si="68"/>
        <v>19</v>
      </c>
      <c r="V223" s="4">
        <f t="shared" si="69"/>
        <v>39.949086820009143</v>
      </c>
      <c r="W223" s="4">
        <f t="shared" si="70"/>
        <v>5</v>
      </c>
      <c r="X223" s="4">
        <f t="shared" si="71"/>
        <v>53.718547789424008</v>
      </c>
    </row>
    <row r="224" spans="5:24" x14ac:dyDescent="0.35">
      <c r="E224" s="3">
        <v>44784</v>
      </c>
      <c r="F224">
        <f t="shared" si="54"/>
        <v>11</v>
      </c>
      <c r="G224">
        <f t="shared" si="55"/>
        <v>8</v>
      </c>
      <c r="H224">
        <f>COUNT($H$2:H223)</f>
        <v>222</v>
      </c>
      <c r="I224" s="1">
        <f t="shared" si="56"/>
        <v>3.8258573548511396</v>
      </c>
      <c r="J224" s="1">
        <f t="shared" si="57"/>
        <v>3.8344644580116598</v>
      </c>
      <c r="K224" s="1">
        <f t="shared" si="58"/>
        <v>-5.5114942259459081</v>
      </c>
      <c r="L224" s="1">
        <f t="shared" si="59"/>
        <v>-5.4347296733194872</v>
      </c>
      <c r="M224" s="1">
        <f t="shared" si="60"/>
        <v>0.26936304903763814</v>
      </c>
      <c r="N224" s="1">
        <f t="shared" si="61"/>
        <v>0.26678294562145943</v>
      </c>
      <c r="O224" s="1">
        <f t="shared" si="62"/>
        <v>-1.7990844874870404</v>
      </c>
      <c r="P224" s="1">
        <f t="shared" si="63"/>
        <v>1.7968598733044976</v>
      </c>
      <c r="Q224" s="4">
        <f t="shared" si="64"/>
        <v>1178.7912867078023</v>
      </c>
      <c r="R224" s="4">
        <f t="shared" si="65"/>
        <v>354.58478120628155</v>
      </c>
      <c r="S224" s="4">
        <f t="shared" si="66"/>
        <v>1178.7912867078023</v>
      </c>
      <c r="T224" s="4">
        <f t="shared" si="67"/>
        <v>354.58478120628155</v>
      </c>
      <c r="U224" s="4">
        <f t="shared" si="68"/>
        <v>19</v>
      </c>
      <c r="V224" s="4">
        <f t="shared" si="69"/>
        <v>38.791286707802328</v>
      </c>
      <c r="W224" s="4">
        <f t="shared" si="70"/>
        <v>5</v>
      </c>
      <c r="X224" s="4">
        <f t="shared" si="71"/>
        <v>54.584781206281548</v>
      </c>
    </row>
    <row r="225" spans="5:24" x14ac:dyDescent="0.35">
      <c r="E225" s="3">
        <v>44785</v>
      </c>
      <c r="F225">
        <f t="shared" si="54"/>
        <v>12</v>
      </c>
      <c r="G225">
        <f t="shared" si="55"/>
        <v>8</v>
      </c>
      <c r="H225">
        <f>COUNT($H$2:H224)</f>
        <v>223</v>
      </c>
      <c r="I225" s="1">
        <f t="shared" si="56"/>
        <v>3.84307156117218</v>
      </c>
      <c r="J225" s="1">
        <f t="shared" si="57"/>
        <v>3.8516786643326997</v>
      </c>
      <c r="K225" s="1">
        <f t="shared" si="58"/>
        <v>-5.3553792308513648</v>
      </c>
      <c r="L225" s="1">
        <f t="shared" si="59"/>
        <v>-5.2734551052326433</v>
      </c>
      <c r="M225" s="1">
        <f t="shared" si="60"/>
        <v>0.26418521277490947</v>
      </c>
      <c r="N225" s="1">
        <f t="shared" si="61"/>
        <v>0.2615700414133792</v>
      </c>
      <c r="O225" s="1">
        <f t="shared" si="62"/>
        <v>-1.7946244518012997</v>
      </c>
      <c r="P225" s="1">
        <f t="shared" si="63"/>
        <v>1.7923784210480345</v>
      </c>
      <c r="Q225" s="4">
        <f t="shared" si="64"/>
        <v>1177.6130068276254</v>
      </c>
      <c r="R225" s="4">
        <f t="shared" si="65"/>
        <v>355.45057983973356</v>
      </c>
      <c r="S225" s="4">
        <f t="shared" si="66"/>
        <v>1177.6130068276254</v>
      </c>
      <c r="T225" s="4">
        <f t="shared" si="67"/>
        <v>355.45057983973356</v>
      </c>
      <c r="U225" s="4">
        <f t="shared" si="68"/>
        <v>19</v>
      </c>
      <c r="V225" s="4">
        <f t="shared" si="69"/>
        <v>37.613006827625441</v>
      </c>
      <c r="W225" s="4">
        <f t="shared" si="70"/>
        <v>5</v>
      </c>
      <c r="X225" s="4">
        <f t="shared" si="71"/>
        <v>55.450579839733564</v>
      </c>
    </row>
    <row r="226" spans="5:24" x14ac:dyDescent="0.35">
      <c r="E226" s="3">
        <v>44786</v>
      </c>
      <c r="F226">
        <f t="shared" si="54"/>
        <v>13</v>
      </c>
      <c r="G226">
        <f t="shared" si="55"/>
        <v>8</v>
      </c>
      <c r="H226">
        <f>COUNT($H$2:H225)</f>
        <v>224</v>
      </c>
      <c r="I226" s="1">
        <f t="shared" si="56"/>
        <v>3.8602857674932198</v>
      </c>
      <c r="J226" s="1">
        <f t="shared" si="57"/>
        <v>3.86889287065374</v>
      </c>
      <c r="K226" s="1">
        <f t="shared" si="58"/>
        <v>-5.1889703385165067</v>
      </c>
      <c r="L226" s="1">
        <f t="shared" si="59"/>
        <v>-5.1019388050858554</v>
      </c>
      <c r="M226" s="1">
        <f t="shared" si="60"/>
        <v>0.25893762268319703</v>
      </c>
      <c r="N226" s="1">
        <f t="shared" si="61"/>
        <v>0.2562881479395378</v>
      </c>
      <c r="O226" s="1">
        <f t="shared" si="62"/>
        <v>-1.7901219768455283</v>
      </c>
      <c r="P226" s="1">
        <f t="shared" si="63"/>
        <v>1.7878553127087933</v>
      </c>
      <c r="Q226" s="4">
        <f t="shared" si="64"/>
        <v>1176.4147066859744</v>
      </c>
      <c r="R226" s="4">
        <f t="shared" si="65"/>
        <v>356.31568361206257</v>
      </c>
      <c r="S226" s="4">
        <f t="shared" si="66"/>
        <v>1176.4147066859744</v>
      </c>
      <c r="T226" s="4">
        <f t="shared" si="67"/>
        <v>356.31568361206257</v>
      </c>
      <c r="U226" s="4">
        <f t="shared" si="68"/>
        <v>19</v>
      </c>
      <c r="V226" s="4">
        <f t="shared" si="69"/>
        <v>36.414706685974352</v>
      </c>
      <c r="W226" s="4">
        <f t="shared" si="70"/>
        <v>5</v>
      </c>
      <c r="X226" s="4">
        <f t="shared" si="71"/>
        <v>56.315683612062571</v>
      </c>
    </row>
    <row r="227" spans="5:24" x14ac:dyDescent="0.35">
      <c r="E227" s="3">
        <v>44787</v>
      </c>
      <c r="F227">
        <f t="shared" si="54"/>
        <v>14</v>
      </c>
      <c r="G227">
        <f t="shared" si="55"/>
        <v>8</v>
      </c>
      <c r="H227">
        <f>COUNT($H$2:H226)</f>
        <v>225</v>
      </c>
      <c r="I227" s="1">
        <f t="shared" si="56"/>
        <v>3.8774999738142597</v>
      </c>
      <c r="J227" s="1">
        <f t="shared" si="57"/>
        <v>3.8861070769747799</v>
      </c>
      <c r="K227" s="1">
        <f t="shared" si="58"/>
        <v>-5.012375208368768</v>
      </c>
      <c r="L227" s="1">
        <f t="shared" si="59"/>
        <v>-4.9202950773028151</v>
      </c>
      <c r="M227" s="1">
        <f t="shared" si="60"/>
        <v>0.25362180872502488</v>
      </c>
      <c r="N227" s="1">
        <f t="shared" si="61"/>
        <v>0.25093879674903541</v>
      </c>
      <c r="O227" s="1">
        <f t="shared" si="62"/>
        <v>-1.7855786198530068</v>
      </c>
      <c r="P227" s="1">
        <f t="shared" si="63"/>
        <v>1.7832920871814857</v>
      </c>
      <c r="Q227" s="4">
        <f t="shared" si="64"/>
        <v>1175.1968508338555</v>
      </c>
      <c r="R227" s="4">
        <f t="shared" si="65"/>
        <v>357.17985413900385</v>
      </c>
      <c r="S227" s="4">
        <f t="shared" si="66"/>
        <v>1175.1968508338555</v>
      </c>
      <c r="T227" s="4">
        <f t="shared" si="67"/>
        <v>357.17985413900385</v>
      </c>
      <c r="U227" s="4">
        <f t="shared" si="68"/>
        <v>19</v>
      </c>
      <c r="V227" s="4">
        <f t="shared" si="69"/>
        <v>35.196850833855478</v>
      </c>
      <c r="W227" s="4">
        <f t="shared" si="70"/>
        <v>5</v>
      </c>
      <c r="X227" s="4">
        <f t="shared" si="71"/>
        <v>57.179854139003851</v>
      </c>
    </row>
    <row r="228" spans="5:24" x14ac:dyDescent="0.35">
      <c r="E228" s="3">
        <v>44788</v>
      </c>
      <c r="F228">
        <f t="shared" si="54"/>
        <v>15</v>
      </c>
      <c r="G228">
        <f t="shared" si="55"/>
        <v>8</v>
      </c>
      <c r="H228">
        <f>COUNT($H$2:H227)</f>
        <v>226</v>
      </c>
      <c r="I228" s="1">
        <f t="shared" si="56"/>
        <v>3.8947141801353</v>
      </c>
      <c r="J228" s="1">
        <f t="shared" si="57"/>
        <v>3.9033212832958197</v>
      </c>
      <c r="K228" s="1">
        <f t="shared" si="58"/>
        <v>-4.8257147625492083</v>
      </c>
      <c r="L228" s="1">
        <f t="shared" si="59"/>
        <v>-4.7286514324578155</v>
      </c>
      <c r="M228" s="1">
        <f t="shared" si="60"/>
        <v>0.24823930386771934</v>
      </c>
      <c r="N228" s="1">
        <f t="shared" si="61"/>
        <v>0.24552352206473799</v>
      </c>
      <c r="O228" s="1">
        <f t="shared" si="62"/>
        <v>-1.7809959012756211</v>
      </c>
      <c r="P228" s="1">
        <f t="shared" si="63"/>
        <v>1.7786902463867307</v>
      </c>
      <c r="Q228" s="4">
        <f t="shared" si="64"/>
        <v>1173.9599086553144</v>
      </c>
      <c r="R228" s="4">
        <f t="shared" si="65"/>
        <v>358.04287471628123</v>
      </c>
      <c r="S228" s="4">
        <f t="shared" si="66"/>
        <v>1173.9599086553144</v>
      </c>
      <c r="T228" s="4">
        <f t="shared" si="67"/>
        <v>358.04287471628123</v>
      </c>
      <c r="U228" s="4">
        <f t="shared" si="68"/>
        <v>19</v>
      </c>
      <c r="V228" s="4">
        <f t="shared" si="69"/>
        <v>33.959908655314393</v>
      </c>
      <c r="W228" s="4">
        <f t="shared" si="70"/>
        <v>5</v>
      </c>
      <c r="X228" s="4">
        <f t="shared" si="71"/>
        <v>58.042874716281233</v>
      </c>
    </row>
    <row r="229" spans="5:24" x14ac:dyDescent="0.35">
      <c r="E229" s="3">
        <v>44789</v>
      </c>
      <c r="F229">
        <f t="shared" si="54"/>
        <v>16</v>
      </c>
      <c r="G229">
        <f t="shared" si="55"/>
        <v>8</v>
      </c>
      <c r="H229">
        <f>COUNT($H$2:H228)</f>
        <v>227</v>
      </c>
      <c r="I229" s="1">
        <f t="shared" si="56"/>
        <v>3.9119283864563399</v>
      </c>
      <c r="J229" s="1">
        <f t="shared" si="57"/>
        <v>3.92053548961686</v>
      </c>
      <c r="K229" s="1">
        <f t="shared" si="58"/>
        <v>-4.6291230687841338</v>
      </c>
      <c r="L229" s="1">
        <f t="shared" si="59"/>
        <v>-4.5271484621595697</v>
      </c>
      <c r="M229" s="1">
        <f t="shared" si="60"/>
        <v>0.2427916434327301</v>
      </c>
      <c r="N229" s="1">
        <f t="shared" si="61"/>
        <v>0.24004386015551493</v>
      </c>
      <c r="O229" s="1">
        <f t="shared" si="62"/>
        <v>-1.776375304429793</v>
      </c>
      <c r="P229" s="1">
        <f t="shared" si="63"/>
        <v>1.7740512549790239</v>
      </c>
      <c r="Q229" s="4">
        <f t="shared" si="64"/>
        <v>1172.7043541691596</v>
      </c>
      <c r="R229" s="4">
        <f t="shared" si="65"/>
        <v>358.90455026141916</v>
      </c>
      <c r="S229" s="4">
        <f t="shared" si="66"/>
        <v>1172.7043541691596</v>
      </c>
      <c r="T229" s="4">
        <f t="shared" si="67"/>
        <v>358.90455026141916</v>
      </c>
      <c r="U229" s="4">
        <f t="shared" si="68"/>
        <v>19</v>
      </c>
      <c r="V229" s="4">
        <f t="shared" si="69"/>
        <v>32.704354169159615</v>
      </c>
      <c r="W229" s="4">
        <f t="shared" si="70"/>
        <v>5</v>
      </c>
      <c r="X229" s="4">
        <f t="shared" si="71"/>
        <v>58.904550261419161</v>
      </c>
    </row>
    <row r="230" spans="5:24" x14ac:dyDescent="0.35">
      <c r="E230" s="3">
        <v>44790</v>
      </c>
      <c r="F230">
        <f t="shared" si="54"/>
        <v>17</v>
      </c>
      <c r="G230">
        <f t="shared" si="55"/>
        <v>8</v>
      </c>
      <c r="H230">
        <f>COUNT($H$2:H229)</f>
        <v>228</v>
      </c>
      <c r="I230" s="1">
        <f t="shared" si="56"/>
        <v>3.9291425927773798</v>
      </c>
      <c r="J230" s="1">
        <f t="shared" si="57"/>
        <v>3.9377496959378999</v>
      </c>
      <c r="K230" s="1">
        <f t="shared" si="58"/>
        <v>-4.4227472073161609</v>
      </c>
      <c r="L230" s="1">
        <f t="shared" si="59"/>
        <v>-4.3159396980671438</v>
      </c>
      <c r="M230" s="1">
        <f t="shared" si="60"/>
        <v>0.23728036449103532</v>
      </c>
      <c r="N230" s="1">
        <f t="shared" si="61"/>
        <v>0.2345013487550493</v>
      </c>
      <c r="O230" s="1">
        <f t="shared" si="62"/>
        <v>-1.7717182752652572</v>
      </c>
      <c r="P230" s="1">
        <f t="shared" si="63"/>
        <v>1.7693765401750876</v>
      </c>
      <c r="Q230" s="4">
        <f t="shared" si="64"/>
        <v>1171.4306658429027</v>
      </c>
      <c r="R230" s="4">
        <f t="shared" si="65"/>
        <v>359.76470721209824</v>
      </c>
      <c r="S230" s="4">
        <f t="shared" si="66"/>
        <v>1171.4306658429027</v>
      </c>
      <c r="T230" s="4">
        <f t="shared" si="67"/>
        <v>359.76470721209824</v>
      </c>
      <c r="U230" s="4">
        <f t="shared" si="68"/>
        <v>19</v>
      </c>
      <c r="V230" s="4">
        <f t="shared" si="69"/>
        <v>31.430665842902727</v>
      </c>
      <c r="W230" s="4">
        <f t="shared" si="70"/>
        <v>5</v>
      </c>
      <c r="X230" s="4">
        <f t="shared" si="71"/>
        <v>59.764707212098244</v>
      </c>
    </row>
    <row r="231" spans="5:24" x14ac:dyDescent="0.35">
      <c r="E231" s="3">
        <v>44791</v>
      </c>
      <c r="F231">
        <f t="shared" si="54"/>
        <v>18</v>
      </c>
      <c r="G231">
        <f t="shared" si="55"/>
        <v>8</v>
      </c>
      <c r="H231">
        <f>COUNT($H$2:H230)</f>
        <v>229</v>
      </c>
      <c r="I231" s="1">
        <f t="shared" si="56"/>
        <v>3.9463567990984201</v>
      </c>
      <c r="J231" s="1">
        <f t="shared" si="57"/>
        <v>3.9549639022589398</v>
      </c>
      <c r="K231" s="1">
        <f t="shared" si="58"/>
        <v>-4.2067471220448853</v>
      </c>
      <c r="L231" s="1">
        <f t="shared" si="59"/>
        <v>-4.0951914551975186</v>
      </c>
      <c r="M231" s="1">
        <f t="shared" si="60"/>
        <v>0.2317070053055755</v>
      </c>
      <c r="N231" s="1">
        <f t="shared" si="61"/>
        <v>0.22889752652809542</v>
      </c>
      <c r="O231" s="1">
        <f t="shared" si="62"/>
        <v>-1.7670262222517397</v>
      </c>
      <c r="P231" s="1">
        <f t="shared" si="63"/>
        <v>1.7646674916976215</v>
      </c>
      <c r="Q231" s="4">
        <f t="shared" si="64"/>
        <v>1170.1393264179267</v>
      </c>
      <c r="R231" s="4">
        <f t="shared" si="65"/>
        <v>360.62319338235386</v>
      </c>
      <c r="S231" s="4">
        <f t="shared" si="66"/>
        <v>1170.1393264179267</v>
      </c>
      <c r="T231" s="4">
        <f t="shared" si="67"/>
        <v>360.62319338235386</v>
      </c>
      <c r="U231" s="4">
        <f t="shared" si="68"/>
        <v>19</v>
      </c>
      <c r="V231" s="4">
        <f t="shared" si="69"/>
        <v>30.139326417926668</v>
      </c>
      <c r="W231" s="4">
        <f t="shared" si="70"/>
        <v>6</v>
      </c>
      <c r="X231" s="4">
        <f t="shared" si="71"/>
        <v>0.62319338235386113</v>
      </c>
    </row>
    <row r="232" spans="5:24" x14ac:dyDescent="0.35">
      <c r="E232" s="3">
        <v>44792</v>
      </c>
      <c r="F232">
        <f t="shared" si="54"/>
        <v>19</v>
      </c>
      <c r="G232">
        <f t="shared" si="55"/>
        <v>8</v>
      </c>
      <c r="H232">
        <f>COUNT($H$2:H231)</f>
        <v>230</v>
      </c>
      <c r="I232" s="1">
        <f t="shared" si="56"/>
        <v>3.9635710054194599</v>
      </c>
      <c r="J232" s="1">
        <f t="shared" si="57"/>
        <v>3.9721781085799797</v>
      </c>
      <c r="K232" s="1">
        <f t="shared" si="58"/>
        <v>-3.9812954560459768</v>
      </c>
      <c r="L232" s="1">
        <f t="shared" si="59"/>
        <v>-3.8650826597030599</v>
      </c>
      <c r="M232" s="1">
        <f t="shared" si="60"/>
        <v>0.22607310482151877</v>
      </c>
      <c r="N232" s="1">
        <f t="shared" si="61"/>
        <v>0.22323393258491522</v>
      </c>
      <c r="O232" s="1">
        <f t="shared" si="62"/>
        <v>-1.7623005163785233</v>
      </c>
      <c r="P232" s="1">
        <f t="shared" si="63"/>
        <v>1.7599254618294242</v>
      </c>
      <c r="Q232" s="4">
        <f t="shared" si="64"/>
        <v>1168.8308227449058</v>
      </c>
      <c r="R232" s="4">
        <f t="shared" si="65"/>
        <v>361.47987777795015</v>
      </c>
      <c r="S232" s="4">
        <f t="shared" si="66"/>
        <v>1168.8308227449058</v>
      </c>
      <c r="T232" s="4">
        <f t="shared" si="67"/>
        <v>361.47987777795015</v>
      </c>
      <c r="U232" s="4">
        <f t="shared" si="68"/>
        <v>19</v>
      </c>
      <c r="V232" s="4">
        <f t="shared" si="69"/>
        <v>28.830822744905845</v>
      </c>
      <c r="W232" s="4">
        <f t="shared" si="70"/>
        <v>6</v>
      </c>
      <c r="X232" s="4">
        <f t="shared" si="71"/>
        <v>1.4798777779501506</v>
      </c>
    </row>
    <row r="233" spans="5:24" x14ac:dyDescent="0.35">
      <c r="E233" s="3">
        <v>44793</v>
      </c>
      <c r="F233">
        <f t="shared" si="54"/>
        <v>20</v>
      </c>
      <c r="G233">
        <f t="shared" si="55"/>
        <v>8</v>
      </c>
      <c r="H233">
        <f>COUNT($H$2:H232)</f>
        <v>231</v>
      </c>
      <c r="I233" s="1">
        <f t="shared" si="56"/>
        <v>3.9807852117404998</v>
      </c>
      <c r="J233" s="1">
        <f t="shared" si="57"/>
        <v>3.98939231490102</v>
      </c>
      <c r="K233" s="1">
        <f t="shared" si="58"/>
        <v>-3.746577371656163</v>
      </c>
      <c r="L233" s="1">
        <f t="shared" si="59"/>
        <v>-3.6258046613155823</v>
      </c>
      <c r="M233" s="1">
        <f t="shared" si="60"/>
        <v>0.220380202205014</v>
      </c>
      <c r="N233" s="1">
        <f t="shared" si="61"/>
        <v>0.21751210604447746</v>
      </c>
      <c r="O233" s="1">
        <f t="shared" si="62"/>
        <v>-1.7575424912618638</v>
      </c>
      <c r="P233" s="1">
        <f t="shared" si="63"/>
        <v>1.7551517655728446</v>
      </c>
      <c r="Q233" s="4">
        <f t="shared" si="64"/>
        <v>1167.5056456285088</v>
      </c>
      <c r="R233" s="4">
        <f t="shared" si="65"/>
        <v>362.33465037228029</v>
      </c>
      <c r="S233" s="4">
        <f t="shared" si="66"/>
        <v>1167.5056456285088</v>
      </c>
      <c r="T233" s="4">
        <f t="shared" si="67"/>
        <v>362.33465037228029</v>
      </c>
      <c r="U233" s="4">
        <f t="shared" si="68"/>
        <v>19</v>
      </c>
      <c r="V233" s="4">
        <f t="shared" si="69"/>
        <v>27.505645628508773</v>
      </c>
      <c r="W233" s="4">
        <f t="shared" si="70"/>
        <v>6</v>
      </c>
      <c r="X233" s="4">
        <f t="shared" si="71"/>
        <v>2.3346503722802936</v>
      </c>
    </row>
    <row r="234" spans="5:24" x14ac:dyDescent="0.35">
      <c r="E234" s="3">
        <v>44794</v>
      </c>
      <c r="F234">
        <f t="shared" si="54"/>
        <v>21</v>
      </c>
      <c r="G234">
        <f t="shared" si="55"/>
        <v>8</v>
      </c>
      <c r="H234">
        <f>COUNT($H$2:H233)</f>
        <v>232</v>
      </c>
      <c r="I234" s="1">
        <f t="shared" si="56"/>
        <v>3.9979994180615397</v>
      </c>
      <c r="J234" s="1">
        <f t="shared" si="57"/>
        <v>4.0066065212220598</v>
      </c>
      <c r="K234" s="1">
        <f t="shared" si="58"/>
        <v>-3.5027903553301383</v>
      </c>
      <c r="L234" s="1">
        <f t="shared" si="59"/>
        <v>-3.3775610306720814</v>
      </c>
      <c r="M234" s="1">
        <f t="shared" si="60"/>
        <v>0.21462983643094655</v>
      </c>
      <c r="N234" s="1">
        <f t="shared" si="61"/>
        <v>0.21173358564686151</v>
      </c>
      <c r="O234" s="1">
        <f t="shared" si="62"/>
        <v>-1.7527534433552208</v>
      </c>
      <c r="P234" s="1">
        <f t="shared" si="63"/>
        <v>1.7503476809095395</v>
      </c>
      <c r="Q234" s="4">
        <f t="shared" si="64"/>
        <v>1166.164289680436</v>
      </c>
      <c r="R234" s="4">
        <f t="shared" si="65"/>
        <v>363.1874218441605</v>
      </c>
      <c r="S234" s="4">
        <f t="shared" si="66"/>
        <v>1166.164289680436</v>
      </c>
      <c r="T234" s="4">
        <f t="shared" si="67"/>
        <v>363.1874218441605</v>
      </c>
      <c r="U234" s="4">
        <f t="shared" si="68"/>
        <v>19</v>
      </c>
      <c r="V234" s="4">
        <f t="shared" si="69"/>
        <v>26.164289680436013</v>
      </c>
      <c r="W234" s="4">
        <f t="shared" si="70"/>
        <v>6</v>
      </c>
      <c r="X234" s="4">
        <f t="shared" si="71"/>
        <v>3.1874218441604967</v>
      </c>
    </row>
    <row r="235" spans="5:24" x14ac:dyDescent="0.35">
      <c r="E235" s="3">
        <v>44795</v>
      </c>
      <c r="F235">
        <f t="shared" si="54"/>
        <v>22</v>
      </c>
      <c r="G235">
        <f t="shared" si="55"/>
        <v>8</v>
      </c>
      <c r="H235">
        <f>COUNT($H$2:H234)</f>
        <v>233</v>
      </c>
      <c r="I235" s="1">
        <f t="shared" si="56"/>
        <v>4.0152136243825796</v>
      </c>
      <c r="J235" s="1">
        <f t="shared" si="57"/>
        <v>4.0238207275431002</v>
      </c>
      <c r="K235" s="1">
        <f t="shared" si="58"/>
        <v>-3.2501440074933599</v>
      </c>
      <c r="L235" s="1">
        <f t="shared" si="59"/>
        <v>-3.1205673417551139</v>
      </c>
      <c r="M235" s="1">
        <f t="shared" si="60"/>
        <v>0.20882354592006042</v>
      </c>
      <c r="N235" s="1">
        <f t="shared" si="61"/>
        <v>0.20589990941515116</v>
      </c>
      <c r="O235" s="1">
        <f t="shared" si="62"/>
        <v>-1.7479346322572937</v>
      </c>
      <c r="P235" s="1">
        <f t="shared" si="63"/>
        <v>1.7455144491555488</v>
      </c>
      <c r="Q235" s="4">
        <f t="shared" si="64"/>
        <v>1164.8072531798714</v>
      </c>
      <c r="R235" s="4">
        <f t="shared" si="65"/>
        <v>364.03812327889261</v>
      </c>
      <c r="S235" s="4">
        <f t="shared" si="66"/>
        <v>1164.8072531798714</v>
      </c>
      <c r="T235" s="4">
        <f t="shared" si="67"/>
        <v>364.03812327889261</v>
      </c>
      <c r="U235" s="4">
        <f t="shared" si="68"/>
        <v>19</v>
      </c>
      <c r="V235" s="4">
        <f t="shared" si="69"/>
        <v>24.807253179871395</v>
      </c>
      <c r="W235" s="4">
        <f t="shared" si="70"/>
        <v>6</v>
      </c>
      <c r="X235" s="4">
        <f t="shared" si="71"/>
        <v>4.0381232788926127</v>
      </c>
    </row>
    <row r="236" spans="5:24" x14ac:dyDescent="0.35">
      <c r="E236" s="3">
        <v>44796</v>
      </c>
      <c r="F236">
        <f t="shared" si="54"/>
        <v>23</v>
      </c>
      <c r="G236">
        <f t="shared" si="55"/>
        <v>8</v>
      </c>
      <c r="H236">
        <f>COUNT($H$2:H235)</f>
        <v>234</v>
      </c>
      <c r="I236" s="1">
        <f t="shared" si="56"/>
        <v>4.0324278307036199</v>
      </c>
      <c r="J236" s="1">
        <f t="shared" si="57"/>
        <v>4.0410349338641396</v>
      </c>
      <c r="K236" s="1">
        <f t="shared" si="58"/>
        <v>-2.9888598176327914</v>
      </c>
      <c r="L236" s="1">
        <f t="shared" si="59"/>
        <v>-2.8550509396987942</v>
      </c>
      <c r="M236" s="1">
        <f t="shared" si="60"/>
        <v>0.20296286822566301</v>
      </c>
      <c r="N236" s="1">
        <f t="shared" si="61"/>
        <v>0.20001261436696818</v>
      </c>
      <c r="O236" s="1">
        <f t="shared" si="62"/>
        <v>-1.7430872811129083</v>
      </c>
      <c r="P236" s="1">
        <f t="shared" si="63"/>
        <v>1.7406532754067747</v>
      </c>
      <c r="Q236" s="4">
        <f t="shared" si="64"/>
        <v>1163.4350379404461</v>
      </c>
      <c r="R236" s="4">
        <f t="shared" si="65"/>
        <v>364.88670583397447</v>
      </c>
      <c r="S236" s="4">
        <f t="shared" si="66"/>
        <v>1163.4350379404461</v>
      </c>
      <c r="T236" s="4">
        <f t="shared" si="67"/>
        <v>364.88670583397447</v>
      </c>
      <c r="U236" s="4">
        <f t="shared" si="68"/>
        <v>19</v>
      </c>
      <c r="V236" s="4">
        <f t="shared" si="69"/>
        <v>23.435037940446136</v>
      </c>
      <c r="W236" s="4">
        <f t="shared" si="70"/>
        <v>6</v>
      </c>
      <c r="X236" s="4">
        <f t="shared" si="71"/>
        <v>4.8867058339744744</v>
      </c>
    </row>
    <row r="237" spans="5:24" x14ac:dyDescent="0.35">
      <c r="E237" s="3">
        <v>44797</v>
      </c>
      <c r="F237">
        <f t="shared" si="54"/>
        <v>24</v>
      </c>
      <c r="G237">
        <f t="shared" si="55"/>
        <v>8</v>
      </c>
      <c r="H237">
        <f>COUNT($H$2:H236)</f>
        <v>235</v>
      </c>
      <c r="I237" s="1">
        <f t="shared" si="56"/>
        <v>4.0496420370246602</v>
      </c>
      <c r="J237" s="1">
        <f t="shared" si="57"/>
        <v>4.0582491401851799</v>
      </c>
      <c r="K237" s="1">
        <f t="shared" si="58"/>
        <v>-2.7191709248851526</v>
      </c>
      <c r="L237" s="1">
        <f t="shared" si="59"/>
        <v>-2.5812506942285007</v>
      </c>
      <c r="M237" s="1">
        <f t="shared" si="60"/>
        <v>0.19704933976998099</v>
      </c>
      <c r="N237" s="1">
        <f t="shared" si="61"/>
        <v>0.19407323627562748</v>
      </c>
      <c r="O237" s="1">
        <f t="shared" si="62"/>
        <v>-1.738212577101877</v>
      </c>
      <c r="P237" s="1">
        <f t="shared" si="63"/>
        <v>1.735765329070023</v>
      </c>
      <c r="Q237" s="4">
        <f t="shared" si="64"/>
        <v>1162.0481491828682</v>
      </c>
      <c r="R237" s="4">
        <f t="shared" si="65"/>
        <v>365.73314037083338</v>
      </c>
      <c r="S237" s="4">
        <f t="shared" si="66"/>
        <v>1162.0481491828682</v>
      </c>
      <c r="T237" s="4">
        <f t="shared" si="67"/>
        <v>365.73314037083338</v>
      </c>
      <c r="U237" s="4">
        <f t="shared" si="68"/>
        <v>19</v>
      </c>
      <c r="V237" s="4">
        <f t="shared" si="69"/>
        <v>22.048149182868201</v>
      </c>
      <c r="W237" s="4">
        <f t="shared" si="70"/>
        <v>6</v>
      </c>
      <c r="X237" s="4">
        <f t="shared" si="71"/>
        <v>5.7331403708333823</v>
      </c>
    </row>
    <row r="238" spans="5:24" x14ac:dyDescent="0.35">
      <c r="E238" s="3">
        <v>44798</v>
      </c>
      <c r="F238">
        <f t="shared" si="54"/>
        <v>25</v>
      </c>
      <c r="G238">
        <f t="shared" si="55"/>
        <v>8</v>
      </c>
      <c r="H238">
        <f>COUNT($H$2:H237)</f>
        <v>236</v>
      </c>
      <c r="I238" s="1">
        <f t="shared" si="56"/>
        <v>4.0668562433456996</v>
      </c>
      <c r="J238" s="1">
        <f t="shared" si="57"/>
        <v>4.0754633465062202</v>
      </c>
      <c r="K238" s="1">
        <f t="shared" si="58"/>
        <v>-2.4413218643995815</v>
      </c>
      <c r="L238" s="1">
        <f t="shared" si="59"/>
        <v>-2.2994167390199873</v>
      </c>
      <c r="M238" s="1">
        <f t="shared" si="60"/>
        <v>0.19108449563008137</v>
      </c>
      <c r="N238" s="1">
        <f t="shared" si="61"/>
        <v>0.18808330948076729</v>
      </c>
      <c r="O238" s="1">
        <f t="shared" si="62"/>
        <v>-1.7333116720110417</v>
      </c>
      <c r="P238" s="1">
        <f t="shared" si="63"/>
        <v>1.730851744474881</v>
      </c>
      <c r="Q238" s="4">
        <f t="shared" si="64"/>
        <v>1160.6470954123861</v>
      </c>
      <c r="R238" s="4">
        <f t="shared" si="65"/>
        <v>366.57741705395341</v>
      </c>
      <c r="S238" s="4">
        <f t="shared" si="66"/>
        <v>1160.6470954123861</v>
      </c>
      <c r="T238" s="4">
        <f t="shared" si="67"/>
        <v>366.57741705395341</v>
      </c>
      <c r="U238" s="4">
        <f t="shared" si="68"/>
        <v>19</v>
      </c>
      <c r="V238" s="4">
        <f t="shared" si="69"/>
        <v>20.647095412386079</v>
      </c>
      <c r="W238" s="4">
        <f t="shared" si="70"/>
        <v>6</v>
      </c>
      <c r="X238" s="4">
        <f t="shared" si="71"/>
        <v>6.5774170539534111</v>
      </c>
    </row>
    <row r="239" spans="5:24" x14ac:dyDescent="0.35">
      <c r="E239" s="3">
        <v>44799</v>
      </c>
      <c r="F239">
        <f t="shared" si="54"/>
        <v>26</v>
      </c>
      <c r="G239">
        <f t="shared" si="55"/>
        <v>8</v>
      </c>
      <c r="H239">
        <f>COUNT($H$2:H238)</f>
        <v>237</v>
      </c>
      <c r="I239" s="1">
        <f t="shared" si="56"/>
        <v>4.0840704496667399</v>
      </c>
      <c r="J239" s="1">
        <f t="shared" si="57"/>
        <v>4.0926775528272596</v>
      </c>
      <c r="K239" s="1">
        <f t="shared" si="58"/>
        <v>-2.1555682997685652</v>
      </c>
      <c r="L239" s="1">
        <f t="shared" si="59"/>
        <v>-2.0098101972798963</v>
      </c>
      <c r="M239" s="1">
        <f t="shared" si="60"/>
        <v>0.18506986937312642</v>
      </c>
      <c r="N239" s="1">
        <f t="shared" si="61"/>
        <v>0.18204436674813596</v>
      </c>
      <c r="O239" s="1">
        <f t="shared" si="62"/>
        <v>-1.7283856828848276</v>
      </c>
      <c r="P239" s="1">
        <f t="shared" si="63"/>
        <v>1.7259136215618107</v>
      </c>
      <c r="Q239" s="4">
        <f t="shared" si="64"/>
        <v>1159.2323883003178</v>
      </c>
      <c r="R239" s="4">
        <f t="shared" si="65"/>
        <v>367.4195449187564</v>
      </c>
      <c r="S239" s="4">
        <f t="shared" si="66"/>
        <v>1159.2323883003178</v>
      </c>
      <c r="T239" s="4">
        <f t="shared" si="67"/>
        <v>367.4195449187564</v>
      </c>
      <c r="U239" s="4">
        <f t="shared" si="68"/>
        <v>19</v>
      </c>
      <c r="V239" s="4">
        <f t="shared" si="69"/>
        <v>19.23238830031778</v>
      </c>
      <c r="W239" s="4">
        <f t="shared" si="70"/>
        <v>6</v>
      </c>
      <c r="X239" s="4">
        <f t="shared" si="71"/>
        <v>7.4195449187564009</v>
      </c>
    </row>
    <row r="240" spans="5:24" x14ac:dyDescent="0.35">
      <c r="E240" s="3">
        <v>44800</v>
      </c>
      <c r="F240">
        <f t="shared" si="54"/>
        <v>27</v>
      </c>
      <c r="G240">
        <f t="shared" si="55"/>
        <v>8</v>
      </c>
      <c r="H240">
        <f>COUNT($H$2:H239)</f>
        <v>238</v>
      </c>
      <c r="I240" s="1">
        <f t="shared" si="56"/>
        <v>4.1012846559877802</v>
      </c>
      <c r="J240" s="1">
        <f t="shared" si="57"/>
        <v>4.1098917591483</v>
      </c>
      <c r="K240" s="1">
        <f t="shared" si="58"/>
        <v>-1.8621767418378177</v>
      </c>
      <c r="L240" s="1">
        <f t="shared" si="59"/>
        <v>-1.7127028938664914</v>
      </c>
      <c r="M240" s="1">
        <f t="shared" si="60"/>
        <v>0.17900699294058306</v>
      </c>
      <c r="N240" s="1">
        <f t="shared" si="61"/>
        <v>0.17595793917808572</v>
      </c>
      <c r="O240" s="1">
        <f t="shared" si="62"/>
        <v>-1.7234356927497589</v>
      </c>
      <c r="P240" s="1">
        <f t="shared" si="63"/>
        <v>1.7209520266419798</v>
      </c>
      <c r="Q240" s="4">
        <f t="shared" si="64"/>
        <v>1157.8045425689036</v>
      </c>
      <c r="R240" s="4">
        <f t="shared" si="65"/>
        <v>368.25955140958246</v>
      </c>
      <c r="S240" s="4">
        <f t="shared" si="66"/>
        <v>1157.8045425689036</v>
      </c>
      <c r="T240" s="4">
        <f t="shared" si="67"/>
        <v>368.25955140958246</v>
      </c>
      <c r="U240" s="4">
        <f t="shared" si="68"/>
        <v>19</v>
      </c>
      <c r="V240" s="4">
        <f t="shared" si="69"/>
        <v>17.804542568903571</v>
      </c>
      <c r="W240" s="4">
        <f t="shared" si="70"/>
        <v>6</v>
      </c>
      <c r="X240" s="4">
        <f t="shared" si="71"/>
        <v>8.2595514095824569</v>
      </c>
    </row>
    <row r="241" spans="5:24" x14ac:dyDescent="0.35">
      <c r="E241" s="3">
        <v>44801</v>
      </c>
      <c r="F241">
        <f t="shared" si="54"/>
        <v>28</v>
      </c>
      <c r="G241">
        <f t="shared" si="55"/>
        <v>8</v>
      </c>
      <c r="H241">
        <f>COUNT($H$2:H240)</f>
        <v>239</v>
      </c>
      <c r="I241" s="1">
        <f t="shared" si="56"/>
        <v>4.1184988623088197</v>
      </c>
      <c r="J241" s="1">
        <f t="shared" si="57"/>
        <v>4.1271059654693403</v>
      </c>
      <c r="K241" s="1">
        <f t="shared" si="58"/>
        <v>-1.5614242542217129</v>
      </c>
      <c r="L241" s="1">
        <f t="shared" si="59"/>
        <v>-1.4083770542855392</v>
      </c>
      <c r="M241" s="1">
        <f t="shared" si="60"/>
        <v>0.17289739658085071</v>
      </c>
      <c r="N241" s="1">
        <f t="shared" si="61"/>
        <v>0.16982555616216816</v>
      </c>
      <c r="O241" s="1">
        <f t="shared" si="62"/>
        <v>-1.7184627514085207</v>
      </c>
      <c r="P241" s="1">
        <f t="shared" si="63"/>
        <v>1.7159679932244898</v>
      </c>
      <c r="Q241" s="4">
        <f t="shared" si="64"/>
        <v>1156.3640758788113</v>
      </c>
      <c r="R241" s="4">
        <f t="shared" si="65"/>
        <v>369.0974818890989</v>
      </c>
      <c r="S241" s="4">
        <f t="shared" si="66"/>
        <v>1156.3640758788113</v>
      </c>
      <c r="T241" s="4">
        <f t="shared" si="67"/>
        <v>369.0974818890989</v>
      </c>
      <c r="U241" s="4">
        <f t="shared" si="68"/>
        <v>19</v>
      </c>
      <c r="V241" s="4">
        <f t="shared" si="69"/>
        <v>16.364075878811263</v>
      </c>
      <c r="W241" s="4">
        <f t="shared" si="70"/>
        <v>6</v>
      </c>
      <c r="X241" s="4">
        <f t="shared" si="71"/>
        <v>9.0974818890989013</v>
      </c>
    </row>
    <row r="242" spans="5:24" x14ac:dyDescent="0.35">
      <c r="E242" s="3">
        <v>44802</v>
      </c>
      <c r="F242">
        <f t="shared" si="54"/>
        <v>29</v>
      </c>
      <c r="G242">
        <f t="shared" si="55"/>
        <v>8</v>
      </c>
      <c r="H242">
        <f>COUNT($H$2:H241)</f>
        <v>240</v>
      </c>
      <c r="I242" s="1">
        <f t="shared" si="56"/>
        <v>4.13571306862986</v>
      </c>
      <c r="J242" s="1">
        <f t="shared" si="57"/>
        <v>4.1443201717903797</v>
      </c>
      <c r="K242" s="1">
        <f t="shared" si="58"/>
        <v>-1.2535981458669809</v>
      </c>
      <c r="L242" s="1">
        <f t="shared" si="59"/>
        <v>-1.0971249909115699</v>
      </c>
      <c r="M242" s="1">
        <f t="shared" si="60"/>
        <v>0.16674260882963218</v>
      </c>
      <c r="N242" s="1">
        <f t="shared" si="61"/>
        <v>0.16364874538707741</v>
      </c>
      <c r="O242" s="1">
        <f t="shared" si="62"/>
        <v>-1.7134678762993008</v>
      </c>
      <c r="P242" s="1">
        <f t="shared" si="63"/>
        <v>1.7109625229068082</v>
      </c>
      <c r="Q242" s="4">
        <f t="shared" si="64"/>
        <v>1154.9115087186435</v>
      </c>
      <c r="R242" s="4">
        <f t="shared" si="65"/>
        <v>369.93339912044956</v>
      </c>
      <c r="S242" s="4">
        <f t="shared" si="66"/>
        <v>1154.9115087186435</v>
      </c>
      <c r="T242" s="4">
        <f t="shared" si="67"/>
        <v>369.93339912044956</v>
      </c>
      <c r="U242" s="4">
        <f t="shared" si="68"/>
        <v>19</v>
      </c>
      <c r="V242" s="4">
        <f t="shared" si="69"/>
        <v>14.911508718643518</v>
      </c>
      <c r="W242" s="4">
        <f t="shared" si="70"/>
        <v>6</v>
      </c>
      <c r="X242" s="4">
        <f t="shared" si="71"/>
        <v>9.9333991204495646</v>
      </c>
    </row>
    <row r="243" spans="5:24" x14ac:dyDescent="0.35">
      <c r="E243" s="3">
        <v>44803</v>
      </c>
      <c r="F243">
        <f t="shared" si="54"/>
        <v>30</v>
      </c>
      <c r="G243">
        <f t="shared" si="55"/>
        <v>8</v>
      </c>
      <c r="H243">
        <f>COUNT($H$2:H242)</f>
        <v>241</v>
      </c>
      <c r="I243" s="1">
        <f t="shared" si="56"/>
        <v>4.1529272749508994</v>
      </c>
      <c r="J243" s="1">
        <f t="shared" si="57"/>
        <v>4.16153437811142</v>
      </c>
      <c r="K243" s="1">
        <f t="shared" si="58"/>
        <v>-0.93899565102310101</v>
      </c>
      <c r="L243" s="1">
        <f t="shared" si="59"/>
        <v>-0.77924877680036342</v>
      </c>
      <c r="M243" s="1">
        <f t="shared" si="60"/>
        <v>0.16054415653722814</v>
      </c>
      <c r="N243" s="1">
        <f t="shared" si="61"/>
        <v>0.15742903288504734</v>
      </c>
      <c r="O243" s="1">
        <f t="shared" si="62"/>
        <v>-1.7084520534163092</v>
      </c>
      <c r="P243" s="1">
        <f t="shared" si="63"/>
        <v>1.7059365863243796</v>
      </c>
      <c r="Q243" s="4">
        <f t="shared" si="64"/>
        <v>1153.4473642958774</v>
      </c>
      <c r="R243" s="4">
        <f t="shared" si="65"/>
        <v>370.7673827234326</v>
      </c>
      <c r="S243" s="4">
        <f t="shared" si="66"/>
        <v>1153.4473642958774</v>
      </c>
      <c r="T243" s="4">
        <f t="shared" si="67"/>
        <v>370.7673827234326</v>
      </c>
      <c r="U243" s="4">
        <f t="shared" si="68"/>
        <v>19</v>
      </c>
      <c r="V243" s="4">
        <f t="shared" si="69"/>
        <v>13.447364295877378</v>
      </c>
      <c r="W243" s="4">
        <f t="shared" si="70"/>
        <v>6</v>
      </c>
      <c r="X243" s="4">
        <f t="shared" si="71"/>
        <v>10.767382723432604</v>
      </c>
    </row>
    <row r="244" spans="5:24" x14ac:dyDescent="0.35">
      <c r="E244" s="3">
        <v>44804</v>
      </c>
      <c r="F244">
        <f t="shared" si="54"/>
        <v>31</v>
      </c>
      <c r="G244">
        <f t="shared" si="55"/>
        <v>8</v>
      </c>
      <c r="H244">
        <f>COUNT($H$2:H243)</f>
        <v>242</v>
      </c>
      <c r="I244" s="1">
        <f t="shared" si="56"/>
        <v>4.1701414812719397</v>
      </c>
      <c r="J244" s="1">
        <f t="shared" si="57"/>
        <v>4.1787485844324594</v>
      </c>
      <c r="K244" s="1">
        <f t="shared" si="58"/>
        <v>-0.61792359699214705</v>
      </c>
      <c r="L244" s="1">
        <f t="shared" si="59"/>
        <v>-0.45505990747345632</v>
      </c>
      <c r="M244" s="1">
        <f t="shared" si="60"/>
        <v>0.15430356494177866</v>
      </c>
      <c r="N244" s="1">
        <f t="shared" si="61"/>
        <v>0.15116794312966758</v>
      </c>
      <c r="O244" s="1">
        <f t="shared" si="62"/>
        <v>-1.7034162382875147</v>
      </c>
      <c r="P244" s="1">
        <f t="shared" si="63"/>
        <v>1.7008911241555493</v>
      </c>
      <c r="Q244" s="4">
        <f t="shared" si="64"/>
        <v>1151.9721684286942</v>
      </c>
      <c r="R244" s="4">
        <f t="shared" si="65"/>
        <v>371.59952860597332</v>
      </c>
      <c r="S244" s="4">
        <f t="shared" si="66"/>
        <v>1151.9721684286942</v>
      </c>
      <c r="T244" s="4">
        <f t="shared" si="67"/>
        <v>371.59952860597332</v>
      </c>
      <c r="U244" s="4">
        <f t="shared" si="68"/>
        <v>19</v>
      </c>
      <c r="V244" s="4">
        <f t="shared" si="69"/>
        <v>11.972168428694204</v>
      </c>
      <c r="W244" s="4">
        <f t="shared" si="70"/>
        <v>6</v>
      </c>
      <c r="X244" s="4">
        <f t="shared" si="71"/>
        <v>11.599528605973319</v>
      </c>
    </row>
    <row r="245" spans="5:24" x14ac:dyDescent="0.35">
      <c r="E245" s="3">
        <v>44805</v>
      </c>
      <c r="F245">
        <f t="shared" si="54"/>
        <v>1</v>
      </c>
      <c r="G245">
        <f t="shared" si="55"/>
        <v>9</v>
      </c>
      <c r="H245">
        <f>COUNT($H$2:H244)</f>
        <v>243</v>
      </c>
      <c r="I245" s="1">
        <f t="shared" si="56"/>
        <v>4.18735568759298</v>
      </c>
      <c r="J245" s="1">
        <f t="shared" si="57"/>
        <v>4.1959627907534998</v>
      </c>
      <c r="K245" s="1">
        <f t="shared" si="58"/>
        <v>-0.29069806004645099</v>
      </c>
      <c r="L245" s="1">
        <f t="shared" si="59"/>
        <v>-0.12487895106923025</v>
      </c>
      <c r="M245" s="1">
        <f t="shared" si="60"/>
        <v>0.14802235778735548</v>
      </c>
      <c r="N245" s="1">
        <f t="shared" si="61"/>
        <v>0.14486699917593462</v>
      </c>
      <c r="O245" s="1">
        <f t="shared" si="62"/>
        <v>-1.6983613570058278</v>
      </c>
      <c r="P245" s="1">
        <f t="shared" si="63"/>
        <v>1.6958270481780997</v>
      </c>
      <c r="Q245" s="4">
        <f t="shared" si="64"/>
        <v>1150.4864494382271</v>
      </c>
      <c r="R245" s="4">
        <f t="shared" si="65"/>
        <v>372.42994837213485</v>
      </c>
      <c r="S245" s="4">
        <f t="shared" si="66"/>
        <v>1150.4864494382271</v>
      </c>
      <c r="T245" s="4">
        <f t="shared" si="67"/>
        <v>372.42994837213485</v>
      </c>
      <c r="U245" s="4">
        <f t="shared" si="68"/>
        <v>19</v>
      </c>
      <c r="V245" s="4">
        <f t="shared" si="69"/>
        <v>10.486449438227055</v>
      </c>
      <c r="W245" s="4">
        <f t="shared" si="70"/>
        <v>6</v>
      </c>
      <c r="X245" s="4">
        <f t="shared" si="71"/>
        <v>12.429948372134845</v>
      </c>
    </row>
    <row r="246" spans="5:24" x14ac:dyDescent="0.35">
      <c r="E246" s="3">
        <v>44806</v>
      </c>
      <c r="F246">
        <f t="shared" si="54"/>
        <v>2</v>
      </c>
      <c r="G246">
        <f t="shared" si="55"/>
        <v>9</v>
      </c>
      <c r="H246">
        <f>COUNT($H$2:H245)</f>
        <v>244</v>
      </c>
      <c r="I246" s="1">
        <f t="shared" si="56"/>
        <v>4.2045698939140195</v>
      </c>
      <c r="J246" s="1">
        <f t="shared" si="57"/>
        <v>4.2131769970745401</v>
      </c>
      <c r="K246" s="1">
        <f t="shared" si="58"/>
        <v>4.2355990084323593E-2</v>
      </c>
      <c r="L246" s="1">
        <f t="shared" si="59"/>
        <v>0.21096481273001977</v>
      </c>
      <c r="M246" s="1">
        <f t="shared" si="60"/>
        <v>0.14170205748564865</v>
      </c>
      <c r="N246" s="1">
        <f t="shared" si="61"/>
        <v>0.13852772284323159</v>
      </c>
      <c r="O246" s="1">
        <f t="shared" si="62"/>
        <v>-1.6932883073101115</v>
      </c>
      <c r="P246" s="1">
        <f t="shared" si="63"/>
        <v>1.6907452423738734</v>
      </c>
      <c r="Q246" s="4">
        <f t="shared" si="64"/>
        <v>1148.9907380407976</v>
      </c>
      <c r="R246" s="4">
        <f t="shared" si="65"/>
        <v>373.2587687078846</v>
      </c>
      <c r="S246" s="4">
        <f t="shared" si="66"/>
        <v>1148.9907380407976</v>
      </c>
      <c r="T246" s="4">
        <f t="shared" si="67"/>
        <v>373.2587687078846</v>
      </c>
      <c r="U246" s="4">
        <f t="shared" si="68"/>
        <v>19</v>
      </c>
      <c r="V246" s="4">
        <f t="shared" si="69"/>
        <v>8.9907380407976234</v>
      </c>
      <c r="W246" s="4">
        <f t="shared" si="70"/>
        <v>6</v>
      </c>
      <c r="X246" s="4">
        <f t="shared" si="71"/>
        <v>13.258768707884599</v>
      </c>
    </row>
    <row r="247" spans="5:24" x14ac:dyDescent="0.35">
      <c r="E247" s="3">
        <v>44807</v>
      </c>
      <c r="F247">
        <f t="shared" si="54"/>
        <v>3</v>
      </c>
      <c r="G247">
        <f t="shared" si="55"/>
        <v>9</v>
      </c>
      <c r="H247">
        <f>COUNT($H$2:H246)</f>
        <v>245</v>
      </c>
      <c r="I247" s="1">
        <f t="shared" si="56"/>
        <v>4.2217841002350598</v>
      </c>
      <c r="J247" s="1">
        <f t="shared" si="57"/>
        <v>4.2303912033955795</v>
      </c>
      <c r="K247" s="1">
        <f t="shared" si="58"/>
        <v>0.38090505674083636</v>
      </c>
      <c r="L247" s="1">
        <f t="shared" si="59"/>
        <v>0.5521337645730795</v>
      </c>
      <c r="M247" s="1">
        <f t="shared" si="60"/>
        <v>0.13534418531987169</v>
      </c>
      <c r="N247" s="1">
        <f t="shared" si="61"/>
        <v>0.13215163493978249</v>
      </c>
      <c r="O247" s="1">
        <f t="shared" si="62"/>
        <v>-1.6881979597125756</v>
      </c>
      <c r="P247" s="1">
        <f t="shared" si="63"/>
        <v>1.6856465640781257</v>
      </c>
      <c r="Q247" s="4">
        <f t="shared" si="64"/>
        <v>1147.4855672397678</v>
      </c>
      <c r="R247" s="4">
        <f t="shared" si="65"/>
        <v>374.08613074580677</v>
      </c>
      <c r="S247" s="4">
        <f t="shared" si="66"/>
        <v>1147.4855672397678</v>
      </c>
      <c r="T247" s="4">
        <f t="shared" si="67"/>
        <v>374.08613074580677</v>
      </c>
      <c r="U247" s="4">
        <f t="shared" si="68"/>
        <v>19</v>
      </c>
      <c r="V247" s="4">
        <f t="shared" si="69"/>
        <v>7.4855672397677608</v>
      </c>
      <c r="W247" s="4">
        <f t="shared" si="70"/>
        <v>6</v>
      </c>
      <c r="X247" s="4">
        <f t="shared" si="71"/>
        <v>14.08613074580677</v>
      </c>
    </row>
    <row r="248" spans="5:24" x14ac:dyDescent="0.35">
      <c r="E248" s="3">
        <v>44808</v>
      </c>
      <c r="F248">
        <f t="shared" si="54"/>
        <v>4</v>
      </c>
      <c r="G248">
        <f t="shared" si="55"/>
        <v>9</v>
      </c>
      <c r="H248">
        <f>COUNT($H$2:H247)</f>
        <v>246</v>
      </c>
      <c r="I248" s="1">
        <f t="shared" si="56"/>
        <v>4.2389983065561001</v>
      </c>
      <c r="J248" s="1">
        <f t="shared" si="57"/>
        <v>4.2476054097166198</v>
      </c>
      <c r="K248" s="1">
        <f t="shared" si="58"/>
        <v>0.72460749344743358</v>
      </c>
      <c r="L248" s="1">
        <f t="shared" si="59"/>
        <v>0.89828232768142602</v>
      </c>
      <c r="M248" s="1">
        <f t="shared" si="60"/>
        <v>0.1289502616893739</v>
      </c>
      <c r="N248" s="1">
        <f t="shared" si="61"/>
        <v>0.12574025552700724</v>
      </c>
      <c r="O248" s="1">
        <f t="shared" si="62"/>
        <v>-1.6830911586692912</v>
      </c>
      <c r="P248" s="1">
        <f t="shared" si="63"/>
        <v>1.6805318451704196</v>
      </c>
      <c r="Q248" s="4">
        <f t="shared" si="64"/>
        <v>1145.9714722166884</v>
      </c>
      <c r="R248" s="4">
        <f t="shared" si="65"/>
        <v>374.91218940992769</v>
      </c>
      <c r="S248" s="4">
        <f t="shared" si="66"/>
        <v>1145.9714722166884</v>
      </c>
      <c r="T248" s="4">
        <f t="shared" si="67"/>
        <v>374.91218940992769</v>
      </c>
      <c r="U248" s="4">
        <f t="shared" si="68"/>
        <v>19</v>
      </c>
      <c r="V248" s="4">
        <f t="shared" si="69"/>
        <v>5.9714722166884258</v>
      </c>
      <c r="W248" s="4">
        <f t="shared" si="70"/>
        <v>6</v>
      </c>
      <c r="X248" s="4">
        <f t="shared" si="71"/>
        <v>14.912189409927691</v>
      </c>
    </row>
    <row r="249" spans="5:24" x14ac:dyDescent="0.35">
      <c r="E249" s="3">
        <v>44809</v>
      </c>
      <c r="F249">
        <f t="shared" si="54"/>
        <v>5</v>
      </c>
      <c r="G249">
        <f t="shared" si="55"/>
        <v>9</v>
      </c>
      <c r="H249">
        <f>COUNT($H$2:H248)</f>
        <v>247</v>
      </c>
      <c r="I249" s="1">
        <f t="shared" si="56"/>
        <v>4.2562125128771395</v>
      </c>
      <c r="J249" s="1">
        <f t="shared" si="57"/>
        <v>4.2648196160376601</v>
      </c>
      <c r="K249" s="1">
        <f t="shared" si="58"/>
        <v>1.0731138911699181</v>
      </c>
      <c r="L249" s="1">
        <f t="shared" si="59"/>
        <v>1.2490573600095767</v>
      </c>
      <c r="M249" s="1">
        <f t="shared" si="60"/>
        <v>0.1225218063933151</v>
      </c>
      <c r="N249" s="1">
        <f t="shared" si="61"/>
        <v>0.11929510422207849</v>
      </c>
      <c r="O249" s="1">
        <f t="shared" si="62"/>
        <v>-1.6779687237907146</v>
      </c>
      <c r="P249" s="1">
        <f t="shared" si="63"/>
        <v>1.6754018933040482</v>
      </c>
      <c r="Q249" s="4">
        <f t="shared" si="64"/>
        <v>1144.4489902214737</v>
      </c>
      <c r="R249" s="4">
        <f t="shared" si="65"/>
        <v>375.73711274179288</v>
      </c>
      <c r="S249" s="4">
        <f t="shared" si="66"/>
        <v>1144.4489902214737</v>
      </c>
      <c r="T249" s="4">
        <f t="shared" si="67"/>
        <v>375.73711274179288</v>
      </c>
      <c r="U249" s="4">
        <f t="shared" si="68"/>
        <v>19</v>
      </c>
      <c r="V249" s="4">
        <f t="shared" si="69"/>
        <v>4.4489902214736503</v>
      </c>
      <c r="W249" s="4">
        <f t="shared" si="70"/>
        <v>6</v>
      </c>
      <c r="X249" s="4">
        <f t="shared" si="71"/>
        <v>15.737112741792885</v>
      </c>
    </row>
    <row r="250" spans="5:24" x14ac:dyDescent="0.35">
      <c r="E250" s="3">
        <v>44810</v>
      </c>
      <c r="F250">
        <f t="shared" si="54"/>
        <v>6</v>
      </c>
      <c r="G250">
        <f t="shared" si="55"/>
        <v>9</v>
      </c>
      <c r="H250">
        <f>COUNT($H$2:H249)</f>
        <v>248</v>
      </c>
      <c r="I250" s="1">
        <f t="shared" si="56"/>
        <v>4.2734267191981798</v>
      </c>
      <c r="J250" s="1">
        <f t="shared" si="57"/>
        <v>4.2820338223586996</v>
      </c>
      <c r="K250" s="1">
        <f t="shared" si="58"/>
        <v>1.4260674752638527</v>
      </c>
      <c r="L250" s="1">
        <f t="shared" si="59"/>
        <v>1.6040985558648255</v>
      </c>
      <c r="M250" s="1">
        <f t="shared" si="60"/>
        <v>0.11606033895164254</v>
      </c>
      <c r="N250" s="1">
        <f t="shared" si="61"/>
        <v>0.11281770053685114</v>
      </c>
      <c r="O250" s="1">
        <f t="shared" si="62"/>
        <v>-1.6728314510892901</v>
      </c>
      <c r="P250" s="1">
        <f t="shared" si="63"/>
        <v>1.6702574931711276</v>
      </c>
      <c r="Q250" s="4">
        <f t="shared" si="64"/>
        <v>1142.9186604613822</v>
      </c>
      <c r="R250" s="4">
        <f t="shared" si="65"/>
        <v>376.56108120890923</v>
      </c>
      <c r="S250" s="4">
        <f t="shared" si="66"/>
        <v>1142.9186604613822</v>
      </c>
      <c r="T250" s="4">
        <f t="shared" si="67"/>
        <v>376.56108120890923</v>
      </c>
      <c r="U250" s="4">
        <f t="shared" si="68"/>
        <v>19</v>
      </c>
      <c r="V250" s="4">
        <f t="shared" si="69"/>
        <v>2.9186604613821601</v>
      </c>
      <c r="W250" s="4">
        <f t="shared" si="70"/>
        <v>6</v>
      </c>
      <c r="X250" s="4">
        <f t="shared" si="71"/>
        <v>16.561081208909229</v>
      </c>
    </row>
    <row r="251" spans="5:24" x14ac:dyDescent="0.35">
      <c r="E251" s="3">
        <v>44811</v>
      </c>
      <c r="F251">
        <f t="shared" si="54"/>
        <v>7</v>
      </c>
      <c r="G251">
        <f t="shared" si="55"/>
        <v>9</v>
      </c>
      <c r="H251">
        <f>COUNT($H$2:H250)</f>
        <v>249</v>
      </c>
      <c r="I251" s="1">
        <f t="shared" si="56"/>
        <v>4.2906409255192202</v>
      </c>
      <c r="J251" s="1">
        <f t="shared" si="57"/>
        <v>4.2992480286797399</v>
      </c>
      <c r="K251" s="1">
        <f t="shared" si="58"/>
        <v>1.7831045116478446</v>
      </c>
      <c r="L251" s="1">
        <f t="shared" si="59"/>
        <v>1.9630388565152779</v>
      </c>
      <c r="M251" s="1">
        <f t="shared" si="60"/>
        <v>0.10956737896149177</v>
      </c>
      <c r="N251" s="1">
        <f t="shared" si="61"/>
        <v>0.10630956425122945</v>
      </c>
      <c r="O251" s="1">
        <f t="shared" si="62"/>
        <v>-1.6676801142613646</v>
      </c>
      <c r="P251" s="1">
        <f t="shared" si="63"/>
        <v>1.6650994078006762</v>
      </c>
      <c r="Q251" s="4">
        <f t="shared" si="64"/>
        <v>1141.3810239886363</v>
      </c>
      <c r="R251" s="4">
        <f t="shared" si="65"/>
        <v>377.38428699663893</v>
      </c>
      <c r="S251" s="4">
        <f t="shared" si="66"/>
        <v>1141.3810239886363</v>
      </c>
      <c r="T251" s="4">
        <f t="shared" si="67"/>
        <v>377.38428699663893</v>
      </c>
      <c r="U251" s="4">
        <f t="shared" si="68"/>
        <v>19</v>
      </c>
      <c r="V251" s="4">
        <f t="shared" si="69"/>
        <v>1.3810239886363433</v>
      </c>
      <c r="W251" s="4">
        <f t="shared" si="70"/>
        <v>6</v>
      </c>
      <c r="X251" s="4">
        <f t="shared" si="71"/>
        <v>17.384286996638934</v>
      </c>
    </row>
    <row r="252" spans="5:24" x14ac:dyDescent="0.35">
      <c r="E252" s="3">
        <v>44812</v>
      </c>
      <c r="F252">
        <f t="shared" si="54"/>
        <v>8</v>
      </c>
      <c r="G252">
        <f t="shared" si="55"/>
        <v>9</v>
      </c>
      <c r="H252">
        <f>COUNT($H$2:H251)</f>
        <v>250</v>
      </c>
      <c r="I252" s="1">
        <f t="shared" si="56"/>
        <v>4.3078551318402596</v>
      </c>
      <c r="J252" s="1">
        <f t="shared" si="57"/>
        <v>4.3164622350007802</v>
      </c>
      <c r="K252" s="1">
        <f t="shared" si="58"/>
        <v>2.143854721725686</v>
      </c>
      <c r="L252" s="1">
        <f t="shared" si="59"/>
        <v>2.3255048693041904</v>
      </c>
      <c r="M252" s="1">
        <f t="shared" si="60"/>
        <v>0.10304444648701055</v>
      </c>
      <c r="N252" s="1">
        <f t="shared" si="61"/>
        <v>9.9772215818925189E-2</v>
      </c>
      <c r="O252" s="1">
        <f t="shared" si="62"/>
        <v>-1.6625154660007992</v>
      </c>
      <c r="P252" s="1">
        <f t="shared" si="63"/>
        <v>1.6599283798871463</v>
      </c>
      <c r="Q252" s="4">
        <f t="shared" si="64"/>
        <v>1139.8366235865587</v>
      </c>
      <c r="R252" s="4">
        <f t="shared" si="65"/>
        <v>378.2069332846084</v>
      </c>
      <c r="S252" s="4">
        <f t="shared" si="66"/>
        <v>1139.8366235865587</v>
      </c>
      <c r="T252" s="4">
        <f t="shared" si="67"/>
        <v>378.2069332846084</v>
      </c>
      <c r="U252" s="4">
        <f t="shared" si="68"/>
        <v>18</v>
      </c>
      <c r="V252" s="4">
        <f t="shared" si="69"/>
        <v>59.836623586558744</v>
      </c>
      <c r="W252" s="4">
        <f t="shared" si="70"/>
        <v>6</v>
      </c>
      <c r="X252" s="4">
        <f t="shared" si="71"/>
        <v>18.206933284608397</v>
      </c>
    </row>
    <row r="253" spans="5:24" x14ac:dyDescent="0.35">
      <c r="E253" s="3">
        <v>44813</v>
      </c>
      <c r="F253">
        <f t="shared" si="54"/>
        <v>9</v>
      </c>
      <c r="G253">
        <f t="shared" si="55"/>
        <v>9</v>
      </c>
      <c r="H253">
        <f>COUNT($H$2:H252)</f>
        <v>251</v>
      </c>
      <c r="I253" s="1">
        <f t="shared" si="56"/>
        <v>4.3250693381612999</v>
      </c>
      <c r="J253" s="1">
        <f t="shared" si="57"/>
        <v>4.3336764413218196</v>
      </c>
      <c r="K253" s="1">
        <f t="shared" si="58"/>
        <v>2.5079417055702327</v>
      </c>
      <c r="L253" s="1">
        <f t="shared" si="59"/>
        <v>2.6911172947789677</v>
      </c>
      <c r="M253" s="1">
        <f t="shared" si="60"/>
        <v>9.6493062480506334E-2</v>
      </c>
      <c r="N253" s="1">
        <f t="shared" si="61"/>
        <v>9.3207176803445979E-2</v>
      </c>
      <c r="O253" s="1">
        <f t="shared" si="62"/>
        <v>-1.6573382393418226</v>
      </c>
      <c r="P253" s="1">
        <f t="shared" si="63"/>
        <v>1.6547451331470269</v>
      </c>
      <c r="Q253" s="4">
        <f t="shared" si="64"/>
        <v>1138.2860036541463</v>
      </c>
      <c r="R253" s="4">
        <f t="shared" si="65"/>
        <v>379.02923350866877</v>
      </c>
      <c r="S253" s="4">
        <f t="shared" si="66"/>
        <v>1138.2860036541463</v>
      </c>
      <c r="T253" s="4">
        <f t="shared" si="67"/>
        <v>379.02923350866877</v>
      </c>
      <c r="U253" s="4">
        <f t="shared" si="68"/>
        <v>18</v>
      </c>
      <c r="V253" s="4">
        <f t="shared" si="69"/>
        <v>58.28600365414627</v>
      </c>
      <c r="W253" s="4">
        <f t="shared" si="70"/>
        <v>6</v>
      </c>
      <c r="X253" s="4">
        <f t="shared" si="71"/>
        <v>19.029233508668767</v>
      </c>
    </row>
    <row r="254" spans="5:24" x14ac:dyDescent="0.35">
      <c r="E254" s="3">
        <v>44814</v>
      </c>
      <c r="F254">
        <f t="shared" si="54"/>
        <v>10</v>
      </c>
      <c r="G254">
        <f t="shared" si="55"/>
        <v>9</v>
      </c>
      <c r="H254">
        <f>COUNT($H$2:H253)</f>
        <v>252</v>
      </c>
      <c r="I254" s="1">
        <f t="shared" si="56"/>
        <v>4.3422835444823402</v>
      </c>
      <c r="J254" s="1">
        <f t="shared" si="57"/>
        <v>4.3508906476428599</v>
      </c>
      <c r="K254" s="1">
        <f t="shared" si="58"/>
        <v>2.8749833728719048</v>
      </c>
      <c r="L254" s="1">
        <f t="shared" si="59"/>
        <v>3.0594913613329435</v>
      </c>
      <c r="M254" s="1">
        <f t="shared" si="60"/>
        <v>8.9914749232714586E-2</v>
      </c>
      <c r="N254" s="1">
        <f t="shared" si="61"/>
        <v>8.661597034206249E-2</v>
      </c>
      <c r="O254" s="1">
        <f t="shared" si="62"/>
        <v>-1.6521491490288263</v>
      </c>
      <c r="P254" s="1">
        <f t="shared" si="63"/>
        <v>1.6495503737012853</v>
      </c>
      <c r="Q254" s="4">
        <f t="shared" si="64"/>
        <v>1136.7297100890569</v>
      </c>
      <c r="R254" s="4">
        <f t="shared" si="65"/>
        <v>379.85141060942163</v>
      </c>
      <c r="S254" s="4">
        <f t="shared" si="66"/>
        <v>1136.7297100890569</v>
      </c>
      <c r="T254" s="4">
        <f t="shared" si="67"/>
        <v>379.85141060942163</v>
      </c>
      <c r="U254" s="4">
        <f t="shared" si="68"/>
        <v>18</v>
      </c>
      <c r="V254" s="4">
        <f t="shared" si="69"/>
        <v>56.72971008905688</v>
      </c>
      <c r="W254" s="4">
        <f t="shared" si="70"/>
        <v>6</v>
      </c>
      <c r="X254" s="4">
        <f t="shared" si="71"/>
        <v>19.851410609421634</v>
      </c>
    </row>
    <row r="255" spans="5:24" x14ac:dyDescent="0.35">
      <c r="E255" s="3">
        <v>44815</v>
      </c>
      <c r="F255">
        <f t="shared" si="54"/>
        <v>11</v>
      </c>
      <c r="G255">
        <f t="shared" si="55"/>
        <v>9</v>
      </c>
      <c r="H255">
        <f>COUNT($H$2:H254)</f>
        <v>253</v>
      </c>
      <c r="I255" s="1">
        <f t="shared" si="56"/>
        <v>4.3594977508033796</v>
      </c>
      <c r="J255" s="1">
        <f t="shared" si="57"/>
        <v>4.3681048539639002</v>
      </c>
      <c r="K255" s="1">
        <f t="shared" si="58"/>
        <v>3.2445923811459045</v>
      </c>
      <c r="L255" s="1">
        <f t="shared" si="59"/>
        <v>3.4302372668490935</v>
      </c>
      <c r="M255" s="1">
        <f t="shared" si="60"/>
        <v>8.3311030849881118E-2</v>
      </c>
      <c r="N255" s="1">
        <f t="shared" si="61"/>
        <v>8.000012163541019E-2</v>
      </c>
      <c r="O255" s="1">
        <f t="shared" si="62"/>
        <v>-1.6469488929109328</v>
      </c>
      <c r="P255" s="1">
        <f t="shared" si="63"/>
        <v>1.6443447914815565</v>
      </c>
      <c r="Q255" s="4">
        <f t="shared" si="64"/>
        <v>1135.1682901690135</v>
      </c>
      <c r="R255" s="4">
        <f t="shared" si="65"/>
        <v>380.67369626830072</v>
      </c>
      <c r="S255" s="4">
        <f t="shared" si="66"/>
        <v>1135.1682901690135</v>
      </c>
      <c r="T255" s="4">
        <f t="shared" si="67"/>
        <v>380.67369626830072</v>
      </c>
      <c r="U255" s="4">
        <f t="shared" si="68"/>
        <v>18</v>
      </c>
      <c r="V255" s="4">
        <f t="shared" si="69"/>
        <v>55.168290169013517</v>
      </c>
      <c r="W255" s="4">
        <f t="shared" si="70"/>
        <v>6</v>
      </c>
      <c r="X255" s="4">
        <f t="shared" si="71"/>
        <v>20.673696268300716</v>
      </c>
    </row>
    <row r="256" spans="5:24" x14ac:dyDescent="0.35">
      <c r="E256" s="3">
        <v>44816</v>
      </c>
      <c r="F256">
        <f t="shared" si="54"/>
        <v>12</v>
      </c>
      <c r="G256">
        <f t="shared" si="55"/>
        <v>9</v>
      </c>
      <c r="H256">
        <f>COUNT($H$2:H255)</f>
        <v>254</v>
      </c>
      <c r="I256" s="1">
        <f t="shared" si="56"/>
        <v>4.37671195712442</v>
      </c>
      <c r="J256" s="1">
        <f t="shared" si="57"/>
        <v>4.3853190602849397</v>
      </c>
      <c r="K256" s="1">
        <f t="shared" si="58"/>
        <v>3.6163765806829584</v>
      </c>
      <c r="L256" s="1">
        <f t="shared" si="59"/>
        <v>3.8029606268268328</v>
      </c>
      <c r="M256" s="1">
        <f t="shared" si="60"/>
        <v>7.6683433755268426E-2</v>
      </c>
      <c r="N256" s="1">
        <f t="shared" si="61"/>
        <v>7.3361158460284404E-2</v>
      </c>
      <c r="O256" s="1">
        <f t="shared" si="62"/>
        <v>-1.6417381533593094</v>
      </c>
      <c r="P256" s="1">
        <f t="shared" si="63"/>
        <v>1.6391290616581102</v>
      </c>
      <c r="Q256" s="4">
        <f t="shared" si="64"/>
        <v>1133.6022924316765</v>
      </c>
      <c r="R256" s="4">
        <f t="shared" si="65"/>
        <v>381.49633013217891</v>
      </c>
      <c r="S256" s="4">
        <f t="shared" si="66"/>
        <v>1133.6022924316765</v>
      </c>
      <c r="T256" s="4">
        <f t="shared" si="67"/>
        <v>381.49633013217891</v>
      </c>
      <c r="U256" s="4">
        <f t="shared" si="68"/>
        <v>18</v>
      </c>
      <c r="V256" s="4">
        <f t="shared" si="69"/>
        <v>53.60229243167646</v>
      </c>
      <c r="W256" s="4">
        <f t="shared" si="70"/>
        <v>6</v>
      </c>
      <c r="X256" s="4">
        <f t="shared" si="71"/>
        <v>21.496330132178912</v>
      </c>
    </row>
    <row r="257" spans="5:24" x14ac:dyDescent="0.35">
      <c r="E257" s="3">
        <v>44817</v>
      </c>
      <c r="F257">
        <f t="shared" si="54"/>
        <v>13</v>
      </c>
      <c r="G257">
        <f t="shared" si="55"/>
        <v>9</v>
      </c>
      <c r="H257">
        <f>COUNT($H$2:H256)</f>
        <v>255</v>
      </c>
      <c r="I257" s="1">
        <f t="shared" si="56"/>
        <v>4.3939261634454603</v>
      </c>
      <c r="J257" s="1">
        <f t="shared" si="57"/>
        <v>4.40253326660598</v>
      </c>
      <c r="K257" s="1">
        <f t="shared" si="58"/>
        <v>3.9899394657202332</v>
      </c>
      <c r="L257" s="1">
        <f t="shared" si="59"/>
        <v>4.177262928464704</v>
      </c>
      <c r="M257" s="1">
        <f t="shared" si="60"/>
        <v>7.0033487212613391E-2</v>
      </c>
      <c r="N257" s="1">
        <f t="shared" si="61"/>
        <v>6.6700611703116475E-2</v>
      </c>
      <c r="O257" s="1">
        <f t="shared" si="62"/>
        <v>-1.6365175987053322</v>
      </c>
      <c r="P257" s="1">
        <f t="shared" si="63"/>
        <v>1.6339038460877622</v>
      </c>
      <c r="Q257" s="4">
        <f t="shared" si="64"/>
        <v>1132.0322665530782</v>
      </c>
      <c r="R257" s="4">
        <f t="shared" si="65"/>
        <v>382.31955902744897</v>
      </c>
      <c r="S257" s="4">
        <f t="shared" si="66"/>
        <v>1132.0322665530782</v>
      </c>
      <c r="T257" s="4">
        <f t="shared" si="67"/>
        <v>382.31955902744897</v>
      </c>
      <c r="U257" s="4">
        <f t="shared" si="68"/>
        <v>18</v>
      </c>
      <c r="V257" s="4">
        <f t="shared" si="69"/>
        <v>52.032266553078216</v>
      </c>
      <c r="W257" s="4">
        <f t="shared" si="70"/>
        <v>6</v>
      </c>
      <c r="X257" s="4">
        <f t="shared" si="71"/>
        <v>22.319559027448975</v>
      </c>
    </row>
    <row r="258" spans="5:24" x14ac:dyDescent="0.35">
      <c r="E258" s="3">
        <v>44818</v>
      </c>
      <c r="F258">
        <f t="shared" si="54"/>
        <v>14</v>
      </c>
      <c r="G258">
        <f t="shared" si="55"/>
        <v>9</v>
      </c>
      <c r="H258">
        <f>COUNT($H$2:H257)</f>
        <v>256</v>
      </c>
      <c r="I258" s="1">
        <f t="shared" si="56"/>
        <v>4.4111403697664997</v>
      </c>
      <c r="J258" s="1">
        <f t="shared" si="57"/>
        <v>4.4197474729270194</v>
      </c>
      <c r="K258" s="1">
        <f t="shared" si="58"/>
        <v>4.3648806313020758</v>
      </c>
      <c r="L258" s="1">
        <f t="shared" si="59"/>
        <v>4.5527419901645798</v>
      </c>
      <c r="M258" s="1">
        <f t="shared" si="60"/>
        <v>6.3362723868977608E-2</v>
      </c>
      <c r="N258" s="1">
        <f t="shared" si="61"/>
        <v>6.0020015911544988E-2</v>
      </c>
      <c r="O258" s="1">
        <f t="shared" si="62"/>
        <v>-1.6312878846978169</v>
      </c>
      <c r="P258" s="1">
        <f t="shared" si="63"/>
        <v>1.6286697947800093</v>
      </c>
      <c r="Q258" s="4">
        <f t="shared" si="64"/>
        <v>1130.4587632247321</v>
      </c>
      <c r="R258" s="4">
        <f t="shared" si="65"/>
        <v>383.14363616450578</v>
      </c>
      <c r="S258" s="4">
        <f t="shared" si="66"/>
        <v>1130.4587632247321</v>
      </c>
      <c r="T258" s="4">
        <f t="shared" si="67"/>
        <v>383.14363616450578</v>
      </c>
      <c r="U258" s="4">
        <f t="shared" si="68"/>
        <v>18</v>
      </c>
      <c r="V258" s="4">
        <f t="shared" si="69"/>
        <v>50.458763224732138</v>
      </c>
      <c r="W258" s="4">
        <f t="shared" si="70"/>
        <v>6</v>
      </c>
      <c r="X258" s="4">
        <f t="shared" si="71"/>
        <v>23.143636164505779</v>
      </c>
    </row>
    <row r="259" spans="5:24" x14ac:dyDescent="0.35">
      <c r="E259" s="3">
        <v>44819</v>
      </c>
      <c r="F259">
        <f t="shared" ref="F259:F322" si="72">DAY(E259)</f>
        <v>15</v>
      </c>
      <c r="G259">
        <f t="shared" ref="G259:G322" si="73">MONTH(E259)</f>
        <v>9</v>
      </c>
      <c r="H259">
        <f>COUNT($H$2:H258)</f>
        <v>257</v>
      </c>
      <c r="I259" s="1">
        <f t="shared" ref="I259:I322" si="74">0.01721420632104*(H259+6/24)</f>
        <v>4.42835457608754</v>
      </c>
      <c r="J259" s="1">
        <f t="shared" ref="J259:J322" si="75">0.01721420632104*(H259+18/24)</f>
        <v>4.4369616792480597</v>
      </c>
      <c r="K259" s="1">
        <f t="shared" ref="K259:K322" si="76">229.18*(0.000075+0.001868*COS(I259)-0.032077*SIN(I259)-0.014615*COS(I259*2)-0.040849*SIN(I259* 2))</f>
        <v>4.7407962352928088</v>
      </c>
      <c r="L259" s="1">
        <f t="shared" ref="L259:L322" si="77">229.18*(0.000075+0.001868*COS(J259)-0.032077*SIN(J259)-0.014615*COS(J259*2)-0.040849*SIN(J259* 2))</f>
        <v>4.9289924259169871</v>
      </c>
      <c r="M259" s="1">
        <f t="shared" ref="M259:M322" si="78">0.006918-0.399912*COS(I259)+0.070257*SIN(I259)-0.006758*COS(I259*2)+0.000907*SIN(I259*2)-0.002697*COS(I259*3)+0.00148*SIN(I259*3)</f>
        <v>5.667268031436868E-2</v>
      </c>
      <c r="N259" s="1">
        <f t="shared" ref="N259:N322" si="79">0.006918-0.399912*COS(J259)+0.070257*SIN(J259)-0.006758*COS(J259*2)+0.000907*SIN(J259*2)-0.002697*COS(J259*3)+0.00148*SIN(J259*3)</f>
        <v>5.3320909861417902E-2</v>
      </c>
      <c r="O259" s="1">
        <f t="shared" ref="O259:O322" si="80">-ACOS(COS($B$6)/(COS($C$8)*COS(M259))-TAN($C$8)*TAN(M259))</f>
        <v>-1.6260496559776483</v>
      </c>
      <c r="P259" s="1">
        <f t="shared" ref="P259:P322" si="81">ACOS(COS($B$6)/(COS($C$8)*COS(N259))-TAN($C$8)*TAN(N259))</f>
        <v>1.6234275473797639</v>
      </c>
      <c r="Q259" s="4">
        <f t="shared" ref="Q259:Q322" si="82">720+4*($C$9-O259)*$B$7-K259+($B$10*60)</f>
        <v>1128.8823340295819</v>
      </c>
      <c r="R259" s="4">
        <f t="shared" ref="R259:R322" si="83">720+4*($C$9-P259)*$B$7-L259+($B$10*60)</f>
        <v>383.96882033354336</v>
      </c>
      <c r="S259" s="4">
        <f t="shared" ref="S259:S322" si="84">MOD(IF(Q259&lt;0,Q259+1440,Q259),1440)</f>
        <v>1128.8823340295819</v>
      </c>
      <c r="T259" s="4">
        <f t="shared" ref="T259:T322" si="85">MOD(IF(R259&lt;0,R259+1440,R259),1440)</f>
        <v>383.96882033354336</v>
      </c>
      <c r="U259" s="4">
        <f t="shared" ref="U259:U322" si="86">INT(S259/60)</f>
        <v>18</v>
      </c>
      <c r="V259" s="4">
        <f t="shared" ref="V259:V322" si="87">S259-U259*60</f>
        <v>48.882334029581898</v>
      </c>
      <c r="W259" s="4">
        <f t="shared" ref="W259:W322" si="88">INT(T259/60)</f>
        <v>6</v>
      </c>
      <c r="X259" s="4">
        <f t="shared" ref="X259:X322" si="89">T259-W259*60</f>
        <v>23.968820333543363</v>
      </c>
    </row>
    <row r="260" spans="5:24" x14ac:dyDescent="0.35">
      <c r="E260" s="3">
        <v>44820</v>
      </c>
      <c r="F260">
        <f t="shared" si="72"/>
        <v>16</v>
      </c>
      <c r="G260">
        <f t="shared" si="73"/>
        <v>9</v>
      </c>
      <c r="H260">
        <f>COUNT($H$2:H259)</f>
        <v>258</v>
      </c>
      <c r="I260" s="1">
        <f t="shared" si="74"/>
        <v>4.4455687824085794</v>
      </c>
      <c r="J260" s="1">
        <f t="shared" si="75"/>
        <v>4.4541758855691</v>
      </c>
      <c r="K260" s="1">
        <f t="shared" si="76"/>
        <v>5.1172794649975488</v>
      </c>
      <c r="L260" s="1">
        <f t="shared" si="77"/>
        <v>5.3056061140203044</v>
      </c>
      <c r="M260" s="1">
        <f t="shared" si="78"/>
        <v>4.9964897655450598E-2</v>
      </c>
      <c r="N260" s="1">
        <f t="shared" si="79"/>
        <v>4.6604837136519618E-2</v>
      </c>
      <c r="O260" s="1">
        <f t="shared" si="80"/>
        <v>-1.6208035475682443</v>
      </c>
      <c r="P260" s="1">
        <f t="shared" si="81"/>
        <v>1.6181777346651758</v>
      </c>
      <c r="Q260" s="4">
        <f t="shared" si="82"/>
        <v>1127.3035313169692</v>
      </c>
      <c r="R260" s="4">
        <f t="shared" si="83"/>
        <v>384.79537509256011</v>
      </c>
      <c r="S260" s="4">
        <f t="shared" si="84"/>
        <v>1127.3035313169692</v>
      </c>
      <c r="T260" s="4">
        <f t="shared" si="85"/>
        <v>384.79537509256011</v>
      </c>
      <c r="U260" s="4">
        <f t="shared" si="86"/>
        <v>18</v>
      </c>
      <c r="V260" s="4">
        <f t="shared" si="87"/>
        <v>47.303531316969156</v>
      </c>
      <c r="W260" s="4">
        <f t="shared" si="88"/>
        <v>6</v>
      </c>
      <c r="X260" s="4">
        <f t="shared" si="89"/>
        <v>24.795375092560107</v>
      </c>
    </row>
    <row r="261" spans="5:24" x14ac:dyDescent="0.35">
      <c r="E261" s="3">
        <v>44821</v>
      </c>
      <c r="F261">
        <f t="shared" si="72"/>
        <v>17</v>
      </c>
      <c r="G261">
        <f t="shared" si="73"/>
        <v>9</v>
      </c>
      <c r="H261">
        <f>COUNT($H$2:H260)</f>
        <v>259</v>
      </c>
      <c r="I261" s="1">
        <f t="shared" si="74"/>
        <v>4.4627829887296198</v>
      </c>
      <c r="J261" s="1">
        <f t="shared" si="75"/>
        <v>4.4713900918901395</v>
      </c>
      <c r="K261" s="1">
        <f t="shared" si="76"/>
        <v>5.4939210078420198</v>
      </c>
      <c r="L261" s="1">
        <f t="shared" si="77"/>
        <v>5.6821726695821964</v>
      </c>
      <c r="M261" s="1">
        <f t="shared" si="78"/>
        <v>4.3240922100590842E-2</v>
      </c>
      <c r="N261" s="1">
        <f t="shared" si="79"/>
        <v>3.9873346718247452E-2</v>
      </c>
      <c r="O261" s="1">
        <f t="shared" si="80"/>
        <v>-1.6155501863803761</v>
      </c>
      <c r="P261" s="1">
        <f t="shared" si="81"/>
        <v>1.6129209800591064</v>
      </c>
      <c r="Q261" s="4">
        <f t="shared" si="82"/>
        <v>1125.7229080768341</v>
      </c>
      <c r="R261" s="4">
        <f t="shared" si="83"/>
        <v>385.62356794845311</v>
      </c>
      <c r="S261" s="4">
        <f t="shared" si="84"/>
        <v>1125.7229080768341</v>
      </c>
      <c r="T261" s="4">
        <f t="shared" si="85"/>
        <v>385.62356794845311</v>
      </c>
      <c r="U261" s="4">
        <f t="shared" si="86"/>
        <v>18</v>
      </c>
      <c r="V261" s="4">
        <f t="shared" si="87"/>
        <v>45.722908076834074</v>
      </c>
      <c r="W261" s="4">
        <f t="shared" si="88"/>
        <v>6</v>
      </c>
      <c r="X261" s="4">
        <f t="shared" si="89"/>
        <v>25.623567948453115</v>
      </c>
    </row>
    <row r="262" spans="5:24" x14ac:dyDescent="0.35">
      <c r="E262" s="3">
        <v>44822</v>
      </c>
      <c r="F262">
        <f t="shared" si="72"/>
        <v>18</v>
      </c>
      <c r="G262">
        <f t="shared" si="73"/>
        <v>9</v>
      </c>
      <c r="H262">
        <f>COUNT($H$2:H261)</f>
        <v>260</v>
      </c>
      <c r="I262" s="1">
        <f t="shared" si="74"/>
        <v>4.4799971950506601</v>
      </c>
      <c r="J262" s="1">
        <f t="shared" si="75"/>
        <v>4.4886042982111798</v>
      </c>
      <c r="K262" s="1">
        <f t="shared" si="76"/>
        <v>5.8703095255563404</v>
      </c>
      <c r="L262" s="1">
        <f t="shared" si="77"/>
        <v>6.0582799202464548</v>
      </c>
      <c r="M262" s="1">
        <f t="shared" si="78"/>
        <v>3.6502305553464419E-2</v>
      </c>
      <c r="N262" s="1">
        <f t="shared" si="79"/>
        <v>3.3127993582427948E-2</v>
      </c>
      <c r="O262" s="1">
        <f t="shared" si="80"/>
        <v>-1.6102901927299582</v>
      </c>
      <c r="P262" s="1">
        <f t="shared" si="81"/>
        <v>1.6076579011529024</v>
      </c>
      <c r="Q262" s="4">
        <f t="shared" si="82"/>
        <v>1124.1410178133815</v>
      </c>
      <c r="R262" s="4">
        <f t="shared" si="83"/>
        <v>386.45366953206815</v>
      </c>
      <c r="S262" s="4">
        <f t="shared" si="84"/>
        <v>1124.1410178133815</v>
      </c>
      <c r="T262" s="4">
        <f t="shared" si="85"/>
        <v>386.45366953206815</v>
      </c>
      <c r="U262" s="4">
        <f t="shared" si="86"/>
        <v>18</v>
      </c>
      <c r="V262" s="4">
        <f t="shared" si="87"/>
        <v>44.141017813381495</v>
      </c>
      <c r="W262" s="4">
        <f t="shared" si="88"/>
        <v>6</v>
      </c>
      <c r="X262" s="4">
        <f t="shared" si="89"/>
        <v>26.453669532068147</v>
      </c>
    </row>
    <row r="263" spans="5:24" x14ac:dyDescent="0.35">
      <c r="E263" s="3">
        <v>44823</v>
      </c>
      <c r="F263">
        <f t="shared" si="72"/>
        <v>19</v>
      </c>
      <c r="G263">
        <f t="shared" si="73"/>
        <v>9</v>
      </c>
      <c r="H263">
        <f>COUNT($H$2:H262)</f>
        <v>261</v>
      </c>
      <c r="I263" s="1">
        <f t="shared" si="74"/>
        <v>4.4972114013716995</v>
      </c>
      <c r="J263" s="1">
        <f t="shared" si="75"/>
        <v>4.5058185045322201</v>
      </c>
      <c r="K263" s="1">
        <f t="shared" si="76"/>
        <v>6.2460321313045464</v>
      </c>
      <c r="L263" s="1">
        <f t="shared" si="77"/>
        <v>6.4335143845843774</v>
      </c>
      <c r="M263" s="1">
        <f t="shared" si="78"/>
        <v>2.975060621237359E-2</v>
      </c>
      <c r="N263" s="1">
        <f t="shared" si="79"/>
        <v>2.6370339300427224E-2</v>
      </c>
      <c r="O263" s="1">
        <f t="shared" si="80"/>
        <v>-1.6050241818674877</v>
      </c>
      <c r="P263" s="1">
        <f t="shared" si="81"/>
        <v>1.6023891112411863</v>
      </c>
      <c r="Q263" s="4">
        <f t="shared" si="82"/>
        <v>1122.5584144184752</v>
      </c>
      <c r="R263" s="4">
        <f t="shared" si="83"/>
        <v>387.28595276805993</v>
      </c>
      <c r="S263" s="4">
        <f t="shared" si="84"/>
        <v>1122.5584144184752</v>
      </c>
      <c r="T263" s="4">
        <f t="shared" si="85"/>
        <v>387.28595276805993</v>
      </c>
      <c r="U263" s="4">
        <f t="shared" si="86"/>
        <v>18</v>
      </c>
      <c r="V263" s="4">
        <f t="shared" si="87"/>
        <v>42.558414418475195</v>
      </c>
      <c r="W263" s="4">
        <f t="shared" si="88"/>
        <v>6</v>
      </c>
      <c r="X263" s="4">
        <f t="shared" si="89"/>
        <v>27.285952768059929</v>
      </c>
    </row>
    <row r="264" spans="5:24" x14ac:dyDescent="0.35">
      <c r="E264" s="3">
        <v>44824</v>
      </c>
      <c r="F264">
        <f t="shared" si="72"/>
        <v>20</v>
      </c>
      <c r="G264">
        <f t="shared" si="73"/>
        <v>9</v>
      </c>
      <c r="H264">
        <f>COUNT($H$2:H263)</f>
        <v>262</v>
      </c>
      <c r="I264" s="1">
        <f t="shared" si="74"/>
        <v>4.5144256076927398</v>
      </c>
      <c r="J264" s="1">
        <f t="shared" si="75"/>
        <v>4.5230327108532595</v>
      </c>
      <c r="K264" s="1">
        <f t="shared" si="76"/>
        <v>6.6206748691971686</v>
      </c>
      <c r="L264" s="1">
        <f t="shared" si="77"/>
        <v>6.8074617525870451</v>
      </c>
      <c r="M264" s="1">
        <f t="shared" si="78"/>
        <v>2.2987389172422726E-2</v>
      </c>
      <c r="N264" s="1">
        <f t="shared" si="79"/>
        <v>1.9601952641670514E-2</v>
      </c>
      <c r="O264" s="1">
        <f t="shared" si="80"/>
        <v>-1.5997527655178734</v>
      </c>
      <c r="P264" s="1">
        <f t="shared" si="81"/>
        <v>1.597115220866429</v>
      </c>
      <c r="Q264" s="4">
        <f t="shared" si="82"/>
        <v>1120.9756520450258</v>
      </c>
      <c r="R264" s="4">
        <f t="shared" si="83"/>
        <v>388.1206920404104</v>
      </c>
      <c r="S264" s="4">
        <f t="shared" si="84"/>
        <v>1120.9756520450258</v>
      </c>
      <c r="T264" s="4">
        <f t="shared" si="85"/>
        <v>388.1206920404104</v>
      </c>
      <c r="U264" s="4">
        <f t="shared" si="86"/>
        <v>18</v>
      </c>
      <c r="V264" s="4">
        <f t="shared" si="87"/>
        <v>40.975652045025754</v>
      </c>
      <c r="W264" s="4">
        <f t="shared" si="88"/>
        <v>6</v>
      </c>
      <c r="X264" s="4">
        <f t="shared" si="89"/>
        <v>28.120692040410404</v>
      </c>
    </row>
    <row r="265" spans="5:24" x14ac:dyDescent="0.35">
      <c r="E265" s="3">
        <v>44825</v>
      </c>
      <c r="F265">
        <f t="shared" si="72"/>
        <v>21</v>
      </c>
      <c r="G265">
        <f t="shared" si="73"/>
        <v>9</v>
      </c>
      <c r="H265">
        <f>COUNT($H$2:H264)</f>
        <v>263</v>
      </c>
      <c r="I265" s="1">
        <f t="shared" si="74"/>
        <v>4.5316398140137801</v>
      </c>
      <c r="J265" s="1">
        <f t="shared" si="75"/>
        <v>4.5402469171742998</v>
      </c>
      <c r="K265" s="1">
        <f t="shared" si="76"/>
        <v>6.9938231956213546</v>
      </c>
      <c r="L265" s="1">
        <f t="shared" si="77"/>
        <v>7.1797073676916785</v>
      </c>
      <c r="M265" s="1">
        <f t="shared" si="78"/>
        <v>1.6214227027660556E-2</v>
      </c>
      <c r="N265" s="1">
        <f t="shared" si="79"/>
        <v>1.2824410174673919E-2</v>
      </c>
      <c r="O265" s="1">
        <f t="shared" si="80"/>
        <v>-1.5944765534294594</v>
      </c>
      <c r="P265" s="1">
        <f t="shared" si="81"/>
        <v>1.5918368393721256</v>
      </c>
      <c r="Q265" s="4">
        <f t="shared" si="82"/>
        <v>1119.3932849806733</v>
      </c>
      <c r="R265" s="4">
        <f t="shared" si="83"/>
        <v>388.95816235443988</v>
      </c>
      <c r="S265" s="4">
        <f t="shared" si="84"/>
        <v>1119.3932849806733</v>
      </c>
      <c r="T265" s="4">
        <f t="shared" si="85"/>
        <v>388.95816235443988</v>
      </c>
      <c r="U265" s="4">
        <f t="shared" si="86"/>
        <v>18</v>
      </c>
      <c r="V265" s="4">
        <f t="shared" si="87"/>
        <v>39.393284980673343</v>
      </c>
      <c r="W265" s="4">
        <f t="shared" si="88"/>
        <v>6</v>
      </c>
      <c r="X265" s="4">
        <f t="shared" si="89"/>
        <v>28.958162354439878</v>
      </c>
    </row>
    <row r="266" spans="5:24" x14ac:dyDescent="0.35">
      <c r="E266" s="3">
        <v>44826</v>
      </c>
      <c r="F266">
        <f t="shared" si="72"/>
        <v>22</v>
      </c>
      <c r="G266">
        <f t="shared" si="73"/>
        <v>9</v>
      </c>
      <c r="H266">
        <f>COUNT($H$2:H265)</f>
        <v>264</v>
      </c>
      <c r="I266" s="1">
        <f t="shared" si="74"/>
        <v>4.5488540203348196</v>
      </c>
      <c r="J266" s="1">
        <f t="shared" si="75"/>
        <v>4.5574611234953402</v>
      </c>
      <c r="K266" s="1">
        <f t="shared" si="76"/>
        <v>7.3650624618211324</v>
      </c>
      <c r="L266" s="1">
        <f t="shared" si="77"/>
        <v>7.5498367097732793</v>
      </c>
      <c r="M266" s="1">
        <f t="shared" si="78"/>
        <v>9.4327004702766185E-3</v>
      </c>
      <c r="N266" s="1">
        <f t="shared" si="79"/>
        <v>6.0392968636795667E-3</v>
      </c>
      <c r="O266" s="1">
        <f t="shared" si="80"/>
        <v>-1.5891961549310685</v>
      </c>
      <c r="P266" s="1">
        <f t="shared" si="81"/>
        <v>1.586554576463427</v>
      </c>
      <c r="Q266" s="4">
        <f t="shared" si="82"/>
        <v>1117.8118675220537</v>
      </c>
      <c r="R266" s="4">
        <f t="shared" si="83"/>
        <v>389.798638496146</v>
      </c>
      <c r="S266" s="4">
        <f t="shared" si="84"/>
        <v>1117.8118675220537</v>
      </c>
      <c r="T266" s="4">
        <f t="shared" si="85"/>
        <v>389.798638496146</v>
      </c>
      <c r="U266" s="4">
        <f t="shared" si="86"/>
        <v>18</v>
      </c>
      <c r="V266" s="4">
        <f t="shared" si="87"/>
        <v>37.811867522053717</v>
      </c>
      <c r="W266" s="4">
        <f t="shared" si="88"/>
        <v>6</v>
      </c>
      <c r="X266" s="4">
        <f t="shared" si="89"/>
        <v>29.798638496145998</v>
      </c>
    </row>
    <row r="267" spans="5:24" x14ac:dyDescent="0.35">
      <c r="E267" s="3">
        <v>44827</v>
      </c>
      <c r="F267">
        <f t="shared" si="72"/>
        <v>23</v>
      </c>
      <c r="G267">
        <f t="shared" si="73"/>
        <v>9</v>
      </c>
      <c r="H267">
        <f>COUNT($H$2:H266)</f>
        <v>265</v>
      </c>
      <c r="I267" s="1">
        <f t="shared" si="74"/>
        <v>4.5660682266558599</v>
      </c>
      <c r="J267" s="1">
        <f t="shared" si="75"/>
        <v>4.5746753298163796</v>
      </c>
      <c r="K267" s="1">
        <f t="shared" si="76"/>
        <v>7.7339783971582694</v>
      </c>
      <c r="L267" s="1">
        <f t="shared" si="77"/>
        <v>7.9174358785319621</v>
      </c>
      <c r="M267" s="1">
        <f t="shared" si="78"/>
        <v>2.6443988839385101E-3</v>
      </c>
      <c r="N267" s="1">
        <f t="shared" si="79"/>
        <v>-7.5179334203169437E-4</v>
      </c>
      <c r="O267" s="1">
        <f t="shared" si="80"/>
        <v>-1.5839121804959371</v>
      </c>
      <c r="P267" s="1">
        <f t="shared" si="81"/>
        <v>1.5812690437741015</v>
      </c>
      <c r="Q267" s="4">
        <f t="shared" si="82"/>
        <v>1116.2319538499642</v>
      </c>
      <c r="R267" s="4">
        <f t="shared" si="83"/>
        <v>390.64239418969441</v>
      </c>
      <c r="S267" s="4">
        <f t="shared" si="84"/>
        <v>1116.2319538499642</v>
      </c>
      <c r="T267" s="4">
        <f t="shared" si="85"/>
        <v>390.64239418969441</v>
      </c>
      <c r="U267" s="4">
        <f t="shared" si="86"/>
        <v>18</v>
      </c>
      <c r="V267" s="4">
        <f t="shared" si="87"/>
        <v>36.231953849964157</v>
      </c>
      <c r="W267" s="4">
        <f t="shared" si="88"/>
        <v>6</v>
      </c>
      <c r="X267" s="4">
        <f t="shared" si="89"/>
        <v>30.642394189694414</v>
      </c>
    </row>
    <row r="268" spans="5:24" x14ac:dyDescent="0.35">
      <c r="E268" s="3">
        <v>44828</v>
      </c>
      <c r="F268">
        <f t="shared" si="72"/>
        <v>24</v>
      </c>
      <c r="G268">
        <f t="shared" si="73"/>
        <v>9</v>
      </c>
      <c r="H268">
        <f>COUNT($H$2:H267)</f>
        <v>266</v>
      </c>
      <c r="I268" s="1">
        <f t="shared" si="74"/>
        <v>4.5832824329769002</v>
      </c>
      <c r="J268" s="1">
        <f t="shared" si="75"/>
        <v>4.5918895361374199</v>
      </c>
      <c r="K268" s="1">
        <f t="shared" si="76"/>
        <v>8.100157592483253</v>
      </c>
      <c r="L268" s="1">
        <f t="shared" si="77"/>
        <v>8.2820920767052417</v>
      </c>
      <c r="M268" s="1">
        <f t="shared" si="78"/>
        <v>-4.1490790716452366E-3</v>
      </c>
      <c r="N268" s="1">
        <f t="shared" si="79"/>
        <v>-7.5472569290612199E-3</v>
      </c>
      <c r="O268" s="1">
        <f t="shared" si="80"/>
        <v>-1.5786252433114258</v>
      </c>
      <c r="P268" s="1">
        <f t="shared" si="81"/>
        <v>1.5759808564387117</v>
      </c>
      <c r="Q268" s="4">
        <f t="shared" si="82"/>
        <v>1114.6540979057461</v>
      </c>
      <c r="R268" s="4">
        <f t="shared" si="83"/>
        <v>391.48970125389064</v>
      </c>
      <c r="S268" s="4">
        <f t="shared" si="84"/>
        <v>1114.6540979057461</v>
      </c>
      <c r="T268" s="4">
        <f t="shared" si="85"/>
        <v>391.48970125389064</v>
      </c>
      <c r="U268" s="4">
        <f t="shared" si="86"/>
        <v>18</v>
      </c>
      <c r="V268" s="4">
        <f t="shared" si="87"/>
        <v>34.654097905746085</v>
      </c>
      <c r="W268" s="4">
        <f t="shared" si="88"/>
        <v>6</v>
      </c>
      <c r="X268" s="4">
        <f t="shared" si="89"/>
        <v>31.489701253890644</v>
      </c>
    </row>
    <row r="269" spans="5:24" x14ac:dyDescent="0.35">
      <c r="E269" s="3">
        <v>44829</v>
      </c>
      <c r="F269">
        <f t="shared" si="72"/>
        <v>25</v>
      </c>
      <c r="G269">
        <f t="shared" si="73"/>
        <v>9</v>
      </c>
      <c r="H269">
        <f>COUNT($H$2:H268)</f>
        <v>267</v>
      </c>
      <c r="I269" s="1">
        <f t="shared" si="74"/>
        <v>4.6004966392979396</v>
      </c>
      <c r="J269" s="1">
        <f t="shared" si="75"/>
        <v>4.6091037424584602</v>
      </c>
      <c r="K269" s="1">
        <f t="shared" si="76"/>
        <v>8.4631879830460761</v>
      </c>
      <c r="L269" s="1">
        <f t="shared" si="77"/>
        <v>8.6433940925345656</v>
      </c>
      <c r="M269" s="1">
        <f t="shared" si="78"/>
        <v>-1.0946124887853289E-2</v>
      </c>
      <c r="N269" s="1">
        <f t="shared" si="79"/>
        <v>-1.4345480253948949E-2</v>
      </c>
      <c r="O269" s="1">
        <f t="shared" si="80"/>
        <v>-1.573335960853391</v>
      </c>
      <c r="P269" s="1">
        <f t="shared" si="81"/>
        <v>1.5706906346689038</v>
      </c>
      <c r="Q269" s="4">
        <f t="shared" si="82"/>
        <v>1113.0788532691915</v>
      </c>
      <c r="R269" s="4">
        <f t="shared" si="83"/>
        <v>392.34082875845422</v>
      </c>
      <c r="S269" s="4">
        <f t="shared" si="84"/>
        <v>1113.0788532691915</v>
      </c>
      <c r="T269" s="4">
        <f t="shared" si="85"/>
        <v>392.34082875845422</v>
      </c>
      <c r="U269" s="4">
        <f t="shared" si="86"/>
        <v>18</v>
      </c>
      <c r="V269" s="4">
        <f t="shared" si="87"/>
        <v>33.078853269191541</v>
      </c>
      <c r="W269" s="4">
        <f t="shared" si="88"/>
        <v>6</v>
      </c>
      <c r="X269" s="4">
        <f t="shared" si="89"/>
        <v>32.340828758454222</v>
      </c>
    </row>
    <row r="270" spans="5:24" x14ac:dyDescent="0.35">
      <c r="E270" s="3">
        <v>44830</v>
      </c>
      <c r="F270">
        <f t="shared" si="72"/>
        <v>26</v>
      </c>
      <c r="G270">
        <f t="shared" si="73"/>
        <v>9</v>
      </c>
      <c r="H270">
        <f>COUNT($H$2:H269)</f>
        <v>268</v>
      </c>
      <c r="I270" s="1">
        <f t="shared" si="74"/>
        <v>4.6177108456189799</v>
      </c>
      <c r="J270" s="1">
        <f t="shared" si="75"/>
        <v>4.6263179487794996</v>
      </c>
      <c r="K270" s="1">
        <f t="shared" si="76"/>
        <v>8.8226593303763963</v>
      </c>
      <c r="L270" s="1">
        <f t="shared" si="77"/>
        <v>9.0009327809166333</v>
      </c>
      <c r="M270" s="1">
        <f t="shared" si="78"/>
        <v>-1.774511964886398E-2</v>
      </c>
      <c r="N270" s="1">
        <f t="shared" si="79"/>
        <v>-2.1144838993257312E-2</v>
      </c>
      <c r="O270" s="1">
        <f t="shared" si="80"/>
        <v>-1.5680449564641026</v>
      </c>
      <c r="P270" s="1">
        <f t="shared" si="81"/>
        <v>1.565399005332675</v>
      </c>
      <c r="Q270" s="4">
        <f t="shared" si="82"/>
        <v>1111.5067730382955</v>
      </c>
      <c r="R270" s="4">
        <f t="shared" si="83"/>
        <v>393.19604218092621</v>
      </c>
      <c r="S270" s="4">
        <f t="shared" si="84"/>
        <v>1111.5067730382955</v>
      </c>
      <c r="T270" s="4">
        <f t="shared" si="85"/>
        <v>393.19604218092621</v>
      </c>
      <c r="U270" s="4">
        <f t="shared" si="86"/>
        <v>18</v>
      </c>
      <c r="V270" s="4">
        <f t="shared" si="87"/>
        <v>31.506773038295478</v>
      </c>
      <c r="W270" s="4">
        <f t="shared" si="88"/>
        <v>6</v>
      </c>
      <c r="X270" s="4">
        <f t="shared" si="89"/>
        <v>33.196042180926213</v>
      </c>
    </row>
    <row r="271" spans="5:24" x14ac:dyDescent="0.35">
      <c r="E271" s="3">
        <v>44831</v>
      </c>
      <c r="F271">
        <f t="shared" si="72"/>
        <v>27</v>
      </c>
      <c r="G271">
        <f t="shared" si="73"/>
        <v>9</v>
      </c>
      <c r="H271">
        <f>COUNT($H$2:H270)</f>
        <v>269</v>
      </c>
      <c r="I271" s="1">
        <f t="shared" si="74"/>
        <v>4.6349250519400202</v>
      </c>
      <c r="J271" s="1">
        <f t="shared" si="75"/>
        <v>4.64353215510054</v>
      </c>
      <c r="K271" s="1">
        <f t="shared" si="76"/>
        <v>9.1781637025637366</v>
      </c>
      <c r="L271" s="1">
        <f t="shared" si="77"/>
        <v>9.3543015426709264</v>
      </c>
      <c r="M271" s="1">
        <f t="shared" si="78"/>
        <v>-2.4544433490822103E-2</v>
      </c>
      <c r="N271" s="1">
        <f t="shared" si="79"/>
        <v>-2.7943697612537715E-2</v>
      </c>
      <c r="O271" s="1">
        <f t="shared" si="80"/>
        <v>-1.5627528609325783</v>
      </c>
      <c r="P271" s="1">
        <f t="shared" si="81"/>
        <v>1.5601066035354765</v>
      </c>
      <c r="Q271" s="4">
        <f t="shared" si="82"/>
        <v>1109.9384097111624</v>
      </c>
      <c r="R271" s="4">
        <f t="shared" si="83"/>
        <v>394.05560256503958</v>
      </c>
      <c r="S271" s="4">
        <f t="shared" si="84"/>
        <v>1109.9384097111624</v>
      </c>
      <c r="T271" s="4">
        <f t="shared" si="85"/>
        <v>394.05560256503958</v>
      </c>
      <c r="U271" s="4">
        <f t="shared" si="86"/>
        <v>18</v>
      </c>
      <c r="V271" s="4">
        <f t="shared" si="87"/>
        <v>29.938409711162421</v>
      </c>
      <c r="W271" s="4">
        <f t="shared" si="88"/>
        <v>6</v>
      </c>
      <c r="X271" s="4">
        <f t="shared" si="89"/>
        <v>34.055602565039578</v>
      </c>
    </row>
    <row r="272" spans="5:24" x14ac:dyDescent="0.35">
      <c r="E272" s="3">
        <v>44832</v>
      </c>
      <c r="F272">
        <f t="shared" si="72"/>
        <v>28</v>
      </c>
      <c r="G272">
        <f t="shared" si="73"/>
        <v>9</v>
      </c>
      <c r="H272">
        <f>COUNT($H$2:H271)</f>
        <v>270</v>
      </c>
      <c r="I272" s="1">
        <f t="shared" si="74"/>
        <v>4.6521392582610597</v>
      </c>
      <c r="J272" s="1">
        <f t="shared" si="75"/>
        <v>4.6607463614215803</v>
      </c>
      <c r="K272" s="1">
        <f t="shared" si="76"/>
        <v>9.5292959523705587</v>
      </c>
      <c r="L272" s="1">
        <f t="shared" si="77"/>
        <v>9.7030968013568941</v>
      </c>
      <c r="M272" s="1">
        <f t="shared" si="78"/>
        <v>-3.1342425081307967E-2</v>
      </c>
      <c r="N272" s="1">
        <f t="shared" si="79"/>
        <v>-3.4740408857000069E-2</v>
      </c>
      <c r="O272" s="1">
        <f t="shared" si="80"/>
        <v>-1.5574603140761631</v>
      </c>
      <c r="P272" s="1">
        <f t="shared" si="81"/>
        <v>1.5548140742019712</v>
      </c>
      <c r="Q272" s="4">
        <f t="shared" si="82"/>
        <v>1108.3743150703644</v>
      </c>
      <c r="R272" s="4">
        <f t="shared" si="83"/>
        <v>394.91976568138983</v>
      </c>
      <c r="S272" s="4">
        <f t="shared" si="84"/>
        <v>1108.3743150703644</v>
      </c>
      <c r="T272" s="4">
        <f t="shared" si="85"/>
        <v>394.91976568138983</v>
      </c>
      <c r="U272" s="4">
        <f t="shared" si="86"/>
        <v>18</v>
      </c>
      <c r="V272" s="4">
        <f t="shared" si="87"/>
        <v>28.374315070364446</v>
      </c>
      <c r="W272" s="4">
        <f t="shared" si="88"/>
        <v>6</v>
      </c>
      <c r="X272" s="4">
        <f t="shared" si="89"/>
        <v>34.919765681389833</v>
      </c>
    </row>
    <row r="273" spans="5:24" x14ac:dyDescent="0.35">
      <c r="E273" s="3">
        <v>44833</v>
      </c>
      <c r="F273">
        <f t="shared" si="72"/>
        <v>29</v>
      </c>
      <c r="G273">
        <f t="shared" si="73"/>
        <v>9</v>
      </c>
      <c r="H273">
        <f>COUNT($H$2:H272)</f>
        <v>271</v>
      </c>
      <c r="I273" s="1">
        <f t="shared" si="74"/>
        <v>4.6693534645821</v>
      </c>
      <c r="J273" s="1">
        <f t="shared" si="75"/>
        <v>4.6779605677426197</v>
      </c>
      <c r="K273" s="1">
        <f t="shared" si="76"/>
        <v>9.8756541926129966</v>
      </c>
      <c r="L273" s="1">
        <f t="shared" si="77"/>
        <v>10.046918477077565</v>
      </c>
      <c r="M273" s="1">
        <f t="shared" si="78"/>
        <v>-3.8137441121909262E-2</v>
      </c>
      <c r="N273" s="1">
        <f t="shared" si="79"/>
        <v>-4.1533313266672867E-2</v>
      </c>
      <c r="O273" s="1">
        <f t="shared" si="80"/>
        <v>-1.5521679663221506</v>
      </c>
      <c r="P273" s="1">
        <f t="shared" si="81"/>
        <v>1.5495220736572062</v>
      </c>
      <c r="Q273" s="4">
        <f t="shared" si="82"/>
        <v>1106.8150400700404</v>
      </c>
      <c r="R273" s="4">
        <f t="shared" si="83"/>
        <v>395.78878119125301</v>
      </c>
      <c r="S273" s="4">
        <f t="shared" si="84"/>
        <v>1106.8150400700404</v>
      </c>
      <c r="T273" s="4">
        <f t="shared" si="85"/>
        <v>395.78878119125301</v>
      </c>
      <c r="U273" s="4">
        <f t="shared" si="86"/>
        <v>18</v>
      </c>
      <c r="V273" s="4">
        <f t="shared" si="87"/>
        <v>26.815040070040368</v>
      </c>
      <c r="W273" s="4">
        <f t="shared" si="88"/>
        <v>6</v>
      </c>
      <c r="X273" s="4">
        <f t="shared" si="89"/>
        <v>35.788781191253008</v>
      </c>
    </row>
    <row r="274" spans="5:24" x14ac:dyDescent="0.35">
      <c r="E274" s="3">
        <v>44834</v>
      </c>
      <c r="F274">
        <f t="shared" si="72"/>
        <v>30</v>
      </c>
      <c r="G274">
        <f t="shared" si="73"/>
        <v>9</v>
      </c>
      <c r="H274">
        <f>COUNT($H$2:H273)</f>
        <v>272</v>
      </c>
      <c r="I274" s="1">
        <f t="shared" si="74"/>
        <v>4.6865676709031394</v>
      </c>
      <c r="J274" s="1">
        <f t="shared" si="75"/>
        <v>4.69517477406366</v>
      </c>
      <c r="K274" s="1">
        <f t="shared" si="76"/>
        <v>10.216840268247067</v>
      </c>
      <c r="L274" s="1">
        <f t="shared" si="77"/>
        <v>10.385370456709111</v>
      </c>
      <c r="M274" s="1">
        <f t="shared" si="78"/>
        <v>-4.4927815876648187E-2</v>
      </c>
      <c r="N274" s="1">
        <f t="shared" si="79"/>
        <v>-4.8320738718780114E-2</v>
      </c>
      <c r="O274" s="1">
        <f t="shared" si="80"/>
        <v>-1.5468764802881867</v>
      </c>
      <c r="P274" s="1">
        <f t="shared" si="81"/>
        <v>1.5442312712059099</v>
      </c>
      <c r="Q274" s="4">
        <f t="shared" si="82"/>
        <v>1105.261134726012</v>
      </c>
      <c r="R274" s="4">
        <f t="shared" si="83"/>
        <v>396.66289181440851</v>
      </c>
      <c r="S274" s="4">
        <f t="shared" si="84"/>
        <v>1105.261134726012</v>
      </c>
      <c r="T274" s="4">
        <f t="shared" si="85"/>
        <v>396.66289181440851</v>
      </c>
      <c r="U274" s="4">
        <f t="shared" si="86"/>
        <v>18</v>
      </c>
      <c r="V274" s="4">
        <f t="shared" si="87"/>
        <v>25.26113472601196</v>
      </c>
      <c r="W274" s="4">
        <f t="shared" si="88"/>
        <v>6</v>
      </c>
      <c r="X274" s="4">
        <f t="shared" si="89"/>
        <v>36.662891814408511</v>
      </c>
    </row>
    <row r="275" spans="5:24" x14ac:dyDescent="0.35">
      <c r="E275" s="3">
        <v>44835</v>
      </c>
      <c r="F275">
        <f t="shared" si="72"/>
        <v>1</v>
      </c>
      <c r="G275">
        <f t="shared" si="73"/>
        <v>10</v>
      </c>
      <c r="H275">
        <f>COUNT($H$2:H274)</f>
        <v>273</v>
      </c>
      <c r="I275" s="1">
        <f t="shared" si="74"/>
        <v>4.7037818772241797</v>
      </c>
      <c r="J275" s="1">
        <f t="shared" si="75"/>
        <v>4.7123889803846994</v>
      </c>
      <c r="K275" s="1">
        <f t="shared" si="76"/>
        <v>10.552460224602525</v>
      </c>
      <c r="L275" s="1">
        <f t="shared" si="77"/>
        <v>10.718061060000183</v>
      </c>
      <c r="M275" s="1">
        <f t="shared" si="78"/>
        <v>-5.1711870728974665E-2</v>
      </c>
      <c r="N275" s="1">
        <f t="shared" si="79"/>
        <v>-5.5101000000003772E-2</v>
      </c>
      <c r="O275" s="1">
        <f t="shared" si="80"/>
        <v>-1.5415865323601177</v>
      </c>
      <c r="P275" s="1">
        <f t="shared" si="81"/>
        <v>1.5389423507085429</v>
      </c>
      <c r="Q275" s="4">
        <f t="shared" si="82"/>
        <v>1103.7131480091671</v>
      </c>
      <c r="R275" s="4">
        <f t="shared" si="83"/>
        <v>397.54233250183484</v>
      </c>
      <c r="S275" s="4">
        <f t="shared" si="84"/>
        <v>1103.7131480091671</v>
      </c>
      <c r="T275" s="4">
        <f t="shared" si="85"/>
        <v>397.54233250183484</v>
      </c>
      <c r="U275" s="4">
        <f t="shared" si="86"/>
        <v>18</v>
      </c>
      <c r="V275" s="4">
        <f t="shared" si="87"/>
        <v>23.713148009167071</v>
      </c>
      <c r="W275" s="4">
        <f t="shared" si="88"/>
        <v>6</v>
      </c>
      <c r="X275" s="4">
        <f t="shared" si="89"/>
        <v>37.542332501834835</v>
      </c>
    </row>
    <row r="276" spans="5:24" x14ac:dyDescent="0.35">
      <c r="E276" s="3">
        <v>44836</v>
      </c>
      <c r="F276">
        <f t="shared" si="72"/>
        <v>2</v>
      </c>
      <c r="G276">
        <f t="shared" si="73"/>
        <v>10</v>
      </c>
      <c r="H276">
        <f>COUNT($H$2:H275)</f>
        <v>274</v>
      </c>
      <c r="I276" s="1">
        <f t="shared" si="74"/>
        <v>4.72099608354522</v>
      </c>
      <c r="J276" s="1">
        <f t="shared" si="75"/>
        <v>4.7296031867057398</v>
      </c>
      <c r="K276" s="1">
        <f t="shared" si="76"/>
        <v>10.882124771209989</v>
      </c>
      <c r="L276" s="1">
        <f t="shared" si="77"/>
        <v>11.044603500989894</v>
      </c>
      <c r="M276" s="1">
        <f t="shared" si="78"/>
        <v>-5.8487913769954644E-2</v>
      </c>
      <c r="N276" s="1">
        <f t="shared" si="79"/>
        <v>-6.1872398411245783E-2</v>
      </c>
      <c r="O276" s="1">
        <f t="shared" si="80"/>
        <v>-1.5362988142658793</v>
      </c>
      <c r="P276" s="1">
        <f t="shared" si="81"/>
        <v>1.5336560121526446</v>
      </c>
      <c r="Q276" s="4">
        <f t="shared" si="82"/>
        <v>1102.1716277423404</v>
      </c>
      <c r="R276" s="4">
        <f t="shared" si="83"/>
        <v>398.42732961416618</v>
      </c>
      <c r="S276" s="4">
        <f t="shared" si="84"/>
        <v>1102.1716277423404</v>
      </c>
      <c r="T276" s="4">
        <f t="shared" si="85"/>
        <v>398.42732961416618</v>
      </c>
      <c r="U276" s="4">
        <f t="shared" si="86"/>
        <v>18</v>
      </c>
      <c r="V276" s="4">
        <f t="shared" si="87"/>
        <v>22.171627742340434</v>
      </c>
      <c r="W276" s="4">
        <f t="shared" si="88"/>
        <v>6</v>
      </c>
      <c r="X276" s="4">
        <f t="shared" si="89"/>
        <v>38.427329614166183</v>
      </c>
    </row>
    <row r="277" spans="5:24" x14ac:dyDescent="0.35">
      <c r="E277" s="3">
        <v>44837</v>
      </c>
      <c r="F277">
        <f t="shared" si="72"/>
        <v>3</v>
      </c>
      <c r="G277">
        <f t="shared" si="73"/>
        <v>10</v>
      </c>
      <c r="H277">
        <f>COUNT($H$2:H276)</f>
        <v>275</v>
      </c>
      <c r="I277" s="1">
        <f t="shared" si="74"/>
        <v>4.7382102898662595</v>
      </c>
      <c r="J277" s="1">
        <f t="shared" si="75"/>
        <v>4.7468173930267801</v>
      </c>
      <c r="K277" s="1">
        <f t="shared" si="76"/>
        <v>11.205449740672965</v>
      </c>
      <c r="L277" s="1">
        <f t="shared" si="77"/>
        <v>11.364616344197962</v>
      </c>
      <c r="M277" s="1">
        <f t="shared" si="78"/>
        <v>-6.5254239420232257E-2</v>
      </c>
      <c r="N277" s="1">
        <f t="shared" si="79"/>
        <v>-6.8633221407412001E-2</v>
      </c>
      <c r="O277" s="1">
        <f t="shared" si="80"/>
        <v>-1.5310140346439138</v>
      </c>
      <c r="P277" s="1">
        <f t="shared" si="81"/>
        <v>1.5283729732179203</v>
      </c>
      <c r="Q277" s="4">
        <f t="shared" si="82"/>
        <v>1100.6371205008959</v>
      </c>
      <c r="R277" s="4">
        <f t="shared" si="83"/>
        <v>399.31810010681005</v>
      </c>
      <c r="S277" s="4">
        <f t="shared" si="84"/>
        <v>1100.6371205008959</v>
      </c>
      <c r="T277" s="4">
        <f t="shared" si="85"/>
        <v>399.31810010681005</v>
      </c>
      <c r="U277" s="4">
        <f t="shared" si="86"/>
        <v>18</v>
      </c>
      <c r="V277" s="4">
        <f t="shared" si="87"/>
        <v>20.63712050089589</v>
      </c>
      <c r="W277" s="4">
        <f t="shared" si="88"/>
        <v>6</v>
      </c>
      <c r="X277" s="4">
        <f t="shared" si="89"/>
        <v>39.31810010681005</v>
      </c>
    </row>
    <row r="278" spans="5:24" x14ac:dyDescent="0.35">
      <c r="E278" s="3">
        <v>44838</v>
      </c>
      <c r="F278">
        <f t="shared" si="72"/>
        <v>4</v>
      </c>
      <c r="G278">
        <f t="shared" si="73"/>
        <v>10</v>
      </c>
      <c r="H278">
        <f>COUNT($H$2:H277)</f>
        <v>276</v>
      </c>
      <c r="I278" s="1">
        <f t="shared" si="74"/>
        <v>4.7554244961872998</v>
      </c>
      <c r="J278" s="1">
        <f t="shared" si="75"/>
        <v>4.7640315993478195</v>
      </c>
      <c r="K278" s="1">
        <f t="shared" si="76"/>
        <v>11.522056542041451</v>
      </c>
      <c r="L278" s="1">
        <f t="shared" si="77"/>
        <v>11.677723955047444</v>
      </c>
      <c r="M278" s="1">
        <f t="shared" si="78"/>
        <v>-7.2009128088255339E-2</v>
      </c>
      <c r="N278" s="1">
        <f t="shared" si="79"/>
        <v>-7.538174227467806E-2</v>
      </c>
      <c r="O278" s="1">
        <f t="shared" si="80"/>
        <v>-1.5257329206045047</v>
      </c>
      <c r="P278" s="1">
        <f t="shared" si="81"/>
        <v>1.5230939708333928</v>
      </c>
      <c r="Q278" s="4">
        <f t="shared" si="82"/>
        <v>1099.1101715171858</v>
      </c>
      <c r="R278" s="4">
        <f t="shared" si="83"/>
        <v>400.21485072265227</v>
      </c>
      <c r="S278" s="4">
        <f t="shared" si="84"/>
        <v>1099.1101715171858</v>
      </c>
      <c r="T278" s="4">
        <f t="shared" si="85"/>
        <v>400.21485072265227</v>
      </c>
      <c r="U278" s="4">
        <f t="shared" si="86"/>
        <v>18</v>
      </c>
      <c r="V278" s="4">
        <f t="shared" si="87"/>
        <v>19.11017151718579</v>
      </c>
      <c r="W278" s="4">
        <f t="shared" si="88"/>
        <v>6</v>
      </c>
      <c r="X278" s="4">
        <f t="shared" si="89"/>
        <v>40.214850722652272</v>
      </c>
    </row>
    <row r="279" spans="5:24" x14ac:dyDescent="0.35">
      <c r="E279" s="3">
        <v>44839</v>
      </c>
      <c r="F279">
        <f t="shared" si="72"/>
        <v>5</v>
      </c>
      <c r="G279">
        <f t="shared" si="73"/>
        <v>10</v>
      </c>
      <c r="H279">
        <f>COUNT($H$2:H278)</f>
        <v>277</v>
      </c>
      <c r="I279" s="1">
        <f t="shared" si="74"/>
        <v>4.7726387025083401</v>
      </c>
      <c r="J279" s="1">
        <f t="shared" si="75"/>
        <v>4.7812458056688598</v>
      </c>
      <c r="K279" s="1">
        <f t="shared" si="76"/>
        <v>11.831572608150239</v>
      </c>
      <c r="L279" s="1">
        <f t="shared" si="77"/>
        <v>11.983556943986459</v>
      </c>
      <c r="M279" s="1">
        <f t="shared" si="78"/>
        <v>-7.8750845867169961E-2</v>
      </c>
      <c r="N279" s="1">
        <f t="shared" si="79"/>
        <v>-8.2116219847598579E-2</v>
      </c>
      <c r="O279" s="1">
        <f t="shared" si="80"/>
        <v>-1.5204562192822977</v>
      </c>
      <c r="P279" s="1">
        <f t="shared" si="81"/>
        <v>1.5178197627248202</v>
      </c>
      <c r="Q279" s="4">
        <f t="shared" si="82"/>
        <v>1097.5913245890226</v>
      </c>
      <c r="R279" s="4">
        <f t="shared" si="83"/>
        <v>401.1177771932928</v>
      </c>
      <c r="S279" s="4">
        <f t="shared" si="84"/>
        <v>1097.5913245890226</v>
      </c>
      <c r="T279" s="4">
        <f t="shared" si="85"/>
        <v>401.1177771932928</v>
      </c>
      <c r="U279" s="4">
        <f t="shared" si="86"/>
        <v>18</v>
      </c>
      <c r="V279" s="4">
        <f t="shared" si="87"/>
        <v>17.591324589022634</v>
      </c>
      <c r="W279" s="4">
        <f t="shared" si="88"/>
        <v>6</v>
      </c>
      <c r="X279" s="4">
        <f t="shared" si="89"/>
        <v>41.117777193292795</v>
      </c>
    </row>
    <row r="280" spans="5:24" x14ac:dyDescent="0.35">
      <c r="E280" s="3">
        <v>44840</v>
      </c>
      <c r="F280">
        <f t="shared" si="72"/>
        <v>6</v>
      </c>
      <c r="G280">
        <f t="shared" si="73"/>
        <v>10</v>
      </c>
      <c r="H280">
        <f>COUNT($H$2:H279)</f>
        <v>278</v>
      </c>
      <c r="I280" s="1">
        <f t="shared" si="74"/>
        <v>4.7898529088293795</v>
      </c>
      <c r="J280" s="1">
        <f t="shared" si="75"/>
        <v>4.7984600119899001</v>
      </c>
      <c r="K280" s="1">
        <f t="shared" si="76"/>
        <v>12.133631836392452</v>
      </c>
      <c r="L280" s="1">
        <f t="shared" si="77"/>
        <v>12.281752603782783</v>
      </c>
      <c r="M280" s="1">
        <f t="shared" si="78"/>
        <v>-8.5477644272708361E-2</v>
      </c>
      <c r="N280" s="1">
        <f t="shared" si="79"/>
        <v>-8.8834898268325482E-2</v>
      </c>
      <c r="O280" s="1">
        <f t="shared" si="80"/>
        <v>-1.5151846993781353</v>
      </c>
      <c r="P280" s="1">
        <f t="shared" si="81"/>
        <v>1.5125511289504467</v>
      </c>
      <c r="Q280" s="4">
        <f t="shared" si="82"/>
        <v>1096.0811219922698</v>
      </c>
      <c r="R280" s="4">
        <f t="shared" si="83"/>
        <v>402.02706344978321</v>
      </c>
      <c r="S280" s="4">
        <f t="shared" si="84"/>
        <v>1096.0811219922698</v>
      </c>
      <c r="T280" s="4">
        <f t="shared" si="85"/>
        <v>402.02706344978321</v>
      </c>
      <c r="U280" s="4">
        <f t="shared" si="86"/>
        <v>18</v>
      </c>
      <c r="V280" s="4">
        <f t="shared" si="87"/>
        <v>16.0811219922698</v>
      </c>
      <c r="W280" s="4">
        <f t="shared" si="88"/>
        <v>6</v>
      </c>
      <c r="X280" s="4">
        <f t="shared" si="89"/>
        <v>42.027063449783213</v>
      </c>
    </row>
    <row r="281" spans="5:24" x14ac:dyDescent="0.35">
      <c r="E281" s="3">
        <v>44841</v>
      </c>
      <c r="F281">
        <f t="shared" si="72"/>
        <v>7</v>
      </c>
      <c r="G281">
        <f t="shared" si="73"/>
        <v>10</v>
      </c>
      <c r="H281">
        <f>COUNT($H$2:H280)</f>
        <v>279</v>
      </c>
      <c r="I281" s="1">
        <f t="shared" si="74"/>
        <v>4.8070671151504198</v>
      </c>
      <c r="J281" s="1">
        <f t="shared" si="75"/>
        <v>4.8156742183109396</v>
      </c>
      <c r="K281" s="1">
        <f t="shared" si="76"/>
        <v>12.427875022405928</v>
      </c>
      <c r="L281" s="1">
        <f t="shared" si="77"/>
        <v>12.571955339473451</v>
      </c>
      <c r="M281" s="1">
        <f t="shared" si="78"/>
        <v>-9.2187760024286719E-2</v>
      </c>
      <c r="N281" s="1">
        <f t="shared" si="79"/>
        <v>-9.553600679011158E-2</v>
      </c>
      <c r="O281" s="1">
        <f t="shared" si="80"/>
        <v>-1.5099191526881934</v>
      </c>
      <c r="P281" s="1">
        <f t="shared" si="81"/>
        <v>1.5072888734229843</v>
      </c>
      <c r="Q281" s="4">
        <f t="shared" si="82"/>
        <v>1094.5801043976053</v>
      </c>
      <c r="R281" s="4">
        <f t="shared" si="83"/>
        <v>402.94288084386449</v>
      </c>
      <c r="S281" s="4">
        <f t="shared" si="84"/>
        <v>1094.5801043976053</v>
      </c>
      <c r="T281" s="4">
        <f t="shared" si="85"/>
        <v>402.94288084386449</v>
      </c>
      <c r="U281" s="4">
        <f t="shared" si="86"/>
        <v>18</v>
      </c>
      <c r="V281" s="4">
        <f t="shared" si="87"/>
        <v>14.580104397605282</v>
      </c>
      <c r="W281" s="4">
        <f t="shared" si="88"/>
        <v>6</v>
      </c>
      <c r="X281" s="4">
        <f t="shared" si="89"/>
        <v>42.942880843864486</v>
      </c>
    </row>
    <row r="282" spans="5:24" x14ac:dyDescent="0.35">
      <c r="E282" s="3">
        <v>44842</v>
      </c>
      <c r="F282">
        <f t="shared" si="72"/>
        <v>8</v>
      </c>
      <c r="G282">
        <f t="shared" si="73"/>
        <v>10</v>
      </c>
      <c r="H282">
        <f>COUNT($H$2:H281)</f>
        <v>280</v>
      </c>
      <c r="I282" s="1">
        <f t="shared" si="74"/>
        <v>4.8242813214714602</v>
      </c>
      <c r="J282" s="1">
        <f t="shared" si="75"/>
        <v>4.8328884246319799</v>
      </c>
      <c r="K282" s="1">
        <f t="shared" si="76"/>
        <v>12.713950286158452</v>
      </c>
      <c r="L282" s="1">
        <f t="shared" si="77"/>
        <v>12.853817090459588</v>
      </c>
      <c r="M282" s="1">
        <f t="shared" si="78"/>
        <v>-9.8879414871426208E-2</v>
      </c>
      <c r="N282" s="1">
        <f t="shared" si="79"/>
        <v>-0.10221775962715665</v>
      </c>
      <c r="O282" s="1">
        <f t="shared" si="80"/>
        <v>-1.5046603956182476</v>
      </c>
      <c r="P282" s="1">
        <f t="shared" si="81"/>
        <v>1.502033825415573</v>
      </c>
      <c r="Q282" s="4">
        <f t="shared" si="82"/>
        <v>1093.0888107914827</v>
      </c>
      <c r="R282" s="4">
        <f t="shared" si="83"/>
        <v>403.86538738073153</v>
      </c>
      <c r="S282" s="4">
        <f t="shared" si="84"/>
        <v>1093.0888107914827</v>
      </c>
      <c r="T282" s="4">
        <f t="shared" si="85"/>
        <v>403.86538738073153</v>
      </c>
      <c r="U282" s="4">
        <f t="shared" si="86"/>
        <v>18</v>
      </c>
      <c r="V282" s="4">
        <f t="shared" si="87"/>
        <v>13.088810791482729</v>
      </c>
      <c r="W282" s="4">
        <f t="shared" si="88"/>
        <v>6</v>
      </c>
      <c r="X282" s="4">
        <f t="shared" si="89"/>
        <v>43.865387380731534</v>
      </c>
    </row>
    <row r="283" spans="5:24" x14ac:dyDescent="0.35">
      <c r="E283" s="3">
        <v>44843</v>
      </c>
      <c r="F283">
        <f t="shared" si="72"/>
        <v>9</v>
      </c>
      <c r="G283">
        <f t="shared" si="73"/>
        <v>10</v>
      </c>
      <c r="H283">
        <f>COUNT($H$2:H282)</f>
        <v>281</v>
      </c>
      <c r="I283" s="1">
        <f t="shared" si="74"/>
        <v>4.8414955277924996</v>
      </c>
      <c r="J283" s="1">
        <f t="shared" si="75"/>
        <v>4.8501026309530202</v>
      </c>
      <c r="K283" s="1">
        <f t="shared" si="76"/>
        <v>12.99151348992697</v>
      </c>
      <c r="L283" s="1">
        <f t="shared" si="77"/>
        <v>13.126997744245921</v>
      </c>
      <c r="M283" s="1">
        <f t="shared" si="78"/>
        <v>-0.1055508154675087</v>
      </c>
      <c r="N283" s="1">
        <f t="shared" si="79"/>
        <v>-0.10887835585274182</v>
      </c>
      <c r="O283" s="1">
        <f t="shared" si="80"/>
        <v>-1.4994092706807205</v>
      </c>
      <c r="P283" s="1">
        <f t="shared" si="81"/>
        <v>1.4967868410492837</v>
      </c>
      <c r="Q283" s="4">
        <f t="shared" si="82"/>
        <v>1091.6077784012496</v>
      </c>
      <c r="R283" s="4">
        <f t="shared" si="83"/>
        <v>404.79472696438324</v>
      </c>
      <c r="S283" s="4">
        <f t="shared" si="84"/>
        <v>1091.6077784012496</v>
      </c>
      <c r="T283" s="4">
        <f t="shared" si="85"/>
        <v>404.79472696438324</v>
      </c>
      <c r="U283" s="4">
        <f t="shared" si="86"/>
        <v>18</v>
      </c>
      <c r="V283" s="4">
        <f t="shared" si="87"/>
        <v>11.607778401249561</v>
      </c>
      <c r="W283" s="4">
        <f t="shared" si="88"/>
        <v>6</v>
      </c>
      <c r="X283" s="4">
        <f t="shared" si="89"/>
        <v>44.794726964383244</v>
      </c>
    </row>
    <row r="284" spans="5:24" x14ac:dyDescent="0.35">
      <c r="E284" s="3">
        <v>44844</v>
      </c>
      <c r="F284">
        <f t="shared" si="72"/>
        <v>10</v>
      </c>
      <c r="G284">
        <f t="shared" si="73"/>
        <v>10</v>
      </c>
      <c r="H284">
        <f>COUNT($H$2:H283)</f>
        <v>282</v>
      </c>
      <c r="I284" s="1">
        <f t="shared" si="74"/>
        <v>4.8587097341135399</v>
      </c>
      <c r="J284" s="1">
        <f t="shared" si="75"/>
        <v>4.8673168372740596</v>
      </c>
      <c r="K284" s="1">
        <f t="shared" si="76"/>
        <v>13.260228647674966</v>
      </c>
      <c r="L284" s="1">
        <f t="shared" si="77"/>
        <v>13.391165541334512</v>
      </c>
      <c r="M284" s="1">
        <f t="shared" si="78"/>
        <v>-0.11220015329275315</v>
      </c>
      <c r="N284" s="1">
        <f t="shared" si="79"/>
        <v>-0.11551597934748715</v>
      </c>
      <c r="O284" s="1">
        <f t="shared" si="80"/>
        <v>-1.494166647971978</v>
      </c>
      <c r="P284" s="1">
        <f t="shared" si="81"/>
        <v>1.4915488047595307</v>
      </c>
      <c r="Q284" s="4">
        <f t="shared" si="82"/>
        <v>1090.1375426243399</v>
      </c>
      <c r="R284" s="4">
        <f t="shared" si="83"/>
        <v>405.73102865665152</v>
      </c>
      <c r="S284" s="4">
        <f t="shared" si="84"/>
        <v>1090.1375426243399</v>
      </c>
      <c r="T284" s="4">
        <f t="shared" si="85"/>
        <v>405.73102865665152</v>
      </c>
      <c r="U284" s="4">
        <f t="shared" si="86"/>
        <v>18</v>
      </c>
      <c r="V284" s="4">
        <f t="shared" si="87"/>
        <v>10.137542624339858</v>
      </c>
      <c r="W284" s="4">
        <f t="shared" si="88"/>
        <v>6</v>
      </c>
      <c r="X284" s="4">
        <f t="shared" si="89"/>
        <v>45.731028656651517</v>
      </c>
    </row>
    <row r="285" spans="5:24" x14ac:dyDescent="0.35">
      <c r="E285" s="3">
        <v>44845</v>
      </c>
      <c r="F285">
        <f t="shared" si="72"/>
        <v>11</v>
      </c>
      <c r="G285">
        <f t="shared" si="73"/>
        <v>10</v>
      </c>
      <c r="H285">
        <f>COUNT($H$2:H284)</f>
        <v>283</v>
      </c>
      <c r="I285" s="1">
        <f t="shared" si="74"/>
        <v>4.8759239404345802</v>
      </c>
      <c r="J285" s="1">
        <f t="shared" si="75"/>
        <v>4.8845310435950999</v>
      </c>
      <c r="K285" s="1">
        <f t="shared" si="76"/>
        <v>13.519768325342291</v>
      </c>
      <c r="L285" s="1">
        <f t="shared" si="77"/>
        <v>13.645997470792137</v>
      </c>
      <c r="M285" s="1">
        <f t="shared" si="78"/>
        <v>-0.11882560462817718</v>
      </c>
      <c r="N285" s="1">
        <f t="shared" si="79"/>
        <v>-0.12212879879943324</v>
      </c>
      <c r="O285" s="1">
        <f t="shared" si="80"/>
        <v>-1.4889334266271526</v>
      </c>
      <c r="P285" s="1">
        <f t="shared" si="81"/>
        <v>1.4863206307385648</v>
      </c>
      <c r="Q285" s="4">
        <f t="shared" si="82"/>
        <v>1088.6786369614074</v>
      </c>
      <c r="R285" s="4">
        <f t="shared" si="83"/>
        <v>406.67440595103903</v>
      </c>
      <c r="S285" s="4">
        <f t="shared" si="84"/>
        <v>1088.6786369614074</v>
      </c>
      <c r="T285" s="4">
        <f t="shared" si="85"/>
        <v>406.67440595103903</v>
      </c>
      <c r="U285" s="4">
        <f t="shared" si="86"/>
        <v>18</v>
      </c>
      <c r="V285" s="4">
        <f t="shared" si="87"/>
        <v>8.6786369614073919</v>
      </c>
      <c r="W285" s="4">
        <f t="shared" si="88"/>
        <v>6</v>
      </c>
      <c r="X285" s="4">
        <f t="shared" si="89"/>
        <v>46.674405951039034</v>
      </c>
    </row>
    <row r="286" spans="5:24" x14ac:dyDescent="0.35">
      <c r="E286" s="3">
        <v>44846</v>
      </c>
      <c r="F286">
        <f t="shared" si="72"/>
        <v>12</v>
      </c>
      <c r="G286">
        <f t="shared" si="73"/>
        <v>10</v>
      </c>
      <c r="H286">
        <f>COUNT($H$2:H285)</f>
        <v>284</v>
      </c>
      <c r="I286" s="1">
        <f t="shared" si="74"/>
        <v>4.8931381467556196</v>
      </c>
      <c r="J286" s="1">
        <f t="shared" si="75"/>
        <v>4.9017452499161402</v>
      </c>
      <c r="K286" s="1">
        <f t="shared" si="76"/>
        <v>13.769814031572599</v>
      </c>
      <c r="L286" s="1">
        <f t="shared" si="77"/>
        <v>13.8911796560217</v>
      </c>
      <c r="M286" s="1">
        <f t="shared" si="78"/>
        <v>-0.12542533058218988</v>
      </c>
      <c r="N286" s="1">
        <f t="shared" si="79"/>
        <v>-0.12871496775751903</v>
      </c>
      <c r="O286" s="1">
        <f t="shared" si="80"/>
        <v>-1.4837105362495497</v>
      </c>
      <c r="P286" s="1">
        <f t="shared" si="81"/>
        <v>1.4811032643510074</v>
      </c>
      <c r="Q286" s="4">
        <f t="shared" si="82"/>
        <v>1087.2315929531926</v>
      </c>
      <c r="R286" s="4">
        <f t="shared" si="83"/>
        <v>407.62495606253128</v>
      </c>
      <c r="S286" s="4">
        <f t="shared" si="84"/>
        <v>1087.2315929531926</v>
      </c>
      <c r="T286" s="4">
        <f t="shared" si="85"/>
        <v>407.62495606253128</v>
      </c>
      <c r="U286" s="4">
        <f t="shared" si="86"/>
        <v>18</v>
      </c>
      <c r="V286" s="4">
        <f t="shared" si="87"/>
        <v>7.2315929531926031</v>
      </c>
      <c r="W286" s="4">
        <f t="shared" si="88"/>
        <v>6</v>
      </c>
      <c r="X286" s="4">
        <f t="shared" si="89"/>
        <v>47.624956062531282</v>
      </c>
    </row>
    <row r="287" spans="5:24" x14ac:dyDescent="0.35">
      <c r="E287" s="3">
        <v>44847</v>
      </c>
      <c r="F287">
        <f t="shared" si="72"/>
        <v>13</v>
      </c>
      <c r="G287">
        <f t="shared" si="73"/>
        <v>10</v>
      </c>
      <c r="H287">
        <f>COUNT($H$2:H286)</f>
        <v>285</v>
      </c>
      <c r="I287" s="1">
        <f t="shared" si="74"/>
        <v>4.91035235307666</v>
      </c>
      <c r="J287" s="1">
        <f t="shared" si="75"/>
        <v>4.9189594562371797</v>
      </c>
      <c r="K287" s="1">
        <f t="shared" si="76"/>
        <v>14.010056598414444</v>
      </c>
      <c r="L287" s="1">
        <f t="shared" si="77"/>
        <v>14.126407730279814</v>
      </c>
      <c r="M287" s="1">
        <f t="shared" si="78"/>
        <v>-0.13199747717132032</v>
      </c>
      <c r="N287" s="1">
        <f t="shared" si="79"/>
        <v>-0.13527262473990118</v>
      </c>
      <c r="O287" s="1">
        <f t="shared" si="80"/>
        <v>-1.4784989383114844</v>
      </c>
      <c r="P287" s="1">
        <f t="shared" si="81"/>
        <v>1.4758976835191464</v>
      </c>
      <c r="Q287" s="4">
        <f t="shared" si="82"/>
        <v>1085.79694012087</v>
      </c>
      <c r="R287" s="4">
        <f t="shared" si="83"/>
        <v>408.58275923459246</v>
      </c>
      <c r="S287" s="4">
        <f t="shared" si="84"/>
        <v>1085.79694012087</v>
      </c>
      <c r="T287" s="4">
        <f t="shared" si="85"/>
        <v>408.58275923459246</v>
      </c>
      <c r="U287" s="4">
        <f t="shared" si="86"/>
        <v>18</v>
      </c>
      <c r="V287" s="4">
        <f t="shared" si="87"/>
        <v>5.7969401208699765</v>
      </c>
      <c r="W287" s="4">
        <f t="shared" si="88"/>
        <v>6</v>
      </c>
      <c r="X287" s="4">
        <f t="shared" si="89"/>
        <v>48.582759234592459</v>
      </c>
    </row>
    <row r="288" spans="5:24" x14ac:dyDescent="0.35">
      <c r="E288" s="3">
        <v>44848</v>
      </c>
      <c r="F288">
        <f t="shared" si="72"/>
        <v>14</v>
      </c>
      <c r="G288">
        <f t="shared" si="73"/>
        <v>10</v>
      </c>
      <c r="H288">
        <f>COUNT($H$2:H287)</f>
        <v>286</v>
      </c>
      <c r="I288" s="1">
        <f t="shared" si="74"/>
        <v>4.9275665593976994</v>
      </c>
      <c r="J288" s="1">
        <f t="shared" si="75"/>
        <v>4.93617366255822</v>
      </c>
      <c r="K288" s="1">
        <f t="shared" si="76"/>
        <v>14.240196551543663</v>
      </c>
      <c r="L288" s="1">
        <f t="shared" si="77"/>
        <v>14.351387201494314</v>
      </c>
      <c r="M288" s="1">
        <f t="shared" si="78"/>
        <v>-0.13854017545644956</v>
      </c>
      <c r="N288" s="1">
        <f t="shared" si="79"/>
        <v>-0.14179989339841245</v>
      </c>
      <c r="O288" s="1">
        <f t="shared" si="80"/>
        <v>-1.4732996275231665</v>
      </c>
      <c r="P288" s="1">
        <f t="shared" si="81"/>
        <v>1.4707049000744976</v>
      </c>
      <c r="Q288" s="4">
        <f t="shared" si="82"/>
        <v>1084.3752059095509</v>
      </c>
      <c r="R288" s="4">
        <f t="shared" si="83"/>
        <v>409.54787806459308</v>
      </c>
      <c r="S288" s="4">
        <f t="shared" si="84"/>
        <v>1084.3752059095509</v>
      </c>
      <c r="T288" s="4">
        <f t="shared" si="85"/>
        <v>409.54787806459308</v>
      </c>
      <c r="U288" s="4">
        <f t="shared" si="86"/>
        <v>18</v>
      </c>
      <c r="V288" s="4">
        <f t="shared" si="87"/>
        <v>4.3752059095509139</v>
      </c>
      <c r="W288" s="4">
        <f t="shared" si="88"/>
        <v>6</v>
      </c>
      <c r="X288" s="4">
        <f t="shared" si="89"/>
        <v>49.547878064593078</v>
      </c>
    </row>
    <row r="289" spans="5:24" x14ac:dyDescent="0.35">
      <c r="E289" s="3">
        <v>44849</v>
      </c>
      <c r="F289">
        <f t="shared" si="72"/>
        <v>15</v>
      </c>
      <c r="G289">
        <f t="shared" si="73"/>
        <v>10</v>
      </c>
      <c r="H289">
        <f>COUNT($H$2:H288)</f>
        <v>287</v>
      </c>
      <c r="I289" s="1">
        <f t="shared" si="74"/>
        <v>4.9447807657187397</v>
      </c>
      <c r="J289" s="1">
        <f t="shared" si="75"/>
        <v>4.9533878688792594</v>
      </c>
      <c r="K289" s="1">
        <f t="shared" si="76"/>
        <v>14.459944469567573</v>
      </c>
      <c r="L289" s="1">
        <f t="shared" si="77"/>
        <v>14.565833805948037</v>
      </c>
      <c r="M289" s="1">
        <f t="shared" si="78"/>
        <v>-0.14505154173578394</v>
      </c>
      <c r="N289" s="1">
        <f t="shared" si="79"/>
        <v>-0.14829488274031477</v>
      </c>
      <c r="O289" s="1">
        <f t="shared" si="80"/>
        <v>-1.468113633165999</v>
      </c>
      <c r="P289" s="1">
        <f t="shared" si="81"/>
        <v>1.4655259610718796</v>
      </c>
      <c r="Q289" s="4">
        <f t="shared" si="82"/>
        <v>1082.9669156345497</v>
      </c>
      <c r="R289" s="4">
        <f t="shared" si="83"/>
        <v>410.52035684896219</v>
      </c>
      <c r="S289" s="4">
        <f t="shared" si="84"/>
        <v>1082.9669156345497</v>
      </c>
      <c r="T289" s="4">
        <f t="shared" si="85"/>
        <v>410.52035684896219</v>
      </c>
      <c r="U289" s="4">
        <f t="shared" si="86"/>
        <v>18</v>
      </c>
      <c r="V289" s="4">
        <f t="shared" si="87"/>
        <v>2.9669156345496503</v>
      </c>
      <c r="W289" s="4">
        <f t="shared" si="88"/>
        <v>6</v>
      </c>
      <c r="X289" s="4">
        <f t="shared" si="89"/>
        <v>50.520356848962194</v>
      </c>
    </row>
    <row r="290" spans="5:24" x14ac:dyDescent="0.35">
      <c r="E290" s="3">
        <v>44850</v>
      </c>
      <c r="F290">
        <f t="shared" si="72"/>
        <v>16</v>
      </c>
      <c r="G290">
        <f t="shared" si="73"/>
        <v>10</v>
      </c>
      <c r="H290">
        <f>COUNT($H$2:H289)</f>
        <v>288</v>
      </c>
      <c r="I290" s="1">
        <f t="shared" si="74"/>
        <v>4.96199497203978</v>
      </c>
      <c r="J290" s="1">
        <f t="shared" si="75"/>
        <v>4.9706020752002997</v>
      </c>
      <c r="K290" s="1">
        <f t="shared" si="76"/>
        <v>14.669021331983361</v>
      </c>
      <c r="L290" s="1">
        <f t="shared" si="77"/>
        <v>14.769473850408545</v>
      </c>
      <c r="M290" s="1">
        <f t="shared" si="78"/>
        <v>-0.15152967779564436</v>
      </c>
      <c r="N290" s="1">
        <f t="shared" si="79"/>
        <v>-0.15475568740836332</v>
      </c>
      <c r="O290" s="1">
        <f t="shared" si="80"/>
        <v>-1.4629420203864292</v>
      </c>
      <c r="P290" s="1">
        <f t="shared" si="81"/>
        <v>1.4603619500620018</v>
      </c>
      <c r="Q290" s="4">
        <f t="shared" si="82"/>
        <v>1081.5725924299527</v>
      </c>
      <c r="R290" s="4">
        <f t="shared" si="83"/>
        <v>411.50022094940203</v>
      </c>
      <c r="S290" s="4">
        <f t="shared" si="84"/>
        <v>1081.5725924299527</v>
      </c>
      <c r="T290" s="4">
        <f t="shared" si="85"/>
        <v>411.50022094940203</v>
      </c>
      <c r="U290" s="4">
        <f t="shared" si="86"/>
        <v>18</v>
      </c>
      <c r="V290" s="4">
        <f t="shared" si="87"/>
        <v>1.5725924299526923</v>
      </c>
      <c r="W290" s="4">
        <f t="shared" si="88"/>
        <v>6</v>
      </c>
      <c r="X290" s="4">
        <f t="shared" si="89"/>
        <v>51.500220949402035</v>
      </c>
    </row>
    <row r="291" spans="5:24" x14ac:dyDescent="0.35">
      <c r="E291" s="3">
        <v>44851</v>
      </c>
      <c r="F291">
        <f t="shared" si="72"/>
        <v>17</v>
      </c>
      <c r="G291">
        <f t="shared" si="73"/>
        <v>10</v>
      </c>
      <c r="H291">
        <f>COUNT($H$2:H290)</f>
        <v>289</v>
      </c>
      <c r="I291" s="1">
        <f t="shared" si="74"/>
        <v>4.9792091783608194</v>
      </c>
      <c r="J291" s="1">
        <f t="shared" si="75"/>
        <v>4.98781628152134</v>
      </c>
      <c r="K291" s="1">
        <f t="shared" si="76"/>
        <v>14.86715885537715</v>
      </c>
      <c r="L291" s="1">
        <f t="shared" si="77"/>
        <v>14.962044542296457</v>
      </c>
      <c r="M291" s="1">
        <f t="shared" si="78"/>
        <v>-0.1579726712200149</v>
      </c>
      <c r="N291" s="1">
        <f t="shared" si="79"/>
        <v>-0.16118038802003432</v>
      </c>
      <c r="O291" s="1">
        <f t="shared" si="80"/>
        <v>-1.4577858914462118</v>
      </c>
      <c r="P291" s="1">
        <f t="shared" si="81"/>
        <v>1.4552139883183106</v>
      </c>
      <c r="Q291" s="4">
        <f t="shared" si="82"/>
        <v>1080.19275719896</v>
      </c>
      <c r="R291" s="4">
        <f t="shared" si="83"/>
        <v>412.48747618154738</v>
      </c>
      <c r="S291" s="4">
        <f t="shared" si="84"/>
        <v>1080.19275719896</v>
      </c>
      <c r="T291" s="4">
        <f t="shared" si="85"/>
        <v>412.48747618154738</v>
      </c>
      <c r="U291" s="4">
        <f t="shared" si="86"/>
        <v>18</v>
      </c>
      <c r="V291" s="4">
        <f t="shared" si="87"/>
        <v>0.1927571989599528</v>
      </c>
      <c r="W291" s="4">
        <f t="shared" si="88"/>
        <v>6</v>
      </c>
      <c r="X291" s="4">
        <f t="shared" si="89"/>
        <v>52.487476181547379</v>
      </c>
    </row>
    <row r="292" spans="5:24" x14ac:dyDescent="0.35">
      <c r="E292" s="3">
        <v>44852</v>
      </c>
      <c r="F292">
        <f t="shared" si="72"/>
        <v>18</v>
      </c>
      <c r="G292">
        <f t="shared" si="73"/>
        <v>10</v>
      </c>
      <c r="H292">
        <f>COUNT($H$2:H291)</f>
        <v>290</v>
      </c>
      <c r="I292" s="1">
        <f t="shared" si="74"/>
        <v>4.9964233846818598</v>
      </c>
      <c r="J292" s="1">
        <f t="shared" si="75"/>
        <v>5.0050304878423795</v>
      </c>
      <c r="K292" s="1">
        <f t="shared" si="76"/>
        <v>15.054099817463532</v>
      </c>
      <c r="L292" s="1">
        <f t="shared" si="77"/>
        <v>15.143294307499607</v>
      </c>
      <c r="M292" s="1">
        <f t="shared" si="78"/>
        <v>-0.16437859575963218</v>
      </c>
      <c r="N292" s="1">
        <f t="shared" si="79"/>
        <v>-0.1675670515666296</v>
      </c>
      <c r="O292" s="1">
        <f t="shared" si="80"/>
        <v>-1.4526463869247037</v>
      </c>
      <c r="P292" s="1">
        <f t="shared" si="81"/>
        <v>1.4500832360135678</v>
      </c>
      <c r="Q292" s="4">
        <f t="shared" si="82"/>
        <v>1078.8279285653903</v>
      </c>
      <c r="R292" s="4">
        <f t="shared" si="83"/>
        <v>413.48210822749934</v>
      </c>
      <c r="S292" s="4">
        <f t="shared" si="84"/>
        <v>1078.8279285653903</v>
      </c>
      <c r="T292" s="4">
        <f t="shared" si="85"/>
        <v>413.48210822749934</v>
      </c>
      <c r="U292" s="4">
        <f t="shared" si="86"/>
        <v>17</v>
      </c>
      <c r="V292" s="4">
        <f t="shared" si="87"/>
        <v>58.827928565390266</v>
      </c>
      <c r="W292" s="4">
        <f t="shared" si="88"/>
        <v>6</v>
      </c>
      <c r="X292" s="4">
        <f t="shared" si="89"/>
        <v>53.482108227499339</v>
      </c>
    </row>
    <row r="293" spans="5:24" x14ac:dyDescent="0.35">
      <c r="E293" s="3">
        <v>44853</v>
      </c>
      <c r="F293">
        <f t="shared" si="72"/>
        <v>19</v>
      </c>
      <c r="G293">
        <f t="shared" si="73"/>
        <v>10</v>
      </c>
      <c r="H293">
        <f>COUNT($H$2:H292)</f>
        <v>291</v>
      </c>
      <c r="I293" s="1">
        <f t="shared" si="74"/>
        <v>5.0136375910029001</v>
      </c>
      <c r="J293" s="1">
        <f t="shared" si="75"/>
        <v>5.0222446941634198</v>
      </c>
      <c r="K293" s="1">
        <f t="shared" si="76"/>
        <v>15.229598368579618</v>
      </c>
      <c r="L293" s="1">
        <f t="shared" si="77"/>
        <v>15.312983095454367</v>
      </c>
      <c r="M293" s="1">
        <f t="shared" si="78"/>
        <v>-0.17074551176124037</v>
      </c>
      <c r="N293" s="1">
        <f t="shared" si="79"/>
        <v>-0.17391373187280648</v>
      </c>
      <c r="O293" s="1">
        <f t="shared" si="80"/>
        <v>-1.4475246868685305</v>
      </c>
      <c r="P293" s="1">
        <f t="shared" si="81"/>
        <v>1.4449708933413721</v>
      </c>
      <c r="Q293" s="4">
        <f t="shared" si="82"/>
        <v>1077.4786228256717</v>
      </c>
      <c r="R293" s="4">
        <f t="shared" si="83"/>
        <v>414.4840820737104</v>
      </c>
      <c r="S293" s="4">
        <f t="shared" si="84"/>
        <v>1077.4786228256717</v>
      </c>
      <c r="T293" s="4">
        <f t="shared" si="85"/>
        <v>414.4840820737104</v>
      </c>
      <c r="U293" s="4">
        <f t="shared" si="86"/>
        <v>17</v>
      </c>
      <c r="V293" s="4">
        <f t="shared" si="87"/>
        <v>57.478622825671664</v>
      </c>
      <c r="W293" s="4">
        <f t="shared" si="88"/>
        <v>6</v>
      </c>
      <c r="X293" s="4">
        <f t="shared" si="89"/>
        <v>54.484082073710397</v>
      </c>
    </row>
    <row r="294" spans="5:24" x14ac:dyDescent="0.35">
      <c r="E294" s="3">
        <v>44854</v>
      </c>
      <c r="F294">
        <f t="shared" si="72"/>
        <v>20</v>
      </c>
      <c r="G294">
        <f t="shared" si="73"/>
        <v>10</v>
      </c>
      <c r="H294">
        <f>COUNT($H$2:H293)</f>
        <v>292</v>
      </c>
      <c r="I294" s="1">
        <f t="shared" si="74"/>
        <v>5.0308517973239395</v>
      </c>
      <c r="J294" s="1">
        <f t="shared" si="75"/>
        <v>5.0394589004844601</v>
      </c>
      <c r="K294" s="1">
        <f t="shared" si="76"/>
        <v>15.393420330262625</v>
      </c>
      <c r="L294" s="1">
        <f t="shared" si="77"/>
        <v>15.470882671130417</v>
      </c>
      <c r="M294" s="1">
        <f t="shared" si="78"/>
        <v>-0.17707146665749066</v>
      </c>
      <c r="N294" s="1">
        <f t="shared" si="79"/>
        <v>-0.18021847011692149</v>
      </c>
      <c r="O294" s="1">
        <f t="shared" si="80"/>
        <v>-1.4424220118837012</v>
      </c>
      <c r="P294" s="1">
        <f t="shared" si="81"/>
        <v>1.43987820157757</v>
      </c>
      <c r="Q294" s="4">
        <f t="shared" si="82"/>
        <v>1076.1453539005579</v>
      </c>
      <c r="R294" s="4">
        <f t="shared" si="83"/>
        <v>415.49334147574189</v>
      </c>
      <c r="S294" s="4">
        <f t="shared" si="84"/>
        <v>1076.1453539005579</v>
      </c>
      <c r="T294" s="4">
        <f t="shared" si="85"/>
        <v>415.49334147574189</v>
      </c>
      <c r="U294" s="4">
        <f t="shared" si="86"/>
        <v>17</v>
      </c>
      <c r="V294" s="4">
        <f t="shared" si="87"/>
        <v>56.145353900557893</v>
      </c>
      <c r="W294" s="4">
        <f t="shared" si="88"/>
        <v>6</v>
      </c>
      <c r="X294" s="4">
        <f t="shared" si="89"/>
        <v>55.493341475741886</v>
      </c>
    </row>
    <row r="295" spans="5:24" x14ac:dyDescent="0.35">
      <c r="E295" s="3">
        <v>44855</v>
      </c>
      <c r="F295">
        <f t="shared" si="72"/>
        <v>21</v>
      </c>
      <c r="G295">
        <f t="shared" si="73"/>
        <v>10</v>
      </c>
      <c r="H295">
        <f>COUNT($H$2:H294)</f>
        <v>293</v>
      </c>
      <c r="I295" s="1">
        <f t="shared" si="74"/>
        <v>5.0480660036449798</v>
      </c>
      <c r="J295" s="1">
        <f t="shared" si="75"/>
        <v>5.0566731068054995</v>
      </c>
      <c r="K295" s="1">
        <f t="shared" si="76"/>
        <v>15.545343480554953</v>
      </c>
      <c r="L295" s="1">
        <f t="shared" si="77"/>
        <v>15.61677689357089</v>
      </c>
      <c r="M295" s="1">
        <f t="shared" si="78"/>
        <v>-0.1833544955177937</v>
      </c>
      <c r="N295" s="1">
        <f t="shared" si="79"/>
        <v>-0.18647929541242703</v>
      </c>
      <c r="O295" s="1">
        <f t="shared" si="80"/>
        <v>-1.4373396241649778</v>
      </c>
      <c r="P295" s="1">
        <f t="shared" si="81"/>
        <v>1.4348064440762205</v>
      </c>
      <c r="Q295" s="4">
        <f t="shared" si="82"/>
        <v>1074.8286332857376</v>
      </c>
      <c r="R295" s="4">
        <f t="shared" si="83"/>
        <v>416.50980845146603</v>
      </c>
      <c r="S295" s="4">
        <f t="shared" si="84"/>
        <v>1074.8286332857376</v>
      </c>
      <c r="T295" s="4">
        <f t="shared" si="85"/>
        <v>416.50980845146603</v>
      </c>
      <c r="U295" s="4">
        <f t="shared" si="86"/>
        <v>17</v>
      </c>
      <c r="V295" s="4">
        <f t="shared" si="87"/>
        <v>54.828633285737624</v>
      </c>
      <c r="W295" s="4">
        <f t="shared" si="88"/>
        <v>6</v>
      </c>
      <c r="X295" s="4">
        <f t="shared" si="89"/>
        <v>56.509808451466029</v>
      </c>
    </row>
    <row r="296" spans="5:24" x14ac:dyDescent="0.35">
      <c r="E296" s="3">
        <v>44856</v>
      </c>
      <c r="F296">
        <f t="shared" si="72"/>
        <v>22</v>
      </c>
      <c r="G296">
        <f t="shared" si="73"/>
        <v>10</v>
      </c>
      <c r="H296">
        <f>COUNT($H$2:H295)</f>
        <v>294</v>
      </c>
      <c r="I296" s="1">
        <f t="shared" si="74"/>
        <v>5.0652802099660201</v>
      </c>
      <c r="J296" s="1">
        <f t="shared" si="75"/>
        <v>5.0738873131265398</v>
      </c>
      <c r="K296" s="1">
        <f t="shared" si="76"/>
        <v>15.685157825696157</v>
      </c>
      <c r="L296" s="1">
        <f t="shared" si="77"/>
        <v>15.750461980655242</v>
      </c>
      <c r="M296" s="1">
        <f t="shared" si="78"/>
        <v>-0.18959262166027532</v>
      </c>
      <c r="N296" s="1">
        <f t="shared" si="79"/>
        <v>-0.19269422545038903</v>
      </c>
      <c r="O296" s="1">
        <f t="shared" si="80"/>
        <v>-1.4322788284570396</v>
      </c>
      <c r="P296" s="1">
        <f t="shared" si="81"/>
        <v>1.429756947194524</v>
      </c>
      <c r="Q296" s="4">
        <f t="shared" si="82"/>
        <v>1073.5289700004255</v>
      </c>
      <c r="R296" s="4">
        <f t="shared" si="83"/>
        <v>417.53338280432439</v>
      </c>
      <c r="S296" s="4">
        <f t="shared" si="84"/>
        <v>1073.5289700004255</v>
      </c>
      <c r="T296" s="4">
        <f t="shared" si="85"/>
        <v>417.53338280432439</v>
      </c>
      <c r="U296" s="4">
        <f t="shared" si="86"/>
        <v>17</v>
      </c>
      <c r="V296" s="4">
        <f t="shared" si="87"/>
        <v>53.528970000425488</v>
      </c>
      <c r="W296" s="4">
        <f t="shared" si="88"/>
        <v>6</v>
      </c>
      <c r="X296" s="4">
        <f t="shared" si="89"/>
        <v>57.53338280432439</v>
      </c>
    </row>
    <row r="297" spans="5:24" x14ac:dyDescent="0.35">
      <c r="E297" s="3">
        <v>44857</v>
      </c>
      <c r="F297">
        <f t="shared" si="72"/>
        <v>23</v>
      </c>
      <c r="G297">
        <f t="shared" si="73"/>
        <v>10</v>
      </c>
      <c r="H297">
        <f>COUNT($H$2:H296)</f>
        <v>295</v>
      </c>
      <c r="I297" s="1">
        <f t="shared" si="74"/>
        <v>5.0824944162870596</v>
      </c>
      <c r="J297" s="1">
        <f t="shared" si="75"/>
        <v>5.0911015194475802</v>
      </c>
      <c r="K297" s="1">
        <f t="shared" si="76"/>
        <v>15.812665857877539</v>
      </c>
      <c r="L297" s="1">
        <f t="shared" si="77"/>
        <v>15.871746759768474</v>
      </c>
      <c r="M297" s="1">
        <f t="shared" si="78"/>
        <v>-0.19578385732482992</v>
      </c>
      <c r="N297" s="1">
        <f t="shared" si="79"/>
        <v>-0.19886126720303066</v>
      </c>
      <c r="O297" s="1">
        <f t="shared" si="80"/>
        <v>-1.4272409729417128</v>
      </c>
      <c r="P297" s="1">
        <f t="shared" si="81"/>
        <v>1.4247310811408571</v>
      </c>
      <c r="Q297" s="4">
        <f t="shared" si="82"/>
        <v>1072.2468705329443</v>
      </c>
      <c r="R297" s="4">
        <f t="shared" si="83"/>
        <v>418.56394167830388</v>
      </c>
      <c r="S297" s="4">
        <f t="shared" si="84"/>
        <v>1072.2468705329443</v>
      </c>
      <c r="T297" s="4">
        <f t="shared" si="85"/>
        <v>418.56394167830388</v>
      </c>
      <c r="U297" s="4">
        <f t="shared" si="86"/>
        <v>17</v>
      </c>
      <c r="V297" s="4">
        <f t="shared" si="87"/>
        <v>52.246870532944286</v>
      </c>
      <c r="W297" s="4">
        <f t="shared" si="88"/>
        <v>6</v>
      </c>
      <c r="X297" s="4">
        <f t="shared" si="89"/>
        <v>58.563941678303877</v>
      </c>
    </row>
    <row r="298" spans="5:24" x14ac:dyDescent="0.35">
      <c r="E298" s="3">
        <v>44858</v>
      </c>
      <c r="F298">
        <f t="shared" si="72"/>
        <v>24</v>
      </c>
      <c r="G298">
        <f t="shared" si="73"/>
        <v>10</v>
      </c>
      <c r="H298">
        <f>COUNT($H$2:H297)</f>
        <v>296</v>
      </c>
      <c r="I298" s="1">
        <f t="shared" si="74"/>
        <v>5.0997086226080999</v>
      </c>
      <c r="J298" s="1">
        <f t="shared" si="75"/>
        <v>5.1083157257686196</v>
      </c>
      <c r="K298" s="1">
        <f t="shared" si="76"/>
        <v>15.927682798751222</v>
      </c>
      <c r="L298" s="1">
        <f t="shared" si="77"/>
        <v>15.980452904077062</v>
      </c>
      <c r="M298" s="1">
        <f t="shared" si="78"/>
        <v>-0.20192620440709733</v>
      </c>
      <c r="N298" s="1">
        <f t="shared" si="79"/>
        <v>-0.20497841768805469</v>
      </c>
      <c r="O298" s="1">
        <f t="shared" si="80"/>
        <v>-1.4222274500452816</v>
      </c>
      <c r="P298" s="1">
        <f t="shared" si="81"/>
        <v>1.4197302607398035</v>
      </c>
      <c r="Q298" s="4">
        <f t="shared" si="82"/>
        <v>1070.9828387822397</v>
      </c>
      <c r="R298" s="4">
        <f t="shared" si="83"/>
        <v>419.60133914632843</v>
      </c>
      <c r="S298" s="4">
        <f t="shared" si="84"/>
        <v>1070.9828387822397</v>
      </c>
      <c r="T298" s="4">
        <f t="shared" si="85"/>
        <v>419.60133914632843</v>
      </c>
      <c r="U298" s="4">
        <f t="shared" si="86"/>
        <v>17</v>
      </c>
      <c r="V298" s="4">
        <f t="shared" si="87"/>
        <v>50.982838782239696</v>
      </c>
      <c r="W298" s="4">
        <f t="shared" si="88"/>
        <v>6</v>
      </c>
      <c r="X298" s="4">
        <f t="shared" si="89"/>
        <v>59.601339146328428</v>
      </c>
    </row>
    <row r="299" spans="5:24" x14ac:dyDescent="0.35">
      <c r="E299" s="3">
        <v>44859</v>
      </c>
      <c r="F299">
        <f t="shared" si="72"/>
        <v>25</v>
      </c>
      <c r="G299">
        <f t="shared" si="73"/>
        <v>10</v>
      </c>
      <c r="H299">
        <f>COUNT($H$2:H298)</f>
        <v>297</v>
      </c>
      <c r="I299" s="1">
        <f t="shared" si="74"/>
        <v>5.1169228289291402</v>
      </c>
      <c r="J299" s="1">
        <f t="shared" si="75"/>
        <v>5.1255299320896599</v>
      </c>
      <c r="K299" s="1">
        <f t="shared" si="76"/>
        <v>16.030036828402089</v>
      </c>
      <c r="L299" s="1">
        <f t="shared" si="77"/>
        <v>16.076415154128519</v>
      </c>
      <c r="M299" s="1">
        <f t="shared" si="78"/>
        <v>-0.2080176552530231</v>
      </c>
      <c r="N299" s="1">
        <f t="shared" si="79"/>
        <v>-0.21104366479332373</v>
      </c>
      <c r="O299" s="1">
        <f t="shared" si="80"/>
        <v>-1.4172396971596486</v>
      </c>
      <c r="P299" s="1">
        <f t="shared" si="81"/>
        <v>1.4147559461078223</v>
      </c>
      <c r="Q299" s="4">
        <f t="shared" si="82"/>
        <v>1069.7373759941852</v>
      </c>
      <c r="R299" s="4">
        <f t="shared" si="83"/>
        <v>420.64540583380773</v>
      </c>
      <c r="S299" s="4">
        <f t="shared" si="84"/>
        <v>1069.7373759941852</v>
      </c>
      <c r="T299" s="4">
        <f t="shared" si="85"/>
        <v>420.64540583380773</v>
      </c>
      <c r="U299" s="4">
        <f t="shared" si="86"/>
        <v>17</v>
      </c>
      <c r="V299" s="4">
        <f t="shared" si="87"/>
        <v>49.737375994185186</v>
      </c>
      <c r="W299" s="4">
        <f t="shared" si="88"/>
        <v>7</v>
      </c>
      <c r="X299" s="4">
        <f t="shared" si="89"/>
        <v>0.64540583380772887</v>
      </c>
    </row>
    <row r="300" spans="5:24" x14ac:dyDescent="0.35">
      <c r="E300" s="3">
        <v>44860</v>
      </c>
      <c r="F300">
        <f t="shared" si="72"/>
        <v>26</v>
      </c>
      <c r="G300">
        <f t="shared" si="73"/>
        <v>10</v>
      </c>
      <c r="H300">
        <f>COUNT($H$2:H299)</f>
        <v>298</v>
      </c>
      <c r="I300" s="1">
        <f t="shared" si="74"/>
        <v>5.1341370352501796</v>
      </c>
      <c r="J300" s="1">
        <f t="shared" si="75"/>
        <v>5.1427441384107002</v>
      </c>
      <c r="K300" s="1">
        <f t="shared" si="76"/>
        <v>16.119569299508548</v>
      </c>
      <c r="L300" s="1">
        <f t="shared" si="77"/>
        <v>16.159481524509015</v>
      </c>
      <c r="M300" s="1">
        <f t="shared" si="78"/>
        <v>-0.21405619351351091</v>
      </c>
      <c r="N300" s="1">
        <f t="shared" si="79"/>
        <v>-0.21705498816131608</v>
      </c>
      <c r="O300" s="1">
        <f t="shared" si="80"/>
        <v>-1.4122791972708686</v>
      </c>
      <c r="P300" s="1">
        <f t="shared" si="81"/>
        <v>1.4098096432329756</v>
      </c>
      <c r="Q300" s="4">
        <f t="shared" si="82"/>
        <v>1068.5109806914697</v>
      </c>
      <c r="R300" s="4">
        <f t="shared" si="83"/>
        <v>421.69594857911579</v>
      </c>
      <c r="S300" s="4">
        <f t="shared" si="84"/>
        <v>1068.5109806914697</v>
      </c>
      <c r="T300" s="4">
        <f t="shared" si="85"/>
        <v>421.69594857911579</v>
      </c>
      <c r="U300" s="4">
        <f t="shared" si="86"/>
        <v>17</v>
      </c>
      <c r="V300" s="4">
        <f t="shared" si="87"/>
        <v>48.51098069146974</v>
      </c>
      <c r="W300" s="4">
        <f t="shared" si="88"/>
        <v>7</v>
      </c>
      <c r="X300" s="4">
        <f t="shared" si="89"/>
        <v>1.6959485791157931</v>
      </c>
    </row>
    <row r="301" spans="5:24" x14ac:dyDescent="0.35">
      <c r="E301" s="3">
        <v>44861</v>
      </c>
      <c r="F301">
        <f t="shared" si="72"/>
        <v>27</v>
      </c>
      <c r="G301">
        <f t="shared" si="73"/>
        <v>10</v>
      </c>
      <c r="H301">
        <f>COUNT($H$2:H300)</f>
        <v>299</v>
      </c>
      <c r="I301" s="1">
        <f t="shared" si="74"/>
        <v>5.1513512415712199</v>
      </c>
      <c r="J301" s="1">
        <f t="shared" si="75"/>
        <v>5.1599583447317396</v>
      </c>
      <c r="K301" s="1">
        <f t="shared" si="76"/>
        <v>16.196134936435008</v>
      </c>
      <c r="L301" s="1">
        <f t="shared" si="77"/>
        <v>16.229513495310883</v>
      </c>
      <c r="M301" s="1">
        <f t="shared" si="78"/>
        <v>-0.22003979505850205</v>
      </c>
      <c r="N301" s="1">
        <f t="shared" si="79"/>
        <v>-0.2230103601326201</v>
      </c>
      <c r="O301" s="1">
        <f t="shared" si="80"/>
        <v>-1.4073474794883654</v>
      </c>
      <c r="P301" s="1">
        <f t="shared" si="81"/>
        <v>1.4048929044519118</v>
      </c>
      <c r="Q301" s="4">
        <f t="shared" si="82"/>
        <v>1067.3041485957951</v>
      </c>
      <c r="R301" s="4">
        <f t="shared" si="83"/>
        <v>422.75275013280697</v>
      </c>
      <c r="S301" s="4">
        <f t="shared" si="84"/>
        <v>1067.3041485957951</v>
      </c>
      <c r="T301" s="4">
        <f t="shared" si="85"/>
        <v>422.75275013280697</v>
      </c>
      <c r="U301" s="4">
        <f t="shared" si="86"/>
        <v>17</v>
      </c>
      <c r="V301" s="4">
        <f t="shared" si="87"/>
        <v>47.304148595795141</v>
      </c>
      <c r="W301" s="4">
        <f t="shared" si="88"/>
        <v>7</v>
      </c>
      <c r="X301" s="4">
        <f t="shared" si="89"/>
        <v>2.7527501328069661</v>
      </c>
    </row>
    <row r="302" spans="5:24" x14ac:dyDescent="0.35">
      <c r="E302" s="3">
        <v>44862</v>
      </c>
      <c r="F302">
        <f t="shared" si="72"/>
        <v>28</v>
      </c>
      <c r="G302">
        <f t="shared" si="73"/>
        <v>10</v>
      </c>
      <c r="H302">
        <f>COUNT($H$2:H301)</f>
        <v>300</v>
      </c>
      <c r="I302" s="1">
        <f t="shared" si="74"/>
        <v>5.1685654478922602</v>
      </c>
      <c r="J302" s="1">
        <f t="shared" si="75"/>
        <v>5.17717255105278</v>
      </c>
      <c r="K302" s="1">
        <f t="shared" si="76"/>
        <v>16.25960201901685</v>
      </c>
      <c r="L302" s="1">
        <f t="shared" si="77"/>
        <v>16.286386188179769</v>
      </c>
      <c r="M302" s="1">
        <f t="shared" si="78"/>
        <v>-0.22596642894965679</v>
      </c>
      <c r="N302" s="1">
        <f t="shared" si="79"/>
        <v>-0.22890774674756342</v>
      </c>
      <c r="O302" s="1">
        <f t="shared" si="80"/>
        <v>-1.4024461194679354</v>
      </c>
      <c r="P302" s="1">
        <f t="shared" si="81"/>
        <v>1.4000073288171158</v>
      </c>
      <c r="Q302" s="4">
        <f t="shared" si="82"/>
        <v>1066.117372541034</v>
      </c>
      <c r="R302" s="4">
        <f t="shared" si="83"/>
        <v>423.81556889740114</v>
      </c>
      <c r="S302" s="4">
        <f t="shared" si="84"/>
        <v>1066.117372541034</v>
      </c>
      <c r="T302" s="4">
        <f t="shared" si="85"/>
        <v>423.81556889740114</v>
      </c>
      <c r="U302" s="4">
        <f t="shared" si="86"/>
        <v>17</v>
      </c>
      <c r="V302" s="4">
        <f t="shared" si="87"/>
        <v>46.117372541034001</v>
      </c>
      <c r="W302" s="4">
        <f t="shared" si="88"/>
        <v>7</v>
      </c>
      <c r="X302" s="4">
        <f t="shared" si="89"/>
        <v>3.8155688974011355</v>
      </c>
    </row>
    <row r="303" spans="5:24" x14ac:dyDescent="0.35">
      <c r="E303" s="3">
        <v>44863</v>
      </c>
      <c r="F303">
        <f t="shared" si="72"/>
        <v>29</v>
      </c>
      <c r="G303">
        <f t="shared" si="73"/>
        <v>10</v>
      </c>
      <c r="H303">
        <f>COUNT($H$2:H302)</f>
        <v>301</v>
      </c>
      <c r="I303" s="1">
        <f t="shared" si="74"/>
        <v>5.1857796542132997</v>
      </c>
      <c r="J303" s="1">
        <f t="shared" si="75"/>
        <v>5.1943867573738194</v>
      </c>
      <c r="K303" s="1">
        <f t="shared" si="76"/>
        <v>16.309852550816622</v>
      </c>
      <c r="L303" s="1">
        <f t="shared" si="77"/>
        <v>16.329988526729171</v>
      </c>
      <c r="M303" s="1">
        <f t="shared" si="78"/>
        <v>-0.23183405847066194</v>
      </c>
      <c r="N303" s="1">
        <f t="shared" si="79"/>
        <v>-0.23474510880490998</v>
      </c>
      <c r="O303" s="1">
        <f t="shared" si="80"/>
        <v>-1.3975767397214593</v>
      </c>
      <c r="P303" s="1">
        <f t="shared" si="81"/>
        <v>1.3951545623472756</v>
      </c>
      <c r="Q303" s="4">
        <f t="shared" si="82"/>
        <v>1064.9511423759559</v>
      </c>
      <c r="R303" s="4">
        <f t="shared" si="83"/>
        <v>424.88413870958954</v>
      </c>
      <c r="S303" s="4">
        <f t="shared" si="84"/>
        <v>1064.9511423759559</v>
      </c>
      <c r="T303" s="4">
        <f t="shared" si="85"/>
        <v>424.88413870958954</v>
      </c>
      <c r="U303" s="4">
        <f t="shared" si="86"/>
        <v>17</v>
      </c>
      <c r="V303" s="4">
        <f t="shared" si="87"/>
        <v>44.951142375955897</v>
      </c>
      <c r="W303" s="4">
        <f t="shared" si="88"/>
        <v>7</v>
      </c>
      <c r="X303" s="4">
        <f t="shared" si="89"/>
        <v>4.8841387095895357</v>
      </c>
    </row>
    <row r="304" spans="5:24" x14ac:dyDescent="0.35">
      <c r="E304" s="3">
        <v>44864</v>
      </c>
      <c r="F304">
        <f t="shared" si="72"/>
        <v>30</v>
      </c>
      <c r="G304">
        <f t="shared" si="73"/>
        <v>10</v>
      </c>
      <c r="H304">
        <f>COUNT($H$2:H303)</f>
        <v>302</v>
      </c>
      <c r="I304" s="1">
        <f t="shared" si="74"/>
        <v>5.20299386053434</v>
      </c>
      <c r="J304" s="1">
        <f t="shared" si="75"/>
        <v>5.2116009636948597</v>
      </c>
      <c r="K304" s="1">
        <f t="shared" si="76"/>
        <v>16.346782411648576</v>
      </c>
      <c r="L304" s="1">
        <f t="shared" si="77"/>
        <v>16.360223381128677</v>
      </c>
      <c r="M304" s="1">
        <f t="shared" si="78"/>
        <v>-0.23764064221401965</v>
      </c>
      <c r="N304" s="1">
        <f t="shared" si="79"/>
        <v>-0.24052040297641464</v>
      </c>
      <c r="O304" s="1">
        <f t="shared" si="80"/>
        <v>-1.3927410098060926</v>
      </c>
      <c r="P304" s="1">
        <f t="shared" si="81"/>
        <v>1.3903362981534624</v>
      </c>
      <c r="Q304" s="4">
        <f t="shared" si="82"/>
        <v>1063.8059448550614</v>
      </c>
      <c r="R304" s="4">
        <f t="shared" si="83"/>
        <v>425.958168666728</v>
      </c>
      <c r="S304" s="4">
        <f t="shared" si="84"/>
        <v>1063.8059448550614</v>
      </c>
      <c r="T304" s="4">
        <f t="shared" si="85"/>
        <v>425.958168666728</v>
      </c>
      <c r="U304" s="4">
        <f t="shared" si="86"/>
        <v>17</v>
      </c>
      <c r="V304" s="4">
        <f t="shared" si="87"/>
        <v>43.805944855061398</v>
      </c>
      <c r="W304" s="4">
        <f t="shared" si="88"/>
        <v>7</v>
      </c>
      <c r="X304" s="4">
        <f t="shared" si="89"/>
        <v>5.9581686667279996</v>
      </c>
    </row>
    <row r="305" spans="5:24" x14ac:dyDescent="0.35">
      <c r="E305" s="3">
        <v>44865</v>
      </c>
      <c r="F305">
        <f t="shared" si="72"/>
        <v>31</v>
      </c>
      <c r="G305">
        <f t="shared" si="73"/>
        <v>10</v>
      </c>
      <c r="H305">
        <f>COUNT($H$2:H304)</f>
        <v>303</v>
      </c>
      <c r="I305" s="1">
        <f t="shared" si="74"/>
        <v>5.2202080668553794</v>
      </c>
      <c r="J305" s="1">
        <f t="shared" si="75"/>
        <v>5.2288151700159</v>
      </c>
      <c r="K305" s="1">
        <f t="shared" si="76"/>
        <v>16.370301494186752</v>
      </c>
      <c r="L305" s="1">
        <f t="shared" si="77"/>
        <v>16.377007696690615</v>
      </c>
      <c r="M305" s="1">
        <f t="shared" si="78"/>
        <v>-0.24338413522301797</v>
      </c>
      <c r="N305" s="1">
        <f t="shared" si="79"/>
        <v>-0.24623158297585229</v>
      </c>
      <c r="O305" s="1">
        <f t="shared" si="80"/>
        <v>-1.387940646385589</v>
      </c>
      <c r="P305" s="1">
        <f t="shared" si="81"/>
        <v>1.3855542764337307</v>
      </c>
      <c r="Q305" s="4">
        <f t="shared" si="82"/>
        <v>1062.6822635160279</v>
      </c>
      <c r="R305" s="4">
        <f t="shared" si="83"/>
        <v>427.03734299948815</v>
      </c>
      <c r="S305" s="4">
        <f t="shared" si="84"/>
        <v>1062.6822635160279</v>
      </c>
      <c r="T305" s="4">
        <f t="shared" si="85"/>
        <v>427.03734299948815</v>
      </c>
      <c r="U305" s="4">
        <f t="shared" si="86"/>
        <v>17</v>
      </c>
      <c r="V305" s="4">
        <f t="shared" si="87"/>
        <v>42.682263516027888</v>
      </c>
      <c r="W305" s="4">
        <f t="shared" si="88"/>
        <v>7</v>
      </c>
      <c r="X305" s="4">
        <f t="shared" si="89"/>
        <v>7.0373429994881462</v>
      </c>
    </row>
    <row r="306" spans="5:24" x14ac:dyDescent="0.35">
      <c r="E306" s="3">
        <v>44866</v>
      </c>
      <c r="F306">
        <f t="shared" si="72"/>
        <v>1</v>
      </c>
      <c r="G306">
        <f t="shared" si="73"/>
        <v>11</v>
      </c>
      <c r="H306">
        <f>COUNT($H$2:H305)</f>
        <v>304</v>
      </c>
      <c r="I306" s="1">
        <f t="shared" si="74"/>
        <v>5.2374222731764197</v>
      </c>
      <c r="J306" s="1">
        <f t="shared" si="75"/>
        <v>5.2460293763369394</v>
      </c>
      <c r="K306" s="1">
        <f t="shared" si="76"/>
        <v>16.380333824491085</v>
      </c>
      <c r="L306" s="1">
        <f t="shared" si="77"/>
        <v>16.380272606298778</v>
      </c>
      <c r="M306" s="1">
        <f t="shared" si="78"/>
        <v>-0.24906249018744134</v>
      </c>
      <c r="N306" s="1">
        <f t="shared" si="79"/>
        <v>-0.25187660078100255</v>
      </c>
      <c r="O306" s="1">
        <f t="shared" si="80"/>
        <v>-1.3831774131563095</v>
      </c>
      <c r="P306" s="1">
        <f t="shared" si="81"/>
        <v>1.3808102843286714</v>
      </c>
      <c r="Q306" s="4">
        <f t="shared" si="82"/>
        <v>1061.5805785422267</v>
      </c>
      <c r="R306" s="4">
        <f t="shared" si="83"/>
        <v>428.12132099253307</v>
      </c>
      <c r="S306" s="4">
        <f t="shared" si="84"/>
        <v>1061.5805785422267</v>
      </c>
      <c r="T306" s="4">
        <f t="shared" si="85"/>
        <v>428.12132099253307</v>
      </c>
      <c r="U306" s="4">
        <f t="shared" si="86"/>
        <v>17</v>
      </c>
      <c r="V306" s="4">
        <f t="shared" si="87"/>
        <v>41.580578542226704</v>
      </c>
      <c r="W306" s="4">
        <f t="shared" si="88"/>
        <v>7</v>
      </c>
      <c r="X306" s="4">
        <f t="shared" si="89"/>
        <v>8.1213209925330716</v>
      </c>
    </row>
    <row r="307" spans="5:24" x14ac:dyDescent="0.35">
      <c r="E307" s="3">
        <v>44867</v>
      </c>
      <c r="F307">
        <f t="shared" si="72"/>
        <v>2</v>
      </c>
      <c r="G307">
        <f t="shared" si="73"/>
        <v>11</v>
      </c>
      <c r="H307">
        <f>COUNT($H$2:H306)</f>
        <v>305</v>
      </c>
      <c r="I307" s="1">
        <f t="shared" si="74"/>
        <v>5.25463647949746</v>
      </c>
      <c r="J307" s="1">
        <f t="shared" si="75"/>
        <v>5.2632435826579798</v>
      </c>
      <c r="K307" s="1">
        <f t="shared" si="76"/>
        <v>16.376817666304404</v>
      </c>
      <c r="L307" s="1">
        <f t="shared" si="77"/>
        <v>16.369963526541756</v>
      </c>
      <c r="M307" s="1">
        <f t="shared" si="78"/>
        <v>-0.25467365869140934</v>
      </c>
      <c r="N307" s="1">
        <f t="shared" si="79"/>
        <v>-0.25745340790691251</v>
      </c>
      <c r="O307" s="1">
        <f t="shared" si="80"/>
        <v>-1.3784531206304433</v>
      </c>
      <c r="P307" s="1">
        <f t="shared" si="81"/>
        <v>1.3761061556304233</v>
      </c>
      <c r="Q307" s="4">
        <f t="shared" si="82"/>
        <v>1060.5013666087441</v>
      </c>
      <c r="R307" s="4">
        <f t="shared" si="83"/>
        <v>429.20973695507405</v>
      </c>
      <c r="S307" s="4">
        <f t="shared" si="84"/>
        <v>1060.5013666087441</v>
      </c>
      <c r="T307" s="4">
        <f t="shared" si="85"/>
        <v>429.20973695507405</v>
      </c>
      <c r="U307" s="4">
        <f t="shared" si="86"/>
        <v>17</v>
      </c>
      <c r="V307" s="4">
        <f t="shared" si="87"/>
        <v>40.501366608744092</v>
      </c>
      <c r="W307" s="4">
        <f t="shared" si="88"/>
        <v>7</v>
      </c>
      <c r="X307" s="4">
        <f t="shared" si="89"/>
        <v>9.2097369550740495</v>
      </c>
    </row>
    <row r="308" spans="5:24" x14ac:dyDescent="0.35">
      <c r="E308" s="3">
        <v>44868</v>
      </c>
      <c r="F308">
        <f t="shared" si="72"/>
        <v>3</v>
      </c>
      <c r="G308">
        <f t="shared" si="73"/>
        <v>11</v>
      </c>
      <c r="H308">
        <f>COUNT($H$2:H307)</f>
        <v>306</v>
      </c>
      <c r="I308" s="1">
        <f t="shared" si="74"/>
        <v>5.2718506858184995</v>
      </c>
      <c r="J308" s="1">
        <f t="shared" si="75"/>
        <v>5.2804577889790201</v>
      </c>
      <c r="K308" s="1">
        <f t="shared" si="76"/>
        <v>16.359705608992581</v>
      </c>
      <c r="L308" s="1">
        <f t="shared" si="77"/>
        <v>16.346040237432771</v>
      </c>
      <c r="M308" s="1">
        <f t="shared" si="78"/>
        <v>-0.26021559251160559</v>
      </c>
      <c r="N308" s="1">
        <f t="shared" si="79"/>
        <v>-0.26295995672861538</v>
      </c>
      <c r="O308" s="1">
        <f t="shared" si="80"/>
        <v>-1.3737696257689487</v>
      </c>
      <c r="P308" s="1">
        <f t="shared" si="81"/>
        <v>1.3714437703376841</v>
      </c>
      <c r="Q308" s="4">
        <f t="shared" si="82"/>
        <v>1059.4451007103166</v>
      </c>
      <c r="R308" s="4">
        <f t="shared" si="83"/>
        <v>430.30220024313434</v>
      </c>
      <c r="S308" s="4">
        <f t="shared" si="84"/>
        <v>1059.4451007103166</v>
      </c>
      <c r="T308" s="4">
        <f t="shared" si="85"/>
        <v>430.30220024313434</v>
      </c>
      <c r="U308" s="4">
        <f t="shared" si="86"/>
        <v>17</v>
      </c>
      <c r="V308" s="4">
        <f t="shared" si="87"/>
        <v>39.445100710316638</v>
      </c>
      <c r="W308" s="4">
        <f t="shared" si="88"/>
        <v>7</v>
      </c>
      <c r="X308" s="4">
        <f t="shared" si="89"/>
        <v>10.302200243134337</v>
      </c>
    </row>
    <row r="309" spans="5:24" x14ac:dyDescent="0.35">
      <c r="E309" s="3">
        <v>44869</v>
      </c>
      <c r="F309">
        <f t="shared" si="72"/>
        <v>4</v>
      </c>
      <c r="G309">
        <f t="shared" si="73"/>
        <v>11</v>
      </c>
      <c r="H309">
        <f>COUNT($H$2:H308)</f>
        <v>307</v>
      </c>
      <c r="I309" s="1">
        <f t="shared" si="74"/>
        <v>5.2890648921395398</v>
      </c>
      <c r="J309" s="1">
        <f t="shared" si="75"/>
        <v>5.2976719953000595</v>
      </c>
      <c r="K309" s="1">
        <f t="shared" si="76"/>
        <v>16.328964639019222</v>
      </c>
      <c r="L309" s="1">
        <f t="shared" si="77"/>
        <v>16.308476945616899</v>
      </c>
      <c r="M309" s="1">
        <f t="shared" si="78"/>
        <v>-0.26568624496400084</v>
      </c>
      <c r="N309" s="1">
        <f t="shared" si="79"/>
        <v>-0.26839420185134821</v>
      </c>
      <c r="O309" s="1">
        <f t="shared" si="80"/>
        <v>-1.3691288314567773</v>
      </c>
      <c r="P309" s="1">
        <f t="shared" si="81"/>
        <v>1.3668250540493183</v>
      </c>
      <c r="Q309" s="4">
        <f t="shared" si="82"/>
        <v>1058.4122499695868</v>
      </c>
      <c r="R309" s="4">
        <f t="shared" si="83"/>
        <v>431.39829533531696</v>
      </c>
      <c r="S309" s="4">
        <f t="shared" si="84"/>
        <v>1058.4122499695868</v>
      </c>
      <c r="T309" s="4">
        <f t="shared" si="85"/>
        <v>431.39829533531696</v>
      </c>
      <c r="U309" s="4">
        <f t="shared" si="86"/>
        <v>17</v>
      </c>
      <c r="V309" s="4">
        <f t="shared" si="87"/>
        <v>38.41224996958681</v>
      </c>
      <c r="W309" s="4">
        <f t="shared" si="88"/>
        <v>7</v>
      </c>
      <c r="X309" s="4">
        <f t="shared" si="89"/>
        <v>11.398295335316959</v>
      </c>
    </row>
    <row r="310" spans="5:24" x14ac:dyDescent="0.35">
      <c r="E310" s="3">
        <v>44870</v>
      </c>
      <c r="F310">
        <f t="shared" si="72"/>
        <v>5</v>
      </c>
      <c r="G310">
        <f t="shared" si="73"/>
        <v>11</v>
      </c>
      <c r="H310">
        <f>COUNT($H$2:H309)</f>
        <v>308</v>
      </c>
      <c r="I310" s="1">
        <f t="shared" si="74"/>
        <v>5.3062790984605801</v>
      </c>
      <c r="J310" s="1">
        <f t="shared" si="75"/>
        <v>5.3148862016210998</v>
      </c>
      <c r="K310" s="1">
        <f t="shared" si="76"/>
        <v>16.28457619486564</v>
      </c>
      <c r="L310" s="1">
        <f t="shared" si="77"/>
        <v>16.25726233098634</v>
      </c>
      <c r="M310" s="1">
        <f t="shared" si="78"/>
        <v>-0.27108357229703817</v>
      </c>
      <c r="N310" s="1">
        <f t="shared" si="79"/>
        <v>-0.27375410152616908</v>
      </c>
      <c r="O310" s="1">
        <f t="shared" si="80"/>
        <v>-1.3645326858130553</v>
      </c>
      <c r="P310" s="1">
        <f t="shared" si="81"/>
        <v>1.3622519771893102</v>
      </c>
      <c r="Q310" s="4">
        <f t="shared" si="82"/>
        <v>1057.4032794240898</v>
      </c>
      <c r="R310" s="4">
        <f t="shared" si="83"/>
        <v>432.49758196381708</v>
      </c>
      <c r="S310" s="4">
        <f t="shared" si="84"/>
        <v>1057.4032794240898</v>
      </c>
      <c r="T310" s="4">
        <f t="shared" si="85"/>
        <v>432.49758196381708</v>
      </c>
      <c r="U310" s="4">
        <f t="shared" si="86"/>
        <v>17</v>
      </c>
      <c r="V310" s="4">
        <f t="shared" si="87"/>
        <v>37.40327942408976</v>
      </c>
      <c r="W310" s="4">
        <f t="shared" si="88"/>
        <v>7</v>
      </c>
      <c r="X310" s="4">
        <f t="shared" si="89"/>
        <v>12.497581963817083</v>
      </c>
    </row>
    <row r="311" spans="5:24" x14ac:dyDescent="0.35">
      <c r="E311" s="3">
        <v>44871</v>
      </c>
      <c r="F311">
        <f t="shared" si="72"/>
        <v>6</v>
      </c>
      <c r="G311">
        <f t="shared" si="73"/>
        <v>11</v>
      </c>
      <c r="H311">
        <f>COUNT($H$2:H310)</f>
        <v>309</v>
      </c>
      <c r="I311" s="1">
        <f t="shared" si="74"/>
        <v>5.3234933047816195</v>
      </c>
      <c r="J311" s="1">
        <f t="shared" si="75"/>
        <v>5.3321004079421401</v>
      </c>
      <c r="K311" s="1">
        <f t="shared" si="76"/>
        <v>16.226536205326322</v>
      </c>
      <c r="L311" s="1">
        <f t="shared" si="77"/>
        <v>16.192399576643563</v>
      </c>
      <c r="M311" s="1">
        <f t="shared" si="78"/>
        <v>-0.27640553512912203</v>
      </c>
      <c r="N311" s="1">
        <f t="shared" si="79"/>
        <v>-0.27903761910874075</v>
      </c>
      <c r="O311" s="1">
        <f t="shared" si="80"/>
        <v>-1.3599831813290395</v>
      </c>
      <c r="P311" s="1">
        <f t="shared" si="81"/>
        <v>1.3577265540559922</v>
      </c>
      <c r="Q311" s="4">
        <f t="shared" si="82"/>
        <v>1056.4186497903893</v>
      </c>
      <c r="R311" s="4">
        <f t="shared" si="83"/>
        <v>433.59959530235989</v>
      </c>
      <c r="S311" s="4">
        <f t="shared" si="84"/>
        <v>1056.4186497903893</v>
      </c>
      <c r="T311" s="4">
        <f t="shared" si="85"/>
        <v>433.59959530235989</v>
      </c>
      <c r="U311" s="4">
        <f t="shared" si="86"/>
        <v>17</v>
      </c>
      <c r="V311" s="4">
        <f t="shared" si="87"/>
        <v>36.418649790389281</v>
      </c>
      <c r="W311" s="4">
        <f t="shared" si="88"/>
        <v>7</v>
      </c>
      <c r="X311" s="4">
        <f t="shared" si="89"/>
        <v>13.599595302359887</v>
      </c>
    </row>
    <row r="312" spans="5:24" x14ac:dyDescent="0.35">
      <c r="E312" s="3">
        <v>44872</v>
      </c>
      <c r="F312">
        <f t="shared" si="72"/>
        <v>7</v>
      </c>
      <c r="G312">
        <f t="shared" si="73"/>
        <v>11</v>
      </c>
      <c r="H312">
        <f>COUNT($H$2:H311)</f>
        <v>310</v>
      </c>
      <c r="I312" s="1">
        <f t="shared" si="74"/>
        <v>5.3407075111026598</v>
      </c>
      <c r="J312" s="1">
        <f t="shared" si="75"/>
        <v>5.3493146142631796</v>
      </c>
      <c r="K312" s="1">
        <f t="shared" si="76"/>
        <v>16.154855111129759</v>
      </c>
      <c r="L312" s="1">
        <f t="shared" si="77"/>
        <v>16.1139063821721</v>
      </c>
      <c r="M312" s="1">
        <f t="shared" si="78"/>
        <v>-0.28165009992811235</v>
      </c>
      <c r="N312" s="1">
        <f t="shared" si="79"/>
        <v>-0.28424272455892829</v>
      </c>
      <c r="O312" s="1">
        <f t="shared" si="80"/>
        <v>-1.3554823538269132</v>
      </c>
      <c r="P312" s="1">
        <f t="shared" si="81"/>
        <v>1.3532508416887432</v>
      </c>
      <c r="Q312" s="4">
        <f t="shared" si="82"/>
        <v>1055.4588172038327</v>
      </c>
      <c r="R312" s="4">
        <f t="shared" si="83"/>
        <v>434.70384621266282</v>
      </c>
      <c r="S312" s="4">
        <f t="shared" si="84"/>
        <v>1055.4588172038327</v>
      </c>
      <c r="T312" s="4">
        <f t="shared" si="85"/>
        <v>434.70384621266282</v>
      </c>
      <c r="U312" s="4">
        <f t="shared" si="86"/>
        <v>17</v>
      </c>
      <c r="V312" s="4">
        <f t="shared" si="87"/>
        <v>35.458817203832723</v>
      </c>
      <c r="W312" s="4">
        <f t="shared" si="88"/>
        <v>7</v>
      </c>
      <c r="X312" s="4">
        <f t="shared" si="89"/>
        <v>14.703846212662825</v>
      </c>
    </row>
    <row r="313" spans="5:24" x14ac:dyDescent="0.35">
      <c r="E313" s="3">
        <v>44873</v>
      </c>
      <c r="F313">
        <f t="shared" si="72"/>
        <v>8</v>
      </c>
      <c r="G313">
        <f t="shared" si="73"/>
        <v>11</v>
      </c>
      <c r="H313">
        <f>COUNT($H$2:H312)</f>
        <v>311</v>
      </c>
      <c r="I313" s="1">
        <f t="shared" si="74"/>
        <v>5.3579217174237002</v>
      </c>
      <c r="J313" s="1">
        <f t="shared" si="75"/>
        <v>5.3665288205842199</v>
      </c>
      <c r="K313" s="1">
        <f t="shared" si="76"/>
        <v>16.069557869853888</v>
      </c>
      <c r="L313" s="1">
        <f t="shared" si="77"/>
        <v>16.021814960193993</v>
      </c>
      <c r="M313" s="1">
        <f t="shared" si="78"/>
        <v>-0.28681524053040314</v>
      </c>
      <c r="N313" s="1">
        <f t="shared" si="79"/>
        <v>-0.28936739597872979</v>
      </c>
      <c r="O313" s="1">
        <f t="shared" si="80"/>
        <v>-1.3510322812327691</v>
      </c>
      <c r="P313" s="1">
        <f t="shared" si="81"/>
        <v>1.3488269385456833</v>
      </c>
      <c r="Q313" s="4">
        <f t="shared" si="82"/>
        <v>1054.5242329324237</v>
      </c>
      <c r="R313" s="4">
        <f t="shared" si="83"/>
        <v>435.80982155092892</v>
      </c>
      <c r="S313" s="4">
        <f t="shared" si="84"/>
        <v>1054.5242329324237</v>
      </c>
      <c r="T313" s="4">
        <f t="shared" si="85"/>
        <v>435.80982155092892</v>
      </c>
      <c r="U313" s="4">
        <f t="shared" si="86"/>
        <v>17</v>
      </c>
      <c r="V313" s="4">
        <f t="shared" si="87"/>
        <v>34.524232932423729</v>
      </c>
      <c r="W313" s="4">
        <f t="shared" si="88"/>
        <v>7</v>
      </c>
      <c r="X313" s="4">
        <f t="shared" si="89"/>
        <v>15.809821550928916</v>
      </c>
    </row>
    <row r="314" spans="5:24" x14ac:dyDescent="0.35">
      <c r="E314" s="3">
        <v>44874</v>
      </c>
      <c r="F314">
        <f t="shared" si="72"/>
        <v>9</v>
      </c>
      <c r="G314">
        <f t="shared" si="73"/>
        <v>11</v>
      </c>
      <c r="H314">
        <f>COUNT($H$2:H313)</f>
        <v>312</v>
      </c>
      <c r="I314" s="1">
        <f t="shared" si="74"/>
        <v>5.3751359237447396</v>
      </c>
      <c r="J314" s="1">
        <f t="shared" si="75"/>
        <v>5.3837430269052602</v>
      </c>
      <c r="K314" s="1">
        <f t="shared" si="76"/>
        <v>15.970683944125376</v>
      </c>
      <c r="L314" s="1">
        <f t="shared" si="77"/>
        <v>15.916172016212988</v>
      </c>
      <c r="M314" s="1">
        <f t="shared" si="78"/>
        <v>-0.29189893969705472</v>
      </c>
      <c r="N314" s="1">
        <f t="shared" si="79"/>
        <v>-0.29440962118594421</v>
      </c>
      <c r="O314" s="1">
        <f t="shared" si="80"/>
        <v>-1.3466350821575002</v>
      </c>
      <c r="P314" s="1">
        <f t="shared" si="81"/>
        <v>1.3444569829863016</v>
      </c>
      <c r="Q314" s="4">
        <f t="shared" si="82"/>
        <v>1053.6153430633849</v>
      </c>
      <c r="R314" s="4">
        <f t="shared" si="83"/>
        <v>436.91698453575913</v>
      </c>
      <c r="S314" s="4">
        <f t="shared" si="84"/>
        <v>1053.6153430633849</v>
      </c>
      <c r="T314" s="4">
        <f t="shared" si="85"/>
        <v>436.91698453575913</v>
      </c>
      <c r="U314" s="4">
        <f t="shared" si="86"/>
        <v>17</v>
      </c>
      <c r="V314" s="4">
        <f t="shared" si="87"/>
        <v>33.615343063384898</v>
      </c>
      <c r="W314" s="4">
        <f t="shared" si="88"/>
        <v>7</v>
      </c>
      <c r="X314" s="4">
        <f t="shared" si="89"/>
        <v>16.916984535759127</v>
      </c>
    </row>
    <row r="315" spans="5:24" x14ac:dyDescent="0.35">
      <c r="E315" s="3">
        <v>44875</v>
      </c>
      <c r="F315">
        <f t="shared" si="72"/>
        <v>10</v>
      </c>
      <c r="G315">
        <f t="shared" si="73"/>
        <v>11</v>
      </c>
      <c r="H315">
        <f>COUNT($H$2:H314)</f>
        <v>313</v>
      </c>
      <c r="I315" s="1">
        <f t="shared" si="74"/>
        <v>5.3923501300657799</v>
      </c>
      <c r="J315" s="1">
        <f t="shared" si="75"/>
        <v>5.4009572332262996</v>
      </c>
      <c r="K315" s="1">
        <f t="shared" si="76"/>
        <v>15.858287273111292</v>
      </c>
      <c r="L315" s="1">
        <f t="shared" si="77"/>
        <v>15.797038711761886</v>
      </c>
      <c r="M315" s="1">
        <f t="shared" si="78"/>
        <v>-0.29689919070432447</v>
      </c>
      <c r="N315" s="1">
        <f t="shared" si="79"/>
        <v>-0.29936739932087369</v>
      </c>
      <c r="O315" s="1">
        <f t="shared" si="80"/>
        <v>-1.3422929142797639</v>
      </c>
      <c r="P315" s="1">
        <f t="shared" si="81"/>
        <v>1.3401431515534334</v>
      </c>
      <c r="Q315" s="4">
        <f t="shared" si="82"/>
        <v>1052.732588161073</v>
      </c>
      <c r="R315" s="4">
        <f t="shared" si="83"/>
        <v>438.02477517874706</v>
      </c>
      <c r="S315" s="4">
        <f t="shared" si="84"/>
        <v>1052.732588161073</v>
      </c>
      <c r="T315" s="4">
        <f t="shared" si="85"/>
        <v>438.02477517874706</v>
      </c>
      <c r="U315" s="4">
        <f t="shared" si="86"/>
        <v>17</v>
      </c>
      <c r="V315" s="4">
        <f t="shared" si="87"/>
        <v>32.732588161072954</v>
      </c>
      <c r="W315" s="4">
        <f t="shared" si="88"/>
        <v>7</v>
      </c>
      <c r="X315" s="4">
        <f t="shared" si="89"/>
        <v>18.024775178747063</v>
      </c>
    </row>
    <row r="316" spans="5:24" x14ac:dyDescent="0.35">
      <c r="E316" s="3">
        <v>44876</v>
      </c>
      <c r="F316">
        <f t="shared" si="72"/>
        <v>11</v>
      </c>
      <c r="G316">
        <f t="shared" si="73"/>
        <v>11</v>
      </c>
      <c r="H316">
        <f>COUNT($H$2:H315)</f>
        <v>314</v>
      </c>
      <c r="I316" s="1">
        <f t="shared" si="74"/>
        <v>5.4095643363868202</v>
      </c>
      <c r="J316" s="1">
        <f t="shared" si="75"/>
        <v>5.4181714395473399</v>
      </c>
      <c r="K316" s="1">
        <f t="shared" si="76"/>
        <v>15.732436227331679</v>
      </c>
      <c r="L316" s="1">
        <f t="shared" si="77"/>
        <v>15.664490610892258</v>
      </c>
      <c r="M316" s="1">
        <f t="shared" si="78"/>
        <v>-0.30181399896583838</v>
      </c>
      <c r="N316" s="1">
        <f t="shared" si="79"/>
        <v>-0.304238742483254</v>
      </c>
      <c r="O316" s="1">
        <f t="shared" si="80"/>
        <v>-1.3380079725257206</v>
      </c>
      <c r="P316" s="1">
        <f t="shared" si="81"/>
        <v>1.3358876570495797</v>
      </c>
      <c r="Q316" s="4">
        <f t="shared" si="82"/>
        <v>1051.8764028949881</v>
      </c>
      <c r="R316" s="4">
        <f t="shared" si="83"/>
        <v>439.13261077886449</v>
      </c>
      <c r="S316" s="4">
        <f t="shared" si="84"/>
        <v>1051.8764028949881</v>
      </c>
      <c r="T316" s="4">
        <f t="shared" si="85"/>
        <v>439.13261077886449</v>
      </c>
      <c r="U316" s="4">
        <f t="shared" si="86"/>
        <v>17</v>
      </c>
      <c r="V316" s="4">
        <f t="shared" si="87"/>
        <v>31.876402894988132</v>
      </c>
      <c r="W316" s="4">
        <f t="shared" si="88"/>
        <v>7</v>
      </c>
      <c r="X316" s="4">
        <f t="shared" si="89"/>
        <v>19.132610778864489</v>
      </c>
    </row>
    <row r="317" spans="5:24" x14ac:dyDescent="0.35">
      <c r="E317" s="3">
        <v>44877</v>
      </c>
      <c r="F317">
        <f t="shared" si="72"/>
        <v>12</v>
      </c>
      <c r="G317">
        <f t="shared" si="73"/>
        <v>11</v>
      </c>
      <c r="H317">
        <f>COUNT($H$2:H316)</f>
        <v>315</v>
      </c>
      <c r="I317" s="1">
        <f t="shared" si="74"/>
        <v>5.4267785427078596</v>
      </c>
      <c r="J317" s="1">
        <f t="shared" si="75"/>
        <v>5.4353856458683802</v>
      </c>
      <c r="K317" s="1">
        <f t="shared" si="76"/>
        <v>15.593213546840953</v>
      </c>
      <c r="L317" s="1">
        <f t="shared" si="77"/>
        <v>15.51861761006445</v>
      </c>
      <c r="M317" s="1">
        <f t="shared" si="78"/>
        <v>-0.30664138368354921</v>
      </c>
      <c r="N317" s="1">
        <f t="shared" si="79"/>
        <v>-0.30902167739650233</v>
      </c>
      <c r="O317" s="1">
        <f t="shared" si="80"/>
        <v>-1.3337824870408466</v>
      </c>
      <c r="P317" s="1">
        <f t="shared" si="81"/>
        <v>1.3316927464032156</v>
      </c>
      <c r="Q317" s="4">
        <f t="shared" si="82"/>
        <v>1051.0472156367705</v>
      </c>
      <c r="R317" s="4">
        <f t="shared" si="83"/>
        <v>440.23988648157695</v>
      </c>
      <c r="S317" s="4">
        <f t="shared" si="84"/>
        <v>1051.0472156367705</v>
      </c>
      <c r="T317" s="4">
        <f t="shared" si="85"/>
        <v>440.23988648157695</v>
      </c>
      <c r="U317" s="4">
        <f t="shared" si="86"/>
        <v>17</v>
      </c>
      <c r="V317" s="4">
        <f t="shared" si="87"/>
        <v>31.047215636770488</v>
      </c>
      <c r="W317" s="4">
        <f t="shared" si="88"/>
        <v>7</v>
      </c>
      <c r="X317" s="4">
        <f t="shared" si="89"/>
        <v>20.239886481576946</v>
      </c>
    </row>
    <row r="318" spans="5:24" x14ac:dyDescent="0.35">
      <c r="E318" s="3">
        <v>44878</v>
      </c>
      <c r="F318">
        <f t="shared" si="72"/>
        <v>13</v>
      </c>
      <c r="G318">
        <f t="shared" si="73"/>
        <v>11</v>
      </c>
      <c r="H318">
        <f>COUNT($H$2:H317)</f>
        <v>316</v>
      </c>
      <c r="I318" s="1">
        <f t="shared" si="74"/>
        <v>5.4439927490289</v>
      </c>
      <c r="J318" s="1">
        <f t="shared" si="75"/>
        <v>5.4525998521894197</v>
      </c>
      <c r="K318" s="1">
        <f t="shared" si="76"/>
        <v>15.440716262845717</v>
      </c>
      <c r="L318" s="1">
        <f t="shared" si="77"/>
        <v>15.359523851515011</v>
      </c>
      <c r="M318" s="1">
        <f t="shared" si="78"/>
        <v>-0.31137937952453154</v>
      </c>
      <c r="N318" s="1">
        <f t="shared" si="79"/>
        <v>-0.31371424709629453</v>
      </c>
      <c r="O318" s="1">
        <f t="shared" si="80"/>
        <v>-1.3296187209498305</v>
      </c>
      <c r="P318" s="1">
        <f t="shared" si="81"/>
        <v>1.3275606983214761</v>
      </c>
      <c r="Q318" s="4">
        <f t="shared" si="82"/>
        <v>1050.2454480251863</v>
      </c>
      <c r="R318" s="4">
        <f t="shared" si="83"/>
        <v>441.34597590344157</v>
      </c>
      <c r="S318" s="4">
        <f t="shared" si="84"/>
        <v>1050.2454480251863</v>
      </c>
      <c r="T318" s="4">
        <f t="shared" si="85"/>
        <v>441.34597590344157</v>
      </c>
      <c r="U318" s="4">
        <f t="shared" si="86"/>
        <v>17</v>
      </c>
      <c r="V318" s="4">
        <f t="shared" si="87"/>
        <v>30.245448025186306</v>
      </c>
      <c r="W318" s="4">
        <f t="shared" si="88"/>
        <v>7</v>
      </c>
      <c r="X318" s="4">
        <f t="shared" si="89"/>
        <v>21.34597590344157</v>
      </c>
    </row>
    <row r="319" spans="5:24" x14ac:dyDescent="0.35">
      <c r="E319" s="3">
        <v>44879</v>
      </c>
      <c r="F319">
        <f t="shared" si="72"/>
        <v>14</v>
      </c>
      <c r="G319">
        <f t="shared" si="73"/>
        <v>11</v>
      </c>
      <c r="H319">
        <f>COUNT($H$2:H318)</f>
        <v>317</v>
      </c>
      <c r="I319" s="1">
        <f t="shared" si="74"/>
        <v>5.4612069553499394</v>
      </c>
      <c r="J319" s="1">
        <f t="shared" si="75"/>
        <v>5.46981405851046</v>
      </c>
      <c r="K319" s="1">
        <f t="shared" si="76"/>
        <v>15.275055602846077</v>
      </c>
      <c r="L319" s="1">
        <f t="shared" si="77"/>
        <v>15.187327620198433</v>
      </c>
      <c r="M319" s="1">
        <f t="shared" si="78"/>
        <v>-0.31602603832056886</v>
      </c>
      <c r="N319" s="1">
        <f t="shared" si="79"/>
        <v>-0.31831451264039123</v>
      </c>
      <c r="O319" s="1">
        <f t="shared" si="80"/>
        <v>-1.325518967901355</v>
      </c>
      <c r="P319" s="1">
        <f t="shared" si="81"/>
        <v>1.3234938207264453</v>
      </c>
      <c r="Q319" s="4">
        <f t="shared" si="82"/>
        <v>1049.4715144982918</v>
      </c>
      <c r="R319" s="4">
        <f t="shared" si="83"/>
        <v>442.45023182272445</v>
      </c>
      <c r="S319" s="4">
        <f t="shared" si="84"/>
        <v>1049.4715144982918</v>
      </c>
      <c r="T319" s="4">
        <f t="shared" si="85"/>
        <v>442.45023182272445</v>
      </c>
      <c r="U319" s="4">
        <f t="shared" si="86"/>
        <v>17</v>
      </c>
      <c r="V319" s="4">
        <f t="shared" si="87"/>
        <v>29.471514498291754</v>
      </c>
      <c r="W319" s="4">
        <f t="shared" si="88"/>
        <v>7</v>
      </c>
      <c r="X319" s="4">
        <f t="shared" si="89"/>
        <v>22.450231822724447</v>
      </c>
    </row>
    <row r="320" spans="5:24" x14ac:dyDescent="0.35">
      <c r="E320" s="3">
        <v>44880</v>
      </c>
      <c r="F320">
        <f t="shared" si="72"/>
        <v>15</v>
      </c>
      <c r="G320">
        <f t="shared" si="73"/>
        <v>11</v>
      </c>
      <c r="H320">
        <f>COUNT($H$2:H319)</f>
        <v>318</v>
      </c>
      <c r="I320" s="1">
        <f t="shared" si="74"/>
        <v>5.4784211616709797</v>
      </c>
      <c r="J320" s="1">
        <f t="shared" si="75"/>
        <v>5.4870282648314994</v>
      </c>
      <c r="K320" s="1">
        <f t="shared" si="76"/>
        <v>15.096356879406882</v>
      </c>
      <c r="L320" s="1">
        <f t="shared" si="77"/>
        <v>15.002161224419396</v>
      </c>
      <c r="M320" s="1">
        <f t="shared" si="78"/>
        <v>-0.32057943078742823</v>
      </c>
      <c r="N320" s="1">
        <f t="shared" si="79"/>
        <v>-0.32282055483655642</v>
      </c>
      <c r="O320" s="1">
        <f t="shared" si="80"/>
        <v>-1.3214855493954296</v>
      </c>
      <c r="P320" s="1">
        <f t="shared" si="81"/>
        <v>1.3194944479731985</v>
      </c>
      <c r="Q320" s="4">
        <f t="shared" si="82"/>
        <v>1048.725821792133</v>
      </c>
      <c r="R320" s="4">
        <f t="shared" si="83"/>
        <v>443.55198693634611</v>
      </c>
      <c r="S320" s="4">
        <f t="shared" si="84"/>
        <v>1048.725821792133</v>
      </c>
      <c r="T320" s="4">
        <f t="shared" si="85"/>
        <v>443.55198693634611</v>
      </c>
      <c r="U320" s="4">
        <f t="shared" si="86"/>
        <v>17</v>
      </c>
      <c r="V320" s="4">
        <f t="shared" si="87"/>
        <v>28.725821792133047</v>
      </c>
      <c r="W320" s="4">
        <f t="shared" si="88"/>
        <v>7</v>
      </c>
      <c r="X320" s="4">
        <f t="shared" si="89"/>
        <v>23.551986936346111</v>
      </c>
    </row>
    <row r="321" spans="5:24" x14ac:dyDescent="0.35">
      <c r="E321" s="3">
        <v>44881</v>
      </c>
      <c r="F321">
        <f t="shared" si="72"/>
        <v>16</v>
      </c>
      <c r="G321">
        <f t="shared" si="73"/>
        <v>11</v>
      </c>
      <c r="H321">
        <f>COUNT($H$2:H320)</f>
        <v>319</v>
      </c>
      <c r="I321" s="1">
        <f t="shared" si="74"/>
        <v>5.49563536799202</v>
      </c>
      <c r="J321" s="1">
        <f t="shared" si="75"/>
        <v>5.5042424711525397</v>
      </c>
      <c r="K321" s="1">
        <f t="shared" si="76"/>
        <v>14.904759362684661</v>
      </c>
      <c r="L321" s="1">
        <f t="shared" si="77"/>
        <v>14.804170860290585</v>
      </c>
      <c r="M321" s="1">
        <f t="shared" si="78"/>
        <v>-0.32503764826062198</v>
      </c>
      <c r="N321" s="1">
        <f t="shared" si="79"/>
        <v>-0.32723047598535471</v>
      </c>
      <c r="O321" s="1">
        <f t="shared" si="80"/>
        <v>-1.3175208118919302</v>
      </c>
      <c r="P321" s="1">
        <f t="shared" si="81"/>
        <v>1.3155649378487597</v>
      </c>
      <c r="Q321" s="4">
        <f t="shared" si="82"/>
        <v>1048.0087684055443</v>
      </c>
      <c r="R321" s="4">
        <f t="shared" si="83"/>
        <v>444.65055468321202</v>
      </c>
      <c r="S321" s="4">
        <f t="shared" si="84"/>
        <v>1048.0087684055443</v>
      </c>
      <c r="T321" s="4">
        <f t="shared" si="85"/>
        <v>444.65055468321202</v>
      </c>
      <c r="U321" s="4">
        <f t="shared" si="86"/>
        <v>17</v>
      </c>
      <c r="V321" s="4">
        <f t="shared" si="87"/>
        <v>28.008768405544288</v>
      </c>
      <c r="W321" s="4">
        <f t="shared" si="88"/>
        <v>7</v>
      </c>
      <c r="X321" s="4">
        <f t="shared" si="89"/>
        <v>24.650554683212022</v>
      </c>
    </row>
    <row r="322" spans="5:24" x14ac:dyDescent="0.35">
      <c r="E322" s="3">
        <v>44882</v>
      </c>
      <c r="F322">
        <f t="shared" si="72"/>
        <v>17</v>
      </c>
      <c r="G322">
        <f t="shared" si="73"/>
        <v>11</v>
      </c>
      <c r="H322">
        <f>COUNT($H$2:H321)</f>
        <v>320</v>
      </c>
      <c r="I322" s="1">
        <f t="shared" si="74"/>
        <v>5.5128495743130594</v>
      </c>
      <c r="J322" s="1">
        <f t="shared" si="75"/>
        <v>5.52145667747358</v>
      </c>
      <c r="K322" s="1">
        <f t="shared" si="76"/>
        <v>14.700416136855074</v>
      </c>
      <c r="L322" s="1">
        <f t="shared" si="77"/>
        <v>14.593516460170679</v>
      </c>
      <c r="M322" s="1">
        <f t="shared" si="78"/>
        <v>-0.32939880444441455</v>
      </c>
      <c r="N322" s="1">
        <f t="shared" si="79"/>
        <v>-0.33154240163453758</v>
      </c>
      <c r="O322" s="1">
        <f t="shared" si="80"/>
        <v>-1.3136271237000443</v>
      </c>
      <c r="P322" s="1">
        <f t="shared" si="81"/>
        <v>1.3117076683522499</v>
      </c>
      <c r="Q322" s="4">
        <f t="shared" si="82"/>
        <v>1047.3207440308338</v>
      </c>
      <c r="R322" s="4">
        <f t="shared" si="83"/>
        <v>445.74523013371015</v>
      </c>
      <c r="S322" s="4">
        <f t="shared" si="84"/>
        <v>1047.3207440308338</v>
      </c>
      <c r="T322" s="4">
        <f t="shared" si="85"/>
        <v>445.74523013371015</v>
      </c>
      <c r="U322" s="4">
        <f t="shared" si="86"/>
        <v>17</v>
      </c>
      <c r="V322" s="4">
        <f t="shared" si="87"/>
        <v>27.320744030833794</v>
      </c>
      <c r="W322" s="4">
        <f t="shared" si="88"/>
        <v>7</v>
      </c>
      <c r="X322" s="4">
        <f t="shared" si="89"/>
        <v>25.745230133710152</v>
      </c>
    </row>
    <row r="323" spans="5:24" x14ac:dyDescent="0.35">
      <c r="E323" s="3">
        <v>44883</v>
      </c>
      <c r="F323">
        <f t="shared" ref="F323:F366" si="90">DAY(E323)</f>
        <v>18</v>
      </c>
      <c r="G323">
        <f t="shared" ref="G323:G366" si="91">MONTH(E323)</f>
        <v>11</v>
      </c>
      <c r="H323">
        <f>COUNT($H$2:H322)</f>
        <v>321</v>
      </c>
      <c r="I323" s="1">
        <f t="shared" ref="I323:I366" si="92">0.01721420632104*(H323+6/24)</f>
        <v>5.5300637806340998</v>
      </c>
      <c r="J323" s="1">
        <f t="shared" ref="J323:J366" si="93">0.01721420632104*(H323+18/24)</f>
        <v>5.5386708837946195</v>
      </c>
      <c r="K323" s="1">
        <f t="shared" ref="K323:K366" si="94">229.18*(0.000075+0.001868*COS(I323)-0.032077*SIN(I323)-0.014615*COS(I323*2)-0.040849*SIN(I323* 2))</f>
        <v>14.483493940604603</v>
      </c>
      <c r="L323" s="1">
        <f t="shared" ref="L323:L366" si="95">229.18*(0.000075+0.001868*COS(J323)-0.032077*SIN(J323)-0.014615*COS(J323*2)-0.040849*SIN(J323* 2))</f>
        <v>14.370371525255536</v>
      </c>
      <c r="M323" s="1">
        <f t="shared" ref="M323:M366" si="96">0.006918-0.399912*COS(I323)+0.070257*SIN(I323)-0.006758*COS(I323*2)+0.000907*SIN(I323*2)-0.002697*COS(I323*3)+0.00148*SIN(I323*3)</f>
        <v>-0.3336610371707599</v>
      </c>
      <c r="N323" s="1">
        <f t="shared" ref="N323:N366" si="97">0.006918-0.399912*COS(J323)+0.070257*SIN(J323)-0.006758*COS(J323*2)+0.000907*SIN(J323*2)-0.002697*COS(J323*3)+0.00148*SIN(J323*3)</f>
        <v>-0.33575448234169153</v>
      </c>
      <c r="O323" s="1">
        <f t="shared" ref="O323:O366" si="98">-ACOS(COS($B$6)/(COS($C$8)*COS(M323))-TAN($C$8)*TAN(M323))</f>
        <v>-1.3098068716494813</v>
      </c>
      <c r="P323" s="1">
        <f t="shared" ref="P323:P366" si="99">ACOS(COS($B$6)/(COS($C$8)*COS(N323))-TAN($C$8)*TAN(N323))</f>
        <v>1.3079250342576809</v>
      </c>
      <c r="Q323" s="4">
        <f t="shared" ref="Q323:Q366" si="100">720+4*($C$9-O323)*$B$7-K323+($B$10*60)</f>
        <v>1046.6621289503905</v>
      </c>
      <c r="R323" s="4">
        <f t="shared" ref="R323:R366" si="101">720+4*($C$9-P323)*$B$7-L323+($B$10*60)</f>
        <v>446.83529094486971</v>
      </c>
      <c r="S323" s="4">
        <f t="shared" ref="S323:S366" si="102">MOD(IF(Q323&lt;0,Q323+1440,Q323),1440)</f>
        <v>1046.6621289503905</v>
      </c>
      <c r="T323" s="4">
        <f t="shared" ref="T323:T366" si="103">MOD(IF(R323&lt;0,R323+1440,R323),1440)</f>
        <v>446.83529094486971</v>
      </c>
      <c r="U323" s="4">
        <f t="shared" ref="U323:U366" si="104">INT(S323/60)</f>
        <v>17</v>
      </c>
      <c r="V323" s="4">
        <f t="shared" ref="V323:V366" si="105">S323-U323*60</f>
        <v>26.662128950390525</v>
      </c>
      <c r="W323" s="4">
        <f t="shared" ref="W323:W366" si="106">INT(T323/60)</f>
        <v>7</v>
      </c>
      <c r="X323" s="4">
        <f t="shared" ref="X323:X366" si="107">T323-W323*60</f>
        <v>26.835290944869712</v>
      </c>
    </row>
    <row r="324" spans="5:24" x14ac:dyDescent="0.35">
      <c r="E324" s="3">
        <v>44884</v>
      </c>
      <c r="F324">
        <f t="shared" si="90"/>
        <v>19</v>
      </c>
      <c r="G324">
        <f t="shared" si="91"/>
        <v>11</v>
      </c>
      <c r="H324">
        <f>COUNT($H$2:H323)</f>
        <v>322</v>
      </c>
      <c r="I324" s="1">
        <f t="shared" si="92"/>
        <v>5.5472779869551401</v>
      </c>
      <c r="J324" s="1">
        <f t="shared" si="93"/>
        <v>5.5558850901156598</v>
      </c>
      <c r="K324" s="1">
        <f t="shared" si="94"/>
        <v>14.254172991869222</v>
      </c>
      <c r="L324" s="1">
        <f t="shared" si="95"/>
        <v>14.134922942514422</v>
      </c>
      <c r="M324" s="1">
        <f t="shared" si="96"/>
        <v>-0.33782251016481302</v>
      </c>
      <c r="N324" s="1">
        <f t="shared" si="97"/>
        <v>-0.33986489544176718</v>
      </c>
      <c r="O324" s="1">
        <f t="shared" si="98"/>
        <v>-1.3060624575455371</v>
      </c>
      <c r="P324" s="1">
        <f t="shared" si="99"/>
        <v>1.304219443462137</v>
      </c>
      <c r="Q324" s="4">
        <f t="shared" si="100"/>
        <v>1046.0332933995046</v>
      </c>
      <c r="R324" s="4">
        <f t="shared" si="101"/>
        <v>447.91999838035952</v>
      </c>
      <c r="S324" s="4">
        <f t="shared" si="102"/>
        <v>1046.0332933995046</v>
      </c>
      <c r="T324" s="4">
        <f t="shared" si="103"/>
        <v>447.91999838035952</v>
      </c>
      <c r="U324" s="4">
        <f t="shared" si="104"/>
        <v>17</v>
      </c>
      <c r="V324" s="4">
        <f t="shared" si="105"/>
        <v>26.033293399504601</v>
      </c>
      <c r="W324" s="4">
        <f t="shared" si="106"/>
        <v>7</v>
      </c>
      <c r="X324" s="4">
        <f t="shared" si="107"/>
        <v>27.919998380359516</v>
      </c>
    </row>
    <row r="325" spans="5:24" x14ac:dyDescent="0.35">
      <c r="E325" s="3">
        <v>44885</v>
      </c>
      <c r="F325">
        <f t="shared" si="90"/>
        <v>20</v>
      </c>
      <c r="G325">
        <f t="shared" si="91"/>
        <v>11</v>
      </c>
      <c r="H325">
        <f>COUNT($H$2:H324)</f>
        <v>323</v>
      </c>
      <c r="I325" s="1">
        <f t="shared" si="92"/>
        <v>5.5644921932761795</v>
      </c>
      <c r="J325" s="1">
        <f t="shared" si="93"/>
        <v>5.5730992964367001</v>
      </c>
      <c r="K325" s="1">
        <f t="shared" si="94"/>
        <v>14.012646797020928</v>
      </c>
      <c r="L325" s="1">
        <f t="shared" si="95"/>
        <v>13.887370786181798</v>
      </c>
      <c r="M325" s="1">
        <f t="shared" si="96"/>
        <v>-0.34188141481362211</v>
      </c>
      <c r="N325" s="1">
        <f t="shared" si="97"/>
        <v>-0.34387184681607502</v>
      </c>
      <c r="O325" s="1">
        <f t="shared" si="98"/>
        <v>-1.3023962944114129</v>
      </c>
      <c r="P325" s="1">
        <f t="shared" si="99"/>
        <v>1.3005933131234317</v>
      </c>
      <c r="Q325" s="4">
        <f t="shared" si="100"/>
        <v>1045.434596895986</v>
      </c>
      <c r="R325" s="4">
        <f t="shared" si="101"/>
        <v>448.99859839418082</v>
      </c>
      <c r="S325" s="4">
        <f t="shared" si="102"/>
        <v>1045.434596895986</v>
      </c>
      <c r="T325" s="4">
        <f t="shared" si="103"/>
        <v>448.99859839418082</v>
      </c>
      <c r="U325" s="4">
        <f t="shared" si="104"/>
        <v>17</v>
      </c>
      <c r="V325" s="4">
        <f t="shared" si="105"/>
        <v>25.434596895986033</v>
      </c>
      <c r="W325" s="4">
        <f t="shared" si="106"/>
        <v>7</v>
      </c>
      <c r="X325" s="4">
        <f t="shared" si="107"/>
        <v>28.998598394180817</v>
      </c>
    </row>
    <row r="326" spans="5:24" x14ac:dyDescent="0.35">
      <c r="E326" s="3">
        <v>44886</v>
      </c>
      <c r="F326">
        <f t="shared" si="90"/>
        <v>21</v>
      </c>
      <c r="G326">
        <f t="shared" si="91"/>
        <v>11</v>
      </c>
      <c r="H326">
        <f>COUNT($H$2:H325)</f>
        <v>324</v>
      </c>
      <c r="I326" s="1">
        <f t="shared" si="92"/>
        <v>5.5817063995972198</v>
      </c>
      <c r="J326" s="1">
        <f t="shared" si="93"/>
        <v>5.5903135027577395</v>
      </c>
      <c r="K326" s="1">
        <f t="shared" si="94"/>
        <v>13.759121944721622</v>
      </c>
      <c r="L326" s="1">
        <f t="shared" si="95"/>
        <v>13.627928104032771</v>
      </c>
      <c r="M326" s="1">
        <f t="shared" si="96"/>
        <v>-0.34583597193456977</v>
      </c>
      <c r="N326" s="1">
        <f t="shared" si="97"/>
        <v>-0.34777357265930681</v>
      </c>
      <c r="O326" s="1">
        <f t="shared" si="98"/>
        <v>-1.2988108025225877</v>
      </c>
      <c r="P326" s="1">
        <f t="shared" si="99"/>
        <v>1.2970490655927576</v>
      </c>
      <c r="Q326" s="4">
        <f t="shared" si="100"/>
        <v>1044.8663875374532</v>
      </c>
      <c r="R326" s="4">
        <f t="shared" si="101"/>
        <v>450.07032277655901</v>
      </c>
      <c r="S326" s="4">
        <f t="shared" si="102"/>
        <v>1044.8663875374532</v>
      </c>
      <c r="T326" s="4">
        <f t="shared" si="103"/>
        <v>450.07032277655901</v>
      </c>
      <c r="U326" s="4">
        <f t="shared" si="104"/>
        <v>17</v>
      </c>
      <c r="V326" s="4">
        <f t="shared" si="105"/>
        <v>24.866387537453193</v>
      </c>
      <c r="W326" s="4">
        <f t="shared" si="106"/>
        <v>7</v>
      </c>
      <c r="X326" s="4">
        <f t="shared" si="107"/>
        <v>30.07032277655901</v>
      </c>
    </row>
    <row r="327" spans="5:24" x14ac:dyDescent="0.35">
      <c r="E327" s="3">
        <v>44887</v>
      </c>
      <c r="F327">
        <f t="shared" si="90"/>
        <v>22</v>
      </c>
      <c r="G327">
        <f t="shared" si="91"/>
        <v>11</v>
      </c>
      <c r="H327">
        <f>COUNT($H$2:H326)</f>
        <v>325</v>
      </c>
      <c r="I327" s="1">
        <f t="shared" si="92"/>
        <v>5.5989206059182601</v>
      </c>
      <c r="J327" s="1">
        <f t="shared" si="93"/>
        <v>5.6075277090787798</v>
      </c>
      <c r="K327" s="1">
        <f t="shared" si="94"/>
        <v>13.493817884681896</v>
      </c>
      <c r="L327" s="1">
        <f t="shared" si="95"/>
        <v>13.356820688688803</v>
      </c>
      <c r="M327" s="1">
        <f t="shared" si="96"/>
        <v>-0.34968443354010903</v>
      </c>
      <c r="N327" s="1">
        <f t="shared" si="97"/>
        <v>-0.35156834124112368</v>
      </c>
      <c r="O327" s="1">
        <f t="shared" si="98"/>
        <v>-1.2953084052394936</v>
      </c>
      <c r="P327" s="1">
        <f t="shared" si="99"/>
        <v>1.2935891241493271</v>
      </c>
      <c r="Q327" s="4">
        <f t="shared" si="100"/>
        <v>1044.3290012674952</v>
      </c>
      <c r="R327" s="4">
        <f t="shared" si="101"/>
        <v>451.13439036018684</v>
      </c>
      <c r="S327" s="4">
        <f t="shared" si="102"/>
        <v>1044.3290012674952</v>
      </c>
      <c r="T327" s="4">
        <f t="shared" si="103"/>
        <v>451.13439036018684</v>
      </c>
      <c r="U327" s="4">
        <f t="shared" si="104"/>
        <v>17</v>
      </c>
      <c r="V327" s="4">
        <f t="shared" si="105"/>
        <v>24.329001267495187</v>
      </c>
      <c r="W327" s="4">
        <f t="shared" si="106"/>
        <v>7</v>
      </c>
      <c r="X327" s="4">
        <f t="shared" si="107"/>
        <v>31.134390360186842</v>
      </c>
    </row>
    <row r="328" spans="5:24" x14ac:dyDescent="0.35">
      <c r="E328" s="3">
        <v>44888</v>
      </c>
      <c r="F328">
        <f t="shared" si="90"/>
        <v>23</v>
      </c>
      <c r="G328">
        <f t="shared" si="91"/>
        <v>11</v>
      </c>
      <c r="H328">
        <f>COUNT($H$2:H327)</f>
        <v>326</v>
      </c>
      <c r="I328" s="1">
        <f t="shared" si="92"/>
        <v>5.6161348122392996</v>
      </c>
      <c r="J328" s="1">
        <f t="shared" si="93"/>
        <v>5.6247419153998202</v>
      </c>
      <c r="K328" s="1">
        <f t="shared" si="94"/>
        <v>13.216966691579742</v>
      </c>
      <c r="L328" s="1">
        <f t="shared" si="95"/>
        <v>13.074286834217713</v>
      </c>
      <c r="M328" s="1">
        <f t="shared" si="96"/>
        <v>-0.35342508459533145</v>
      </c>
      <c r="N328" s="1">
        <f t="shared" si="97"/>
        <v>-0.35525445465883321</v>
      </c>
      <c r="O328" s="1">
        <f t="shared" si="98"/>
        <v>-1.2918915246462639</v>
      </c>
      <c r="P328" s="1">
        <f t="shared" si="99"/>
        <v>1.2902159085455622</v>
      </c>
      <c r="Q328" s="4">
        <f t="shared" si="100"/>
        <v>1043.8227611122286</v>
      </c>
      <c r="R328" s="4">
        <f t="shared" si="101"/>
        <v>452.1900082845915</v>
      </c>
      <c r="S328" s="4">
        <f t="shared" si="102"/>
        <v>1043.8227611122286</v>
      </c>
      <c r="T328" s="4">
        <f t="shared" si="103"/>
        <v>452.1900082845915</v>
      </c>
      <c r="U328" s="4">
        <f t="shared" si="104"/>
        <v>17</v>
      </c>
      <c r="V328" s="4">
        <f t="shared" si="105"/>
        <v>23.822761112228591</v>
      </c>
      <c r="W328" s="4">
        <f t="shared" si="106"/>
        <v>7</v>
      </c>
      <c r="X328" s="4">
        <f t="shared" si="107"/>
        <v>32.190008284591499</v>
      </c>
    </row>
    <row r="329" spans="5:24" x14ac:dyDescent="0.35">
      <c r="E329" s="3">
        <v>44889</v>
      </c>
      <c r="F329">
        <f t="shared" si="90"/>
        <v>24</v>
      </c>
      <c r="G329">
        <f t="shared" si="91"/>
        <v>11</v>
      </c>
      <c r="H329">
        <f>COUNT($H$2:H328)</f>
        <v>327</v>
      </c>
      <c r="I329" s="1">
        <f t="shared" si="92"/>
        <v>5.6333490185603399</v>
      </c>
      <c r="J329" s="1">
        <f t="shared" si="93"/>
        <v>5.6419561217208596</v>
      </c>
      <c r="K329" s="1">
        <f t="shared" si="94"/>
        <v>12.92881281441197</v>
      </c>
      <c r="L329" s="1">
        <f t="shared" si="95"/>
        <v>12.780577078309094</v>
      </c>
      <c r="M329" s="1">
        <f t="shared" si="96"/>
        <v>-0.35705624476488929</v>
      </c>
      <c r="N329" s="1">
        <f t="shared" si="97"/>
        <v>-0.35883025057768614</v>
      </c>
      <c r="O329" s="1">
        <f t="shared" si="98"/>
        <v>-1.2885625770048899</v>
      </c>
      <c r="P329" s="1">
        <f t="shared" si="99"/>
        <v>1.2869318303729549</v>
      </c>
      <c r="Q329" s="4">
        <f t="shared" si="100"/>
        <v>1043.3479763891132</v>
      </c>
      <c r="R329" s="4">
        <f t="shared" si="101"/>
        <v>453.23637331602589</v>
      </c>
      <c r="S329" s="4">
        <f t="shared" si="102"/>
        <v>1043.3479763891132</v>
      </c>
      <c r="T329" s="4">
        <f t="shared" si="103"/>
        <v>453.23637331602589</v>
      </c>
      <c r="U329" s="4">
        <f t="shared" si="104"/>
        <v>17</v>
      </c>
      <c r="V329" s="4">
        <f t="shared" si="105"/>
        <v>23.347976389113228</v>
      </c>
      <c r="W329" s="4">
        <f t="shared" si="106"/>
        <v>7</v>
      </c>
      <c r="X329" s="4">
        <f t="shared" si="107"/>
        <v>33.23637331602589</v>
      </c>
    </row>
    <row r="330" spans="5:24" x14ac:dyDescent="0.35">
      <c r="E330" s="3">
        <v>44890</v>
      </c>
      <c r="F330">
        <f t="shared" si="90"/>
        <v>25</v>
      </c>
      <c r="G330">
        <f t="shared" si="91"/>
        <v>11</v>
      </c>
      <c r="H330">
        <f>COUNT($H$2:H329)</f>
        <v>328</v>
      </c>
      <c r="I330" s="1">
        <f t="shared" si="92"/>
        <v>5.6505632248813802</v>
      </c>
      <c r="J330" s="1">
        <f t="shared" si="93"/>
        <v>5.6591703280418999</v>
      </c>
      <c r="K330" s="1">
        <f t="shared" si="94"/>
        <v>12.629612811568304</v>
      </c>
      <c r="L330" s="1">
        <f t="shared" si="95"/>
        <v>12.475953930323511</v>
      </c>
      <c r="M330" s="1">
        <f t="shared" si="96"/>
        <v>-0.36057627014579852</v>
      </c>
      <c r="N330" s="1">
        <f t="shared" si="97"/>
        <v>-0.36229410395532385</v>
      </c>
      <c r="O330" s="1">
        <f t="shared" si="98"/>
        <v>-1.2853239680357278</v>
      </c>
      <c r="P330" s="1">
        <f t="shared" si="99"/>
        <v>1.2837392882603598</v>
      </c>
      <c r="Q330" s="4">
        <f t="shared" si="100"/>
        <v>1042.9049418902521</v>
      </c>
      <c r="R330" s="4">
        <f t="shared" si="101"/>
        <v>454.27267321988944</v>
      </c>
      <c r="S330" s="4">
        <f t="shared" si="102"/>
        <v>1042.9049418902521</v>
      </c>
      <c r="T330" s="4">
        <f t="shared" si="103"/>
        <v>454.27267321988944</v>
      </c>
      <c r="U330" s="4">
        <f t="shared" si="104"/>
        <v>17</v>
      </c>
      <c r="V330" s="4">
        <f t="shared" si="105"/>
        <v>22.904941890252076</v>
      </c>
      <c r="W330" s="4">
        <f t="shared" si="106"/>
        <v>7</v>
      </c>
      <c r="X330" s="4">
        <f t="shared" si="107"/>
        <v>34.272673219889441</v>
      </c>
    </row>
    <row r="331" spans="5:24" x14ac:dyDescent="0.35">
      <c r="E331" s="3">
        <v>44891</v>
      </c>
      <c r="F331">
        <f t="shared" si="90"/>
        <v>26</v>
      </c>
      <c r="G331">
        <f t="shared" si="91"/>
        <v>11</v>
      </c>
      <c r="H331">
        <f>COUNT($H$2:H330)</f>
        <v>329</v>
      </c>
      <c r="I331" s="1">
        <f t="shared" si="92"/>
        <v>5.6677774312024196</v>
      </c>
      <c r="J331" s="1">
        <f t="shared" si="93"/>
        <v>5.6763845343629402</v>
      </c>
      <c r="K331" s="1">
        <f t="shared" si="94"/>
        <v>12.31963507193454</v>
      </c>
      <c r="L331" s="1">
        <f t="shared" si="95"/>
        <v>12.160691585530513</v>
      </c>
      <c r="M331" s="1">
        <f t="shared" si="96"/>
        <v>-0.36398355498266305</v>
      </c>
      <c r="N331" s="1">
        <f t="shared" si="97"/>
        <v>-0.36564442874691716</v>
      </c>
      <c r="O331" s="1">
        <f t="shared" si="98"/>
        <v>-1.2821780880369231</v>
      </c>
      <c r="P331" s="1">
        <f t="shared" si="99"/>
        <v>1.2806406629181</v>
      </c>
      <c r="Q331" s="4">
        <f t="shared" si="100"/>
        <v>1042.4939370427414</v>
      </c>
      <c r="R331" s="4">
        <f t="shared" si="101"/>
        <v>455.29808818229748</v>
      </c>
      <c r="S331" s="4">
        <f t="shared" si="102"/>
        <v>1042.4939370427414</v>
      </c>
      <c r="T331" s="4">
        <f t="shared" si="103"/>
        <v>455.29808818229748</v>
      </c>
      <c r="U331" s="4">
        <f t="shared" si="104"/>
        <v>17</v>
      </c>
      <c r="V331" s="4">
        <f t="shared" si="105"/>
        <v>22.493937042741436</v>
      </c>
      <c r="W331" s="4">
        <f t="shared" si="106"/>
        <v>7</v>
      </c>
      <c r="X331" s="4">
        <f t="shared" si="107"/>
        <v>35.298088182297477</v>
      </c>
    </row>
    <row r="332" spans="5:24" x14ac:dyDescent="0.35">
      <c r="E332" s="3">
        <v>44892</v>
      </c>
      <c r="F332">
        <f t="shared" si="90"/>
        <v>27</v>
      </c>
      <c r="G332">
        <f t="shared" si="91"/>
        <v>11</v>
      </c>
      <c r="H332">
        <f>COUNT($H$2:H331)</f>
        <v>330</v>
      </c>
      <c r="I332" s="1">
        <f t="shared" si="92"/>
        <v>5.6849916375234599</v>
      </c>
      <c r="J332" s="1">
        <f t="shared" si="93"/>
        <v>5.6935987406839796</v>
      </c>
      <c r="K332" s="1">
        <f t="shared" si="94"/>
        <v>11.999159522347973</v>
      </c>
      <c r="L332" s="1">
        <f t="shared" si="95"/>
        <v>11.835075625866423</v>
      </c>
      <c r="M332" s="1">
        <f t="shared" si="96"/>
        <v>-0.36727653336187577</v>
      </c>
      <c r="N332" s="1">
        <f t="shared" si="97"/>
        <v>-0.36887967958757228</v>
      </c>
      <c r="O332" s="1">
        <f t="shared" si="98"/>
        <v>-1.2791273068569531</v>
      </c>
      <c r="P332" s="1">
        <f t="shared" si="99"/>
        <v>1.2776383120429127</v>
      </c>
      <c r="Q332" s="4">
        <f t="shared" si="100"/>
        <v>1042.115225049007</v>
      </c>
      <c r="R332" s="4">
        <f t="shared" si="101"/>
        <v>456.31179227702415</v>
      </c>
      <c r="S332" s="4">
        <f t="shared" si="102"/>
        <v>1042.115225049007</v>
      </c>
      <c r="T332" s="4">
        <f t="shared" si="103"/>
        <v>456.31179227702415</v>
      </c>
      <c r="U332" s="4">
        <f t="shared" si="104"/>
        <v>17</v>
      </c>
      <c r="V332" s="4">
        <f t="shared" si="105"/>
        <v>22.115225049006995</v>
      </c>
      <c r="W332" s="4">
        <f t="shared" si="106"/>
        <v>7</v>
      </c>
      <c r="X332" s="4">
        <f t="shared" si="107"/>
        <v>36.311792277024153</v>
      </c>
    </row>
    <row r="333" spans="5:24" x14ac:dyDescent="0.35">
      <c r="E333" s="3">
        <v>44893</v>
      </c>
      <c r="F333">
        <f t="shared" si="90"/>
        <v>28</v>
      </c>
      <c r="G333">
        <f t="shared" si="91"/>
        <v>11</v>
      </c>
      <c r="H333">
        <f>COUNT($H$2:H332)</f>
        <v>331</v>
      </c>
      <c r="I333" s="1">
        <f t="shared" si="92"/>
        <v>5.7022058438445002</v>
      </c>
      <c r="J333" s="1">
        <f t="shared" si="93"/>
        <v>5.71081294700502</v>
      </c>
      <c r="K333" s="1">
        <f t="shared" si="94"/>
        <v>11.668477321744415</v>
      </c>
      <c r="L333" s="1">
        <f t="shared" si="95"/>
        <v>11.499402707559</v>
      </c>
      <c r="M333" s="1">
        <f t="shared" si="96"/>
        <v>-0.37045368088137665</v>
      </c>
      <c r="N333" s="1">
        <f t="shared" si="97"/>
        <v>-0.37199835344860049</v>
      </c>
      <c r="O333" s="1">
        <f t="shared" si="98"/>
        <v>-1.276173968736134</v>
      </c>
      <c r="P333" s="1">
        <f t="shared" si="99"/>
        <v>1.2747345651003712</v>
      </c>
      <c r="Q333" s="4">
        <f t="shared" si="100"/>
        <v>1041.7690520104186</v>
      </c>
      <c r="R333" s="4">
        <f t="shared" si="101"/>
        <v>457.31295497365812</v>
      </c>
      <c r="S333" s="4">
        <f t="shared" si="102"/>
        <v>1041.7690520104186</v>
      </c>
      <c r="T333" s="4">
        <f t="shared" si="103"/>
        <v>457.31295497365812</v>
      </c>
      <c r="U333" s="4">
        <f t="shared" si="104"/>
        <v>17</v>
      </c>
      <c r="V333" s="4">
        <f t="shared" si="105"/>
        <v>21.769052010418591</v>
      </c>
      <c r="W333" s="4">
        <f t="shared" si="106"/>
        <v>7</v>
      </c>
      <c r="X333" s="4">
        <f t="shared" si="107"/>
        <v>37.312954973658123</v>
      </c>
    </row>
    <row r="334" spans="5:24" x14ac:dyDescent="0.35">
      <c r="E334" s="3">
        <v>44894</v>
      </c>
      <c r="F334">
        <f t="shared" si="90"/>
        <v>29</v>
      </c>
      <c r="G334">
        <f t="shared" si="91"/>
        <v>11</v>
      </c>
      <c r="H334">
        <f>COUNT($H$2:H333)</f>
        <v>332</v>
      </c>
      <c r="I334" s="1">
        <f t="shared" si="92"/>
        <v>5.7194200501655397</v>
      </c>
      <c r="J334" s="1">
        <f t="shared" si="93"/>
        <v>5.7280271533260594</v>
      </c>
      <c r="K334" s="1">
        <f t="shared" si="94"/>
        <v>11.327890542351312</v>
      </c>
      <c r="L334" s="1">
        <f t="shared" si="95"/>
        <v>11.15398023598169</v>
      </c>
      <c r="M334" s="1">
        <f t="shared" si="96"/>
        <v>-0.373513516292592</v>
      </c>
      <c r="N334" s="1">
        <f t="shared" si="97"/>
        <v>-0.37499899126428982</v>
      </c>
      <c r="O334" s="1">
        <f t="shared" si="98"/>
        <v>-1.2733203870345247</v>
      </c>
      <c r="P334" s="1">
        <f t="shared" si="99"/>
        <v>1.2719317180030287</v>
      </c>
      <c r="Q334" s="4">
        <f t="shared" si="100"/>
        <v>1041.4556460378199</v>
      </c>
      <c r="R334" s="4">
        <f t="shared" si="101"/>
        <v>458.30074268242828</v>
      </c>
      <c r="S334" s="4">
        <f t="shared" si="102"/>
        <v>1041.4556460378199</v>
      </c>
      <c r="T334" s="4">
        <f t="shared" si="103"/>
        <v>458.30074268242828</v>
      </c>
      <c r="U334" s="4">
        <f t="shared" si="104"/>
        <v>17</v>
      </c>
      <c r="V334" s="4">
        <f t="shared" si="105"/>
        <v>21.455646037819861</v>
      </c>
      <c r="W334" s="4">
        <f t="shared" si="106"/>
        <v>7</v>
      </c>
      <c r="X334" s="4">
        <f t="shared" si="107"/>
        <v>38.300742682428279</v>
      </c>
    </row>
    <row r="335" spans="5:24" x14ac:dyDescent="0.35">
      <c r="E335" s="3">
        <v>44895</v>
      </c>
      <c r="F335">
        <f t="shared" si="90"/>
        <v>30</v>
      </c>
      <c r="G335">
        <f t="shared" si="91"/>
        <v>11</v>
      </c>
      <c r="H335">
        <f>COUNT($H$2:H334)</f>
        <v>333</v>
      </c>
      <c r="I335" s="1">
        <f t="shared" si="92"/>
        <v>5.73663425648658</v>
      </c>
      <c r="J335" s="1">
        <f t="shared" si="93"/>
        <v>5.7452413596470997</v>
      </c>
      <c r="K335" s="1">
        <f t="shared" si="94"/>
        <v>10.977711838297157</v>
      </c>
      <c r="L335" s="1">
        <f t="shared" si="95"/>
        <v>10.799126028114548</v>
      </c>
      <c r="M335" s="1">
        <f t="shared" si="96"/>
        <v>-0.37645460311121509</v>
      </c>
      <c r="N335" s="1">
        <f t="shared" si="97"/>
        <v>-0.37788017952587277</v>
      </c>
      <c r="O335" s="1">
        <f t="shared" si="98"/>
        <v>-1.2705688388652445</v>
      </c>
      <c r="P335" s="1">
        <f t="shared" si="99"/>
        <v>1.2692320277040374</v>
      </c>
      <c r="Q335" s="4">
        <f t="shared" si="100"/>
        <v>1041.175216352967</v>
      </c>
      <c r="R335" s="4">
        <f t="shared" si="101"/>
        <v>459.2743203307939</v>
      </c>
      <c r="S335" s="4">
        <f t="shared" si="102"/>
        <v>1041.175216352967</v>
      </c>
      <c r="T335" s="4">
        <f t="shared" si="103"/>
        <v>459.2743203307939</v>
      </c>
      <c r="U335" s="4">
        <f t="shared" si="104"/>
        <v>17</v>
      </c>
      <c r="V335" s="4">
        <f t="shared" si="105"/>
        <v>21.175216352967027</v>
      </c>
      <c r="W335" s="4">
        <f t="shared" si="106"/>
        <v>7</v>
      </c>
      <c r="X335" s="4">
        <f t="shared" si="107"/>
        <v>39.274320330793898</v>
      </c>
    </row>
    <row r="336" spans="5:24" x14ac:dyDescent="0.35">
      <c r="E336" s="3">
        <v>44896</v>
      </c>
      <c r="F336">
        <f t="shared" si="90"/>
        <v>1</v>
      </c>
      <c r="G336">
        <f t="shared" si="91"/>
        <v>12</v>
      </c>
      <c r="H336">
        <f>COUNT($H$2:H335)</f>
        <v>334</v>
      </c>
      <c r="I336" s="1">
        <f t="shared" si="92"/>
        <v>5.7538484628076194</v>
      </c>
      <c r="J336" s="1">
        <f t="shared" si="93"/>
        <v>5.76245556596814</v>
      </c>
      <c r="K336" s="1">
        <f t="shared" si="94"/>
        <v>10.618264102022305</v>
      </c>
      <c r="L336" s="1">
        <f t="shared" si="95"/>
        <v>10.43516796300444</v>
      </c>
      <c r="M336" s="1">
        <f t="shared" si="96"/>
        <v>-0.37927555119354206</v>
      </c>
      <c r="N336" s="1">
        <f t="shared" si="97"/>
        <v>-0.38064055183942641</v>
      </c>
      <c r="O336" s="1">
        <f t="shared" si="98"/>
        <v>-1.2679215596537117</v>
      </c>
      <c r="P336" s="1">
        <f t="shared" si="99"/>
        <v>1.2666377067274923</v>
      </c>
      <c r="Q336" s="4">
        <f t="shared" si="100"/>
        <v>1040.9279523851878</v>
      </c>
      <c r="R336" s="4">
        <f t="shared" si="101"/>
        <v>460.23285296653717</v>
      </c>
      <c r="S336" s="4">
        <f t="shared" si="102"/>
        <v>1040.9279523851878</v>
      </c>
      <c r="T336" s="4">
        <f t="shared" si="103"/>
        <v>460.23285296653717</v>
      </c>
      <c r="U336" s="4">
        <f t="shared" si="104"/>
        <v>17</v>
      </c>
      <c r="V336" s="4">
        <f t="shared" si="105"/>
        <v>20.927952385187837</v>
      </c>
      <c r="W336" s="4">
        <f t="shared" si="106"/>
        <v>7</v>
      </c>
      <c r="X336" s="4">
        <f t="shared" si="107"/>
        <v>40.232852966537166</v>
      </c>
    </row>
    <row r="337" spans="5:24" x14ac:dyDescent="0.35">
      <c r="E337" s="3">
        <v>44897</v>
      </c>
      <c r="F337">
        <f t="shared" si="90"/>
        <v>2</v>
      </c>
      <c r="G337">
        <f t="shared" si="91"/>
        <v>12</v>
      </c>
      <c r="H337">
        <f>COUNT($H$2:H336)</f>
        <v>335</v>
      </c>
      <c r="I337" s="1">
        <f t="shared" si="92"/>
        <v>5.7710626691286597</v>
      </c>
      <c r="J337" s="1">
        <f t="shared" si="93"/>
        <v>5.7796697722891794</v>
      </c>
      <c r="K337" s="1">
        <f t="shared" si="94"/>
        <v>10.249880108889887</v>
      </c>
      <c r="L337" s="1">
        <f t="shared" si="95"/>
        <v>10.062443620630365</v>
      </c>
      <c r="M337" s="1">
        <f t="shared" si="96"/>
        <v>-0.38197501827514196</v>
      </c>
      <c r="N337" s="1">
        <f t="shared" si="97"/>
        <v>-0.38327879044452023</v>
      </c>
      <c r="O337" s="1">
        <f t="shared" si="98"/>
        <v>-1.2653807376447417</v>
      </c>
      <c r="P337" s="1">
        <f t="shared" si="99"/>
        <v>1.2641509176581014</v>
      </c>
      <c r="Q337" s="4">
        <f t="shared" si="100"/>
        <v>1040.7140228678884</v>
      </c>
      <c r="R337" s="4">
        <f t="shared" si="101"/>
        <v>461.17550738177272</v>
      </c>
      <c r="S337" s="4">
        <f t="shared" si="102"/>
        <v>1040.7140228678884</v>
      </c>
      <c r="T337" s="4">
        <f t="shared" si="103"/>
        <v>461.17550738177272</v>
      </c>
      <c r="U337" s="4">
        <f t="shared" si="104"/>
        <v>17</v>
      </c>
      <c r="V337" s="4">
        <f t="shared" si="105"/>
        <v>20.714022867888389</v>
      </c>
      <c r="W337" s="4">
        <f t="shared" si="106"/>
        <v>7</v>
      </c>
      <c r="X337" s="4">
        <f t="shared" si="107"/>
        <v>41.175507381772718</v>
      </c>
    </row>
    <row r="338" spans="5:24" x14ac:dyDescent="0.35">
      <c r="E338" s="3">
        <v>44898</v>
      </c>
      <c r="F338">
        <f t="shared" si="90"/>
        <v>3</v>
      </c>
      <c r="G338">
        <f t="shared" si="91"/>
        <v>12</v>
      </c>
      <c r="H338">
        <f>COUNT($H$2:H337)</f>
        <v>336</v>
      </c>
      <c r="I338" s="1">
        <f t="shared" si="92"/>
        <v>5.7882768754497</v>
      </c>
      <c r="J338" s="1">
        <f t="shared" si="93"/>
        <v>5.7968839786102198</v>
      </c>
      <c r="K338" s="1">
        <f t="shared" si="94"/>
        <v>9.8729021504105692</v>
      </c>
      <c r="L338" s="1">
        <f t="shared" si="95"/>
        <v>9.681299909593907</v>
      </c>
      <c r="M338" s="1">
        <f t="shared" si="96"/>
        <v>-0.3845517114687001</v>
      </c>
      <c r="N338" s="1">
        <f t="shared" si="97"/>
        <v>-0.3857936276904872</v>
      </c>
      <c r="O338" s="1">
        <f t="shared" si="98"/>
        <v>-1.2629485083807621</v>
      </c>
      <c r="P338" s="1">
        <f t="shared" si="99"/>
        <v>1.261773767614059</v>
      </c>
      <c r="Q338" s="4">
        <f t="shared" si="100"/>
        <v>1040.5335749398307</v>
      </c>
      <c r="R338" s="4">
        <f t="shared" si="101"/>
        <v>462.10145375198101</v>
      </c>
      <c r="S338" s="4">
        <f t="shared" si="102"/>
        <v>1040.5335749398307</v>
      </c>
      <c r="T338" s="4">
        <f t="shared" si="103"/>
        <v>462.10145375198101</v>
      </c>
      <c r="U338" s="4">
        <f t="shared" si="104"/>
        <v>17</v>
      </c>
      <c r="V338" s="4">
        <f t="shared" si="105"/>
        <v>20.533574939830714</v>
      </c>
      <c r="W338" s="4">
        <f t="shared" si="106"/>
        <v>7</v>
      </c>
      <c r="X338" s="4">
        <f t="shared" si="107"/>
        <v>42.101453751981012</v>
      </c>
    </row>
    <row r="339" spans="5:24" x14ac:dyDescent="0.35">
      <c r="E339" s="3">
        <v>44899</v>
      </c>
      <c r="F339">
        <f t="shared" si="90"/>
        <v>4</v>
      </c>
      <c r="G339">
        <f t="shared" si="91"/>
        <v>12</v>
      </c>
      <c r="H339">
        <f>COUNT($H$2:H338)</f>
        <v>337</v>
      </c>
      <c r="I339" s="1">
        <f t="shared" si="92"/>
        <v>5.8054910817707395</v>
      </c>
      <c r="J339" s="1">
        <f t="shared" si="93"/>
        <v>5.8140981849312601</v>
      </c>
      <c r="K339" s="1">
        <f t="shared" si="94"/>
        <v>9.4876816565071724</v>
      </c>
      <c r="L339" s="1">
        <f t="shared" si="95"/>
        <v>9.2920926840680309</v>
      </c>
      <c r="M339" s="1">
        <f t="shared" si="96"/>
        <v>-0.38700438871795717</v>
      </c>
      <c r="N339" s="1">
        <f t="shared" si="97"/>
        <v>-0.38818384746728052</v>
      </c>
      <c r="O339" s="1">
        <f t="shared" si="98"/>
        <v>-1.2606269491755993</v>
      </c>
      <c r="P339" s="1">
        <f t="shared" si="99"/>
        <v>1.2595083027281295</v>
      </c>
      <c r="Q339" s="4">
        <f t="shared" si="100"/>
        <v>1040.3867332563518</v>
      </c>
      <c r="R339" s="4">
        <f t="shared" si="101"/>
        <v>463.00986728390228</v>
      </c>
      <c r="S339" s="4">
        <f t="shared" si="102"/>
        <v>1040.3867332563518</v>
      </c>
      <c r="T339" s="4">
        <f t="shared" si="103"/>
        <v>463.00986728390228</v>
      </c>
      <c r="U339" s="4">
        <f t="shared" si="104"/>
        <v>17</v>
      </c>
      <c r="V339" s="4">
        <f t="shared" si="105"/>
        <v>20.386733256351818</v>
      </c>
      <c r="W339" s="4">
        <f t="shared" si="106"/>
        <v>7</v>
      </c>
      <c r="X339" s="4">
        <f t="shared" si="107"/>
        <v>43.009867283902281</v>
      </c>
    </row>
    <row r="340" spans="5:24" x14ac:dyDescent="0.35">
      <c r="E340" s="3">
        <v>44900</v>
      </c>
      <c r="F340">
        <f t="shared" si="90"/>
        <v>5</v>
      </c>
      <c r="G340">
        <f t="shared" si="91"/>
        <v>12</v>
      </c>
      <c r="H340">
        <f>COUNT($H$2:H339)</f>
        <v>338</v>
      </c>
      <c r="I340" s="1">
        <f t="shared" si="92"/>
        <v>5.8227052880917798</v>
      </c>
      <c r="J340" s="1">
        <f t="shared" si="93"/>
        <v>5.8313123912522995</v>
      </c>
      <c r="K340" s="1">
        <f t="shared" si="94"/>
        <v>9.0945788072587312</v>
      </c>
      <c r="L340" s="1">
        <f t="shared" si="95"/>
        <v>8.8951863504495492</v>
      </c>
      <c r="M340" s="1">
        <f t="shared" si="96"/>
        <v>-0.38933186020474592</v>
      </c>
      <c r="N340" s="1">
        <f t="shared" si="97"/>
        <v>-0.39044828658796232</v>
      </c>
      <c r="O340" s="1">
        <f t="shared" si="98"/>
        <v>-1.2584180736093562</v>
      </c>
      <c r="P340" s="1">
        <f t="shared" si="99"/>
        <v>1.2573565026629272</v>
      </c>
      <c r="Q340" s="4">
        <f t="shared" si="100"/>
        <v>1040.2735991159393</v>
      </c>
      <c r="R340" s="4">
        <f t="shared" si="101"/>
        <v>463.89992986588908</v>
      </c>
      <c r="S340" s="4">
        <f t="shared" si="102"/>
        <v>1040.2735991159393</v>
      </c>
      <c r="T340" s="4">
        <f t="shared" si="103"/>
        <v>463.89992986588908</v>
      </c>
      <c r="U340" s="4">
        <f t="shared" si="104"/>
        <v>17</v>
      </c>
      <c r="V340" s="4">
        <f t="shared" si="105"/>
        <v>20.273599115939305</v>
      </c>
      <c r="W340" s="4">
        <f t="shared" si="106"/>
        <v>7</v>
      </c>
      <c r="X340" s="4">
        <f t="shared" si="107"/>
        <v>43.899929865889078</v>
      </c>
    </row>
    <row r="341" spans="5:24" x14ac:dyDescent="0.35">
      <c r="E341" s="3">
        <v>44901</v>
      </c>
      <c r="F341">
        <f t="shared" si="90"/>
        <v>6</v>
      </c>
      <c r="G341">
        <f t="shared" si="91"/>
        <v>12</v>
      </c>
      <c r="H341">
        <f>COUNT($H$2:H340)</f>
        <v>339</v>
      </c>
      <c r="I341" s="1">
        <f t="shared" si="92"/>
        <v>5.8399194944128201</v>
      </c>
      <c r="J341" s="1">
        <f t="shared" si="93"/>
        <v>5.8485265975733398</v>
      </c>
      <c r="K341" s="1">
        <f t="shared" si="94"/>
        <v>8.6939621345759743</v>
      </c>
      <c r="L341" s="1">
        <f t="shared" si="95"/>
        <v>8.4909534641732041</v>
      </c>
      <c r="M341" s="1">
        <f t="shared" si="96"/>
        <v>-0.39153298970621697</v>
      </c>
      <c r="N341" s="1">
        <f t="shared" si="97"/>
        <v>-0.39258583611996695</v>
      </c>
      <c r="O341" s="1">
        <f t="shared" si="98"/>
        <v>-1.2563238260707972</v>
      </c>
      <c r="P341" s="1">
        <f t="shared" si="99"/>
        <v>1.2553202751871892</v>
      </c>
      <c r="Q341" s="4">
        <f t="shared" si="100"/>
        <v>1040.1942496077615</v>
      </c>
      <c r="R341" s="4">
        <f t="shared" si="101"/>
        <v>464.7708317141188</v>
      </c>
      <c r="S341" s="4">
        <f t="shared" si="102"/>
        <v>1040.1942496077615</v>
      </c>
      <c r="T341" s="4">
        <f t="shared" si="103"/>
        <v>464.7708317141188</v>
      </c>
      <c r="U341" s="4">
        <f t="shared" si="104"/>
        <v>17</v>
      </c>
      <c r="V341" s="4">
        <f t="shared" si="105"/>
        <v>20.194249607761549</v>
      </c>
      <c r="W341" s="4">
        <f t="shared" si="106"/>
        <v>7</v>
      </c>
      <c r="X341" s="4">
        <f t="shared" si="107"/>
        <v>44.770831714118799</v>
      </c>
    </row>
    <row r="342" spans="5:24" x14ac:dyDescent="0.35">
      <c r="E342" s="3">
        <v>44902</v>
      </c>
      <c r="F342">
        <f t="shared" si="90"/>
        <v>7</v>
      </c>
      <c r="G342">
        <f t="shared" si="91"/>
        <v>12</v>
      </c>
      <c r="H342">
        <f>COUNT($H$2:H341)</f>
        <v>340</v>
      </c>
      <c r="I342" s="1">
        <f t="shared" si="92"/>
        <v>5.8571337007338595</v>
      </c>
      <c r="J342" s="1">
        <f t="shared" si="93"/>
        <v>5.8657408038943801</v>
      </c>
      <c r="K342" s="1">
        <f t="shared" si="94"/>
        <v>8.28620811427154</v>
      </c>
      <c r="L342" s="1">
        <f t="shared" si="95"/>
        <v>8.0797743171568737</v>
      </c>
      <c r="M342" s="1">
        <f t="shared" si="96"/>
        <v>-0.39360669589944858</v>
      </c>
      <c r="N342" s="1">
        <f t="shared" si="97"/>
        <v>-0.39459544266237923</v>
      </c>
      <c r="O342" s="1">
        <f t="shared" si="98"/>
        <v>-1.2543460763743715</v>
      </c>
      <c r="P342" s="1">
        <f t="shared" si="99"/>
        <v>1.2534014508404687</v>
      </c>
      <c r="Q342" s="4">
        <f t="shared" si="100"/>
        <v>1040.1487367859122</v>
      </c>
      <c r="R342" s="4">
        <f t="shared" si="101"/>
        <v>465.62177300791132</v>
      </c>
      <c r="S342" s="4">
        <f t="shared" si="102"/>
        <v>1040.1487367859122</v>
      </c>
      <c r="T342" s="4">
        <f t="shared" si="103"/>
        <v>465.62177300791132</v>
      </c>
      <c r="U342" s="4">
        <f t="shared" si="104"/>
        <v>17</v>
      </c>
      <c r="V342" s="4">
        <f t="shared" si="105"/>
        <v>20.148736785912206</v>
      </c>
      <c r="W342" s="4">
        <f t="shared" si="106"/>
        <v>7</v>
      </c>
      <c r="X342" s="4">
        <f t="shared" si="107"/>
        <v>45.621773007911315</v>
      </c>
    </row>
    <row r="343" spans="5:24" x14ac:dyDescent="0.35">
      <c r="E343" s="3">
        <v>44903</v>
      </c>
      <c r="F343">
        <f t="shared" si="90"/>
        <v>8</v>
      </c>
      <c r="G343">
        <f t="shared" si="91"/>
        <v>12</v>
      </c>
      <c r="H343">
        <f>COUNT($H$2:H342)</f>
        <v>341</v>
      </c>
      <c r="I343" s="1">
        <f t="shared" si="92"/>
        <v>5.8743479070548998</v>
      </c>
      <c r="J343" s="1">
        <f t="shared" si="93"/>
        <v>5.8829550102154196</v>
      </c>
      <c r="K343" s="1">
        <f t="shared" si="94"/>
        <v>7.871700748999932</v>
      </c>
      <c r="L343" s="1">
        <f t="shared" si="95"/>
        <v>7.6620365163579578</v>
      </c>
      <c r="M343" s="1">
        <f t="shared" si="96"/>
        <v>-0.39555195361073503</v>
      </c>
      <c r="N343" s="1">
        <f t="shared" si="97"/>
        <v>-0.39647610956658486</v>
      </c>
      <c r="O343" s="1">
        <f t="shared" si="98"/>
        <v>-1.2524866144795319</v>
      </c>
      <c r="P343" s="1">
        <f t="shared" si="99"/>
        <v>1.2516017777140771</v>
      </c>
      <c r="Q343" s="4">
        <f t="shared" si="100"/>
        <v>1040.1370868762247</v>
      </c>
      <c r="R343" s="4">
        <f t="shared" si="101"/>
        <v>466.45196550729167</v>
      </c>
      <c r="S343" s="4">
        <f t="shared" si="102"/>
        <v>1040.1370868762247</v>
      </c>
      <c r="T343" s="4">
        <f t="shared" si="103"/>
        <v>466.45196550729167</v>
      </c>
      <c r="U343" s="4">
        <f t="shared" si="104"/>
        <v>17</v>
      </c>
      <c r="V343" s="4">
        <f t="shared" si="105"/>
        <v>20.137086876224657</v>
      </c>
      <c r="W343" s="4">
        <f t="shared" si="106"/>
        <v>7</v>
      </c>
      <c r="X343" s="4">
        <f t="shared" si="107"/>
        <v>46.451965507291675</v>
      </c>
    </row>
    <row r="344" spans="5:24" x14ac:dyDescent="0.35">
      <c r="E344" s="3">
        <v>44904</v>
      </c>
      <c r="F344">
        <f t="shared" si="90"/>
        <v>9</v>
      </c>
      <c r="G344">
        <f t="shared" si="91"/>
        <v>12</v>
      </c>
      <c r="H344">
        <f>COUNT($H$2:H343)</f>
        <v>342</v>
      </c>
      <c r="I344" s="1">
        <f t="shared" si="92"/>
        <v>5.8915621133759402</v>
      </c>
      <c r="J344" s="1">
        <f t="shared" si="93"/>
        <v>5.9001692165364599</v>
      </c>
      <c r="K344" s="1">
        <f t="shared" si="94"/>
        <v>7.4508311425531888</v>
      </c>
      <c r="L344" s="1">
        <f t="shared" si="95"/>
        <v>7.2381345539318698</v>
      </c>
      <c r="M344" s="1">
        <f t="shared" si="96"/>
        <v>-0.39736779500696168</v>
      </c>
      <c r="N344" s="1">
        <f t="shared" si="97"/>
        <v>-0.39822689809775275</v>
      </c>
      <c r="O344" s="1">
        <f t="shared" si="98"/>
        <v>-1.2507471453403216</v>
      </c>
      <c r="P344" s="1">
        <f t="shared" si="99"/>
        <v>1.2499229163763281</v>
      </c>
      <c r="Q344" s="4">
        <f t="shared" si="100"/>
        <v>1040.1592995215915</v>
      </c>
      <c r="R344" s="4">
        <f t="shared" si="101"/>
        <v>467.26063414588054</v>
      </c>
      <c r="S344" s="4">
        <f t="shared" si="102"/>
        <v>1040.1592995215915</v>
      </c>
      <c r="T344" s="4">
        <f t="shared" si="103"/>
        <v>467.26063414588054</v>
      </c>
      <c r="U344" s="4">
        <f t="shared" si="104"/>
        <v>17</v>
      </c>
      <c r="V344" s="4">
        <f t="shared" si="105"/>
        <v>20.159299521591493</v>
      </c>
      <c r="W344" s="4">
        <f t="shared" si="106"/>
        <v>7</v>
      </c>
      <c r="X344" s="4">
        <f t="shared" si="107"/>
        <v>47.260634145880545</v>
      </c>
    </row>
    <row r="345" spans="5:24" x14ac:dyDescent="0.35">
      <c r="E345" s="3">
        <v>44905</v>
      </c>
      <c r="F345">
        <f t="shared" si="90"/>
        <v>10</v>
      </c>
      <c r="G345">
        <f t="shared" si="91"/>
        <v>12</v>
      </c>
      <c r="H345">
        <f>COUNT($H$2:H344)</f>
        <v>343</v>
      </c>
      <c r="I345" s="1">
        <f t="shared" si="92"/>
        <v>5.9087763196969796</v>
      </c>
      <c r="J345" s="1">
        <f t="shared" si="93"/>
        <v>5.9173834228575002</v>
      </c>
      <c r="K345" s="1">
        <f t="shared" si="94"/>
        <v>7.0239970660076247</v>
      </c>
      <c r="L345" s="1">
        <f t="shared" si="95"/>
        <v>6.8084693694936016</v>
      </c>
      <c r="M345" s="1">
        <f t="shared" si="96"/>
        <v>-0.39905331072659317</v>
      </c>
      <c r="N345" s="1">
        <f t="shared" si="97"/>
        <v>-0.39984692853474169</v>
      </c>
      <c r="O345" s="1">
        <f t="shared" si="98"/>
        <v>-1.249129283913277</v>
      </c>
      <c r="P345" s="1">
        <f t="shared" si="99"/>
        <v>1.2483664349700807</v>
      </c>
      <c r="Q345" s="4">
        <f t="shared" si="100"/>
        <v>1040.2153470717103</v>
      </c>
      <c r="R345" s="4">
        <f t="shared" si="101"/>
        <v>468.04701859219307</v>
      </c>
      <c r="S345" s="4">
        <f t="shared" si="102"/>
        <v>1040.2153470717103</v>
      </c>
      <c r="T345" s="4">
        <f t="shared" si="103"/>
        <v>468.04701859219307</v>
      </c>
      <c r="U345" s="4">
        <f t="shared" si="104"/>
        <v>17</v>
      </c>
      <c r="V345" s="4">
        <f t="shared" si="105"/>
        <v>20.215347071710312</v>
      </c>
      <c r="W345" s="4">
        <f t="shared" si="106"/>
        <v>7</v>
      </c>
      <c r="X345" s="4">
        <f t="shared" si="107"/>
        <v>48.047018592193069</v>
      </c>
    </row>
    <row r="346" spans="5:24" x14ac:dyDescent="0.35">
      <c r="E346" s="3">
        <v>44906</v>
      </c>
      <c r="F346">
        <f t="shared" si="90"/>
        <v>11</v>
      </c>
      <c r="G346">
        <f t="shared" si="91"/>
        <v>12</v>
      </c>
      <c r="H346">
        <f>COUNT($H$2:H345)</f>
        <v>344</v>
      </c>
      <c r="I346" s="1">
        <f t="shared" si="92"/>
        <v>5.9259905260180199</v>
      </c>
      <c r="J346" s="1">
        <f t="shared" si="93"/>
        <v>5.9345976291785396</v>
      </c>
      <c r="K346" s="1">
        <f t="shared" si="94"/>
        <v>6.5916025162272849</v>
      </c>
      <c r="L346" s="1">
        <f t="shared" si="95"/>
        <v>6.373447904991866</v>
      </c>
      <c r="M346" s="1">
        <f t="shared" si="96"/>
        <v>-0.40060765094792672</v>
      </c>
      <c r="N346" s="1">
        <f t="shared" si="97"/>
        <v>-0.4013353812061432</v>
      </c>
      <c r="O346" s="1">
        <f t="shared" si="98"/>
        <v>-1.2476345503515509</v>
      </c>
      <c r="P346" s="1">
        <f t="shared" si="99"/>
        <v>1.2469338045103264</v>
      </c>
      <c r="Q346" s="4">
        <f t="shared" si="100"/>
        <v>1040.3051739231569</v>
      </c>
      <c r="R346" s="4">
        <f t="shared" si="101"/>
        <v>468.81037477247804</v>
      </c>
      <c r="S346" s="4">
        <f t="shared" si="102"/>
        <v>1040.3051739231569</v>
      </c>
      <c r="T346" s="4">
        <f t="shared" si="103"/>
        <v>468.81037477247804</v>
      </c>
      <c r="U346" s="4">
        <f t="shared" si="104"/>
        <v>17</v>
      </c>
      <c r="V346" s="4">
        <f t="shared" si="105"/>
        <v>20.305173923156872</v>
      </c>
      <c r="W346" s="4">
        <f t="shared" si="106"/>
        <v>7</v>
      </c>
      <c r="X346" s="4">
        <f t="shared" si="107"/>
        <v>48.810374772478042</v>
      </c>
    </row>
    <row r="347" spans="5:24" x14ac:dyDescent="0.35">
      <c r="E347" s="3">
        <v>44907</v>
      </c>
      <c r="F347">
        <f t="shared" si="90"/>
        <v>12</v>
      </c>
      <c r="G347">
        <f t="shared" si="91"/>
        <v>12</v>
      </c>
      <c r="H347">
        <f>COUNT($H$2:H346)</f>
        <v>345</v>
      </c>
      <c r="I347" s="1">
        <f t="shared" si="92"/>
        <v>5.9432047323390602</v>
      </c>
      <c r="J347" s="1">
        <f t="shared" si="93"/>
        <v>5.9518118354995799</v>
      </c>
      <c r="K347" s="1">
        <f t="shared" si="94"/>
        <v>6.1540572672386862</v>
      </c>
      <c r="L347" s="1">
        <f t="shared" si="95"/>
        <v>5.9334826527147415</v>
      </c>
      <c r="M347" s="1">
        <f t="shared" si="96"/>
        <v>-0.40203002639238705</v>
      </c>
      <c r="N347" s="1">
        <f t="shared" si="97"/>
        <v>-0.40269149746030986</v>
      </c>
      <c r="O347" s="1">
        <f t="shared" si="98"/>
        <v>-1.2462643654127694</v>
      </c>
      <c r="P347" s="1">
        <f t="shared" si="99"/>
        <v>1.2456263944090311</v>
      </c>
      <c r="Q347" s="4">
        <f t="shared" si="100"/>
        <v>1040.428695915567</v>
      </c>
      <c r="R347" s="4">
        <f t="shared" si="101"/>
        <v>469.54997634834308</v>
      </c>
      <c r="S347" s="4">
        <f t="shared" si="102"/>
        <v>1040.428695915567</v>
      </c>
      <c r="T347" s="4">
        <f t="shared" si="103"/>
        <v>469.54997634834308</v>
      </c>
      <c r="U347" s="4">
        <f t="shared" si="104"/>
        <v>17</v>
      </c>
      <c r="V347" s="4">
        <f t="shared" si="105"/>
        <v>20.428695915567005</v>
      </c>
      <c r="W347" s="4">
        <f t="shared" si="106"/>
        <v>7</v>
      </c>
      <c r="X347" s="4">
        <f t="shared" si="107"/>
        <v>49.54997634834308</v>
      </c>
    </row>
    <row r="348" spans="5:24" x14ac:dyDescent="0.35">
      <c r="E348" s="3">
        <v>44908</v>
      </c>
      <c r="F348">
        <f t="shared" si="90"/>
        <v>13</v>
      </c>
      <c r="G348">
        <f t="shared" si="91"/>
        <v>12</v>
      </c>
      <c r="H348">
        <f>COUNT($H$2:H347)</f>
        <v>346</v>
      </c>
      <c r="I348" s="1">
        <f t="shared" si="92"/>
        <v>5.9604189386600996</v>
      </c>
      <c r="J348" s="1">
        <f t="shared" si="93"/>
        <v>5.9690260418206194</v>
      </c>
      <c r="K348" s="1">
        <f t="shared" si="94"/>
        <v>5.7117764149992176</v>
      </c>
      <c r="L348" s="1">
        <f t="shared" si="95"/>
        <v>5.4889911969536938</v>
      </c>
      <c r="M348" s="1">
        <f t="shared" si="96"/>
        <v>-0.40331970926078264</v>
      </c>
      <c r="N348" s="1">
        <f t="shared" si="97"/>
        <v>-0.40391458056735186</v>
      </c>
      <c r="O348" s="1">
        <f t="shared" si="98"/>
        <v>-1.2450200461074792</v>
      </c>
      <c r="P348" s="1">
        <f t="shared" si="99"/>
        <v>1.2444454682536852</v>
      </c>
      <c r="Q348" s="4">
        <f t="shared" si="100"/>
        <v>1040.5857997895675</v>
      </c>
      <c r="R348" s="4">
        <f t="shared" si="101"/>
        <v>470.26511614257589</v>
      </c>
      <c r="S348" s="4">
        <f t="shared" si="102"/>
        <v>1040.5857997895675</v>
      </c>
      <c r="T348" s="4">
        <f t="shared" si="103"/>
        <v>470.26511614257589</v>
      </c>
      <c r="U348" s="4">
        <f t="shared" si="104"/>
        <v>17</v>
      </c>
      <c r="V348" s="4">
        <f t="shared" si="105"/>
        <v>20.585799789567545</v>
      </c>
      <c r="W348" s="4">
        <f t="shared" si="106"/>
        <v>7</v>
      </c>
      <c r="X348" s="4">
        <f t="shared" si="107"/>
        <v>50.265116142575891</v>
      </c>
    </row>
    <row r="349" spans="5:24" x14ac:dyDescent="0.35">
      <c r="E349" s="3">
        <v>44909</v>
      </c>
      <c r="F349">
        <f t="shared" si="90"/>
        <v>14</v>
      </c>
      <c r="G349">
        <f t="shared" si="91"/>
        <v>12</v>
      </c>
      <c r="H349">
        <f>COUNT($H$2:H348)</f>
        <v>347</v>
      </c>
      <c r="I349" s="1">
        <f t="shared" si="92"/>
        <v>5.97763314498114</v>
      </c>
      <c r="J349" s="1">
        <f t="shared" si="93"/>
        <v>5.9862402481416597</v>
      </c>
      <c r="K349" s="1">
        <f t="shared" si="94"/>
        <v>5.2651799160899131</v>
      </c>
      <c r="L349" s="1">
        <f t="shared" si="95"/>
        <v>5.0403957498596306</v>
      </c>
      <c r="M349" s="1">
        <f t="shared" si="96"/>
        <v>-0.40447603410057648</v>
      </c>
      <c r="N349" s="1">
        <f t="shared" si="97"/>
        <v>-0.40500399655123237</v>
      </c>
      <c r="O349" s="1">
        <f t="shared" si="98"/>
        <v>-1.2439028016141547</v>
      </c>
      <c r="P349" s="1">
        <f t="shared" si="99"/>
        <v>1.2433921798649799</v>
      </c>
      <c r="Q349" s="4">
        <f t="shared" si="100"/>
        <v>1040.77634271187</v>
      </c>
      <c r="R349" s="4">
        <f t="shared" si="101"/>
        <v>470.95510750680177</v>
      </c>
      <c r="S349" s="4">
        <f t="shared" si="102"/>
        <v>1040.77634271187</v>
      </c>
      <c r="T349" s="4">
        <f t="shared" si="103"/>
        <v>470.95510750680177</v>
      </c>
      <c r="U349" s="4">
        <f t="shared" si="104"/>
        <v>17</v>
      </c>
      <c r="V349" s="4">
        <f t="shared" si="105"/>
        <v>20.776342711870029</v>
      </c>
      <c r="W349" s="4">
        <f t="shared" si="106"/>
        <v>7</v>
      </c>
      <c r="X349" s="4">
        <f t="shared" si="107"/>
        <v>50.955107506801767</v>
      </c>
    </row>
    <row r="350" spans="5:24" x14ac:dyDescent="0.35">
      <c r="E350" s="3">
        <v>44910</v>
      </c>
      <c r="F350">
        <f t="shared" si="90"/>
        <v>15</v>
      </c>
      <c r="G350">
        <f t="shared" si="91"/>
        <v>12</v>
      </c>
      <c r="H350">
        <f>COUNT($H$2:H349)</f>
        <v>348</v>
      </c>
      <c r="I350" s="1">
        <f t="shared" si="92"/>
        <v>5.9948473513021794</v>
      </c>
      <c r="J350" s="1">
        <f t="shared" si="93"/>
        <v>6.0034544544627</v>
      </c>
      <c r="K350" s="1">
        <f t="shared" si="94"/>
        <v>4.814692120870486</v>
      </c>
      <c r="L350" s="1">
        <f t="shared" si="95"/>
        <v>4.5881226820326244</v>
      </c>
      <c r="M350" s="1">
        <f t="shared" si="96"/>
        <v>-0.40549839860237319</v>
      </c>
      <c r="N350" s="1">
        <f t="shared" si="97"/>
        <v>-0.4059591749502352</v>
      </c>
      <c r="O350" s="1">
        <f t="shared" si="98"/>
        <v>-1.2429137294855901</v>
      </c>
      <c r="P350" s="1">
        <f t="shared" si="99"/>
        <v>1.2424675696577687</v>
      </c>
      <c r="Q350" s="4">
        <f t="shared" si="100"/>
        <v>1041.0001518726863</v>
      </c>
      <c r="R350" s="4">
        <f t="shared" si="101"/>
        <v>471.61928562490044</v>
      </c>
      <c r="S350" s="4">
        <f t="shared" si="102"/>
        <v>1041.0001518726863</v>
      </c>
      <c r="T350" s="4">
        <f t="shared" si="103"/>
        <v>471.61928562490044</v>
      </c>
      <c r="U350" s="4">
        <f t="shared" si="104"/>
        <v>17</v>
      </c>
      <c r="V350" s="4">
        <f t="shared" si="105"/>
        <v>21.000151872686274</v>
      </c>
      <c r="W350" s="4">
        <f t="shared" si="106"/>
        <v>7</v>
      </c>
      <c r="X350" s="4">
        <f t="shared" si="107"/>
        <v>51.619285624900442</v>
      </c>
    </row>
    <row r="351" spans="5:24" x14ac:dyDescent="0.35">
      <c r="E351" s="3">
        <v>44911</v>
      </c>
      <c r="F351">
        <f t="shared" si="90"/>
        <v>16</v>
      </c>
      <c r="G351">
        <f t="shared" si="91"/>
        <v>12</v>
      </c>
      <c r="H351">
        <f>COUNT($H$2:H350)</f>
        <v>349</v>
      </c>
      <c r="I351" s="1">
        <f t="shared" si="92"/>
        <v>6.0120615576232197</v>
      </c>
      <c r="J351" s="1">
        <f t="shared" si="93"/>
        <v>6.0206686607837394</v>
      </c>
      <c r="K351" s="1">
        <f t="shared" si="94"/>
        <v>4.3607413016402008</v>
      </c>
      <c r="L351" s="1">
        <f t="shared" si="95"/>
        <v>4.1326020483919068</v>
      </c>
      <c r="M351" s="1">
        <f t="shared" si="96"/>
        <v>-0.4063862643239754</v>
      </c>
      <c r="N351" s="1">
        <f t="shared" si="97"/>
        <v>-0.40677960950423414</v>
      </c>
      <c r="O351" s="1">
        <f t="shared" si="98"/>
        <v>-1.2420538121700935</v>
      </c>
      <c r="P351" s="1">
        <f t="shared" si="99"/>
        <v>1.2416725613279538</v>
      </c>
      <c r="Q351" s="4">
        <f t="shared" si="100"/>
        <v>1041.2570241602839</v>
      </c>
      <c r="R351" s="4">
        <f t="shared" si="101"/>
        <v>472.25700874644571</v>
      </c>
      <c r="S351" s="4">
        <f t="shared" si="102"/>
        <v>1041.2570241602839</v>
      </c>
      <c r="T351" s="4">
        <f t="shared" si="103"/>
        <v>472.25700874644571</v>
      </c>
      <c r="U351" s="4">
        <f t="shared" si="104"/>
        <v>17</v>
      </c>
      <c r="V351" s="4">
        <f t="shared" si="105"/>
        <v>21.257024160283891</v>
      </c>
      <c r="W351" s="4">
        <f t="shared" si="106"/>
        <v>7</v>
      </c>
      <c r="X351" s="4">
        <f t="shared" si="107"/>
        <v>52.257008746445706</v>
      </c>
    </row>
    <row r="352" spans="5:24" x14ac:dyDescent="0.35">
      <c r="E352" s="3">
        <v>44912</v>
      </c>
      <c r="F352">
        <f t="shared" si="90"/>
        <v>17</v>
      </c>
      <c r="G352">
        <f t="shared" si="91"/>
        <v>12</v>
      </c>
      <c r="H352">
        <f>COUNT($H$2:H351)</f>
        <v>350</v>
      </c>
      <c r="I352" s="1">
        <f t="shared" si="92"/>
        <v>6.02927576394426</v>
      </c>
      <c r="J352" s="1">
        <f t="shared" si="93"/>
        <v>6.0378828671047797</v>
      </c>
      <c r="K352" s="1">
        <f t="shared" si="94"/>
        <v>3.9037591763552895</v>
      </c>
      <c r="L352" s="1">
        <f t="shared" si="95"/>
        <v>3.6742671098790538</v>
      </c>
      <c r="M352" s="1">
        <f t="shared" si="96"/>
        <v>-0.40713915734051076</v>
      </c>
      <c r="N352" s="1">
        <f t="shared" si="97"/>
        <v>-0.40746485876734501</v>
      </c>
      <c r="O352" s="1">
        <f t="shared" si="98"/>
        <v>-1.2413239138692904</v>
      </c>
      <c r="P352" s="1">
        <f t="shared" si="99"/>
        <v>1.2410079588861911</v>
      </c>
      <c r="Q352" s="4">
        <f t="shared" si="100"/>
        <v>1041.5467259171296</v>
      </c>
      <c r="R352" s="4">
        <f t="shared" si="101"/>
        <v>472.8676593448269</v>
      </c>
      <c r="S352" s="4">
        <f t="shared" si="102"/>
        <v>1041.5467259171296</v>
      </c>
      <c r="T352" s="4">
        <f t="shared" si="103"/>
        <v>472.8676593448269</v>
      </c>
      <c r="U352" s="4">
        <f t="shared" si="104"/>
        <v>17</v>
      </c>
      <c r="V352" s="4">
        <f t="shared" si="105"/>
        <v>21.546725917129606</v>
      </c>
      <c r="W352" s="4">
        <f t="shared" si="106"/>
        <v>7</v>
      </c>
      <c r="X352" s="4">
        <f t="shared" si="107"/>
        <v>52.867659344826905</v>
      </c>
    </row>
    <row r="353" spans="5:24" x14ac:dyDescent="0.35">
      <c r="E353" s="3">
        <v>44913</v>
      </c>
      <c r="F353">
        <f t="shared" si="90"/>
        <v>18</v>
      </c>
      <c r="G353">
        <f t="shared" si="91"/>
        <v>12</v>
      </c>
      <c r="H353">
        <f>COUNT($H$2:H352)</f>
        <v>351</v>
      </c>
      <c r="I353" s="1">
        <f t="shared" si="92"/>
        <v>6.0464899702652994</v>
      </c>
      <c r="J353" s="1">
        <f t="shared" si="93"/>
        <v>6.05509707342582</v>
      </c>
      <c r="K353" s="1">
        <f t="shared" si="94"/>
        <v>3.4441804284575275</v>
      </c>
      <c r="L353" s="1">
        <f t="shared" si="95"/>
        <v>3.2135538515521169</v>
      </c>
      <c r="M353" s="1">
        <f t="shared" si="96"/>
        <v>-0.40775666881929473</v>
      </c>
      <c r="N353" s="1">
        <f t="shared" si="97"/>
        <v>-0.40801454664470366</v>
      </c>
      <c r="O353" s="1">
        <f t="shared" si="98"/>
        <v>-1.2407247777524708</v>
      </c>
      <c r="P353" s="1">
        <f t="shared" si="99"/>
        <v>1.2404744440573534</v>
      </c>
      <c r="Q353" s="4">
        <f t="shared" si="100"/>
        <v>1041.8689927816367</v>
      </c>
      <c r="R353" s="4">
        <f t="shared" si="101"/>
        <v>473.45064519515404</v>
      </c>
      <c r="S353" s="4">
        <f t="shared" si="102"/>
        <v>1041.8689927816367</v>
      </c>
      <c r="T353" s="4">
        <f t="shared" si="103"/>
        <v>473.45064519515404</v>
      </c>
      <c r="U353" s="4">
        <f t="shared" si="104"/>
        <v>17</v>
      </c>
      <c r="V353" s="4">
        <f t="shared" si="105"/>
        <v>21.868992781636734</v>
      </c>
      <c r="W353" s="4">
        <f t="shared" si="106"/>
        <v>7</v>
      </c>
      <c r="X353" s="4">
        <f t="shared" si="107"/>
        <v>53.450645195154038</v>
      </c>
    </row>
    <row r="354" spans="5:24" x14ac:dyDescent="0.35">
      <c r="E354" s="3">
        <v>44914</v>
      </c>
      <c r="F354">
        <f t="shared" si="90"/>
        <v>19</v>
      </c>
      <c r="G354">
        <f t="shared" si="91"/>
        <v>12</v>
      </c>
      <c r="H354">
        <f>COUNT($H$2:H353)</f>
        <v>352</v>
      </c>
      <c r="I354" s="1">
        <f t="shared" si="92"/>
        <v>6.0637041765863398</v>
      </c>
      <c r="J354" s="1">
        <f t="shared" si="93"/>
        <v>6.0723112797468595</v>
      </c>
      <c r="K354" s="1">
        <f t="shared" si="94"/>
        <v>2.9824422233739822</v>
      </c>
      <c r="L354" s="1">
        <f t="shared" si="95"/>
        <v>2.7509004976321254</v>
      </c>
      <c r="M354" s="1">
        <f t="shared" si="96"/>
        <v>-0.40823845551825033</v>
      </c>
      <c r="N354" s="1">
        <f t="shared" si="97"/>
        <v>-0.40842836285227402</v>
      </c>
      <c r="O354" s="1">
        <f t="shared" si="98"/>
        <v>-1.2402570235453618</v>
      </c>
      <c r="P354" s="1">
        <f t="shared" si="99"/>
        <v>1.2400725740625196</v>
      </c>
      <c r="Q354" s="4">
        <f t="shared" si="100"/>
        <v>1042.2235296190531</v>
      </c>
      <c r="R354" s="4">
        <f t="shared" si="101"/>
        <v>474.00540036754171</v>
      </c>
      <c r="S354" s="4">
        <f t="shared" si="102"/>
        <v>1042.2235296190531</v>
      </c>
      <c r="T354" s="4">
        <f t="shared" si="103"/>
        <v>474.00540036754171</v>
      </c>
      <c r="U354" s="4">
        <f t="shared" si="104"/>
        <v>17</v>
      </c>
      <c r="V354" s="4">
        <f t="shared" si="105"/>
        <v>22.223529619053124</v>
      </c>
      <c r="W354" s="4">
        <f t="shared" si="106"/>
        <v>7</v>
      </c>
      <c r="X354" s="4">
        <f t="shared" si="107"/>
        <v>54.005400367541711</v>
      </c>
    </row>
    <row r="355" spans="5:24" x14ac:dyDescent="0.35">
      <c r="E355" s="3">
        <v>44915</v>
      </c>
      <c r="F355">
        <f t="shared" si="90"/>
        <v>20</v>
      </c>
      <c r="G355">
        <f t="shared" si="91"/>
        <v>12</v>
      </c>
      <c r="H355">
        <f>COUNT($H$2:H354)</f>
        <v>353</v>
      </c>
      <c r="I355" s="1">
        <f t="shared" si="92"/>
        <v>6.0809183829073801</v>
      </c>
      <c r="J355" s="1">
        <f t="shared" si="93"/>
        <v>6.0895254860678998</v>
      </c>
      <c r="K355" s="1">
        <f t="shared" si="94"/>
        <v>2.5189837222518014</v>
      </c>
      <c r="L355" s="1">
        <f t="shared" si="95"/>
        <v>2.2867470240674619</v>
      </c>
      <c r="M355" s="1">
        <f t="shared" si="96"/>
        <v>-0.40858424020687079</v>
      </c>
      <c r="N355" s="1">
        <f t="shared" si="97"/>
        <v>-0.40870606329875409</v>
      </c>
      <c r="O355" s="1">
        <f t="shared" si="98"/>
        <v>-1.2399211455089445</v>
      </c>
      <c r="P355" s="1">
        <f t="shared" si="99"/>
        <v>1.2398027797979212</v>
      </c>
      <c r="Q355" s="4">
        <f t="shared" si="100"/>
        <v>1042.6100105445039</v>
      </c>
      <c r="R355" s="4">
        <f t="shared" si="101"/>
        <v>474.53138613189969</v>
      </c>
      <c r="S355" s="4">
        <f t="shared" si="102"/>
        <v>1042.6100105445039</v>
      </c>
      <c r="T355" s="4">
        <f t="shared" si="103"/>
        <v>474.53138613189969</v>
      </c>
      <c r="U355" s="4">
        <f t="shared" si="104"/>
        <v>17</v>
      </c>
      <c r="V355" s="4">
        <f t="shared" si="105"/>
        <v>22.610010544503893</v>
      </c>
      <c r="W355" s="4">
        <f t="shared" si="106"/>
        <v>7</v>
      </c>
      <c r="X355" s="4">
        <f t="shared" si="107"/>
        <v>54.531386131899694</v>
      </c>
    </row>
    <row r="356" spans="5:24" x14ac:dyDescent="0.35">
      <c r="E356" s="3">
        <v>44916</v>
      </c>
      <c r="F356">
        <f t="shared" si="90"/>
        <v>21</v>
      </c>
      <c r="G356">
        <f t="shared" si="91"/>
        <v>12</v>
      </c>
      <c r="H356">
        <f>COUNT($H$2:H355)</f>
        <v>354</v>
      </c>
      <c r="I356" s="1">
        <f t="shared" si="92"/>
        <v>6.0981325892284195</v>
      </c>
      <c r="J356" s="1">
        <f t="shared" si="93"/>
        <v>6.1067396923889401</v>
      </c>
      <c r="K356" s="1">
        <f t="shared" si="94"/>
        <v>2.0542455934944868</v>
      </c>
      <c r="L356" s="1">
        <f t="shared" si="95"/>
        <v>1.8215346691846106</v>
      </c>
      <c r="M356" s="1">
        <f t="shared" si="96"/>
        <v>-0.4087938120088781</v>
      </c>
      <c r="N356" s="1">
        <f t="shared" si="97"/>
        <v>-0.40884747038881658</v>
      </c>
      <c r="O356" s="1">
        <f t="shared" si="98"/>
        <v>-1.2397175108215117</v>
      </c>
      <c r="P356" s="1">
        <f t="shared" si="99"/>
        <v>1.2396653644227698</v>
      </c>
      <c r="Q356" s="4">
        <f t="shared" si="100"/>
        <v>1043.0280790406518</v>
      </c>
      <c r="R356" s="4">
        <f t="shared" si="101"/>
        <v>475.02809177092809</v>
      </c>
      <c r="S356" s="4">
        <f t="shared" si="102"/>
        <v>1043.0280790406518</v>
      </c>
      <c r="T356" s="4">
        <f t="shared" si="103"/>
        <v>475.02809177092809</v>
      </c>
      <c r="U356" s="4">
        <f t="shared" si="104"/>
        <v>17</v>
      </c>
      <c r="V356" s="4">
        <f t="shared" si="105"/>
        <v>23.028079040651846</v>
      </c>
      <c r="W356" s="4">
        <f t="shared" si="106"/>
        <v>7</v>
      </c>
      <c r="X356" s="4">
        <f t="shared" si="107"/>
        <v>55.028091770928086</v>
      </c>
    </row>
    <row r="357" spans="5:24" x14ac:dyDescent="0.35">
      <c r="E357" s="3">
        <v>44917</v>
      </c>
      <c r="F357">
        <f t="shared" si="90"/>
        <v>22</v>
      </c>
      <c r="G357">
        <f t="shared" si="91"/>
        <v>12</v>
      </c>
      <c r="H357">
        <f>COUNT($H$2:H356)</f>
        <v>355</v>
      </c>
      <c r="I357" s="1">
        <f t="shared" si="92"/>
        <v>6.1153467955494598</v>
      </c>
      <c r="J357" s="1">
        <f t="shared" si="93"/>
        <v>6.1239538987099795</v>
      </c>
      <c r="K357" s="1">
        <f t="shared" si="94"/>
        <v>1.588669522669294</v>
      </c>
      <c r="L357" s="1">
        <f t="shared" si="95"/>
        <v>1.3557054429952886</v>
      </c>
      <c r="M357" s="1">
        <f t="shared" si="96"/>
        <v>-0.40886702666589753</v>
      </c>
      <c r="N357" s="1">
        <f t="shared" si="97"/>
        <v>-0.40885247324708884</v>
      </c>
      <c r="O357" s="1">
        <f t="shared" si="98"/>
        <v>-1.2396463583745947</v>
      </c>
      <c r="P357" s="1">
        <f t="shared" si="99"/>
        <v>1.2396605023652691</v>
      </c>
      <c r="Q357" s="4">
        <f t="shared" si="100"/>
        <v>1043.4773481718355</v>
      </c>
      <c r="R357" s="4">
        <f t="shared" si="101"/>
        <v>475.49503529861551</v>
      </c>
      <c r="S357" s="4">
        <f t="shared" si="102"/>
        <v>1043.4773481718355</v>
      </c>
      <c r="T357" s="4">
        <f t="shared" si="103"/>
        <v>475.49503529861551</v>
      </c>
      <c r="U357" s="4">
        <f t="shared" si="104"/>
        <v>17</v>
      </c>
      <c r="V357" s="4">
        <f t="shared" si="105"/>
        <v>23.477348171835501</v>
      </c>
      <c r="W357" s="4">
        <f t="shared" si="106"/>
        <v>7</v>
      </c>
      <c r="X357" s="4">
        <f t="shared" si="107"/>
        <v>55.495035298615505</v>
      </c>
    </row>
    <row r="358" spans="5:24" x14ac:dyDescent="0.35">
      <c r="E358" s="3">
        <v>44918</v>
      </c>
      <c r="F358">
        <f t="shared" si="90"/>
        <v>23</v>
      </c>
      <c r="G358">
        <f t="shared" si="91"/>
        <v>12</v>
      </c>
      <c r="H358">
        <f>COUNT($H$2:H357)</f>
        <v>356</v>
      </c>
      <c r="I358" s="1">
        <f t="shared" si="92"/>
        <v>6.1325610018705001</v>
      </c>
      <c r="J358" s="1">
        <f t="shared" si="93"/>
        <v>6.1411681050310198</v>
      </c>
      <c r="K358" s="1">
        <f t="shared" si="94"/>
        <v>1.122697721357327</v>
      </c>
      <c r="L358" s="1">
        <f t="shared" si="95"/>
        <v>0.88970163573218486</v>
      </c>
      <c r="M358" s="1">
        <f t="shared" si="96"/>
        <v>-0.40880380672163585</v>
      </c>
      <c r="N358" s="1">
        <f t="shared" si="97"/>
        <v>-0.40872102786244624</v>
      </c>
      <c r="O358" s="1">
        <f t="shared" si="98"/>
        <v>-1.2397077979906987</v>
      </c>
      <c r="P358" s="1">
        <f t="shared" si="99"/>
        <v>1.2397882387533679</v>
      </c>
      <c r="Q358" s="4">
        <f t="shared" si="100"/>
        <v>1043.957400895938</v>
      </c>
      <c r="R358" s="4">
        <f t="shared" si="101"/>
        <v>475.93176408216539</v>
      </c>
      <c r="S358" s="4">
        <f t="shared" si="102"/>
        <v>1043.957400895938</v>
      </c>
      <c r="T358" s="4">
        <f t="shared" si="103"/>
        <v>475.93176408216539</v>
      </c>
      <c r="U358" s="4">
        <f t="shared" si="104"/>
        <v>17</v>
      </c>
      <c r="V358" s="4">
        <f t="shared" si="105"/>
        <v>23.957400895938008</v>
      </c>
      <c r="W358" s="4">
        <f t="shared" si="106"/>
        <v>7</v>
      </c>
      <c r="X358" s="4">
        <f t="shared" si="107"/>
        <v>55.931764082165387</v>
      </c>
    </row>
    <row r="359" spans="5:24" x14ac:dyDescent="0.35">
      <c r="E359" s="3">
        <v>44919</v>
      </c>
      <c r="F359">
        <f t="shared" si="90"/>
        <v>24</v>
      </c>
      <c r="G359">
        <f t="shared" si="91"/>
        <v>12</v>
      </c>
      <c r="H359">
        <f>COUNT($H$2:H358)</f>
        <v>357</v>
      </c>
      <c r="I359" s="1">
        <f t="shared" si="92"/>
        <v>6.1497752081915396</v>
      </c>
      <c r="J359" s="1">
        <f t="shared" si="93"/>
        <v>6.1583823113520602</v>
      </c>
      <c r="K359" s="1">
        <f t="shared" si="94"/>
        <v>0.65677243551837861</v>
      </c>
      <c r="L359" s="1">
        <f t="shared" si="95"/>
        <v>0.42396532618641453</v>
      </c>
      <c r="M359" s="1">
        <f t="shared" si="96"/>
        <v>-0.40860414162622632</v>
      </c>
      <c r="N359" s="1">
        <f t="shared" si="97"/>
        <v>-0.40845315715236513</v>
      </c>
      <c r="O359" s="1">
        <f t="shared" si="98"/>
        <v>-1.2399018100680146</v>
      </c>
      <c r="P359" s="1">
        <f t="shared" si="99"/>
        <v>1.240048489274012</v>
      </c>
      <c r="Q359" s="4">
        <f t="shared" si="100"/>
        <v>1044.4677904745961</v>
      </c>
      <c r="R359" s="4">
        <f t="shared" si="101"/>
        <v>476.33785536591523</v>
      </c>
      <c r="S359" s="4">
        <f t="shared" si="102"/>
        <v>1044.4677904745961</v>
      </c>
      <c r="T359" s="4">
        <f t="shared" si="103"/>
        <v>476.33785536591523</v>
      </c>
      <c r="U359" s="4">
        <f t="shared" si="104"/>
        <v>17</v>
      </c>
      <c r="V359" s="4">
        <f t="shared" si="105"/>
        <v>24.467790474596086</v>
      </c>
      <c r="W359" s="4">
        <f t="shared" si="106"/>
        <v>7</v>
      </c>
      <c r="X359" s="4">
        <f t="shared" si="107"/>
        <v>56.337855365915232</v>
      </c>
    </row>
    <row r="360" spans="5:24" x14ac:dyDescent="0.35">
      <c r="E360" s="3">
        <v>44920</v>
      </c>
      <c r="F360">
        <f t="shared" si="90"/>
        <v>25</v>
      </c>
      <c r="G360">
        <f t="shared" si="91"/>
        <v>12</v>
      </c>
      <c r="H360">
        <f>COUNT($H$2:H359)</f>
        <v>358</v>
      </c>
      <c r="I360" s="1">
        <f t="shared" si="92"/>
        <v>6.1669894145125799</v>
      </c>
      <c r="J360" s="1">
        <f t="shared" si="93"/>
        <v>6.1755965176730996</v>
      </c>
      <c r="K360" s="1">
        <f t="shared" si="94"/>
        <v>0.1913354539438343</v>
      </c>
      <c r="L360" s="1">
        <f t="shared" si="95"/>
        <v>-4.1062109580678484E-2</v>
      </c>
      <c r="M360" s="1">
        <f t="shared" si="96"/>
        <v>-0.40826808776057016</v>
      </c>
      <c r="N360" s="1">
        <f t="shared" si="97"/>
        <v>-0.40804895094725463</v>
      </c>
      <c r="O360" s="1">
        <f t="shared" si="98"/>
        <v>-1.2402282456544387</v>
      </c>
      <c r="P360" s="1">
        <f t="shared" si="99"/>
        <v>1.2404410404618023</v>
      </c>
      <c r="Q360" s="4">
        <f t="shared" si="100"/>
        <v>1045.0080409817106</v>
      </c>
      <c r="R360" s="4">
        <f t="shared" si="101"/>
        <v>476.71291669646939</v>
      </c>
      <c r="S360" s="4">
        <f t="shared" si="102"/>
        <v>1045.0080409817106</v>
      </c>
      <c r="T360" s="4">
        <f t="shared" si="103"/>
        <v>476.71291669646939</v>
      </c>
      <c r="U360" s="4">
        <f t="shared" si="104"/>
        <v>17</v>
      </c>
      <c r="V360" s="4">
        <f t="shared" si="105"/>
        <v>25.008040981710565</v>
      </c>
      <c r="W360" s="4">
        <f t="shared" si="106"/>
        <v>7</v>
      </c>
      <c r="X360" s="4">
        <f t="shared" si="107"/>
        <v>56.712916696469392</v>
      </c>
    </row>
    <row r="361" spans="5:24" x14ac:dyDescent="0.35">
      <c r="E361" s="3">
        <v>44921</v>
      </c>
      <c r="F361">
        <f t="shared" si="90"/>
        <v>26</v>
      </c>
      <c r="G361">
        <f t="shared" si="91"/>
        <v>12</v>
      </c>
      <c r="H361">
        <f>COUNT($H$2:H360)</f>
        <v>359</v>
      </c>
      <c r="I361" s="1">
        <f t="shared" si="92"/>
        <v>6.1842036208336202</v>
      </c>
      <c r="J361" s="1">
        <f t="shared" si="93"/>
        <v>6.1928107239941399</v>
      </c>
      <c r="K361" s="1">
        <f t="shared" si="94"/>
        <v>-0.2731723826292467</v>
      </c>
      <c r="L361" s="1">
        <f t="shared" si="95"/>
        <v>-0.50494048857855622</v>
      </c>
      <c r="M361" s="1">
        <f t="shared" si="96"/>
        <v>-0.40779576838067944</v>
      </c>
      <c r="N361" s="1">
        <f t="shared" si="97"/>
        <v>-0.40750856589485374</v>
      </c>
      <c r="O361" s="1">
        <f t="shared" si="98"/>
        <v>-1.2406868269503777</v>
      </c>
      <c r="P361" s="1">
        <f t="shared" si="99"/>
        <v>1.2409655504151007</v>
      </c>
      <c r="Q361" s="4">
        <f t="shared" si="100"/>
        <v>1045.5776479095675</v>
      </c>
      <c r="R361" s="4">
        <f t="shared" si="101"/>
        <v>477.05658624892084</v>
      </c>
      <c r="S361" s="4">
        <f t="shared" si="102"/>
        <v>1045.5776479095675</v>
      </c>
      <c r="T361" s="4">
        <f t="shared" si="103"/>
        <v>477.05658624892084</v>
      </c>
      <c r="U361" s="4">
        <f t="shared" si="104"/>
        <v>17</v>
      </c>
      <c r="V361" s="4">
        <f t="shared" si="105"/>
        <v>25.577647909567531</v>
      </c>
      <c r="W361" s="4">
        <f t="shared" si="106"/>
        <v>7</v>
      </c>
      <c r="X361" s="4">
        <f t="shared" si="107"/>
        <v>57.056586248920837</v>
      </c>
    </row>
    <row r="362" spans="5:24" x14ac:dyDescent="0.35">
      <c r="E362" s="3">
        <v>44922</v>
      </c>
      <c r="F362">
        <f t="shared" si="90"/>
        <v>27</v>
      </c>
      <c r="G362">
        <f t="shared" si="91"/>
        <v>12</v>
      </c>
      <c r="H362">
        <f>COUNT($H$2:H361)</f>
        <v>360</v>
      </c>
      <c r="I362" s="1">
        <f t="shared" si="92"/>
        <v>6.2014178271546596</v>
      </c>
      <c r="J362" s="1">
        <f t="shared" si="93"/>
        <v>6.2100249303151802</v>
      </c>
      <c r="K362" s="1">
        <f t="shared" si="94"/>
        <v>-0.73631167117119622</v>
      </c>
      <c r="L362" s="1">
        <f t="shared" si="95"/>
        <v>-0.96723130970970417</v>
      </c>
      <c r="M362" s="1">
        <f t="shared" si="96"/>
        <v>-0.4071873734821953</v>
      </c>
      <c r="N362" s="1">
        <f t="shared" si="97"/>
        <v>-0.40683222528495777</v>
      </c>
      <c r="O362" s="1">
        <f t="shared" si="98"/>
        <v>-1.2412771482369591</v>
      </c>
      <c r="P362" s="1">
        <f t="shared" si="99"/>
        <v>1.2416215499347978</v>
      </c>
      <c r="Q362" s="4">
        <f t="shared" si="100"/>
        <v>1046.1760788712209</v>
      </c>
      <c r="R362" s="4">
        <f t="shared" si="101"/>
        <v>477.36853305468696</v>
      </c>
      <c r="S362" s="4">
        <f t="shared" si="102"/>
        <v>1046.1760788712209</v>
      </c>
      <c r="T362" s="4">
        <f t="shared" si="103"/>
        <v>477.36853305468696</v>
      </c>
      <c r="U362" s="4">
        <f t="shared" si="104"/>
        <v>17</v>
      </c>
      <c r="V362" s="4">
        <f t="shared" si="105"/>
        <v>26.176078871220852</v>
      </c>
      <c r="W362" s="4">
        <f t="shared" si="106"/>
        <v>7</v>
      </c>
      <c r="X362" s="4">
        <f t="shared" si="107"/>
        <v>57.368533054686964</v>
      </c>
    </row>
    <row r="363" spans="5:24" x14ac:dyDescent="0.35">
      <c r="E363" s="3">
        <v>44923</v>
      </c>
      <c r="F363">
        <f t="shared" si="90"/>
        <v>28</v>
      </c>
      <c r="G363">
        <f t="shared" si="91"/>
        <v>12</v>
      </c>
      <c r="H363">
        <f>COUNT($H$2:H362)</f>
        <v>361</v>
      </c>
      <c r="I363" s="1">
        <f t="shared" si="92"/>
        <v>6.2186320334756999</v>
      </c>
      <c r="J363" s="1">
        <f t="shared" si="93"/>
        <v>6.2272391366362196</v>
      </c>
      <c r="K363" s="1">
        <f t="shared" si="94"/>
        <v>-1.1976449342091224</v>
      </c>
      <c r="L363" s="1">
        <f t="shared" si="95"/>
        <v>-1.4274982405038505</v>
      </c>
      <c r="M363" s="1">
        <f t="shared" si="96"/>
        <v>-0.40644315958542898</v>
      </c>
      <c r="N363" s="1">
        <f t="shared" si="97"/>
        <v>-0.40602021879490413</v>
      </c>
      <c r="O363" s="1">
        <f t="shared" si="98"/>
        <v>-1.241998677223459</v>
      </c>
      <c r="P363" s="1">
        <f t="shared" si="99"/>
        <v>1.2424084440781598</v>
      </c>
      <c r="Q363" s="4">
        <f t="shared" si="100"/>
        <v>1046.80277439715</v>
      </c>
      <c r="R363" s="4">
        <f t="shared" si="101"/>
        <v>477.64845713212833</v>
      </c>
      <c r="S363" s="4">
        <f t="shared" si="102"/>
        <v>1046.80277439715</v>
      </c>
      <c r="T363" s="4">
        <f t="shared" si="103"/>
        <v>477.64845713212833</v>
      </c>
      <c r="U363" s="4">
        <f t="shared" si="104"/>
        <v>17</v>
      </c>
      <c r="V363" s="4">
        <f t="shared" si="105"/>
        <v>26.80277439714996</v>
      </c>
      <c r="W363" s="4">
        <f t="shared" si="106"/>
        <v>7</v>
      </c>
      <c r="X363" s="4">
        <f t="shared" si="107"/>
        <v>57.648457132128328</v>
      </c>
    </row>
    <row r="364" spans="5:24" x14ac:dyDescent="0.35">
      <c r="E364" s="3">
        <v>44924</v>
      </c>
      <c r="F364">
        <f t="shared" si="90"/>
        <v>29</v>
      </c>
      <c r="G364">
        <f t="shared" si="91"/>
        <v>12</v>
      </c>
      <c r="H364">
        <f>COUNT($H$2:H363)</f>
        <v>362</v>
      </c>
      <c r="I364" s="1">
        <f t="shared" si="92"/>
        <v>6.2358462397967394</v>
      </c>
      <c r="J364" s="1">
        <f t="shared" si="93"/>
        <v>6.24445334295726</v>
      </c>
      <c r="K364" s="1">
        <f t="shared" si="94"/>
        <v>-1.6567371053039461</v>
      </c>
      <c r="L364" s="1">
        <f t="shared" si="95"/>
        <v>-1.8853076011968763</v>
      </c>
      <c r="M364" s="1">
        <f t="shared" si="96"/>
        <v>-0.40556344944144346</v>
      </c>
      <c r="N364" s="1">
        <f t="shared" si="97"/>
        <v>-0.40507290215641856</v>
      </c>
      <c r="O364" s="1">
        <f t="shared" si="98"/>
        <v>-1.2428507568049991</v>
      </c>
      <c r="P364" s="1">
        <f t="shared" si="99"/>
        <v>1.2433255141174828</v>
      </c>
      <c r="Q364" s="4">
        <f t="shared" si="100"/>
        <v>1047.4571488235706</v>
      </c>
      <c r="R364" s="4">
        <f t="shared" si="101"/>
        <v>477.89608952173694</v>
      </c>
      <c r="S364" s="4">
        <f t="shared" si="102"/>
        <v>1047.4571488235706</v>
      </c>
      <c r="T364" s="4">
        <f t="shared" si="103"/>
        <v>477.89608952173694</v>
      </c>
      <c r="U364" s="4">
        <f t="shared" si="104"/>
        <v>17</v>
      </c>
      <c r="V364" s="4">
        <f t="shared" si="105"/>
        <v>27.457148823570606</v>
      </c>
      <c r="W364" s="4">
        <f t="shared" si="106"/>
        <v>7</v>
      </c>
      <c r="X364" s="4">
        <f t="shared" si="107"/>
        <v>57.89608952173694</v>
      </c>
    </row>
    <row r="365" spans="5:24" x14ac:dyDescent="0.35">
      <c r="E365" s="3">
        <v>44925</v>
      </c>
      <c r="F365">
        <f t="shared" si="90"/>
        <v>30</v>
      </c>
      <c r="G365">
        <f t="shared" si="91"/>
        <v>12</v>
      </c>
      <c r="H365">
        <f>COUNT($H$2:H364)</f>
        <v>363</v>
      </c>
      <c r="I365" s="1">
        <f t="shared" si="92"/>
        <v>6.2530604461177797</v>
      </c>
      <c r="J365" s="1">
        <f t="shared" si="93"/>
        <v>6.2616675492782994</v>
      </c>
      <c r="K365" s="1">
        <f t="shared" si="94"/>
        <v>-2.1131560115900627</v>
      </c>
      <c r="L365" s="1">
        <f t="shared" si="95"/>
        <v>-2.3402288455902363</v>
      </c>
      <c r="M365" s="1">
        <f t="shared" si="96"/>
        <v>-0.40454863165985727</v>
      </c>
      <c r="N365" s="1">
        <f t="shared" si="97"/>
        <v>-0.40399069674459287</v>
      </c>
      <c r="O365" s="1">
        <f t="shared" si="98"/>
        <v>-1.2438326072189374</v>
      </c>
      <c r="P365" s="1">
        <f t="shared" si="99"/>
        <v>1.244371919890686</v>
      </c>
      <c r="Q365" s="4">
        <f t="shared" si="100"/>
        <v>1048.1385912691842</v>
      </c>
      <c r="R365" s="4">
        <f t="shared" si="101"/>
        <v>478.11119222827961</v>
      </c>
      <c r="S365" s="4">
        <f t="shared" si="102"/>
        <v>1048.1385912691842</v>
      </c>
      <c r="T365" s="4">
        <f t="shared" si="103"/>
        <v>478.11119222827961</v>
      </c>
      <c r="U365" s="4">
        <f t="shared" si="104"/>
        <v>17</v>
      </c>
      <c r="V365" s="4">
        <f t="shared" si="105"/>
        <v>28.13859126918419</v>
      </c>
      <c r="W365" s="4">
        <f t="shared" si="106"/>
        <v>7</v>
      </c>
      <c r="X365" s="4">
        <f t="shared" si="107"/>
        <v>58.111192228279606</v>
      </c>
    </row>
    <row r="366" spans="5:24" x14ac:dyDescent="0.35">
      <c r="E366" s="3">
        <v>44926</v>
      </c>
      <c r="F366">
        <f t="shared" si="90"/>
        <v>31</v>
      </c>
      <c r="G366">
        <f t="shared" si="91"/>
        <v>12</v>
      </c>
      <c r="H366">
        <f>COUNT($H$2:H365)</f>
        <v>364</v>
      </c>
      <c r="I366" s="1">
        <f t="shared" si="92"/>
        <v>6.27027465243882</v>
      </c>
      <c r="J366" s="1">
        <f t="shared" si="93"/>
        <v>6.2788817555993397</v>
      </c>
      <c r="K366" s="1">
        <f t="shared" si="94"/>
        <v>-2.5664728528148464</v>
      </c>
      <c r="L366" s="1">
        <f t="shared" si="95"/>
        <v>-2.7918350381313939</v>
      </c>
      <c r="M366" s="1">
        <f t="shared" si="96"/>
        <v>-0.40339916025922845</v>
      </c>
      <c r="N366" s="1">
        <f t="shared" si="97"/>
        <v>-0.40277408908992607</v>
      </c>
      <c r="O366" s="1">
        <f t="shared" si="98"/>
        <v>-1.244943328585836</v>
      </c>
      <c r="P366" s="1">
        <f t="shared" si="99"/>
        <v>1.2455467025285358</v>
      </c>
      <c r="Q366" s="4">
        <f t="shared" si="100"/>
        <v>1048.8464666965622</v>
      </c>
      <c r="R366" s="4">
        <f t="shared" si="101"/>
        <v>478.29355807284463</v>
      </c>
      <c r="S366" s="4">
        <f t="shared" si="102"/>
        <v>1048.8464666965622</v>
      </c>
      <c r="T366" s="4">
        <f t="shared" si="103"/>
        <v>478.29355807284463</v>
      </c>
      <c r="U366" s="4">
        <f t="shared" si="104"/>
        <v>17</v>
      </c>
      <c r="V366" s="4">
        <f t="shared" si="105"/>
        <v>28.846466696562175</v>
      </c>
      <c r="W366" s="4">
        <f t="shared" si="106"/>
        <v>7</v>
      </c>
      <c r="X366" s="4">
        <f t="shared" si="107"/>
        <v>58.293558072844633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2022-06-26T21:33:12Z</dcterms:created>
  <dcterms:modified xsi:type="dcterms:W3CDTF">2022-07-09T08:02:28Z</dcterms:modified>
</cp:coreProperties>
</file>