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yannick/Documents/PaRE3To-Projekt/Pareto-Projekt/ANALYSIS/DATA/"/>
    </mc:Choice>
  </mc:AlternateContent>
  <xr:revisionPtr revIDLastSave="0" documentId="13_ncr:1_{7C4314B5-2C17-AD40-9147-CF664B436382}" xr6:coauthVersionLast="45" xr6:coauthVersionMax="45" xr10:uidLastSave="{00000000-0000-0000-0000-000000000000}"/>
  <bookViews>
    <workbookView xWindow="0" yWindow="0" windowWidth="28800" windowHeight="18000" activeTab="6" xr2:uid="{00000000-000D-0000-FFFF-FFFF00000000}"/>
  </bookViews>
  <sheets>
    <sheet name="Wichtige Infos" sheetId="6" r:id="rId1"/>
    <sheet name="Stammdaten" sheetId="8" r:id="rId2"/>
    <sheet name="2020_Unbereinigte Daten" sheetId="9" r:id="rId3"/>
    <sheet name="2019" sheetId="4" r:id="rId4"/>
    <sheet name="2018" sheetId="2" r:id="rId5"/>
    <sheet name="2017" sheetId="3" r:id="rId6"/>
    <sheet name="2016" sheetId="5" r:id="rId7"/>
    <sheet name="2015" sheetId="7" r:id="rId8"/>
    <sheet name="2014" sheetId="10" r:id="rId9"/>
    <sheet name="2013" sheetId="11" r:id="rId10"/>
    <sheet name="2012" sheetId="12"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47" i="9" l="1"/>
  <c r="AM47" i="9"/>
  <c r="AL47" i="9"/>
  <c r="AK47" i="9"/>
  <c r="AJ47" i="9"/>
  <c r="AI47" i="9"/>
  <c r="AH47" i="9"/>
  <c r="AG47" i="9"/>
  <c r="AF47" i="9"/>
  <c r="AE47" i="9"/>
  <c r="AD47" i="9"/>
  <c r="AC47" i="9"/>
  <c r="AB47" i="9"/>
  <c r="AA47" i="9"/>
  <c r="Z47" i="9"/>
  <c r="Y47" i="9"/>
  <c r="X47" i="9"/>
  <c r="AN15" i="9"/>
  <c r="AM15" i="9"/>
  <c r="AL15" i="9"/>
  <c r="AK15" i="9"/>
  <c r="AJ15" i="9"/>
  <c r="AI15" i="9"/>
  <c r="AH15" i="9"/>
  <c r="AG15" i="9"/>
  <c r="AF15" i="9"/>
  <c r="AE15" i="9"/>
  <c r="AD15" i="9"/>
  <c r="AC15" i="9"/>
  <c r="AB15" i="9"/>
  <c r="AA15" i="9"/>
  <c r="Z15" i="9"/>
  <c r="Y15" i="9"/>
  <c r="X15" i="9"/>
  <c r="AN26" i="9"/>
  <c r="AM26" i="9"/>
  <c r="AL26" i="9"/>
  <c r="AK26" i="9"/>
  <c r="AJ26" i="9"/>
  <c r="AI26" i="9"/>
  <c r="AH26" i="9"/>
  <c r="AG26" i="9"/>
  <c r="AF26" i="9"/>
  <c r="AE26" i="9"/>
  <c r="AD26" i="9"/>
  <c r="AC26" i="9"/>
  <c r="AB26" i="9"/>
  <c r="AA26" i="9"/>
  <c r="Z26" i="9"/>
  <c r="Y26" i="9"/>
  <c r="X26" i="9"/>
  <c r="AN45" i="9"/>
  <c r="AM45" i="9"/>
  <c r="AL45" i="9"/>
  <c r="AK45" i="9"/>
  <c r="AJ45" i="9"/>
  <c r="AI45" i="9"/>
  <c r="AH45" i="9"/>
  <c r="AG45" i="9"/>
  <c r="AF45" i="9"/>
  <c r="AE45" i="9"/>
  <c r="AD45" i="9"/>
  <c r="AC45" i="9"/>
  <c r="AB45" i="9"/>
  <c r="AA45" i="9"/>
  <c r="Z45" i="9"/>
  <c r="Y45" i="9"/>
  <c r="X45" i="9"/>
  <c r="AN28" i="9"/>
  <c r="AM28" i="9"/>
  <c r="AL28" i="9"/>
  <c r="AK28" i="9"/>
  <c r="AJ28" i="9"/>
  <c r="AI28" i="9"/>
  <c r="AH28" i="9"/>
  <c r="AG28" i="9"/>
  <c r="AF28" i="9"/>
  <c r="AE28" i="9"/>
  <c r="AD28" i="9"/>
  <c r="AC28" i="9"/>
  <c r="AB28" i="9"/>
  <c r="AA28" i="9"/>
  <c r="Z28" i="9"/>
  <c r="Y28" i="9"/>
  <c r="X28" i="9"/>
  <c r="AN5" i="9"/>
  <c r="AM5" i="9"/>
  <c r="AL5" i="9"/>
  <c r="AK5" i="9"/>
  <c r="AJ5" i="9"/>
  <c r="AI5" i="9"/>
  <c r="AH5" i="9"/>
  <c r="AG5" i="9"/>
  <c r="AF5" i="9"/>
  <c r="AE5" i="9"/>
  <c r="AD5" i="9"/>
  <c r="AC5" i="9"/>
  <c r="AB5" i="9"/>
  <c r="AA5" i="9"/>
  <c r="Z5" i="9"/>
  <c r="Y5" i="9"/>
  <c r="X5" i="9"/>
  <c r="AN49" i="9"/>
  <c r="AM49" i="9"/>
  <c r="AL49" i="9"/>
  <c r="AK49" i="9"/>
  <c r="AJ49" i="9"/>
  <c r="AI49" i="9"/>
  <c r="AH49" i="9"/>
  <c r="AG49" i="9"/>
  <c r="AF49" i="9"/>
  <c r="AE49" i="9"/>
  <c r="AD49" i="9"/>
  <c r="AC49" i="9"/>
  <c r="AB49" i="9"/>
  <c r="AA49" i="9"/>
  <c r="Z49" i="9"/>
  <c r="Y49" i="9"/>
  <c r="X49" i="9"/>
  <c r="AN60" i="9"/>
  <c r="AM60" i="9"/>
  <c r="AL60" i="9"/>
  <c r="AK60" i="9"/>
  <c r="AJ60" i="9"/>
  <c r="AI60" i="9"/>
  <c r="AH60" i="9"/>
  <c r="AG60" i="9"/>
  <c r="AF60" i="9"/>
  <c r="AE60" i="9"/>
  <c r="AD60" i="9"/>
  <c r="AC60" i="9"/>
  <c r="AB60" i="9"/>
  <c r="AA60" i="9"/>
  <c r="Z60" i="9"/>
  <c r="Y60" i="9"/>
  <c r="X60" i="9"/>
  <c r="AN66" i="9"/>
  <c r="AM66" i="9"/>
  <c r="AL66" i="9"/>
  <c r="AK66" i="9"/>
  <c r="AJ66" i="9"/>
  <c r="AI66" i="9"/>
  <c r="AH66" i="9"/>
  <c r="AG66" i="9"/>
  <c r="AF66" i="9"/>
  <c r="AE66" i="9"/>
  <c r="AD66" i="9"/>
  <c r="AC66" i="9"/>
  <c r="AB66" i="9"/>
  <c r="AA66" i="9"/>
  <c r="Z66" i="9"/>
  <c r="Y66" i="9"/>
  <c r="X66" i="9"/>
  <c r="AN67" i="9"/>
  <c r="AM67" i="9"/>
  <c r="AL67" i="9"/>
  <c r="AK67" i="9"/>
  <c r="AJ67" i="9"/>
  <c r="AI67" i="9"/>
  <c r="AH67" i="9"/>
  <c r="AG67" i="9"/>
  <c r="AF67" i="9"/>
  <c r="AE67" i="9"/>
  <c r="AD67" i="9"/>
  <c r="AC67" i="9"/>
  <c r="AB67" i="9"/>
  <c r="AA67" i="9"/>
  <c r="Z67" i="9"/>
  <c r="Y67" i="9"/>
  <c r="X67" i="9"/>
  <c r="AN6" i="9"/>
  <c r="AM6" i="9"/>
  <c r="AL6" i="9"/>
  <c r="AK6" i="9"/>
  <c r="AJ6" i="9"/>
  <c r="AI6" i="9"/>
  <c r="AH6" i="9"/>
  <c r="AG6" i="9"/>
  <c r="AF6" i="9"/>
  <c r="AE6" i="9"/>
  <c r="AD6" i="9"/>
  <c r="AC6" i="9"/>
  <c r="AB6" i="9"/>
  <c r="AA6" i="9"/>
  <c r="Z6" i="9"/>
  <c r="Y6" i="9"/>
  <c r="X6" i="9"/>
  <c r="AN3" i="9"/>
  <c r="AM3" i="9"/>
  <c r="AL3" i="9"/>
  <c r="AK3" i="9"/>
  <c r="AJ3" i="9"/>
  <c r="AI3" i="9"/>
  <c r="AH3" i="9"/>
  <c r="AG3" i="9"/>
  <c r="AF3" i="9"/>
  <c r="AE3" i="9"/>
  <c r="AD3" i="9"/>
  <c r="AC3" i="9"/>
  <c r="AB3" i="9"/>
  <c r="AA3" i="9"/>
  <c r="Z3" i="9"/>
  <c r="Y3" i="9"/>
  <c r="X3" i="9"/>
  <c r="AN4" i="9"/>
  <c r="AM4" i="9"/>
  <c r="AL4" i="9"/>
  <c r="AK4" i="9"/>
  <c r="AJ4" i="9"/>
  <c r="AI4" i="9"/>
  <c r="AH4" i="9"/>
  <c r="AG4" i="9"/>
  <c r="AF4" i="9"/>
  <c r="AE4" i="9"/>
  <c r="AD4" i="9"/>
  <c r="AC4" i="9"/>
  <c r="AB4" i="9"/>
  <c r="AA4" i="9"/>
  <c r="Z4" i="9"/>
  <c r="Y4" i="9"/>
  <c r="X4" i="9"/>
  <c r="AN63" i="9"/>
  <c r="AM63" i="9"/>
  <c r="AL63" i="9"/>
  <c r="AK63" i="9"/>
  <c r="AJ63" i="9"/>
  <c r="AI63" i="9"/>
  <c r="AH63" i="9"/>
  <c r="AG63" i="9"/>
  <c r="AF63" i="9"/>
  <c r="AE63" i="9"/>
  <c r="AD63" i="9"/>
  <c r="AC63" i="9"/>
  <c r="AB63" i="9"/>
  <c r="AA63" i="9"/>
  <c r="Z63" i="9"/>
  <c r="Y63" i="9"/>
  <c r="X63" i="9"/>
  <c r="AN35" i="9"/>
  <c r="AM35" i="9"/>
  <c r="AL35" i="9"/>
  <c r="AK35" i="9"/>
  <c r="AJ35" i="9"/>
  <c r="AI35" i="9"/>
  <c r="AH35" i="9"/>
  <c r="AG35" i="9"/>
  <c r="AF35" i="9"/>
  <c r="AE35" i="9"/>
  <c r="AD35" i="9"/>
  <c r="AC35" i="9"/>
  <c r="AB35" i="9"/>
  <c r="AA35" i="9"/>
  <c r="Z35" i="9"/>
  <c r="Y35" i="9"/>
  <c r="X35" i="9"/>
  <c r="AD23" i="9"/>
  <c r="AC23" i="9"/>
  <c r="AB23" i="9"/>
  <c r="AA23" i="9"/>
  <c r="Z23" i="9"/>
  <c r="Y23" i="9"/>
  <c r="X23" i="9"/>
  <c r="AD22" i="9"/>
  <c r="AC22" i="9"/>
  <c r="AB22" i="9"/>
  <c r="AA22" i="9"/>
  <c r="Z22" i="9"/>
  <c r="Y22" i="9"/>
  <c r="X22" i="9"/>
  <c r="AN21" i="9"/>
  <c r="AM21" i="9"/>
  <c r="AL21" i="9"/>
  <c r="AK21" i="9"/>
  <c r="AJ21" i="9"/>
  <c r="AI21" i="9"/>
  <c r="AH21" i="9"/>
  <c r="AG21" i="9"/>
  <c r="AF21" i="9"/>
  <c r="AE21" i="9"/>
  <c r="AD21" i="9"/>
  <c r="AC21" i="9"/>
  <c r="AB21" i="9"/>
  <c r="AA21" i="9"/>
  <c r="Z21" i="9"/>
  <c r="Y21" i="9"/>
  <c r="X21" i="9"/>
  <c r="AN54" i="9"/>
  <c r="AM54" i="9"/>
  <c r="AL54" i="9"/>
  <c r="AK54" i="9"/>
  <c r="AJ54" i="9"/>
  <c r="AI54" i="9"/>
  <c r="AH54" i="9"/>
  <c r="AG54" i="9"/>
  <c r="AF54" i="9"/>
  <c r="AE54" i="9"/>
  <c r="AD54" i="9"/>
  <c r="AC54" i="9"/>
  <c r="AB54" i="9"/>
  <c r="AA54" i="9"/>
  <c r="Z54" i="9"/>
  <c r="Y54" i="9"/>
  <c r="X54" i="9"/>
  <c r="AN44" i="9"/>
  <c r="AM44" i="9"/>
  <c r="AL44" i="9"/>
  <c r="AK44" i="9"/>
  <c r="AJ44" i="9"/>
  <c r="AI44" i="9"/>
  <c r="AH44" i="9"/>
  <c r="AG44" i="9"/>
  <c r="AF44" i="9"/>
  <c r="AE44" i="9"/>
  <c r="AD44" i="9"/>
  <c r="AC44" i="9"/>
  <c r="AB44" i="9"/>
  <c r="AA44" i="9"/>
  <c r="Z44" i="9"/>
  <c r="Y44" i="9"/>
  <c r="X44" i="9"/>
  <c r="AN55" i="9"/>
  <c r="AM55" i="9"/>
  <c r="AL55" i="9"/>
  <c r="AK55" i="9"/>
  <c r="AJ55" i="9"/>
  <c r="AI55" i="9"/>
  <c r="AH55" i="9"/>
  <c r="AG55" i="9"/>
  <c r="AF55" i="9"/>
  <c r="AE55" i="9"/>
  <c r="AD55" i="9"/>
  <c r="AC55" i="9"/>
  <c r="AB55" i="9"/>
  <c r="AA55" i="9"/>
  <c r="Z55" i="9"/>
  <c r="Y55" i="9"/>
  <c r="X55" i="9"/>
  <c r="AN69" i="9"/>
  <c r="AM69" i="9"/>
  <c r="AL69" i="9"/>
  <c r="AK69" i="9"/>
  <c r="AJ69" i="9"/>
  <c r="AI69" i="9"/>
  <c r="AH69" i="9"/>
  <c r="AG69" i="9"/>
  <c r="AF69" i="9"/>
  <c r="AE69" i="9"/>
  <c r="AD69" i="9"/>
  <c r="AC69" i="9"/>
  <c r="AB69" i="9"/>
  <c r="AA69" i="9"/>
  <c r="Z69" i="9"/>
  <c r="Y69" i="9"/>
  <c r="X69" i="9"/>
  <c r="AN46" i="9"/>
  <c r="AM46" i="9"/>
  <c r="AL46" i="9"/>
  <c r="AK46" i="9"/>
  <c r="AJ46" i="9"/>
  <c r="AI46" i="9"/>
  <c r="AH46" i="9"/>
  <c r="AG46" i="9"/>
  <c r="AF46" i="9"/>
  <c r="AE46" i="9"/>
  <c r="AD46" i="9"/>
  <c r="AC46" i="9"/>
  <c r="AB46" i="9"/>
  <c r="AA46" i="9"/>
  <c r="Z46" i="9"/>
  <c r="Y46" i="9"/>
  <c r="X46" i="9"/>
  <c r="AN57" i="9"/>
  <c r="AM57" i="9"/>
  <c r="AL57" i="9"/>
  <c r="AK57" i="9"/>
  <c r="AJ57" i="9"/>
  <c r="AI57" i="9"/>
  <c r="AH57" i="9"/>
  <c r="AG57" i="9"/>
  <c r="AF57" i="9"/>
  <c r="AE57" i="9"/>
  <c r="AD57" i="9"/>
  <c r="AC57" i="9"/>
  <c r="AB57" i="9"/>
  <c r="AA57" i="9"/>
  <c r="Z57" i="9"/>
  <c r="Y57" i="9"/>
  <c r="X57" i="9"/>
  <c r="AN61" i="9"/>
  <c r="AM61" i="9"/>
  <c r="AL61" i="9"/>
  <c r="AK61" i="9"/>
  <c r="AJ61" i="9"/>
  <c r="AI61" i="9"/>
  <c r="AH61" i="9"/>
  <c r="AG61" i="9"/>
  <c r="AF61" i="9"/>
  <c r="AE61" i="9"/>
  <c r="AD61" i="9"/>
  <c r="AC61" i="9"/>
  <c r="AB61" i="9"/>
  <c r="AA61" i="9"/>
  <c r="Z61" i="9"/>
  <c r="Y61" i="9"/>
  <c r="X61" i="9"/>
  <c r="AN14" i="9"/>
  <c r="AM14" i="9"/>
  <c r="AL14" i="9"/>
  <c r="AK14" i="9"/>
  <c r="AJ14" i="9"/>
  <c r="AI14" i="9"/>
  <c r="AH14" i="9"/>
  <c r="AG14" i="9"/>
  <c r="AF14" i="9"/>
  <c r="AE14" i="9"/>
  <c r="AD14" i="9"/>
  <c r="AC14" i="9"/>
  <c r="AB14" i="9"/>
  <c r="AA14" i="9"/>
  <c r="Z14" i="9"/>
  <c r="Y14" i="9"/>
  <c r="X14" i="9"/>
  <c r="AN34" i="9"/>
  <c r="AM34" i="9"/>
  <c r="AL34" i="9"/>
  <c r="AK34" i="9"/>
  <c r="AJ34" i="9"/>
  <c r="AI34" i="9"/>
  <c r="AH34" i="9"/>
  <c r="AG34" i="9"/>
  <c r="AF34" i="9"/>
  <c r="AE34" i="9"/>
  <c r="AD34" i="9"/>
  <c r="AC34" i="9"/>
  <c r="AB34" i="9"/>
  <c r="AA34" i="9"/>
  <c r="Z34" i="9"/>
  <c r="Y34" i="9"/>
  <c r="X34" i="9"/>
  <c r="AN10" i="9"/>
  <c r="AM10" i="9"/>
  <c r="AL10" i="9"/>
  <c r="AK10" i="9"/>
  <c r="AJ10" i="9"/>
  <c r="AI10" i="9"/>
  <c r="AH10" i="9"/>
  <c r="AG10" i="9"/>
  <c r="AF10" i="9"/>
  <c r="AE10" i="9"/>
  <c r="AD10" i="9"/>
  <c r="AC10" i="9"/>
  <c r="AB10" i="9"/>
  <c r="AA10" i="9"/>
  <c r="Z10" i="9"/>
  <c r="Y10" i="9"/>
  <c r="X10" i="9"/>
  <c r="AN68" i="9"/>
  <c r="AM68" i="9"/>
  <c r="AL68" i="9"/>
  <c r="AK68" i="9"/>
  <c r="AJ68" i="9"/>
  <c r="AI68" i="9"/>
  <c r="AH68" i="9"/>
  <c r="AG68" i="9"/>
  <c r="AF68" i="9"/>
  <c r="AE68" i="9"/>
  <c r="AD68" i="9"/>
  <c r="AC68" i="9"/>
  <c r="AB68" i="9"/>
  <c r="AA68" i="9"/>
  <c r="Z68" i="9"/>
  <c r="Y68" i="9"/>
  <c r="X68" i="9"/>
  <c r="AN43" i="9"/>
  <c r="AM43" i="9"/>
  <c r="AL43" i="9"/>
  <c r="AK43" i="9"/>
  <c r="AJ43" i="9"/>
  <c r="AI43" i="9"/>
  <c r="AH43" i="9"/>
  <c r="AG43" i="9"/>
  <c r="AF43" i="9"/>
  <c r="AE43" i="9"/>
  <c r="AD43" i="9"/>
  <c r="AC43" i="9"/>
  <c r="AB43" i="9"/>
  <c r="AA43" i="9"/>
  <c r="Z43" i="9"/>
  <c r="Y43" i="9"/>
  <c r="X43" i="9"/>
  <c r="AN38" i="9"/>
  <c r="AM38" i="9"/>
  <c r="AL38" i="9"/>
  <c r="AK38" i="9"/>
  <c r="AJ38" i="9"/>
  <c r="AI38" i="9"/>
  <c r="AH38" i="9"/>
  <c r="AG38" i="9"/>
  <c r="AF38" i="9"/>
  <c r="AE38" i="9"/>
  <c r="AD38" i="9"/>
  <c r="AC38" i="9"/>
  <c r="AB38" i="9"/>
  <c r="AA38" i="9"/>
  <c r="Z38" i="9"/>
  <c r="Y38" i="9"/>
  <c r="X38" i="9"/>
  <c r="AN58" i="9"/>
  <c r="AM58" i="9"/>
  <c r="AL58" i="9"/>
  <c r="AK58" i="9"/>
  <c r="AJ58" i="9"/>
  <c r="AI58" i="9"/>
  <c r="AH58" i="9"/>
  <c r="AG58" i="9"/>
  <c r="AF58" i="9"/>
  <c r="AE58" i="9"/>
  <c r="AD58" i="9"/>
  <c r="AC58" i="9"/>
  <c r="AB58" i="9"/>
  <c r="AA58" i="9"/>
  <c r="Z58" i="9"/>
  <c r="Y58" i="9"/>
  <c r="X58" i="9"/>
  <c r="AN64" i="9"/>
  <c r="AM64" i="9"/>
  <c r="AL64" i="9"/>
  <c r="AK64" i="9"/>
  <c r="AJ64" i="9"/>
  <c r="AI64" i="9"/>
  <c r="AH64" i="9"/>
  <c r="AG64" i="9"/>
  <c r="AF64" i="9"/>
  <c r="AE64" i="9"/>
  <c r="AD64" i="9"/>
  <c r="AC64" i="9"/>
  <c r="AB64" i="9"/>
  <c r="AA64" i="9"/>
  <c r="Z64" i="9"/>
  <c r="Y64" i="9"/>
  <c r="X64" i="9"/>
  <c r="AN13" i="9"/>
  <c r="AM13" i="9"/>
  <c r="AL13" i="9"/>
  <c r="AK13" i="9"/>
  <c r="AJ13" i="9"/>
  <c r="AI13" i="9"/>
  <c r="AH13" i="9"/>
  <c r="AG13" i="9"/>
  <c r="AF13" i="9"/>
  <c r="AE13" i="9"/>
  <c r="AD13" i="9"/>
  <c r="AC13" i="9"/>
  <c r="AB13" i="9"/>
  <c r="AA13" i="9"/>
  <c r="Z13" i="9"/>
  <c r="Y13" i="9"/>
  <c r="X13" i="9"/>
  <c r="AN42" i="9"/>
  <c r="AM42" i="9"/>
  <c r="AL42" i="9"/>
  <c r="AK42" i="9"/>
  <c r="AJ42" i="9"/>
  <c r="AI42" i="9"/>
  <c r="AH42" i="9"/>
  <c r="AG42" i="9"/>
  <c r="AF42" i="9"/>
  <c r="AE42" i="9"/>
  <c r="AD42" i="9"/>
  <c r="AC42" i="9"/>
  <c r="AB42" i="9"/>
  <c r="AA42" i="9"/>
  <c r="Z42" i="9"/>
  <c r="Y42" i="9"/>
  <c r="X42" i="9"/>
  <c r="AN27" i="9"/>
  <c r="AM27" i="9"/>
  <c r="AL27" i="9"/>
  <c r="AK27" i="9"/>
  <c r="AJ27" i="9"/>
  <c r="AI27" i="9"/>
  <c r="AH27" i="9"/>
  <c r="AG27" i="9"/>
  <c r="AF27" i="9"/>
  <c r="AE27" i="9"/>
  <c r="AD27" i="9"/>
  <c r="AC27" i="9"/>
  <c r="AB27" i="9"/>
  <c r="AA27" i="9"/>
  <c r="Z27" i="9"/>
  <c r="Y27" i="9"/>
  <c r="X27" i="9"/>
  <c r="AN25" i="9"/>
  <c r="AM25" i="9"/>
  <c r="AL25" i="9"/>
  <c r="AK25" i="9"/>
  <c r="AJ25" i="9"/>
  <c r="AI25" i="9"/>
  <c r="AH25" i="9"/>
  <c r="AG25" i="9"/>
  <c r="AF25" i="9"/>
  <c r="AE25" i="9"/>
  <c r="AD25" i="9"/>
  <c r="AC25" i="9"/>
  <c r="AB25" i="9"/>
  <c r="AA25" i="9"/>
  <c r="Z25" i="9"/>
  <c r="Y25" i="9"/>
  <c r="X25" i="9"/>
  <c r="AN24" i="9"/>
  <c r="AM24" i="9"/>
  <c r="AL24" i="9"/>
  <c r="AK24" i="9"/>
  <c r="AJ24" i="9"/>
  <c r="AI24" i="9"/>
  <c r="AH24" i="9"/>
  <c r="AG24" i="9"/>
  <c r="AF24" i="9"/>
  <c r="AE24" i="9"/>
  <c r="AD24" i="9"/>
  <c r="AC24" i="9"/>
  <c r="AB24" i="9"/>
  <c r="AA24" i="9"/>
  <c r="Z24" i="9"/>
  <c r="Y24" i="9"/>
  <c r="X24" i="9"/>
  <c r="AN71" i="9"/>
  <c r="AM71" i="9"/>
  <c r="AL71" i="9"/>
  <c r="AK71" i="9"/>
  <c r="AJ71" i="9"/>
  <c r="AI71" i="9"/>
  <c r="AH71" i="9"/>
  <c r="AG71" i="9"/>
  <c r="AF71" i="9"/>
  <c r="AE71" i="9"/>
  <c r="AD71" i="9"/>
  <c r="AC71" i="9"/>
  <c r="AB71" i="9"/>
  <c r="AA71" i="9"/>
  <c r="Z71" i="9"/>
  <c r="Y71" i="9"/>
  <c r="X71" i="9"/>
  <c r="AN36" i="9"/>
  <c r="AM36" i="9"/>
  <c r="AL36" i="9"/>
  <c r="AK36" i="9"/>
  <c r="AJ36" i="9"/>
  <c r="AI36" i="9"/>
  <c r="AH36" i="9"/>
  <c r="AG36" i="9"/>
  <c r="AF36" i="9"/>
  <c r="AE36" i="9"/>
  <c r="AD36" i="9"/>
  <c r="AC36" i="9"/>
  <c r="AB36" i="9"/>
  <c r="AA36" i="9"/>
  <c r="Z36" i="9"/>
  <c r="Y36" i="9"/>
  <c r="X36" i="9"/>
  <c r="AN39" i="9"/>
  <c r="AM39" i="9"/>
  <c r="AL39" i="9"/>
  <c r="AK39" i="9"/>
  <c r="AJ39" i="9"/>
  <c r="AI39" i="9"/>
  <c r="AH39" i="9"/>
  <c r="AG39" i="9"/>
  <c r="AF39" i="9"/>
  <c r="AE39" i="9"/>
  <c r="AD39" i="9"/>
  <c r="AC39" i="9"/>
  <c r="AB39" i="9"/>
  <c r="AA39" i="9"/>
  <c r="Z39" i="9"/>
  <c r="Y39" i="9"/>
  <c r="X39" i="9"/>
  <c r="AN19" i="9"/>
  <c r="AM19" i="9"/>
  <c r="AL19" i="9"/>
  <c r="AK19" i="9"/>
  <c r="AJ19" i="9"/>
  <c r="AI19" i="9"/>
  <c r="AH19" i="9"/>
  <c r="AG19" i="9"/>
  <c r="AF19" i="9"/>
  <c r="AE19" i="9"/>
  <c r="AD19" i="9"/>
  <c r="AC19" i="9"/>
  <c r="AB19" i="9"/>
  <c r="AA19" i="9"/>
  <c r="Z19" i="9"/>
  <c r="Y19" i="9"/>
  <c r="X19" i="9"/>
  <c r="AN8" i="9"/>
  <c r="AM8" i="9"/>
  <c r="AL8" i="9"/>
  <c r="AK8" i="9"/>
  <c r="AJ8" i="9"/>
  <c r="AI8" i="9"/>
  <c r="AH8" i="9"/>
  <c r="AG8" i="9"/>
  <c r="AF8" i="9"/>
  <c r="AE8" i="9"/>
  <c r="AD8" i="9"/>
  <c r="AC8" i="9"/>
  <c r="AB8" i="9"/>
  <c r="AA8" i="9"/>
  <c r="Z8" i="9"/>
  <c r="Y8" i="9"/>
  <c r="X8" i="9"/>
  <c r="AN7" i="9"/>
  <c r="AM7" i="9"/>
  <c r="AL7" i="9"/>
  <c r="AK7" i="9"/>
  <c r="AJ7" i="9"/>
  <c r="AI7" i="9"/>
  <c r="AH7" i="9"/>
  <c r="AG7" i="9"/>
  <c r="AF7" i="9"/>
  <c r="AE7" i="9"/>
  <c r="AD7" i="9"/>
  <c r="AC7" i="9"/>
  <c r="AB7" i="9"/>
  <c r="AA7" i="9"/>
  <c r="Z7" i="9"/>
  <c r="Y7" i="9"/>
  <c r="X7" i="9"/>
  <c r="AN33" i="9"/>
  <c r="AM33" i="9"/>
  <c r="AL33" i="9"/>
  <c r="AK33" i="9"/>
  <c r="AJ33" i="9"/>
  <c r="AI33" i="9"/>
  <c r="AH33" i="9"/>
  <c r="AG33" i="9"/>
  <c r="AF33" i="9"/>
  <c r="AE33" i="9"/>
  <c r="AD33" i="9"/>
  <c r="AC33" i="9"/>
  <c r="AB33" i="9"/>
  <c r="AA33" i="9"/>
  <c r="Z33" i="9"/>
  <c r="Y33" i="9"/>
  <c r="X33" i="9"/>
  <c r="AN32" i="9"/>
  <c r="AM32" i="9"/>
  <c r="AL32" i="9"/>
  <c r="AK32" i="9"/>
  <c r="AJ32" i="9"/>
  <c r="AI32" i="9"/>
  <c r="AH32" i="9"/>
  <c r="AG32" i="9"/>
  <c r="AF32" i="9"/>
  <c r="AE32" i="9"/>
  <c r="AD32" i="9"/>
  <c r="AC32" i="9"/>
  <c r="AB32" i="9"/>
  <c r="AA32" i="9"/>
  <c r="Z32" i="9"/>
  <c r="Y32" i="9"/>
  <c r="X32" i="9"/>
  <c r="AN31" i="9"/>
  <c r="AM31" i="9"/>
  <c r="AL31" i="9"/>
  <c r="AK31" i="9"/>
  <c r="AJ31" i="9"/>
  <c r="AI31" i="9"/>
  <c r="AH31" i="9"/>
  <c r="AG31" i="9"/>
  <c r="AF31" i="9"/>
  <c r="AE31" i="9"/>
  <c r="AD31" i="9"/>
  <c r="AC31" i="9"/>
  <c r="AB31" i="9"/>
  <c r="AA31" i="9"/>
  <c r="Z31" i="9"/>
  <c r="Y31" i="9"/>
  <c r="X31" i="9"/>
  <c r="AN11" i="9"/>
  <c r="AM11" i="9"/>
  <c r="AL11" i="9"/>
  <c r="AK11" i="9"/>
  <c r="AJ11" i="9"/>
  <c r="AI11" i="9"/>
  <c r="AH11" i="9"/>
  <c r="AG11" i="9"/>
  <c r="AF11" i="9"/>
  <c r="AE11" i="9"/>
  <c r="AD11" i="9"/>
  <c r="AC11" i="9"/>
  <c r="AB11" i="9"/>
  <c r="AA11" i="9"/>
  <c r="Z11" i="9"/>
  <c r="Y11" i="9"/>
  <c r="X11" i="9"/>
  <c r="AN56" i="9"/>
  <c r="AM56" i="9"/>
  <c r="AL56" i="9"/>
  <c r="AK56" i="9"/>
  <c r="AJ56" i="9"/>
  <c r="AI56" i="9"/>
  <c r="AH56" i="9"/>
  <c r="AG56" i="9"/>
  <c r="AF56" i="9"/>
  <c r="AE56" i="9"/>
  <c r="AD56" i="9"/>
  <c r="AC56" i="9"/>
  <c r="AB56" i="9"/>
  <c r="AA56" i="9"/>
  <c r="Z56" i="9"/>
  <c r="Y56" i="9"/>
  <c r="X56" i="9"/>
  <c r="AN12" i="9"/>
  <c r="AM12" i="9"/>
  <c r="AL12" i="9"/>
  <c r="AK12" i="9"/>
  <c r="AJ12" i="9"/>
  <c r="AI12" i="9"/>
  <c r="AH12" i="9"/>
  <c r="AG12" i="9"/>
  <c r="AF12" i="9"/>
  <c r="AE12" i="9"/>
  <c r="AD12" i="9"/>
  <c r="AC12" i="9"/>
  <c r="AB12" i="9"/>
  <c r="AA12" i="9"/>
  <c r="Z12" i="9"/>
  <c r="Y12" i="9"/>
  <c r="X12" i="9"/>
  <c r="AN65" i="9"/>
  <c r="AM65" i="9"/>
  <c r="AL65" i="9"/>
  <c r="AK65" i="9"/>
  <c r="AJ65" i="9"/>
  <c r="AI65" i="9"/>
  <c r="AH65" i="9"/>
  <c r="AG65" i="9"/>
  <c r="AF65" i="9"/>
  <c r="AE65" i="9"/>
  <c r="AD65" i="9"/>
  <c r="AC65" i="9"/>
  <c r="AB65" i="9"/>
  <c r="AA65" i="9"/>
  <c r="Z65" i="9"/>
  <c r="Y65" i="9"/>
  <c r="X65" i="9"/>
  <c r="AN30" i="9"/>
  <c r="AM30" i="9"/>
  <c r="AL30" i="9"/>
  <c r="AK30" i="9"/>
  <c r="AJ30" i="9"/>
  <c r="AI30" i="9"/>
  <c r="AH30" i="9"/>
  <c r="AG30" i="9"/>
  <c r="AF30" i="9"/>
  <c r="AE30" i="9"/>
  <c r="AD30" i="9"/>
  <c r="AC30" i="9"/>
  <c r="AB30" i="9"/>
  <c r="AA30" i="9"/>
  <c r="Z30" i="9"/>
  <c r="Y30" i="9"/>
  <c r="X30" i="9"/>
  <c r="AN48" i="9"/>
  <c r="AM48" i="9"/>
  <c r="AL48" i="9"/>
  <c r="AK48" i="9"/>
  <c r="AJ48" i="9"/>
  <c r="AI48" i="9"/>
  <c r="AH48" i="9"/>
  <c r="AG48" i="9"/>
  <c r="AF48" i="9"/>
  <c r="AE48" i="9"/>
  <c r="AD48" i="9"/>
  <c r="AC48" i="9"/>
  <c r="AB48" i="9"/>
  <c r="AA48" i="9"/>
  <c r="Z48" i="9"/>
  <c r="Y48" i="9"/>
  <c r="X48" i="9"/>
  <c r="AN29" i="9"/>
  <c r="AM29" i="9"/>
  <c r="AL29" i="9"/>
  <c r="AK29" i="9"/>
  <c r="AJ29" i="9"/>
  <c r="AI29" i="9"/>
  <c r="AH29" i="9"/>
  <c r="AG29" i="9"/>
  <c r="AF29" i="9"/>
  <c r="AE29" i="9"/>
  <c r="AD29" i="9"/>
  <c r="AC29" i="9"/>
  <c r="AB29" i="9"/>
  <c r="AA29" i="9"/>
  <c r="Z29" i="9"/>
  <c r="Y29" i="9"/>
  <c r="X29" i="9"/>
  <c r="AN41" i="9"/>
  <c r="AM41" i="9"/>
  <c r="AL41" i="9"/>
  <c r="AK41" i="9"/>
  <c r="AJ41" i="9"/>
  <c r="AI41" i="9"/>
  <c r="AH41" i="9"/>
  <c r="AG41" i="9"/>
  <c r="AF41" i="9"/>
  <c r="AE41" i="9"/>
  <c r="AD41" i="9"/>
  <c r="AC41" i="9"/>
  <c r="AB41" i="9"/>
  <c r="AA41" i="9"/>
  <c r="Z41" i="9"/>
  <c r="Y41" i="9"/>
  <c r="X41" i="9"/>
  <c r="AN62" i="9"/>
  <c r="AM62" i="9"/>
  <c r="AL62" i="9"/>
  <c r="AK62" i="9"/>
  <c r="AJ62" i="9"/>
  <c r="AI62" i="9"/>
  <c r="AH62" i="9"/>
  <c r="AG62" i="9"/>
  <c r="AF62" i="9"/>
  <c r="AE62" i="9"/>
  <c r="AD62" i="9"/>
  <c r="AC62" i="9"/>
  <c r="AB62" i="9"/>
  <c r="AA62" i="9"/>
  <c r="Z62" i="9"/>
  <c r="Y62" i="9"/>
  <c r="X62" i="9"/>
  <c r="AN37" i="9"/>
  <c r="AM37" i="9"/>
  <c r="AL37" i="9"/>
  <c r="AK37" i="9"/>
  <c r="AJ37" i="9"/>
  <c r="AI37" i="9"/>
  <c r="AH37" i="9"/>
  <c r="AG37" i="9"/>
  <c r="AF37" i="9"/>
  <c r="AE37" i="9"/>
  <c r="AD37" i="9"/>
  <c r="AC37" i="9"/>
  <c r="AB37" i="9"/>
  <c r="AA37" i="9"/>
  <c r="Z37" i="9"/>
  <c r="Y37" i="9"/>
  <c r="X37" i="9"/>
  <c r="AN51" i="9"/>
  <c r="AM51" i="9"/>
  <c r="AL51" i="9"/>
  <c r="AK51" i="9"/>
  <c r="AJ51" i="9"/>
  <c r="AI51" i="9"/>
  <c r="AH51" i="9"/>
  <c r="AG51" i="9"/>
  <c r="AF51" i="9"/>
  <c r="AE51" i="9"/>
  <c r="AD51" i="9"/>
  <c r="AC51" i="9"/>
  <c r="AB51" i="9"/>
  <c r="AA51" i="9"/>
  <c r="Z51" i="9"/>
  <c r="Y51" i="9"/>
  <c r="X51" i="9"/>
  <c r="AN17" i="9"/>
  <c r="AM17" i="9"/>
  <c r="AL17" i="9"/>
  <c r="AK17" i="9"/>
  <c r="AJ17" i="9"/>
  <c r="AI17" i="9"/>
  <c r="AH17" i="9"/>
  <c r="AG17" i="9"/>
  <c r="AF17" i="9"/>
  <c r="AE17" i="9"/>
  <c r="AD17" i="9"/>
  <c r="AC17" i="9"/>
  <c r="AB17" i="9"/>
  <c r="AA17" i="9"/>
  <c r="Z17" i="9"/>
  <c r="Y17" i="9"/>
  <c r="X17" i="9"/>
  <c r="AN70" i="9"/>
  <c r="AM70" i="9"/>
  <c r="AL70" i="9"/>
  <c r="AK70" i="9"/>
  <c r="AJ70" i="9"/>
  <c r="AI70" i="9"/>
  <c r="AH70" i="9"/>
  <c r="AG70" i="9"/>
  <c r="AF70" i="9"/>
  <c r="AE70" i="9"/>
  <c r="AD70" i="9"/>
  <c r="AC70" i="9"/>
  <c r="AB70" i="9"/>
  <c r="AA70" i="9"/>
  <c r="Z70" i="9"/>
  <c r="Y70" i="9"/>
  <c r="X70" i="9"/>
  <c r="AN52" i="9"/>
  <c r="AM52" i="9"/>
  <c r="AL52" i="9"/>
  <c r="AK52" i="9"/>
  <c r="AJ52" i="9"/>
  <c r="AI52" i="9"/>
  <c r="AH52" i="9"/>
  <c r="AG52" i="9"/>
  <c r="AF52" i="9"/>
  <c r="AE52" i="9"/>
  <c r="AD52" i="9"/>
  <c r="AC52" i="9"/>
  <c r="AB52" i="9"/>
  <c r="AA52" i="9"/>
  <c r="Z52" i="9"/>
  <c r="Y52" i="9"/>
  <c r="X52" i="9"/>
  <c r="AN53" i="9"/>
  <c r="AM53" i="9"/>
  <c r="AL53" i="9"/>
  <c r="AK53" i="9"/>
  <c r="AJ53" i="9"/>
  <c r="AI53" i="9"/>
  <c r="AH53" i="9"/>
  <c r="AG53" i="9"/>
  <c r="AF53" i="9"/>
  <c r="AE53" i="9"/>
  <c r="AD53" i="9"/>
  <c r="AC53" i="9"/>
  <c r="AB53" i="9"/>
  <c r="AA53" i="9"/>
  <c r="Z53" i="9"/>
  <c r="Y53" i="9"/>
  <c r="X53" i="9"/>
  <c r="AN59" i="9"/>
  <c r="AM59" i="9"/>
  <c r="AL59" i="9"/>
  <c r="AK59" i="9"/>
  <c r="AJ59" i="9"/>
  <c r="AI59" i="9"/>
  <c r="AH59" i="9"/>
  <c r="AG59" i="9"/>
  <c r="AF59" i="9"/>
  <c r="AE59" i="9"/>
  <c r="AD59" i="9"/>
  <c r="AC59" i="9"/>
  <c r="AB59" i="9"/>
  <c r="AA59" i="9"/>
  <c r="Z59" i="9"/>
  <c r="Y59" i="9"/>
  <c r="X59" i="9"/>
  <c r="AN20" i="9"/>
  <c r="AM20" i="9"/>
  <c r="AL20" i="9"/>
  <c r="AK20" i="9"/>
  <c r="AJ20" i="9"/>
  <c r="AI20" i="9"/>
  <c r="AH20" i="9"/>
  <c r="AG20" i="9"/>
  <c r="AF20" i="9"/>
  <c r="AE20" i="9"/>
  <c r="AD20" i="9"/>
  <c r="AC20" i="9"/>
  <c r="AB20" i="9"/>
  <c r="AA20" i="9"/>
  <c r="Z20" i="9"/>
  <c r="Y20" i="9"/>
  <c r="X20" i="9"/>
  <c r="AN16" i="9"/>
  <c r="AM16" i="9"/>
  <c r="AL16" i="9"/>
  <c r="AK16" i="9"/>
  <c r="AJ16" i="9"/>
  <c r="AI16" i="9"/>
  <c r="AH16" i="9"/>
  <c r="AG16" i="9"/>
  <c r="AF16" i="9"/>
  <c r="AE16" i="9"/>
  <c r="AD16" i="9"/>
  <c r="AC16" i="9"/>
  <c r="AB16" i="9"/>
  <c r="AA16" i="9"/>
  <c r="Z16" i="9"/>
  <c r="Y16" i="9"/>
  <c r="X16" i="9"/>
  <c r="AN40" i="9"/>
  <c r="AM40" i="9"/>
  <c r="AL40" i="9"/>
  <c r="AK40" i="9"/>
  <c r="AJ40" i="9"/>
  <c r="AI40" i="9"/>
  <c r="AH40" i="9"/>
  <c r="AG40" i="9"/>
  <c r="AF40" i="9"/>
  <c r="AE40" i="9"/>
  <c r="AD40" i="9"/>
  <c r="AC40" i="9"/>
  <c r="AB40" i="9"/>
  <c r="AA40" i="9"/>
  <c r="Z40" i="9"/>
  <c r="Y40" i="9"/>
  <c r="X40" i="9"/>
  <c r="AN9" i="9"/>
  <c r="AM9" i="9"/>
  <c r="AL9" i="9"/>
  <c r="AK9" i="9"/>
  <c r="AJ9" i="9"/>
  <c r="AI9" i="9"/>
  <c r="AH9" i="9"/>
  <c r="AG9" i="9"/>
  <c r="AF9" i="9"/>
  <c r="AE9" i="9"/>
  <c r="AD9" i="9"/>
  <c r="AC9" i="9"/>
  <c r="AB9" i="9"/>
  <c r="AA9" i="9"/>
  <c r="Z9" i="9"/>
  <c r="Y9" i="9"/>
  <c r="X9" i="9"/>
  <c r="AN50" i="9"/>
  <c r="AM50" i="9"/>
  <c r="AL50" i="9"/>
  <c r="AK50" i="9"/>
  <c r="AJ50" i="9"/>
  <c r="AI50" i="9"/>
  <c r="AH50" i="9"/>
  <c r="AG50" i="9"/>
  <c r="AF50" i="9"/>
  <c r="AE50" i="9"/>
  <c r="AD50" i="9"/>
  <c r="AC50" i="9"/>
  <c r="AB50" i="9"/>
  <c r="AA50" i="9"/>
  <c r="Z50" i="9"/>
  <c r="Y50" i="9"/>
  <c r="X50" i="9"/>
  <c r="AN18" i="9"/>
  <c r="AM18" i="9"/>
  <c r="AL18" i="9"/>
  <c r="AK18" i="9"/>
  <c r="AJ18" i="9"/>
  <c r="AI18" i="9"/>
  <c r="AH18" i="9"/>
  <c r="AG18" i="9"/>
  <c r="AF18" i="9"/>
  <c r="AE18" i="9"/>
  <c r="AD18" i="9"/>
  <c r="AC18" i="9"/>
  <c r="AB18" i="9"/>
  <c r="AA18" i="9"/>
  <c r="Z18" i="9"/>
  <c r="Y18" i="9"/>
  <c r="X18" i="9"/>
  <c r="DD1540" i="4" l="1"/>
  <c r="P41" i="4"/>
  <c r="G41" i="4"/>
  <c r="G69" i="4"/>
  <c r="P14" i="4"/>
  <c r="G14" i="4"/>
  <c r="P22" i="4"/>
  <c r="G22" i="4"/>
  <c r="P39" i="4"/>
  <c r="G39" i="4"/>
  <c r="P24" i="4"/>
  <c r="G24" i="4"/>
  <c r="P4" i="4"/>
  <c r="G4" i="4"/>
  <c r="P43" i="4"/>
  <c r="G43" i="4"/>
  <c r="P54" i="4"/>
  <c r="G54" i="4"/>
  <c r="P67" i="4"/>
  <c r="L67" i="4"/>
  <c r="F67" i="4"/>
  <c r="G67" i="4" s="1"/>
  <c r="P60" i="4"/>
  <c r="G60" i="4"/>
  <c r="P61" i="4"/>
  <c r="G61" i="4"/>
  <c r="P5" i="4"/>
  <c r="G5" i="4"/>
  <c r="P2" i="4"/>
  <c r="G2" i="4"/>
  <c r="P3" i="4"/>
  <c r="G3" i="4"/>
  <c r="P57" i="4"/>
  <c r="G57" i="4"/>
  <c r="P29" i="4"/>
  <c r="G29" i="4"/>
  <c r="P20" i="4"/>
  <c r="G20" i="4"/>
  <c r="P48" i="4"/>
  <c r="G48" i="4"/>
  <c r="P38" i="4"/>
  <c r="G38" i="4"/>
  <c r="P49" i="4"/>
  <c r="G49" i="4"/>
  <c r="P63" i="4"/>
  <c r="G63" i="4"/>
  <c r="P40" i="4"/>
  <c r="G40" i="4"/>
  <c r="P51" i="4"/>
  <c r="G51" i="4"/>
  <c r="P55" i="4"/>
  <c r="G55" i="4"/>
  <c r="P13" i="4"/>
  <c r="G13" i="4"/>
  <c r="P28" i="4"/>
  <c r="G28" i="4"/>
  <c r="P9" i="4"/>
  <c r="G9" i="4"/>
  <c r="P62" i="4"/>
  <c r="G62" i="4"/>
  <c r="P37" i="4"/>
  <c r="G37" i="4"/>
  <c r="P32" i="4"/>
  <c r="G32" i="4"/>
  <c r="P52" i="4"/>
  <c r="G52" i="4"/>
  <c r="P58" i="4"/>
  <c r="G58" i="4"/>
  <c r="P12" i="4"/>
  <c r="G12" i="4"/>
  <c r="P36" i="4"/>
  <c r="G36" i="4"/>
  <c r="P23" i="4"/>
  <c r="G23" i="4"/>
  <c r="P21" i="4"/>
  <c r="G21" i="4"/>
  <c r="P65" i="4"/>
  <c r="P30" i="4"/>
  <c r="G30" i="4"/>
  <c r="P33" i="4"/>
  <c r="G33" i="4"/>
  <c r="P18" i="4"/>
  <c r="G18" i="4"/>
  <c r="P7" i="4"/>
  <c r="G7" i="4"/>
  <c r="P6" i="4"/>
  <c r="G6" i="4"/>
  <c r="P27" i="4"/>
  <c r="G27" i="4"/>
  <c r="P10" i="4"/>
  <c r="G10" i="4"/>
  <c r="P50" i="4"/>
  <c r="G50" i="4"/>
  <c r="P11" i="4"/>
  <c r="G11" i="4"/>
  <c r="P59" i="4"/>
  <c r="G59" i="4"/>
  <c r="P26" i="4"/>
  <c r="G26" i="4"/>
  <c r="P42" i="4"/>
  <c r="G42" i="4"/>
  <c r="P25" i="4"/>
  <c r="G25" i="4"/>
  <c r="P35" i="4"/>
  <c r="G35" i="4"/>
  <c r="P56" i="4"/>
  <c r="G56" i="4"/>
  <c r="P31" i="4"/>
  <c r="G31" i="4"/>
  <c r="P45" i="4"/>
  <c r="G45" i="4"/>
  <c r="P16" i="4"/>
  <c r="G16" i="4"/>
  <c r="P64" i="4"/>
  <c r="P46" i="4"/>
  <c r="G46" i="4"/>
  <c r="P47" i="4"/>
  <c r="G47" i="4"/>
  <c r="P53" i="4"/>
  <c r="G53" i="4"/>
  <c r="P19" i="4"/>
  <c r="G19" i="4"/>
  <c r="P15" i="4"/>
  <c r="G15" i="4"/>
  <c r="P34" i="4"/>
  <c r="G34" i="4"/>
  <c r="P8" i="4"/>
  <c r="G8" i="4"/>
  <c r="P44" i="4"/>
  <c r="G44" i="4"/>
  <c r="P17" i="4"/>
  <c r="G17" i="4"/>
  <c r="F753" i="7" l="1"/>
  <c r="E54" i="2" l="1"/>
  <c r="J32" i="2"/>
  <c r="H32" i="2"/>
  <c r="G32" i="2"/>
  <c r="J10" i="2"/>
  <c r="G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Berthel, Kristina</author>
    <author>Eggert, Michaela</author>
  </authors>
  <commentList>
    <comment ref="B19" authorId="0" shapeId="0" xr:uid="{00000000-0006-0000-0200-000001000000}">
      <text>
        <r>
          <rPr>
            <b/>
            <sz val="9"/>
            <color indexed="81"/>
            <rFont val="Segoe UI"/>
            <family val="2"/>
          </rPr>
          <t>Berthel, Kristina:</t>
        </r>
        <r>
          <rPr>
            <sz val="9"/>
            <color indexed="81"/>
            <rFont val="Segoe UI"/>
            <family val="2"/>
          </rPr>
          <t xml:space="preserve">
Feste Gruppe: 25; Offenes Angebot: 12</t>
        </r>
      </text>
    </comment>
    <comment ref="B25" authorId="0" shapeId="0" xr:uid="{00000000-0006-0000-0200-000002000000}">
      <text>
        <r>
          <rPr>
            <b/>
            <sz val="9"/>
            <color indexed="81"/>
            <rFont val="Segoe UI"/>
            <family val="2"/>
          </rPr>
          <t>Berthel, Kristina:</t>
        </r>
        <r>
          <rPr>
            <sz val="9"/>
            <color indexed="81"/>
            <rFont val="Segoe UI"/>
            <family val="2"/>
          </rPr>
          <t xml:space="preserve">
35-40</t>
        </r>
      </text>
    </comment>
    <comment ref="B27" authorId="1" shapeId="0" xr:uid="{00000000-0006-0000-0200-000003000000}">
      <text>
        <r>
          <rPr>
            <b/>
            <sz val="9"/>
            <color indexed="81"/>
            <rFont val="Segoe UI"/>
            <family val="2"/>
          </rPr>
          <t>Eggert, Michaela:</t>
        </r>
        <r>
          <rPr>
            <sz val="9"/>
            <color indexed="81"/>
            <rFont val="Segoe UI"/>
            <family val="2"/>
          </rPr>
          <t xml:space="preserve">
15-30</t>
        </r>
      </text>
    </comment>
    <comment ref="B32" authorId="0" shapeId="0" xr:uid="{00000000-0006-0000-0200-000004000000}">
      <text>
        <r>
          <rPr>
            <b/>
            <sz val="9"/>
            <color indexed="81"/>
            <rFont val="Segoe UI"/>
            <family val="2"/>
          </rPr>
          <t>Berthel, Kristina:</t>
        </r>
        <r>
          <rPr>
            <sz val="9"/>
            <color indexed="81"/>
            <rFont val="Segoe UI"/>
            <family val="2"/>
          </rPr>
          <t xml:space="preserve">
15-20</t>
        </r>
      </text>
    </comment>
    <comment ref="B38" authorId="0" shapeId="0" xr:uid="{00000000-0006-0000-0200-000005000000}">
      <text>
        <r>
          <rPr>
            <b/>
            <sz val="9"/>
            <color indexed="81"/>
            <rFont val="Segoe UI"/>
            <family val="2"/>
          </rPr>
          <t>Berthel, Kristina:</t>
        </r>
        <r>
          <rPr>
            <sz val="9"/>
            <color indexed="81"/>
            <rFont val="Segoe UI"/>
            <family val="2"/>
          </rPr>
          <t xml:space="preserve">
25-27</t>
        </r>
      </text>
    </comment>
    <comment ref="B44" authorId="1" shapeId="0" xr:uid="{00000000-0006-0000-0200-000006000000}">
      <text>
        <r>
          <rPr>
            <b/>
            <sz val="9"/>
            <color indexed="81"/>
            <rFont val="Segoe UI"/>
            <family val="2"/>
          </rPr>
          <t>Eggert, Michaela:</t>
        </r>
        <r>
          <rPr>
            <sz val="9"/>
            <color indexed="81"/>
            <rFont val="Segoe UI"/>
            <family val="2"/>
          </rPr>
          <t xml:space="preserve">
Kochgruppe: 10-15
Catering: ca. 50
Rohkostplatte: ca. 15</t>
        </r>
      </text>
    </comment>
    <comment ref="B50" authorId="0" shapeId="0" xr:uid="{00000000-0006-0000-0200-000007000000}">
      <text>
        <r>
          <rPr>
            <b/>
            <sz val="9"/>
            <color indexed="81"/>
            <rFont val="Segoe UI"/>
            <family val="2"/>
          </rPr>
          <t>Berthel, Kristina:</t>
        </r>
        <r>
          <rPr>
            <sz val="9"/>
            <color indexed="81"/>
            <rFont val="Segoe UI"/>
            <family val="2"/>
          </rPr>
          <t xml:space="preserve">
15-25</t>
        </r>
      </text>
    </comment>
    <comment ref="B54" authorId="0" shapeId="0" xr:uid="{00000000-0006-0000-0200-000008000000}">
      <text>
        <r>
          <rPr>
            <b/>
            <sz val="9"/>
            <color indexed="81"/>
            <rFont val="Segoe UI"/>
            <family val="2"/>
          </rPr>
          <t>Berthel, Kristina:</t>
        </r>
        <r>
          <rPr>
            <sz val="9"/>
            <color indexed="81"/>
            <rFont val="Segoe UI"/>
            <family val="2"/>
          </rPr>
          <t xml:space="preserve">
8-10</t>
        </r>
      </text>
    </comment>
    <comment ref="B55" authorId="1" shapeId="0" xr:uid="{00000000-0006-0000-0200-000009000000}">
      <text>
        <r>
          <rPr>
            <b/>
            <sz val="9"/>
            <color indexed="81"/>
            <rFont val="Segoe UI"/>
            <family val="2"/>
          </rPr>
          <t>Eggert, Michaela:</t>
        </r>
        <r>
          <rPr>
            <sz val="9"/>
            <color indexed="81"/>
            <rFont val="Segoe UI"/>
            <family val="2"/>
          </rPr>
          <t xml:space="preserve">
18-35</t>
        </r>
      </text>
    </comment>
    <comment ref="B62" authorId="0" shapeId="0" xr:uid="{00000000-0006-0000-0200-00000A000000}">
      <text>
        <r>
          <rPr>
            <b/>
            <sz val="9"/>
            <color indexed="81"/>
            <rFont val="Segoe UI"/>
            <family val="2"/>
          </rPr>
          <t>Berthel, Kristina:</t>
        </r>
        <r>
          <rPr>
            <sz val="9"/>
            <color indexed="81"/>
            <rFont val="Segoe UI"/>
            <family val="2"/>
          </rPr>
          <t xml:space="preserve">
15-20</t>
        </r>
      </text>
    </comment>
    <comment ref="B64" authorId="1" shapeId="0" xr:uid="{00000000-0006-0000-0200-00000B000000}">
      <text>
        <r>
          <rPr>
            <b/>
            <sz val="9"/>
            <color indexed="81"/>
            <rFont val="Segoe UI"/>
            <family val="2"/>
          </rPr>
          <t>Eggert, Michaela:</t>
        </r>
        <r>
          <rPr>
            <sz val="9"/>
            <color indexed="81"/>
            <rFont val="Segoe UI"/>
            <family val="2"/>
          </rPr>
          <t xml:space="preserve">
10-15</t>
        </r>
      </text>
    </comment>
    <comment ref="F64" authorId="1" shapeId="0" xr:uid="{00000000-0006-0000-0200-00000C000000}">
      <text>
        <r>
          <rPr>
            <b/>
            <sz val="9"/>
            <color indexed="81"/>
            <rFont val="Segoe UI"/>
            <family val="2"/>
          </rPr>
          <t>Eggert, Michaela:</t>
        </r>
        <r>
          <rPr>
            <sz val="9"/>
            <color indexed="81"/>
            <rFont val="Segoe UI"/>
            <family val="2"/>
          </rPr>
          <t xml:space="preserve">
10-15%</t>
        </r>
      </text>
    </comment>
    <comment ref="G64" authorId="1" shapeId="0" xr:uid="{00000000-0006-0000-0200-00000D000000}">
      <text>
        <r>
          <rPr>
            <b/>
            <sz val="9"/>
            <color indexed="81"/>
            <rFont val="Segoe UI"/>
            <family val="2"/>
          </rPr>
          <t>Eggert, Michaela:</t>
        </r>
        <r>
          <rPr>
            <sz val="9"/>
            <color indexed="81"/>
            <rFont val="Segoe UI"/>
            <family val="2"/>
          </rPr>
          <t xml:space="preserve">
20-25%</t>
        </r>
      </text>
    </comment>
    <comment ref="J64" authorId="1" shapeId="0" xr:uid="{00000000-0006-0000-0200-00000E000000}">
      <text>
        <r>
          <rPr>
            <b/>
            <sz val="9"/>
            <color indexed="81"/>
            <rFont val="Segoe UI"/>
            <family val="2"/>
          </rPr>
          <t>Eggert, Michaela:</t>
        </r>
        <r>
          <rPr>
            <sz val="9"/>
            <color indexed="81"/>
            <rFont val="Segoe UI"/>
            <family val="2"/>
          </rPr>
          <t xml:space="preserve">
75-80%</t>
        </r>
      </text>
    </comment>
    <comment ref="K64" authorId="1" shapeId="0" xr:uid="{00000000-0006-0000-0200-00000F000000}">
      <text>
        <r>
          <rPr>
            <b/>
            <sz val="9"/>
            <color indexed="81"/>
            <rFont val="Segoe UI"/>
            <family val="2"/>
          </rPr>
          <t>Eggert, Michaela:</t>
        </r>
        <r>
          <rPr>
            <sz val="9"/>
            <color indexed="81"/>
            <rFont val="Segoe UI"/>
            <family val="2"/>
          </rPr>
          <t xml:space="preserve">
75-80%</t>
        </r>
      </text>
    </comment>
    <comment ref="P64" authorId="1" shapeId="0" xr:uid="{00000000-0006-0000-0200-000010000000}">
      <text>
        <r>
          <rPr>
            <b/>
            <sz val="9"/>
            <color indexed="81"/>
            <rFont val="Segoe UI"/>
            <family val="2"/>
          </rPr>
          <t>Eggert, Michaela:</t>
        </r>
        <r>
          <rPr>
            <sz val="9"/>
            <color indexed="81"/>
            <rFont val="Segoe UI"/>
            <family val="2"/>
          </rPr>
          <t xml:space="preserve">
30-40%</t>
        </r>
      </text>
    </comment>
    <comment ref="V64" authorId="1" shapeId="0" xr:uid="{00000000-0006-0000-0200-000011000000}">
      <text>
        <r>
          <rPr>
            <b/>
            <sz val="9"/>
            <color indexed="81"/>
            <rFont val="Segoe UI"/>
            <family val="2"/>
          </rPr>
          <t>Eggert, Michaela:</t>
        </r>
        <r>
          <rPr>
            <sz val="9"/>
            <color indexed="81"/>
            <rFont val="Segoe UI"/>
            <family val="2"/>
          </rPr>
          <t xml:space="preserve">
40-50%</t>
        </r>
      </text>
    </comment>
    <comment ref="B67" authorId="0" shapeId="0" xr:uid="{00000000-0006-0000-0200-000012000000}">
      <text>
        <r>
          <rPr>
            <b/>
            <sz val="9"/>
            <color indexed="81"/>
            <rFont val="Segoe UI"/>
            <family val="2"/>
          </rPr>
          <t>Berthel, Kristina:</t>
        </r>
        <r>
          <rPr>
            <sz val="9"/>
            <color indexed="81"/>
            <rFont val="Segoe UI"/>
            <family val="2"/>
          </rPr>
          <t xml:space="preserve">
30-40</t>
        </r>
      </text>
    </comment>
    <comment ref="B68" authorId="0" shapeId="0" xr:uid="{00000000-0006-0000-0200-000013000000}">
      <text>
        <r>
          <rPr>
            <b/>
            <sz val="9"/>
            <color indexed="81"/>
            <rFont val="Segoe UI"/>
            <family val="2"/>
          </rPr>
          <t>Berthel, Kristina:</t>
        </r>
        <r>
          <rPr>
            <sz val="9"/>
            <color indexed="81"/>
            <rFont val="Segoe UI"/>
            <family val="2"/>
          </rPr>
          <t xml:space="preserve">
70-80</t>
        </r>
      </text>
    </comment>
  </commentList>
</comments>
</file>

<file path=xl/sharedStrings.xml><?xml version="1.0" encoding="utf-8"?>
<sst xmlns="http://schemas.openxmlformats.org/spreadsheetml/2006/main" count="4537" uniqueCount="727">
  <si>
    <t>Einrichtungsnummer</t>
  </si>
  <si>
    <t>666</t>
  </si>
  <si>
    <t>602</t>
  </si>
  <si>
    <t>667</t>
  </si>
  <si>
    <t>664</t>
  </si>
  <si>
    <t>665</t>
  </si>
  <si>
    <t>663</t>
  </si>
  <si>
    <t>623</t>
  </si>
  <si>
    <t>Anzahl Ki pro Mahlzeit 2018</t>
  </si>
  <si>
    <t>90</t>
  </si>
  <si>
    <t>18</t>
  </si>
  <si>
    <t>13</t>
  </si>
  <si>
    <t>65</t>
  </si>
  <si>
    <t>80</t>
  </si>
  <si>
    <t>135</t>
  </si>
  <si>
    <t>27</t>
  </si>
  <si>
    <t>20</t>
  </si>
  <si>
    <t>50</t>
  </si>
  <si>
    <t>40</t>
  </si>
  <si>
    <t>35</t>
  </si>
  <si>
    <t>72</t>
  </si>
  <si>
    <t>81</t>
  </si>
  <si>
    <t>110</t>
  </si>
  <si>
    <t>24</t>
  </si>
  <si>
    <t>95</t>
  </si>
  <si>
    <t>30</t>
  </si>
  <si>
    <t>33</t>
  </si>
  <si>
    <t>1900</t>
  </si>
  <si>
    <t>150</t>
  </si>
  <si>
    <t>130</t>
  </si>
  <si>
    <t>12</t>
  </si>
  <si>
    <t>102</t>
  </si>
  <si>
    <t>38</t>
  </si>
  <si>
    <t>4</t>
  </si>
  <si>
    <t>10</t>
  </si>
  <si>
    <t>25</t>
  </si>
  <si>
    <t>70</t>
  </si>
  <si>
    <t>21</t>
  </si>
  <si>
    <t>15</t>
  </si>
  <si>
    <t>45</t>
  </si>
  <si>
    <t>60</t>
  </si>
  <si>
    <t>neue Ki 2018</t>
  </si>
  <si>
    <t>400</t>
  </si>
  <si>
    <t>49</t>
  </si>
  <si>
    <t>6</t>
  </si>
  <si>
    <t>0</t>
  </si>
  <si>
    <t>26</t>
  </si>
  <si>
    <t>290</t>
  </si>
  <si>
    <t>300</t>
  </si>
  <si>
    <t>5-10</t>
  </si>
  <si>
    <t>9</t>
  </si>
  <si>
    <t>8</t>
  </si>
  <si>
    <t>-</t>
  </si>
  <si>
    <t>100</t>
  </si>
  <si>
    <t>Anzahl Catering 2017</t>
  </si>
  <si>
    <t>Anzahl Catering 2018</t>
  </si>
  <si>
    <t>Anzahl idEg 2017</t>
  </si>
  <si>
    <t>Anzahl idEg 2018</t>
  </si>
  <si>
    <t>Anzahl Frü 2017</t>
  </si>
  <si>
    <t>Anzahl Frü 2018</t>
  </si>
  <si>
    <t>Anzahl MT 2017</t>
  </si>
  <si>
    <t>Anzahl MT 2018</t>
  </si>
  <si>
    <t>Anzahl Nachmi 2017</t>
  </si>
  <si>
    <t>Anzahl Nachmi 2018</t>
  </si>
  <si>
    <t>Anzahl AbBr 2017</t>
  </si>
  <si>
    <t>Anzahl AbBr 2018</t>
  </si>
  <si>
    <t>Häufigkeit 2017(pro Woche x Wochen pro Jahr)</t>
  </si>
  <si>
    <t>Häufigkeit 2018(pro Woche x Wochen pro Jahr)</t>
  </si>
  <si>
    <t>240</t>
  </si>
  <si>
    <t>7600</t>
  </si>
  <si>
    <t>3000</t>
  </si>
  <si>
    <t>3600</t>
  </si>
  <si>
    <t>1000</t>
  </si>
  <si>
    <t>250</t>
  </si>
  <si>
    <t>1125</t>
  </si>
  <si>
    <t>75</t>
  </si>
  <si>
    <t>2080</t>
  </si>
  <si>
    <t>152</t>
  </si>
  <si>
    <t>20195</t>
  </si>
  <si>
    <t>3250</t>
  </si>
  <si>
    <t>3750</t>
  </si>
  <si>
    <t>16445</t>
  </si>
  <si>
    <t>260</t>
  </si>
  <si>
    <t>9.000</t>
  </si>
  <si>
    <t>4.500</t>
  </si>
  <si>
    <t>5.500</t>
  </si>
  <si>
    <t>3.000</t>
  </si>
  <si>
    <t>1500</t>
  </si>
  <si>
    <t>25650</t>
  </si>
  <si>
    <t>190</t>
  </si>
  <si>
    <t>4995</t>
  </si>
  <si>
    <t>1080</t>
  </si>
  <si>
    <t>6075</t>
  </si>
  <si>
    <t>4725</t>
  </si>
  <si>
    <t>3024</t>
  </si>
  <si>
    <t>2016</t>
  </si>
  <si>
    <t>3168</t>
  </si>
  <si>
    <t>6336</t>
  </si>
  <si>
    <t>144</t>
  </si>
  <si>
    <t>4375</t>
  </si>
  <si>
    <t>525</t>
  </si>
  <si>
    <t>10500</t>
  </si>
  <si>
    <t>500</t>
  </si>
  <si>
    <t>9000</t>
  </si>
  <si>
    <t>172</t>
  </si>
  <si>
    <t>138</t>
  </si>
  <si>
    <t>16050</t>
  </si>
  <si>
    <t>8000</t>
  </si>
  <si>
    <t>200</t>
  </si>
  <si>
    <t>6300</t>
  </si>
  <si>
    <t>180</t>
  </si>
  <si>
    <t>2640</t>
  </si>
  <si>
    <t>5400</t>
  </si>
  <si>
    <t>330</t>
  </si>
  <si>
    <t>720</t>
  </si>
  <si>
    <t>550</t>
  </si>
  <si>
    <t>132</t>
  </si>
  <si>
    <t>176</t>
  </si>
  <si>
    <t>2000</t>
  </si>
  <si>
    <t>2700</t>
  </si>
  <si>
    <t>1800</t>
  </si>
  <si>
    <t>225</t>
  </si>
  <si>
    <t>1300</t>
  </si>
  <si>
    <t>123</t>
  </si>
  <si>
    <t>258</t>
  </si>
  <si>
    <t>164</t>
  </si>
  <si>
    <t>11421</t>
  </si>
  <si>
    <t>7614</t>
  </si>
  <si>
    <t>19035</t>
  </si>
  <si>
    <t>235</t>
  </si>
  <si>
    <t>15510</t>
  </si>
  <si>
    <t>10340</t>
  </si>
  <si>
    <t>25850</t>
  </si>
  <si>
    <t>7812</t>
  </si>
  <si>
    <t>210</t>
  </si>
  <si>
    <t>24200</t>
  </si>
  <si>
    <t>2600</t>
  </si>
  <si>
    <t>12500</t>
  </si>
  <si>
    <t>6500</t>
  </si>
  <si>
    <t>254</t>
  </si>
  <si>
    <t>7500</t>
  </si>
  <si>
    <t>4500</t>
  </si>
  <si>
    <t>7920</t>
  </si>
  <si>
    <t>230</t>
  </si>
  <si>
    <t>1600</t>
  </si>
  <si>
    <t>8640</t>
  </si>
  <si>
    <t>960</t>
  </si>
  <si>
    <t>6000</t>
  </si>
  <si>
    <t>6750</t>
  </si>
  <si>
    <t>14000</t>
  </si>
  <si>
    <t>280</t>
  </si>
  <si>
    <t>43500</t>
  </si>
  <si>
    <t>3040</t>
  </si>
  <si>
    <t>44</t>
  </si>
  <si>
    <t>6140</t>
  </si>
  <si>
    <t>3280</t>
  </si>
  <si>
    <t>2460</t>
  </si>
  <si>
    <t>26000</t>
  </si>
  <si>
    <t>1700</t>
  </si>
  <si>
    <t>28000</t>
  </si>
  <si>
    <t>2134</t>
  </si>
  <si>
    <t>46</t>
  </si>
  <si>
    <t>480</t>
  </si>
  <si>
    <t>3840</t>
  </si>
  <si>
    <t>495</t>
  </si>
  <si>
    <t>1100</t>
  </si>
  <si>
    <t>25600</t>
  </si>
  <si>
    <t>920</t>
  </si>
  <si>
    <t>22440</t>
  </si>
  <si>
    <t>5472</t>
  </si>
  <si>
    <t>12996</t>
  </si>
  <si>
    <t>10108</t>
  </si>
  <si>
    <t>2888</t>
  </si>
  <si>
    <t>5530</t>
  </si>
  <si>
    <t>1</t>
  </si>
  <si>
    <t>6250</t>
  </si>
  <si>
    <t>8750</t>
  </si>
  <si>
    <t>3500</t>
  </si>
  <si>
    <t>2100</t>
  </si>
  <si>
    <t>3150</t>
  </si>
  <si>
    <t>4800</t>
  </si>
  <si>
    <t>2040</t>
  </si>
  <si>
    <t>800</t>
  </si>
  <si>
    <t>1200</t>
  </si>
  <si>
    <t>9450</t>
  </si>
  <si>
    <t>714</t>
  </si>
  <si>
    <t>7000</t>
  </si>
  <si>
    <t>229</t>
  </si>
  <si>
    <t>4000</t>
  </si>
  <si>
    <t>195</t>
  </si>
  <si>
    <t>5250</t>
  </si>
  <si>
    <t>5800</t>
  </si>
  <si>
    <t>275</t>
  </si>
  <si>
    <t>14430</t>
  </si>
  <si>
    <t>7200</t>
  </si>
  <si>
    <t>Anzahl DGE-Kriterien</t>
  </si>
  <si>
    <t>7</t>
  </si>
  <si>
    <t>5</t>
  </si>
  <si>
    <t>11</t>
  </si>
  <si>
    <t>3</t>
  </si>
  <si>
    <t>2</t>
  </si>
  <si>
    <t>5,5</t>
  </si>
  <si>
    <t>11,5</t>
  </si>
  <si>
    <t>7,5</t>
  </si>
  <si>
    <t>entfällt</t>
  </si>
  <si>
    <t>MT_Gesamtkosten 2018</t>
  </si>
  <si>
    <t>Förderentscheidung 2018</t>
  </si>
  <si>
    <t>Zusätzliche Förderung(Juni 2018)</t>
  </si>
  <si>
    <t xml:space="preserve">            %</t>
  </si>
  <si>
    <t>Geflüchtete %</t>
  </si>
  <si>
    <t>Nicht Deutsch zu Hause %</t>
  </si>
  <si>
    <t>Fehlerfrei Deutsch %</t>
  </si>
  <si>
    <t>Armut %</t>
  </si>
  <si>
    <t>Eltern arbeitslos %</t>
  </si>
  <si>
    <t xml:space="preserve">      4,3,2,1,0,99</t>
  </si>
  <si>
    <t>häufiger wegen MT</t>
  </si>
  <si>
    <t>Aufgaben rund um MT</t>
  </si>
  <si>
    <t>Kochen 1x Monat</t>
  </si>
  <si>
    <t>Kochen 1 Woche</t>
  </si>
  <si>
    <t>einkaufen</t>
  </si>
  <si>
    <t>eigene Ideen &amp; Vorschläge</t>
  </si>
  <si>
    <t>längeren Zeitraum Besucher</t>
  </si>
  <si>
    <t>einfache Gerichte zubereiten</t>
  </si>
  <si>
    <t>Wissen erweitert</t>
  </si>
  <si>
    <t>schätzen gesunde Ernährung</t>
  </si>
  <si>
    <t>schätzen gem. Esskultur</t>
  </si>
  <si>
    <t>beeinflussen Esskultur Familien</t>
  </si>
  <si>
    <t>kochen MT-Gerichte zu Hause nach</t>
  </si>
  <si>
    <t>fragen Rezepte nach</t>
  </si>
  <si>
    <t>sind konzentrierter</t>
  </si>
  <si>
    <t>sind ausgeglichener</t>
  </si>
  <si>
    <t>seltener krank</t>
  </si>
  <si>
    <t>erweiterte Alltagskompetenzen</t>
  </si>
  <si>
    <t>sind selbstständiger</t>
  </si>
  <si>
    <t>besser im Team arbeiten</t>
  </si>
  <si>
    <t>besser lesen</t>
  </si>
  <si>
    <t>besser mit Zahlen</t>
  </si>
  <si>
    <t>Schulnoten verbessert</t>
  </si>
  <si>
    <t>regelmäßiger zur Schule gehen</t>
  </si>
  <si>
    <t>Selbstwertgefühl gestärkt</t>
  </si>
  <si>
    <t>sind offener</t>
  </si>
  <si>
    <t>stärkeres Selbstvertrauen</t>
  </si>
  <si>
    <t>sprechen Probleme an</t>
  </si>
  <si>
    <t>sind stolz</t>
  </si>
  <si>
    <t>genug Essen</t>
  </si>
  <si>
    <t>genug Personal MT</t>
  </si>
  <si>
    <t>genug Personal / weitere Akt.</t>
  </si>
  <si>
    <t>mit Qualität zufrieden</t>
  </si>
  <si>
    <t>96</t>
  </si>
  <si>
    <t>85</t>
  </si>
  <si>
    <t>55</t>
  </si>
  <si>
    <t>37</t>
  </si>
  <si>
    <t>17</t>
  </si>
  <si>
    <t>99</t>
  </si>
  <si>
    <t>87</t>
  </si>
  <si>
    <t>83</t>
  </si>
  <si>
    <t>97</t>
  </si>
  <si>
    <t>.</t>
  </si>
  <si>
    <t>13,3</t>
  </si>
  <si>
    <t>58</t>
  </si>
  <si>
    <t>19</t>
  </si>
  <si>
    <t>54</t>
  </si>
  <si>
    <t>39</t>
  </si>
  <si>
    <t>35,5</t>
  </si>
  <si>
    <t>37,5</t>
  </si>
  <si>
    <t>82,5</t>
  </si>
  <si>
    <t>k.A.</t>
  </si>
  <si>
    <t>93</t>
  </si>
  <si>
    <t>haben noch keinen Mittagstisch - können also noch keine Angaben machen</t>
  </si>
  <si>
    <t>Vorschläge gemacht</t>
  </si>
  <si>
    <t>entschieden</t>
  </si>
  <si>
    <t>organisiert</t>
  </si>
  <si>
    <t>Budget verwaltet</t>
  </si>
  <si>
    <t>nachbereitet</t>
  </si>
  <si>
    <t>öffentl. Nahverkehr</t>
  </si>
  <si>
    <t>Mobilität</t>
  </si>
  <si>
    <t>Neue Orte</t>
  </si>
  <si>
    <t>Neue Lebenswelten</t>
  </si>
  <si>
    <t>Neue Ideen</t>
  </si>
  <si>
    <t>TN weitere Aktivitäten PE</t>
  </si>
  <si>
    <t>Konkrete Kompetenzen</t>
  </si>
  <si>
    <t>Kompetenzen im Alltag</t>
  </si>
  <si>
    <t>Selbstwertgefühl</t>
  </si>
  <si>
    <t>soziale Kompetenzen</t>
  </si>
  <si>
    <t>CHILDREN Netzwerk Anregungen</t>
  </si>
  <si>
    <t>Anzahl EF-Aktivitäten 2018</t>
  </si>
  <si>
    <t>Anzahl Kinder 2018</t>
  </si>
  <si>
    <t>Entdeckerfonds</t>
  </si>
  <si>
    <t>Bewilligt EF 2018</t>
  </si>
  <si>
    <t>0-14 J</t>
  </si>
  <si>
    <t>6-20 J</t>
  </si>
  <si>
    <t>10 bis 18</t>
  </si>
  <si>
    <t>6-27 J</t>
  </si>
  <si>
    <t>14-27 J</t>
  </si>
  <si>
    <t>11-16 J</t>
  </si>
  <si>
    <t>6-18 J</t>
  </si>
  <si>
    <t>3-6 J</t>
  </si>
  <si>
    <t>267000</t>
  </si>
  <si>
    <t>1-7 J</t>
  </si>
  <si>
    <t>10-21J</t>
    <phoneticPr fontId="0" type="noConversion"/>
  </si>
  <si>
    <t>265720</t>
  </si>
  <si>
    <t>13 - 27</t>
  </si>
  <si>
    <t>6-13 J</t>
  </si>
  <si>
    <t>120000</t>
  </si>
  <si>
    <t>14-21 J</t>
  </si>
  <si>
    <t>221 (40 am Tag)</t>
  </si>
  <si>
    <t>8-17</t>
  </si>
  <si>
    <t>6-14 J</t>
  </si>
  <si>
    <t>1-18 J</t>
  </si>
  <si>
    <t>7-27 J</t>
  </si>
  <si>
    <t>4 Monate-18 J</t>
  </si>
  <si>
    <t>2-14 J</t>
  </si>
  <si>
    <t>6-17 J</t>
  </si>
  <si>
    <t>6-16 J</t>
  </si>
  <si>
    <t>5-18 J</t>
  </si>
  <si>
    <t>0-27 J</t>
  </si>
  <si>
    <t>0-25 J</t>
  </si>
  <si>
    <t>1-6 J</t>
  </si>
  <si>
    <t>0-26 J</t>
  </si>
  <si>
    <t>6-27</t>
  </si>
  <si>
    <t>12 bis 21</t>
  </si>
  <si>
    <t>6-11 J</t>
  </si>
  <si>
    <t>6 - 17 J</t>
  </si>
  <si>
    <t>6-15 J</t>
  </si>
  <si>
    <t>8-17 J</t>
  </si>
  <si>
    <t>6-21 J</t>
  </si>
  <si>
    <t>0 bis 16</t>
  </si>
  <si>
    <t>6-10 J</t>
  </si>
  <si>
    <t>3 bis 27</t>
  </si>
  <si>
    <t>6 bis 27</t>
  </si>
  <si>
    <t>1 bis 25</t>
  </si>
  <si>
    <t>6 bis 12</t>
  </si>
  <si>
    <t>6 - 12</t>
  </si>
  <si>
    <t>6 bis 14</t>
  </si>
  <si>
    <t>5 bis 15</t>
  </si>
  <si>
    <t>0-15 J</t>
  </si>
  <si>
    <t>6 bis 13</t>
  </si>
  <si>
    <t>6-24 J</t>
  </si>
  <si>
    <t>5 bis 14</t>
  </si>
  <si>
    <t>13 bis 25</t>
  </si>
  <si>
    <t>Anzahl KiJu insgesamt in der Einrichtung</t>
  </si>
  <si>
    <t>Alter der KiJu</t>
  </si>
  <si>
    <t>Gesamtbudget der Einrichtung</t>
  </si>
  <si>
    <t>Anzahl Ki pro Mahlzeit 2017</t>
  </si>
  <si>
    <t>Häufigkeit 2016(pro Woche x Wochen pro Jahr)</t>
  </si>
  <si>
    <t>22</t>
  </si>
  <si>
    <t>11562</t>
    <phoneticPr fontId="9" type="noConversion"/>
  </si>
  <si>
    <t>7708</t>
    <phoneticPr fontId="9" type="noConversion"/>
  </si>
  <si>
    <t>unbestimmt</t>
  </si>
  <si>
    <t>neue Ki beim MT 2017</t>
  </si>
  <si>
    <t>9,5</t>
  </si>
  <si>
    <t>6,5</t>
  </si>
  <si>
    <t>4,5</t>
  </si>
  <si>
    <t>MT_Gesamtkosten 2017</t>
  </si>
  <si>
    <t>23800</t>
  </si>
  <si>
    <t>16565</t>
  </si>
  <si>
    <t>Bewilligt MT 2017</t>
  </si>
  <si>
    <t>eigene Ideen&amp; Vorschläge</t>
  </si>
  <si>
    <t>regional</t>
  </si>
  <si>
    <t>Kultur</t>
  </si>
  <si>
    <t xml:space="preserve">ungesüßte Getränke </t>
  </si>
  <si>
    <t>Anregungen MT über CH</t>
  </si>
  <si>
    <t>DGE-Kriterien</t>
  </si>
  <si>
    <t>Rezepte aufschreiben</t>
  </si>
  <si>
    <t>j</t>
  </si>
  <si>
    <t>n</t>
  </si>
  <si>
    <t>j/n</t>
  </si>
  <si>
    <t>Anzahl EF-Aktivitäten 2017</t>
  </si>
  <si>
    <t>Anzahl Kinder 2017</t>
  </si>
  <si>
    <t>32</t>
  </si>
  <si>
    <t>80-100</t>
  </si>
  <si>
    <t>120</t>
    <phoneticPr fontId="9" type="noConversion"/>
  </si>
  <si>
    <t>Bewilligt EF 2017</t>
  </si>
  <si>
    <t>kein EF</t>
  </si>
  <si>
    <t>Anzahl Kinder pro Mahlzeit 2016</t>
  </si>
  <si>
    <t>MT_Mahlzeiten 2016</t>
  </si>
  <si>
    <t>5x47</t>
  </si>
  <si>
    <t>MT_Gesamtkosten 2016</t>
  </si>
  <si>
    <t>Bewilligt MT 2016</t>
  </si>
  <si>
    <t>J</t>
  </si>
  <si>
    <t>N</t>
  </si>
  <si>
    <t>Anzahl EF-Aktivitäten 2016</t>
  </si>
  <si>
    <t>Anzahl Kinder 2016</t>
  </si>
  <si>
    <t>Bewilligt EF 2016</t>
  </si>
  <si>
    <t>6500 € + 4.500 €</t>
  </si>
  <si>
    <t>Die Wirkungszahlen beziehen sich immer auf das Vorjahr. Das heißt: die Wirkungszahlen im Tabellenblatt 2018 sind die Zahlen, die die Partnereinrichtungen im Antrag 2018 in Bezug auf das Jahr 2017 angegeben haben.</t>
  </si>
  <si>
    <t>Informationen zu diesen Daten</t>
  </si>
  <si>
    <t>Alle Daten (abgesehen von unseren Fördersummen) beruhen auf Angaben von unseren Partnereinrichtungen. Die Daten sind damit nicht immer sauber / vergleichbar. Das Gesamtbudget der Einrichtung beeinhaltet meistens die Personalkosten, manchmal jedoch auch nicht. Das Gesamtbudget MIttagstisch ist manchmal eine Vollkostenrechnung (inkl. Personal, Anteil Reinigungskosten usw.), manchmal bezieht es sich nur auf die CHILDREN-Förderung, manchmal ist es eine Mischform.</t>
  </si>
  <si>
    <t>Wenn ihr Fragen habt, meldet euch gerne bei Wiltrud, dehaan@children.de.  Bitte denkt daran, dass ich in Teilzeit arbeite, und daher nicht immer erreichbar bin.</t>
  </si>
  <si>
    <t>Anzahl Kinder pro Mahlzeit 2015</t>
  </si>
  <si>
    <t>MT_Mahlzeiten 2015</t>
  </si>
  <si>
    <t>Häufigkeit 2015(pro Woche x Wochen pro Jahr)</t>
  </si>
  <si>
    <t>2x40</t>
  </si>
  <si>
    <t>5x46</t>
  </si>
  <si>
    <t>2-5x48</t>
  </si>
  <si>
    <t>5x50</t>
  </si>
  <si>
    <t>MT_Gesamtkosten 2015</t>
  </si>
  <si>
    <t xml:space="preserve">mind. 4500€.  </t>
  </si>
  <si>
    <t>MT 2015</t>
  </si>
  <si>
    <t>DGE Kritierien</t>
  </si>
  <si>
    <t>Bio/ öko</t>
  </si>
  <si>
    <t>Saisonal</t>
  </si>
  <si>
    <t>Dialog mit Eltern</t>
  </si>
  <si>
    <t>Speisebreich freundlich</t>
  </si>
  <si>
    <t>Speiseplan</t>
  </si>
  <si>
    <t>Menüzyklus</t>
  </si>
  <si>
    <t>Anzahl Entdeckeraktivitäten 2015</t>
  </si>
  <si>
    <t>Anzahl Kinder 2015</t>
  </si>
  <si>
    <t>EF 2015</t>
  </si>
  <si>
    <t>180-230</t>
  </si>
  <si>
    <t>erreicht</t>
  </si>
  <si>
    <t>veränderte Kenntnisse</t>
  </si>
  <si>
    <t>Verhalten verändert</t>
  </si>
  <si>
    <t>Bundesland</t>
  </si>
  <si>
    <t>NRW</t>
  </si>
  <si>
    <t>Sachsen</t>
  </si>
  <si>
    <t>Bayern</t>
  </si>
  <si>
    <t>Berlin</t>
  </si>
  <si>
    <t>Niedersachsen</t>
  </si>
  <si>
    <t>Bremen</t>
  </si>
  <si>
    <t>Hessen</t>
  </si>
  <si>
    <t>Brandenburg</t>
  </si>
  <si>
    <t>Thüringen</t>
  </si>
  <si>
    <t>Sachsen-Anhalt</t>
  </si>
  <si>
    <t>Hamburg</t>
  </si>
  <si>
    <t>Ba-Wü</t>
  </si>
  <si>
    <t>Schleswig-Holstein</t>
  </si>
  <si>
    <t>Rheinland-Pfalz</t>
  </si>
  <si>
    <t>MV</t>
  </si>
  <si>
    <t>Saarland</t>
  </si>
  <si>
    <t>Förderung seit…</t>
  </si>
  <si>
    <t>Alter</t>
  </si>
  <si>
    <t>0,5 - 14</t>
  </si>
  <si>
    <t>5-18</t>
  </si>
  <si>
    <t>11 bis 25</t>
  </si>
  <si>
    <t>6 - 27</t>
  </si>
  <si>
    <t>14 bis 21</t>
  </si>
  <si>
    <t>6 bis 21</t>
  </si>
  <si>
    <t>12 - 17</t>
  </si>
  <si>
    <t>8 - 18</t>
  </si>
  <si>
    <t>1 - 6</t>
  </si>
  <si>
    <t>5 - 27</t>
  </si>
  <si>
    <t xml:space="preserve">1 - 6 </t>
  </si>
  <si>
    <t>10-21</t>
  </si>
  <si>
    <t>6-18</t>
  </si>
  <si>
    <t>13-27</t>
  </si>
  <si>
    <t>6 - 13</t>
  </si>
  <si>
    <t>14 - 21</t>
  </si>
  <si>
    <t>6-21</t>
  </si>
  <si>
    <t>7-17</t>
  </si>
  <si>
    <t>6 - 14</t>
  </si>
  <si>
    <t>3-14</t>
  </si>
  <si>
    <t>0,4 - 20</t>
  </si>
  <si>
    <t>2 - 14</t>
  </si>
  <si>
    <t>6-14</t>
  </si>
  <si>
    <t>0-35</t>
  </si>
  <si>
    <t>0 - 16</t>
  </si>
  <si>
    <t>0 - 21</t>
  </si>
  <si>
    <t>10-24</t>
  </si>
  <si>
    <t>6-11</t>
  </si>
  <si>
    <t>3 - 13</t>
  </si>
  <si>
    <t>6 - 16</t>
  </si>
  <si>
    <t>10 - 27</t>
  </si>
  <si>
    <t xml:space="preserve">0 bis 27 </t>
  </si>
  <si>
    <t>0 bis 27</t>
  </si>
  <si>
    <t>5 - 11</t>
  </si>
  <si>
    <t>3-27</t>
  </si>
  <si>
    <t>3-20</t>
  </si>
  <si>
    <t>1-25</t>
  </si>
  <si>
    <t>6 bis 16</t>
  </si>
  <si>
    <t>5-16</t>
  </si>
  <si>
    <t>5 bis 25</t>
  </si>
  <si>
    <t>6-22</t>
  </si>
  <si>
    <t>5-13</t>
  </si>
  <si>
    <t>6 - 26</t>
  </si>
  <si>
    <t>6 bis 22</t>
  </si>
  <si>
    <t>ab 6 Jahre</t>
  </si>
  <si>
    <t>5-14</t>
  </si>
  <si>
    <t xml:space="preserve">12 bis 21 </t>
  </si>
  <si>
    <t xml:space="preserve">6 bis 15 Jahren </t>
  </si>
  <si>
    <t>10-18</t>
  </si>
  <si>
    <t xml:space="preserve">6 bis 14 Jahre </t>
  </si>
  <si>
    <t>Anzahl Ki pro Mahlzeit 2019</t>
  </si>
  <si>
    <t>neue Ki 2019</t>
  </si>
  <si>
    <t>Anzahl Catering 2019</t>
  </si>
  <si>
    <t>Anzahl idEg 2019</t>
  </si>
  <si>
    <t>Summe der MZ für 2019</t>
  </si>
  <si>
    <t>Davon:</t>
  </si>
  <si>
    <t>Anzahl Frü 2019</t>
  </si>
  <si>
    <t>Anzahl MT 2019</t>
  </si>
  <si>
    <t>Anzahl Nachmi 2019</t>
  </si>
  <si>
    <t>Anzahl AbBr 2019</t>
  </si>
  <si>
    <t>Häufigkeit:</t>
  </si>
  <si>
    <t>x-mal pro Woche 2019</t>
  </si>
  <si>
    <t>Wochen im Jahr 2019</t>
  </si>
  <si>
    <t>Angebotstage</t>
  </si>
  <si>
    <t>Beteiligung 2019 bei</t>
  </si>
  <si>
    <t>Anzahl DGE-Kriterien (NORA)</t>
  </si>
  <si>
    <t>Fr, Mi, Na</t>
  </si>
  <si>
    <t xml:space="preserve">     </t>
  </si>
  <si>
    <t>Mi, Na, Ab</t>
  </si>
  <si>
    <t>5994</t>
  </si>
  <si>
    <t>Na, Ab</t>
  </si>
  <si>
    <t>32825</t>
  </si>
  <si>
    <t>Fr, Mi</t>
  </si>
  <si>
    <t>nein</t>
  </si>
  <si>
    <t>Fr, Mi, Na, Ab</t>
  </si>
  <si>
    <t>30400</t>
  </si>
  <si>
    <t>Frü, Mi</t>
  </si>
  <si>
    <t>18000</t>
  </si>
  <si>
    <t>32400</t>
  </si>
  <si>
    <t>36000</t>
  </si>
  <si>
    <t>Mi, Na,Ab</t>
  </si>
  <si>
    <t>2800</t>
  </si>
  <si>
    <t>9200</t>
  </si>
  <si>
    <t>Fr; Mi; NaMi</t>
  </si>
  <si>
    <t>4900</t>
  </si>
  <si>
    <t>Mi</t>
  </si>
  <si>
    <t>16315</t>
  </si>
  <si>
    <t>3525</t>
  </si>
  <si>
    <t>Mi, Na,</t>
  </si>
  <si>
    <t>5280</t>
  </si>
  <si>
    <t>Na</t>
  </si>
  <si>
    <t>Fr,Mi,Na</t>
  </si>
  <si>
    <t>Mi, Na</t>
  </si>
  <si>
    <t>7276</t>
  </si>
  <si>
    <t>Frü, Na, Ab</t>
  </si>
  <si>
    <t>4070</t>
  </si>
  <si>
    <t>51000</t>
  </si>
  <si>
    <t>36660</t>
  </si>
  <si>
    <t>54990</t>
  </si>
  <si>
    <t>5425</t>
  </si>
  <si>
    <t>6125</t>
  </si>
  <si>
    <t>14200</t>
  </si>
  <si>
    <t>21600</t>
  </si>
  <si>
    <t>Ab</t>
  </si>
  <si>
    <t>5200</t>
  </si>
  <si>
    <t>1040</t>
  </si>
  <si>
    <t xml:space="preserve">Mi, Na, </t>
  </si>
  <si>
    <t>Fr; NaMi</t>
  </si>
  <si>
    <t>6235</t>
  </si>
  <si>
    <t>1656</t>
  </si>
  <si>
    <t>14950</t>
  </si>
  <si>
    <t>26450</t>
  </si>
  <si>
    <t>3520</t>
  </si>
  <si>
    <t>Fr; NaMi; Ab</t>
  </si>
  <si>
    <t>Fr,Mi,NaMi,Ab</t>
  </si>
  <si>
    <t>30000</t>
  </si>
  <si>
    <t>Fr, Mi, Ab</t>
  </si>
  <si>
    <t>Nachmi</t>
  </si>
  <si>
    <t>Fr, Mi, NaMi</t>
  </si>
  <si>
    <t>Mi, NaMi/Ab</t>
  </si>
  <si>
    <t>Früh, Mi</t>
  </si>
  <si>
    <t>alle</t>
  </si>
  <si>
    <t>NaMi, Ab</t>
  </si>
  <si>
    <t>Mi,NaMi</t>
  </si>
  <si>
    <t>Mi; NaMi</t>
  </si>
  <si>
    <t>Mi;NaMi</t>
  </si>
  <si>
    <t>Mi;Nami</t>
  </si>
  <si>
    <t>2590</t>
  </si>
  <si>
    <t>Früh, Mi, Na</t>
  </si>
  <si>
    <t>Mi; Nami</t>
  </si>
  <si>
    <t>8800</t>
  </si>
  <si>
    <t>Mi, NaMi</t>
  </si>
  <si>
    <t>1260</t>
  </si>
  <si>
    <t>Fr; Mi; NaMi; Ab</t>
  </si>
  <si>
    <t>5100</t>
  </si>
  <si>
    <t>340</t>
  </si>
  <si>
    <t>6725</t>
  </si>
  <si>
    <t>48</t>
  </si>
  <si>
    <t>Fr,Mi,Ab</t>
  </si>
  <si>
    <t>Mi; NaMi, Ab</t>
  </si>
  <si>
    <t>7230</t>
  </si>
  <si>
    <t xml:space="preserve">NaMi + Sonderaktionen </t>
  </si>
  <si>
    <t>MT_Gesamtkosten pro Jahr 2019</t>
  </si>
  <si>
    <t>beantragte Summe bei CH MT 2019</t>
  </si>
  <si>
    <t>Förderentscheidung 2019</t>
  </si>
  <si>
    <t>Hintergrund der KiJU in %</t>
  </si>
  <si>
    <t>Migrationshintergrund %</t>
  </si>
  <si>
    <t>Arbeitslosigkeit / prekäre Beschäftigung %</t>
  </si>
  <si>
    <t>Mehrkinderhaushalt %</t>
  </si>
  <si>
    <t>Alleinerziehend %</t>
  </si>
  <si>
    <t>Aufwachsen in Armut %</t>
  </si>
  <si>
    <t>Kochen 1x Woche</t>
  </si>
  <si>
    <t>Erfolgserlebnisse</t>
  </si>
  <si>
    <t>Schulischer Werdegang</t>
  </si>
  <si>
    <t>Abitur/FHR</t>
  </si>
  <si>
    <t>Mittlerer SA</t>
  </si>
  <si>
    <t>Hauptschule</t>
  </si>
  <si>
    <t>Ohne</t>
  </si>
  <si>
    <t>Beruflicher Werdegang (Zahl)</t>
  </si>
  <si>
    <t>begonnen</t>
  </si>
  <si>
    <t>abgeschlossen</t>
  </si>
  <si>
    <t>Aussagen</t>
  </si>
  <si>
    <t>ausreichend Essen</t>
  </si>
  <si>
    <t>ausreichend Personal MT</t>
  </si>
  <si>
    <t>ausreichend Personal / weitere Akt.</t>
  </si>
  <si>
    <t>regionale Produkte</t>
  </si>
  <si>
    <t>kulturspez und rel Aspekte</t>
  </si>
  <si>
    <t>natürliche Getränke</t>
  </si>
  <si>
    <t>DGE Kriterien (ja/nein)</t>
  </si>
  <si>
    <t>Rezepte (ja/nein)</t>
  </si>
  <si>
    <t>ja</t>
  </si>
  <si>
    <t xml:space="preserve">ja </t>
  </si>
  <si>
    <t>n.a.</t>
  </si>
  <si>
    <t>Wirkungen (4,3,2,1,0,99)</t>
  </si>
  <si>
    <t>Kostenplanung</t>
  </si>
  <si>
    <t>Kasse geführt</t>
  </si>
  <si>
    <t>positiv Selbstwirksam</t>
  </si>
  <si>
    <t>Frusttoleranz</t>
  </si>
  <si>
    <t>2019</t>
  </si>
  <si>
    <t xml:space="preserve">Anzahl Aktivitäten 2019
</t>
  </si>
  <si>
    <t xml:space="preserve">Anzahl Kinder 
2019
gesamt
</t>
  </si>
  <si>
    <t>geschätzte 
Gesamtkosten 2019</t>
  </si>
  <si>
    <t>Beschreibung der Aktivitäten</t>
  </si>
  <si>
    <t>Anzahl verschiedene Kinder gesamt</t>
  </si>
  <si>
    <t>beantragte Gesamtsumme 2019</t>
  </si>
  <si>
    <t>Bauernhofbesuch der Vorschulkinder, Bauernhofbesuch der Hortkinder</t>
  </si>
  <si>
    <t>Entdeckertouren, Nähkurs, Schwimmtraining</t>
  </si>
  <si>
    <t>Projekte mit Deutschklassen, Sportliche Aktivitäten (Wanderungen, Schlittschuhlaufen, Reiten..), Kulturelle Aktivitäten (Musikprojekt, Kunstprojekt..)</t>
  </si>
  <si>
    <t>Ferienfahrt, wöchentliche und sportliche Aktivitäten</t>
  </si>
  <si>
    <t>Unsere Natur(Fahrten ins Umland, Schwimmen im See, lagerfeuer, Stockbrot, Reiterhof), Happy Island (Begegnungs-Workshop-Reise), Sport &amp; Action (Wasserski, Klettern, BMX, Schlittschuh, Schwimmen, Jumphouse, Reiten, kajak, Hula Hoop), Specials (Floßbau, jagd nach Mister X, Schatzsuche im Wald, Nachtwanderung, Flashmob, Verkehrslenkgarten), Kids meets culture (Theater/Kino, Museum, Städte-Trip), Denkmal Tolerant (Jugend Forum, Diskussionsveranstaltung, Politik)</t>
  </si>
  <si>
    <t>Projektwoche, SV-Fahrt</t>
  </si>
  <si>
    <t>Besuch einer Aufführung  der komischen Oper, Führung hinter die Kulissen der komischen Oper, Besuch eines Basketballspiels/Fußballspiels, Besuch der Gemäldegallerie, Teilnahme am One Billion Rising, Kinder Erste Hilfe Kurs, Übernachtung im Justus Delbrück Haus, Kilometerchallenge oder Radtour zur Ostsee, Kletterhalle, Theater Thikwa, Dampferfahrt</t>
  </si>
  <si>
    <t>Schwimmen, Theaterbesuch, Kleingruppenausflüge</t>
  </si>
  <si>
    <t xml:space="preserve">Musikalische Früherziehung; Walderlebnistage; Ausflugspakete </t>
  </si>
  <si>
    <t>Forest Camp, Jugendbegegnung im Outdoor-Erlebnis-Camp Spanien oder Frankreich</t>
  </si>
  <si>
    <t>Jugendbegegnung zwischen jungen Menschen aus Bremen und der Türkei; für beide Begegnungen ergeben sich Gesamtkosten aus: Unterbringung, Verpflegung, Flugkosten, Visakosten</t>
  </si>
  <si>
    <t xml:space="preserve">Schlittschuh, Superfly, Schwimmbad, das Ruhrgebiet vom Boot aus entdecken, Ruhrgebietsstädte entdecken, Ausflug in den Wald, Caporeia, Sakteboardworkshop, Mädchenfußball, Basketball, Fahrradprojekt und Verkehrsschulung, Garten- und Umweltprojekt, Umgang mit Geld, Partizipation im Kezz, niederschwellige Projekte zu den Themen Menschenrechte Toleranz usw. </t>
  </si>
  <si>
    <t>Movie Park Bottrop, Eismanufaktur, Töpfern, Klettern, Bowling, SoccerPark, Soccer City, Städtefahrt, Theaterbesuch, Superfly Trampolinhalle, Parkour Training, Schlittschuhfahren</t>
  </si>
  <si>
    <t>1. Klettern, Bouldern, Hochseilgarten 2. Sommerfreizeit im Erzgebirge 3. Kids entdecken Dresden über den Dächern 4. Ich versteh dich (nicht): Sprachen- und interkulturelle Kompetenzworkshop</t>
  </si>
  <si>
    <t>1. Konzertbesuch im Kulturpalast 2. Kinderfreizeit, Jugendfreizeit, Eltern Kind Freizeit</t>
  </si>
  <si>
    <t>Zeltübernachtung ggf. an der See oder in Kombination mit Fahrradtour; Herbstferienfreizeit; Tagesaktion, die von Kindern ausgesucht und geplant wird</t>
  </si>
  <si>
    <t>Ferienangebote und außerschulische Nachmittagsaktionen (Schwimmen, Klettern, Reisten, Bowlen etc.), Ein Kettcar zur Nutzung auf dem Abenteuerspielplatz, dreitägige Fahrradtour entlang des Rheins (inkl. Verpflegung, Übernachtung, Anreise)</t>
  </si>
  <si>
    <t>1. Dinopark Germendorf 2. Legoland 3. Kletterpark Schorfheide</t>
  </si>
  <si>
    <t>1. Fortsetzung MEGA 2. Zwei Entdeckertouren dreitägig 3. Ferienfreizeit Thüringer Wald 4. Projekt Mädchen in Bewegung (verschiedene Tagesausflüge) 5. Kompass Projekt (verschiedene Tagesausflüge in Thüringen)</t>
  </si>
  <si>
    <t>Aktion "Horizont erweitern" (was haben wir noch nie entschieden, gesehen und getan), für Kinder im Grundschulalter, Abstimmung in Kinderkonferenzen (Fahrt-Übernachtungskosten, Kosten für Mehrarbeit des Personals, Honorarkosten Kursleiter / Aktion "Horizont erweitern" (was haben wir noch nie entschieden, gesehen und getan), für die Großen (11 - 17 Jahre) / Abstimmung in Kinderkonferenzen (Fahrt-Übernachtungskosten, Kosten für Mehrarbeit des Personals, Honorarkosten Kursleiter, Materialkosten), Musikprojekt, Fortbildungen/Workshops zum Thema Entdecken und Entwicklen für Kinder, Jugendliche, Hauptamtliche, Ehrenamtliche / Schwimmkurs für Kita-Kinder</t>
  </si>
  <si>
    <t>Unterschiedliche Aktivitäten für Vorschulkinder, Familienausflug ins Irrland Kevelaer, Zoom Erlebniswelt, verschiedene Sportaktivitäten für Schulkinder</t>
  </si>
  <si>
    <t>Sport &amp; Bewegung, Welterkundung, Musik, Medien, Kreativwerkstatt</t>
  </si>
  <si>
    <t>Ferienfreizeit, 3D Minigolf, Jumphall, Floßfahrt, Wie kommt Salat in die Tüte?</t>
  </si>
  <si>
    <t>Schiffsreise, Besuch des Kindermuseums, Zukunftswerkstätte in Gersfeld, Sport- und Freizeitcamp</t>
  </si>
  <si>
    <t>1. Zeltlager am See 2. Familienfreizeit 3. Ferienfreizeit</t>
  </si>
  <si>
    <t>Mädchenentdecker, Jungenentdecker, Ferienreise, Bau einer Köhlerhütte</t>
  </si>
  <si>
    <t>Gruppenreise, Schwimmen, Reiten, Theater im Garten und auf den Bühnen</t>
  </si>
  <si>
    <t>Entdecke deine Stadt mit ca. 30 verschiedenen Gruppenaktivitäten, Berlinfahrt mit Besuch einer Sitzung im Bundestag, Schwimmkurse für unbegleitete minderjährige Geflüchtete, Nachbereitung der Entdeckeraktivitäten (Druck- und Materialkosten)</t>
  </si>
  <si>
    <t>Ferienfreizeit</t>
  </si>
  <si>
    <t>Förderung der Jugengruppe: Respekt/Streitschlichtung, Sportangebot für Jugend, Trommelworkshop, Theater- und Filmprojekt zum Thema Respekt für alle</t>
  </si>
  <si>
    <t>Modern Dance für Kids</t>
  </si>
  <si>
    <t>Entdeckerferien im Sommer: "Stadt, Land, Wasser, Strand und Fluss"</t>
  </si>
  <si>
    <t>Kinderfonds, Baukids on tour, Küchenzauber, Bogenschießen</t>
  </si>
  <si>
    <t>1) Besuch des Oben Ohne Festivals München mit Teenies; 
2) Besuch des Waldwipfelwegs mit den Waldzwergen; 
3) Floßbauaktion auf der Isar (Erlebnispäd.);
4) Klettergarten;
5) Segeln Chiemsee</t>
  </si>
  <si>
    <t>Bildungfahrt; Austauschprojekt nach Portugal; Kletteraktivitäten; kulturelle Aktiviäten; Kanutour; Medienprojekt; Ausflugspaket; Restaurantbesuche; Selbstverwaltungsbudget</t>
  </si>
  <si>
    <t>Runter vom Schulhof - den eigenen Stadtteil entdecken! Die Kinder lernten ihren Stadtteil und die nähere Umgebung kennen, um sich dort sicher und selbständig bewegen zu können. / Ausflüge zum Geschichtserlebnisraum. Die Kinder besuchen regelmäßig den Geschichtserlebnisraum in Kücknitz / Ferienaktivität: Ausflug zum Erlebniswald, Meeresaquarium, Hansapark / Ferienübernachtung / Teilnahme an der Kinderhansestadt / Teilnahme am Beach Handball Cup 2018 in Travemünde</t>
  </si>
  <si>
    <t>Raus ins Grüne, Beteiligen macht Spaß (Besuch kommunalpolitischer Beteiligungsformate, politische Bildung, Demokratiererziehung); Erlebnispädagogik/Bewegungsformate; Unser Grün (Gestaltung eigener Beete, Raum für Außenspiel, Ideensammeln bei Exkursionen)</t>
  </si>
  <si>
    <t>Kulturelle Teilhabe, Heidelberger Ballschule</t>
  </si>
  <si>
    <t xml:space="preserve">1) Naturkunde-Bildungprojekt, ein Projekt der Kindergartengruppen (Heimat, Meereswelt, Polarregionen heiß &amp; kalt, wo kommt unser Essen her?, Klimazonen, Klimaschutz) 
2) Wissensprojekt "Little Lab" ( 5 Forschartage in je 3 Kleingruppen) 
3) "my life" - Mädchenprojekt (Körperwahrnehmung &amp; Körperpflege, Hygiene &amp; Kosmetik,  Aufklärung &amp; Verhütung, Was darf ich selbst entscheiden? - Die Rolle der Frau in unserer Gesellschaft) </t>
  </si>
  <si>
    <t xml:space="preserve">1) Theratherprojekt; 2) Projket Städtereisen; 3) Kunstprojekt "Fotografie" </t>
  </si>
  <si>
    <t xml:space="preserve">1. Alles aus Holz (Baumaßnahmen am AKI); 2. Der AKI Mobil (Fahrradwerkstatt); 3. Von A nach B (Ausflüge und Übernachtungen rund um den AKI); 4. Lets´s fight! (Neue Polsterschwerter für den AKI); 5. Wir machen Musik (Neubeschaffung eines Keyboards) </t>
  </si>
  <si>
    <t>1. Politische Bildung 2. Umweltprojekt</t>
  </si>
  <si>
    <t xml:space="preserve">Spielzeugmuseum + Viktualienmarkt; Kinder- und Jugendmuseum München; Silberbergwerk Schwaz; Gießenbachklamm; Bauernhofmuseum Tirol; Mangfall Wanderung; Hohenaschau Falknerei; Hüttenübernachtung Rabenmoosalm (2 Nächte); Walderlebniszentrum Grünwald; Holzknechtzentrum; Kampenwand Gondelbahn; Salz- und Moormuseum; Bootsfahrt auf der Alz; Höhlenburg Stein an der Traun; Nicklheimer Filze; Schwimmbadbesuch; Kletterpark, Eislaufen </t>
  </si>
  <si>
    <t>Pferdeprojekt, Tierpark Hagenbeck, Ivenacker Tiergarten, Affenwald + Sommerrodelbahn, Filmpark Babelsberg, Goblin Stadt Hamburg, Wakeboard Kurs, Ausflug Berlin + Mauerbesichtigung</t>
  </si>
  <si>
    <t>Fahrt nach Spanien, Playa de Aro, Costa Brava</t>
  </si>
  <si>
    <t xml:space="preserve">1) Fereinfreizeit (Ostern) - Aufenthalt auf Erlebnisbauernhof; langwirtschaftlicher Betrieb ist ein idealer Lernort um das Verständnis für den Wert von Lebensmitteln, sowie deren Herstellung und das Wirtschaften näher zu bringen; Ziel: regionale Besonderheiten und globale Zusammenhänge erkunden und begreifen; in Umgebung des Bauernhofs zahlreiche Ausflugsziele (Tropfsteinhöhlen, Besucherbergwerk, verschiedene Tierparks)
2) Sommerferienprogramm (noch in Planung) 
3) Herbstferienprogramm (noch in Planung) </t>
  </si>
  <si>
    <t>Skiaktionstage, Ausflüge von Entdeckerpionieren, Sommerfreizeit, Vorleseprojekt</t>
  </si>
  <si>
    <t xml:space="preserve">1) Restaurant Besuch; 2) Tagesausflug; 3) Konzert-/Musicalbesuch </t>
  </si>
  <si>
    <t xml:space="preserve">1) Entdeckertour Kyffhäuserkreis mit Ferienlager Feuerkuppe für Grundschüler;
2) Entdeckertour Kyffhäuserkreis mit Ferienlager Feuerkuppe für Regelschüler;
3) Gewaltpräventionsprojekt "Starke Mädchen - Coole Jungs";
4) "Happy Dinner" - Koch- und Backworkshops 
5) 10 Jahre FZT "Auszeit" / 60 Jahre Wohngebiet - Großer Kindererlebnistag (Karusell, Kinderschminken, Losbude, Clowns, Kinderdisco, Papagaienshow...) </t>
  </si>
  <si>
    <r>
      <t xml:space="preserve">Renovierung des Wasserspielsplatzes
1: Materialkosten zum Bau versch. Wasserförderanlagen </t>
    </r>
    <r>
      <rPr>
        <b/>
        <sz val="10"/>
        <color rgb="FF000000"/>
        <rFont val="Arial"/>
        <family val="2"/>
      </rPr>
      <t>1.000€</t>
    </r>
    <r>
      <rPr>
        <sz val="10"/>
        <color rgb="FF000000"/>
        <rFont val="Arial"/>
        <family val="2"/>
      </rPr>
      <t xml:space="preserve">
2: Material zum Bau von Laufsteg, um Hang bespielbar zu machen </t>
    </r>
    <r>
      <rPr>
        <b/>
        <sz val="10"/>
        <color rgb="FF000000"/>
        <rFont val="Arial"/>
        <family val="2"/>
      </rPr>
      <t>2.000€</t>
    </r>
    <r>
      <rPr>
        <sz val="10"/>
        <color rgb="FF000000"/>
        <rFont val="Arial"/>
        <family val="2"/>
      </rPr>
      <t xml:space="preserve">
3: Material zum Bau von absichernden Geländen </t>
    </r>
    <r>
      <rPr>
        <b/>
        <sz val="10"/>
        <color rgb="FF000000"/>
        <rFont val="Arial"/>
        <family val="2"/>
      </rPr>
      <t>1000€</t>
    </r>
    <r>
      <rPr>
        <sz val="10"/>
        <color rgb="FF000000"/>
        <rFont val="Arial"/>
        <family val="2"/>
      </rPr>
      <t xml:space="preserve">
4: Kosten zur Vorbereitung des Geländes durch spielplatzbauerfahrenen Landschaftsgärtner (Kinder können in eingeschränktem Rahmen ebenfalls mitwirken) </t>
    </r>
    <r>
      <rPr>
        <b/>
        <sz val="10"/>
        <color rgb="FF000000"/>
        <rFont val="Arial"/>
        <family val="2"/>
      </rPr>
      <t>2000€</t>
    </r>
  </si>
  <si>
    <t>Anzahl Ki pro Mahlzeit 2020</t>
  </si>
  <si>
    <t>Statistische Auswertung</t>
  </si>
  <si>
    <t>Anzahl der KiJu, die regelmäßig in PE gegessen haben</t>
  </si>
  <si>
    <t>Von diesen Kindern und Jugendlichen…</t>
  </si>
  <si>
    <t>besuchen Ganztagsschule</t>
  </si>
  <si>
    <t>gezielt für das Essen in Einrichtung</t>
  </si>
  <si>
    <t>nehmen weitere Angebote wahr</t>
  </si>
  <si>
    <t>essen mehr Obst und Gemüse</t>
  </si>
  <si>
    <t>einkaufen 1x Monat</t>
  </si>
  <si>
    <t>kochen 1x Woche selbst</t>
  </si>
  <si>
    <t>bereiten Snacks zu</t>
  </si>
  <si>
    <t>drei neue Obst- und Gemüsesorten</t>
  </si>
  <si>
    <t>Gemüse oder Kräuter angebaut</t>
  </si>
  <si>
    <t>Ernährungswissen erweitert</t>
  </si>
  <si>
    <t>mind. einen Ausflug zum Thema Ernährung</t>
  </si>
  <si>
    <t>selbstständiger</t>
  </si>
  <si>
    <t>Erfolgserlebnisse gesammelt</t>
  </si>
  <si>
    <t>Umrechnung in absolute Zahlen</t>
  </si>
  <si>
    <t>… wir als Einrichtung… (4,3,2,1,0,99)</t>
  </si>
  <si>
    <t>Wissen zum Thema Ernährung erweitert</t>
  </si>
  <si>
    <t>Qualität der Angebote verbessert</t>
  </si>
  <si>
    <t>Anregungen für die Gestaltung des MT</t>
  </si>
  <si>
    <t>besser auf Bedürfnisse armer Kinder eingehen</t>
  </si>
  <si>
    <t>mehr Möglichkeiten, päd. Arbeit zu gestalten</t>
  </si>
  <si>
    <t>Beziehung zu den KiJu gestärkt</t>
  </si>
  <si>
    <t>KiJu öfter und umfassender beteiligt</t>
  </si>
  <si>
    <t>Neues ausprobiert</t>
  </si>
  <si>
    <t>Wir waren uns nicht sicher, was mit den Fragen gemeint ist</t>
  </si>
  <si>
    <t>Wir sind und bei allen Fragen einig gewesen</t>
  </si>
  <si>
    <t>2020 sind einzelne Einrichtungen doppelt oder dreifach aufgeführt, weil sie für unterschiedliche Kindergruppen unterschiedliche Wirkungszahlen angegeben haben (z.B. für die Jugendgruppe und für die Kindergruppe getrennt).</t>
  </si>
  <si>
    <t>MT_Mahlzeiten 2014</t>
  </si>
  <si>
    <t>MT_Kinder 2014</t>
  </si>
  <si>
    <t>MT_Gesamtkosten 2014</t>
  </si>
  <si>
    <t>Fördersumme final MT 2014</t>
  </si>
  <si>
    <t>zubereiten</t>
  </si>
  <si>
    <t>kommen häufiger</t>
  </si>
  <si>
    <t>Qualität zufrieden</t>
  </si>
  <si>
    <t>Aktivitäten 2014</t>
  </si>
  <si>
    <t>Kinder 2014</t>
  </si>
  <si>
    <t>steht noch nicht fest</t>
  </si>
  <si>
    <t>Fördersumme EF 2014</t>
  </si>
  <si>
    <t>MT_Mahlzeiten</t>
  </si>
  <si>
    <t>MT_Kinder</t>
  </si>
  <si>
    <t>MT_Gesamtkosten</t>
  </si>
  <si>
    <t>Bewilligt MT 2013</t>
  </si>
  <si>
    <t>Bewilligt EF 2013</t>
  </si>
  <si>
    <t>Aktivitäten 2013</t>
  </si>
  <si>
    <t>Kinder 2013</t>
  </si>
  <si>
    <t>Verhalten verändetr</t>
  </si>
  <si>
    <t>Kinder</t>
  </si>
  <si>
    <t>Mittagsmahlzeiten</t>
  </si>
  <si>
    <t>MT 2012_Fördersumme final</t>
  </si>
  <si>
    <t>Gesamtkosten MT 2012</t>
  </si>
  <si>
    <t>Anspruch BTP</t>
  </si>
  <si>
    <t>nutzen BTP</t>
  </si>
  <si>
    <t>Schule ohne MT</t>
  </si>
  <si>
    <t>MT Schule zu teuer</t>
  </si>
  <si>
    <t>mitentschieden</t>
  </si>
  <si>
    <t>h</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</si>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</sst>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0\ &quot;€&quot;;[Red]\-#,##0\ &quot;€&quot;"/>
    <numFmt numFmtId="8" formatCode="#,##0.00\ &quot;€&quot;;[Red]\-#,##0.00\ &quot;€&quot;"/>
    <numFmt numFmtId="44" formatCode="_-* #,##0.00\ &quot;€&quot;_-;\-* #,##0.00\ &quot;€&quot;_-;_-* &quot;-&quot;??\ &quot;€&quot;_-;_-@_-"/>
    <numFmt numFmtId="164" formatCode="#,##0.00\ &quot;€&quot;"/>
    <numFmt numFmtId="165" formatCode="#,##0\ &quot;€&quot;"/>
    <numFmt numFmtId="166" formatCode="_-* #,##0\ &quot;€&quot;_-;\-* #,##0\ &quot;€&quot;_-;_-* &quot;-&quot;??\ &quot;€&quot;_-;_-@_-"/>
    <numFmt numFmtId="167" formatCode="_-* #,##0.00\ [$€-407]_-;\-* #,##0.00\ [$€-407]_-;_-* &quot;-&quot;??\ [$€-407]_-;_-@_-"/>
    <numFmt numFmtId="168" formatCode="0.0"/>
  </numFmts>
  <fonts count="22">
    <font>
      <sz val="10"/>
      <name val="Arial"/>
    </font>
    <font>
      <sz val="10"/>
      <name val="Arial"/>
      <family val="2"/>
    </font>
    <font>
      <sz val="10"/>
      <name val="Arial"/>
    </font>
    <font>
      <sz val="10"/>
      <color theme="1"/>
      <name val="Arial"/>
      <family val="2"/>
    </font>
    <font>
      <sz val="10"/>
      <color indexed="8"/>
      <name val="Arial"/>
      <family val="2"/>
    </font>
    <font>
      <sz val="10"/>
      <color rgb="FF000000"/>
      <name val="Arial"/>
      <family val="2"/>
    </font>
    <font>
      <b/>
      <sz val="10"/>
      <color indexed="8"/>
      <name val="Arial"/>
      <family val="2"/>
    </font>
    <font>
      <b/>
      <sz val="10"/>
      <color rgb="FF000000"/>
      <name val="Arial"/>
      <family val="2"/>
    </font>
    <font>
      <b/>
      <sz val="10"/>
      <color theme="1"/>
      <name val="Arial"/>
      <family val="2"/>
    </font>
    <font>
      <b/>
      <sz val="10"/>
      <color rgb="FFFF0000"/>
      <name val="Arial"/>
      <family val="2"/>
    </font>
    <font>
      <sz val="10"/>
      <color theme="0" tint="-0.34998626667073579"/>
      <name val="Arial"/>
      <family val="2"/>
    </font>
    <font>
      <b/>
      <sz val="10"/>
      <name val="Arial"/>
      <family val="2"/>
    </font>
    <font>
      <b/>
      <sz val="10"/>
      <color rgb="FF00B050"/>
      <name val="Arial"/>
      <family val="2"/>
    </font>
    <font>
      <b/>
      <sz val="14"/>
      <name val="Arial"/>
      <family val="2"/>
    </font>
    <font>
      <b/>
      <sz val="11"/>
      <color theme="1"/>
      <name val="Calibri"/>
      <family val="2"/>
      <scheme val="minor"/>
    </font>
    <font>
      <sz val="11"/>
      <color theme="1"/>
      <name val="Arial"/>
      <family val="2"/>
    </font>
    <font>
      <b/>
      <sz val="9"/>
      <color indexed="81"/>
      <name val="Segoe UI"/>
      <family val="2"/>
    </font>
    <font>
      <sz val="9"/>
      <color indexed="81"/>
      <name val="Segoe UI"/>
      <family val="2"/>
    </font>
    <font>
      <b/>
      <sz val="9"/>
      <color theme="1"/>
      <name val="Arial"/>
      <family val="2"/>
    </font>
    <font>
      <sz val="11"/>
      <color theme="1"/>
      <name val="Calibri"/>
      <family val="2"/>
    </font>
    <font>
      <sz val="9"/>
      <name val="Arial"/>
      <family val="2"/>
    </font>
    <font>
      <sz val="1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538DD5"/>
        <bgColor rgb="FF000000"/>
      </patternFill>
    </fill>
    <fill>
      <patternFill patternType="solid">
        <fgColor rgb="FF7030A0"/>
        <bgColor rgb="FF000000"/>
      </patternFill>
    </fill>
    <fill>
      <patternFill patternType="solid">
        <fgColor rgb="FFE42862"/>
        <bgColor rgb="FF000000"/>
      </patternFill>
    </fill>
    <fill>
      <patternFill patternType="solid">
        <fgColor theme="8" tint="0.59999389629810485"/>
        <bgColor indexed="64"/>
      </patternFill>
    </fill>
    <fill>
      <patternFill patternType="solid">
        <fgColor theme="8" tint="0.39997558519241921"/>
        <bgColor rgb="FF000000"/>
      </patternFill>
    </fill>
    <fill>
      <patternFill patternType="solid">
        <fgColor rgb="FFFF6600"/>
        <bgColor rgb="FF000000"/>
      </patternFill>
    </fill>
    <fill>
      <patternFill patternType="solid">
        <fgColor theme="8" tint="0.59999389629810485"/>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5"/>
        <bgColor rgb="FF000000"/>
      </patternFill>
    </fill>
    <fill>
      <patternFill patternType="solid">
        <fgColor rgb="FFFFFF00"/>
        <bgColor rgb="FF000000"/>
      </patternFill>
    </fill>
    <fill>
      <patternFill patternType="solid">
        <fgColor theme="3" tint="0.39997558519241921"/>
        <bgColor indexed="64"/>
      </patternFill>
    </fill>
    <fill>
      <patternFill patternType="solid">
        <fgColor rgb="FFFF6600"/>
        <bgColor indexed="64"/>
      </patternFill>
    </fill>
    <fill>
      <patternFill patternType="solid">
        <fgColor rgb="FF8BD5B2"/>
        <bgColor indexed="64"/>
      </patternFill>
    </fill>
    <fill>
      <patternFill patternType="solid">
        <fgColor theme="4" tint="-0.249977111117893"/>
        <bgColor rgb="FF000000"/>
      </patternFill>
    </fill>
    <fill>
      <patternFill patternType="solid">
        <fgColor rgb="FF00B0F0"/>
        <bgColor rgb="FF000000"/>
      </patternFill>
    </fill>
    <fill>
      <patternFill patternType="solid">
        <fgColor theme="4" tint="0.59999389629810485"/>
        <bgColor rgb="FF000000"/>
      </patternFill>
    </fill>
    <fill>
      <patternFill patternType="solid">
        <fgColor rgb="FFFCBCF4"/>
        <bgColor rgb="FF000000"/>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499984740745262"/>
        <bgColor rgb="FF000000"/>
      </patternFill>
    </fill>
    <fill>
      <patternFill patternType="solid">
        <fgColor theme="3"/>
        <bgColor indexed="64"/>
      </patternFill>
    </fill>
    <fill>
      <patternFill patternType="solid">
        <fgColor theme="6" tint="0.39997558519241921"/>
        <bgColor indexed="64"/>
      </patternFill>
    </fill>
    <fill>
      <patternFill patternType="solid">
        <fgColor rgb="FFEC7405"/>
        <bgColor rgb="FF000000"/>
      </patternFill>
    </fill>
    <fill>
      <patternFill patternType="solid">
        <fgColor rgb="FFFFE989"/>
        <bgColor rgb="FF000000"/>
      </patternFill>
    </fill>
    <fill>
      <patternFill patternType="solid">
        <fgColor theme="7" tint="0.59999389629810485"/>
        <bgColor rgb="FF000000"/>
      </patternFill>
    </fill>
    <fill>
      <patternFill patternType="solid">
        <fgColor theme="8" tint="-0.249977111117893"/>
        <bgColor rgb="FF000000"/>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99"/>
        <bgColor indexed="64"/>
      </patternFill>
    </fill>
    <fill>
      <patternFill patternType="solid">
        <fgColor rgb="FFCE4646"/>
        <bgColor rgb="FF000000"/>
      </patternFill>
    </fill>
    <fill>
      <patternFill patternType="solid">
        <fgColor theme="5" tint="0.59999389629810485"/>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auto="1"/>
      </left>
      <right style="thin">
        <color auto="1"/>
      </right>
      <top style="thin">
        <color indexed="64"/>
      </top>
      <bottom style="double">
        <color indexed="64"/>
      </bottom>
      <diagonal/>
    </border>
    <border>
      <left/>
      <right/>
      <top style="thin">
        <color auto="1"/>
      </top>
      <bottom/>
      <diagonal/>
    </border>
    <border>
      <left style="thin">
        <color auto="1"/>
      </left>
      <right style="thin">
        <color auto="1"/>
      </right>
      <top/>
      <bottom style="thin">
        <color indexed="64"/>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
      <left/>
      <right style="thin">
        <color auto="1"/>
      </right>
      <top style="thin">
        <color indexed="64"/>
      </top>
      <bottom style="double">
        <color indexed="64"/>
      </bottom>
      <diagonal/>
    </border>
  </borders>
  <cellStyleXfs count="4">
    <xf numFmtId="0" fontId="0" fillId="0" borderId="0"/>
    <xf numFmtId="44" fontId="1"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860">
    <xf numFmtId="0" fontId="0" fillId="0" borderId="0" xfId="0"/>
    <xf numFmtId="0" fontId="0" fillId="0" borderId="0" xfId="0" applyAlignment="1">
      <alignment wrapText="1"/>
    </xf>
    <xf numFmtId="1"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1" fontId="1" fillId="3" borderId="1" xfId="0" applyNumberFormat="1" applyFont="1" applyFill="1" applyBorder="1" applyAlignment="1">
      <alignment horizontal="left" vertical="center" wrapText="1"/>
    </xf>
    <xf numFmtId="1" fontId="1" fillId="4" borderId="1" xfId="0" applyNumberFormat="1" applyFont="1" applyFill="1" applyBorder="1" applyAlignment="1">
      <alignment horizontal="center" vertical="center" wrapText="1"/>
    </xf>
    <xf numFmtId="1" fontId="1" fillId="4"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 fontId="1" fillId="5"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7" fillId="6" borderId="0" xfId="0" applyNumberFormat="1" applyFont="1" applyFill="1" applyBorder="1" applyAlignment="1">
      <alignment vertical="center" wrapText="1"/>
    </xf>
    <xf numFmtId="49" fontId="4" fillId="5" borderId="1" xfId="0" applyNumberFormat="1" applyFont="1" applyFill="1" applyBorder="1" applyAlignment="1">
      <alignment horizontal="right"/>
    </xf>
    <xf numFmtId="49" fontId="5" fillId="5" borderId="1" xfId="0" applyNumberFormat="1" applyFont="1" applyFill="1" applyBorder="1" applyAlignment="1">
      <alignment horizontal="right"/>
    </xf>
    <xf numFmtId="0" fontId="5" fillId="5" borderId="1" xfId="0" applyNumberFormat="1" applyFont="1" applyFill="1" applyBorder="1" applyAlignment="1">
      <alignment horizontal="right"/>
    </xf>
    <xf numFmtId="1" fontId="1" fillId="5" borderId="1" xfId="0" applyNumberFormat="1" applyFont="1" applyFill="1" applyBorder="1" applyAlignment="1">
      <alignment horizontal="right" vertical="center"/>
    </xf>
    <xf numFmtId="0" fontId="4" fillId="5" borderId="1" xfId="0" applyNumberFormat="1" applyFont="1" applyFill="1" applyBorder="1" applyAlignment="1">
      <alignment horizontal="right"/>
    </xf>
    <xf numFmtId="1" fontId="5" fillId="5" borderId="1" xfId="0" applyNumberFormat="1" applyFont="1" applyFill="1" applyBorder="1" applyAlignment="1">
      <alignment horizontal="right"/>
    </xf>
    <xf numFmtId="2" fontId="5" fillId="5" borderId="1" xfId="0" applyNumberFormat="1" applyFont="1" applyFill="1" applyBorder="1" applyAlignment="1">
      <alignment horizontal="right"/>
    </xf>
    <xf numFmtId="49" fontId="5" fillId="0" borderId="1" xfId="0" applyNumberFormat="1" applyFont="1" applyFill="1" applyBorder="1" applyAlignment="1">
      <alignment horizontal="right"/>
    </xf>
    <xf numFmtId="49" fontId="3" fillId="0" borderId="0" xfId="0" applyNumberFormat="1" applyFont="1" applyAlignment="1"/>
    <xf numFmtId="49" fontId="7" fillId="6" borderId="0" xfId="0" applyNumberFormat="1" applyFont="1" applyFill="1" applyBorder="1" applyAlignment="1">
      <alignment horizontal="center" vertical="center" textRotation="90"/>
    </xf>
    <xf numFmtId="0" fontId="7" fillId="6" borderId="0" xfId="0" applyNumberFormat="1" applyFont="1" applyFill="1" applyBorder="1" applyAlignment="1">
      <alignment horizontal="center" vertical="center" textRotation="90"/>
    </xf>
    <xf numFmtId="49" fontId="4" fillId="5" borderId="1" xfId="0" applyNumberFormat="1" applyFont="1" applyFill="1" applyBorder="1" applyAlignment="1">
      <alignment horizontal="center" vertical="center"/>
    </xf>
    <xf numFmtId="49" fontId="5" fillId="5" borderId="1" xfId="0" applyNumberFormat="1" applyFont="1" applyFill="1" applyBorder="1" applyAlignment="1">
      <alignment horizontal="center"/>
    </xf>
    <xf numFmtId="0"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5" fillId="5" borderId="1" xfId="0" applyNumberFormat="1" applyFont="1" applyFill="1" applyBorder="1" applyAlignment="1">
      <alignment horizontal="center"/>
    </xf>
    <xf numFmtId="49" fontId="1" fillId="5" borderId="1" xfId="0" applyNumberFormat="1" applyFont="1" applyFill="1" applyBorder="1" applyAlignment="1">
      <alignment horizontal="right" vertical="center"/>
    </xf>
    <xf numFmtId="44" fontId="1" fillId="0" borderId="1" xfId="0" applyNumberFormat="1" applyFont="1" applyFill="1" applyBorder="1" applyAlignment="1">
      <alignment horizontal="right" vertical="center"/>
    </xf>
    <xf numFmtId="49" fontId="1" fillId="0" borderId="1" xfId="0" applyNumberFormat="1" applyFont="1" applyFill="1" applyBorder="1" applyAlignment="1">
      <alignment horizontal="right" vertical="center"/>
    </xf>
    <xf numFmtId="49" fontId="1" fillId="0" borderId="1" xfId="0" applyNumberFormat="1" applyFont="1" applyFill="1" applyBorder="1" applyAlignment="1">
      <alignment vertical="center"/>
    </xf>
    <xf numFmtId="0" fontId="4" fillId="0" borderId="1" xfId="0" applyNumberFormat="1" applyFont="1" applyFill="1" applyBorder="1" applyAlignment="1">
      <alignment horizontal="right"/>
    </xf>
    <xf numFmtId="0" fontId="4" fillId="5" borderId="1" xfId="0" applyNumberFormat="1" applyFont="1" applyFill="1" applyBorder="1" applyAlignment="1">
      <alignment horizontal="center" vertical="center"/>
    </xf>
    <xf numFmtId="2" fontId="5" fillId="5" borderId="1" xfId="0" applyNumberFormat="1" applyFont="1" applyFill="1" applyBorder="1" applyAlignment="1">
      <alignment horizontal="center" vertical="center"/>
    </xf>
    <xf numFmtId="44" fontId="1" fillId="0" borderId="1" xfId="0" applyNumberFormat="1" applyFont="1" applyFill="1" applyBorder="1" applyAlignment="1">
      <alignment vertical="center"/>
    </xf>
    <xf numFmtId="44" fontId="1" fillId="0" borderId="1" xfId="0" applyNumberFormat="1" applyFont="1" applyFill="1" applyBorder="1" applyAlignment="1">
      <alignment vertical="center" wrapText="1"/>
    </xf>
    <xf numFmtId="0" fontId="1" fillId="5" borderId="1" xfId="0" applyNumberFormat="1" applyFont="1" applyFill="1" applyBorder="1" applyAlignment="1">
      <alignment horizontal="right" vertical="center"/>
    </xf>
    <xf numFmtId="1" fontId="5" fillId="5"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xf>
    <xf numFmtId="49" fontId="5"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xf>
    <xf numFmtId="49" fontId="7" fillId="6" borderId="0" xfId="0" applyNumberFormat="1" applyFont="1" applyFill="1" applyBorder="1" applyAlignment="1">
      <alignment horizontal="center" vertical="center" textRotation="90" wrapText="1"/>
    </xf>
    <xf numFmtId="44" fontId="4" fillId="0" borderId="1" xfId="2" applyFont="1" applyFill="1" applyBorder="1" applyAlignment="1">
      <alignment horizontal="center" vertical="center"/>
    </xf>
    <xf numFmtId="44" fontId="5" fillId="0" borderId="1" xfId="2" applyFont="1" applyFill="1" applyBorder="1" applyAlignment="1"/>
    <xf numFmtId="44" fontId="5" fillId="0" borderId="1" xfId="2" applyFont="1" applyFill="1" applyBorder="1" applyAlignment="1">
      <alignment horizontal="center" vertical="center"/>
    </xf>
    <xf numFmtId="164" fontId="4" fillId="5" borderId="1" xfId="0" applyNumberFormat="1" applyFont="1" applyFill="1" applyBorder="1" applyAlignment="1">
      <alignment horizontal="right"/>
    </xf>
    <xf numFmtId="6" fontId="5" fillId="0" borderId="1" xfId="0" applyNumberFormat="1" applyFont="1" applyFill="1" applyBorder="1" applyAlignment="1">
      <alignment horizontal="right"/>
    </xf>
    <xf numFmtId="44" fontId="4" fillId="0" borderId="1" xfId="2" applyFont="1" applyFill="1" applyBorder="1" applyAlignment="1">
      <alignment horizontal="right" vertical="center"/>
    </xf>
    <xf numFmtId="44" fontId="5" fillId="0" borderId="1" xfId="2" applyNumberFormat="1" applyFont="1" applyFill="1" applyBorder="1" applyAlignment="1"/>
    <xf numFmtId="44" fontId="1" fillId="0" borderId="1" xfId="2" applyFont="1" applyFill="1" applyBorder="1" applyAlignment="1">
      <alignment horizontal="center" vertical="center"/>
    </xf>
    <xf numFmtId="44" fontId="3" fillId="0" borderId="0" xfId="0" applyNumberFormat="1" applyFont="1" applyAlignment="1"/>
    <xf numFmtId="164" fontId="5" fillId="0" borderId="1" xfId="0" applyNumberFormat="1" applyFont="1" applyFill="1" applyBorder="1" applyAlignment="1">
      <alignment horizontal="right"/>
    </xf>
    <xf numFmtId="44" fontId="1" fillId="0" borderId="1" xfId="2" applyFont="1" applyFill="1" applyBorder="1" applyAlignment="1">
      <alignment horizontal="right" vertical="center"/>
    </xf>
    <xf numFmtId="164" fontId="5" fillId="5" borderId="1" xfId="0" applyNumberFormat="1" applyFont="1" applyFill="1" applyBorder="1" applyAlignment="1">
      <alignment horizontal="right"/>
    </xf>
    <xf numFmtId="49" fontId="7" fillId="8" borderId="0" xfId="0" applyNumberFormat="1" applyFont="1" applyFill="1" applyBorder="1" applyAlignment="1">
      <alignment horizontal="center" vertical="center" textRotation="90" wrapText="1"/>
    </xf>
    <xf numFmtId="44" fontId="4" fillId="0" borderId="2" xfId="2" applyNumberFormat="1" applyFont="1" applyFill="1" applyBorder="1" applyAlignment="1"/>
    <xf numFmtId="44" fontId="5" fillId="0" borderId="2" xfId="2" applyNumberFormat="1" applyFont="1" applyFill="1" applyBorder="1" applyAlignment="1"/>
    <xf numFmtId="44" fontId="4" fillId="0" borderId="1" xfId="0" applyNumberFormat="1" applyFont="1" applyFill="1" applyBorder="1" applyAlignment="1">
      <alignment horizontal="left"/>
    </xf>
    <xf numFmtId="44" fontId="1" fillId="0" borderId="2" xfId="2" applyNumberFormat="1" applyFont="1" applyFill="1" applyBorder="1" applyAlignment="1"/>
    <xf numFmtId="44" fontId="4" fillId="0" borderId="1" xfId="2" applyNumberFormat="1" applyFont="1" applyFill="1" applyBorder="1" applyAlignment="1"/>
    <xf numFmtId="44" fontId="3" fillId="0" borderId="0" xfId="2" applyFont="1" applyAlignment="1"/>
    <xf numFmtId="49" fontId="7" fillId="6" borderId="0" xfId="0" applyNumberFormat="1" applyFont="1" applyFill="1" applyBorder="1" applyAlignment="1">
      <alignment textRotation="90"/>
    </xf>
    <xf numFmtId="0" fontId="7" fillId="6" borderId="0" xfId="0" applyNumberFormat="1" applyFont="1" applyFill="1" applyBorder="1" applyAlignment="1">
      <alignment textRotation="90"/>
    </xf>
    <xf numFmtId="49" fontId="6" fillId="6" borderId="0" xfId="0" applyNumberFormat="1" applyFont="1" applyFill="1" applyBorder="1" applyAlignment="1">
      <alignment textRotation="90" wrapText="1"/>
    </xf>
    <xf numFmtId="0" fontId="1" fillId="0" borderId="1" xfId="0" applyNumberFormat="1" applyFont="1" applyFill="1" applyBorder="1" applyAlignment="1">
      <alignment horizontal="right" vertical="center"/>
    </xf>
    <xf numFmtId="49" fontId="4" fillId="5" borderId="1" xfId="0" applyNumberFormat="1" applyFont="1" applyFill="1" applyBorder="1" applyAlignment="1">
      <alignment horizontal="right" vertical="center"/>
    </xf>
    <xf numFmtId="49" fontId="7" fillId="6" borderId="0" xfId="0" applyNumberFormat="1" applyFont="1" applyFill="1" applyBorder="1" applyAlignment="1">
      <alignment textRotation="90" wrapText="1"/>
    </xf>
    <xf numFmtId="0" fontId="1" fillId="0" borderId="1" xfId="0" applyNumberFormat="1" applyFont="1" applyFill="1" applyBorder="1" applyAlignment="1">
      <alignment horizontal="right"/>
    </xf>
    <xf numFmtId="0" fontId="1" fillId="5" borderId="1" xfId="0" applyNumberFormat="1" applyFont="1" applyFill="1" applyBorder="1" applyAlignment="1">
      <alignment horizontal="right"/>
    </xf>
    <xf numFmtId="1" fontId="1" fillId="5" borderId="1" xfId="0" applyNumberFormat="1" applyFont="1" applyFill="1" applyBorder="1" applyAlignment="1">
      <alignment horizontal="right"/>
    </xf>
    <xf numFmtId="49" fontId="1" fillId="5" borderId="1" xfId="0" applyNumberFormat="1" applyFont="1" applyFill="1" applyBorder="1" applyAlignment="1">
      <alignment horizontal="right"/>
    </xf>
    <xf numFmtId="44" fontId="4" fillId="0" borderId="1" xfId="2" applyFont="1" applyFill="1" applyBorder="1" applyAlignment="1">
      <alignment horizontal="right"/>
    </xf>
    <xf numFmtId="44" fontId="4" fillId="0" borderId="1" xfId="2" applyNumberFormat="1" applyFont="1" applyFill="1" applyBorder="1" applyAlignment="1">
      <alignment horizontal="right"/>
    </xf>
    <xf numFmtId="49" fontId="7" fillId="9" borderId="0" xfId="0" applyNumberFormat="1" applyFont="1" applyFill="1" applyBorder="1" applyAlignment="1">
      <alignment vertical="center" wrapText="1"/>
    </xf>
    <xf numFmtId="0" fontId="4" fillId="0" borderId="1" xfId="2" applyNumberFormat="1" applyFont="1" applyFill="1" applyBorder="1" applyAlignment="1">
      <alignment horizontal="right"/>
    </xf>
    <xf numFmtId="44" fontId="5" fillId="0" borderId="1" xfId="2" applyNumberFormat="1" applyFont="1" applyFill="1" applyBorder="1" applyAlignment="1">
      <alignment horizontal="right"/>
    </xf>
    <xf numFmtId="164" fontId="4" fillId="0" borderId="1" xfId="2" applyNumberFormat="1" applyFont="1" applyFill="1" applyBorder="1" applyAlignment="1"/>
    <xf numFmtId="164" fontId="4" fillId="0" borderId="1" xfId="2" applyNumberFormat="1" applyFont="1" applyFill="1" applyBorder="1" applyAlignment="1">
      <alignment horizontal="right" vertical="center"/>
    </xf>
    <xf numFmtId="44" fontId="4" fillId="0" borderId="1" xfId="2" applyFont="1" applyFill="1" applyBorder="1" applyAlignment="1">
      <alignment vertical="center"/>
    </xf>
    <xf numFmtId="1" fontId="4" fillId="0" borderId="1" xfId="0" applyNumberFormat="1" applyFont="1" applyFill="1" applyBorder="1" applyAlignment="1">
      <alignment horizontal="right" vertical="center"/>
    </xf>
    <xf numFmtId="14" fontId="4" fillId="0" borderId="1" xfId="2" applyNumberFormat="1" applyFont="1" applyFill="1" applyBorder="1" applyAlignment="1"/>
    <xf numFmtId="14" fontId="1" fillId="0" borderId="1" xfId="0" applyNumberFormat="1" applyFont="1" applyFill="1" applyBorder="1" applyAlignment="1">
      <alignment horizontal="left" vertical="center"/>
    </xf>
    <xf numFmtId="14" fontId="4" fillId="0" borderId="1" xfId="2" applyNumberFormat="1" applyFont="1" applyFill="1" applyBorder="1" applyAlignment="1">
      <alignment horizontal="right"/>
    </xf>
    <xf numFmtId="9" fontId="1" fillId="5" borderId="1" xfId="0" applyNumberFormat="1" applyFont="1" applyFill="1" applyBorder="1" applyAlignment="1"/>
    <xf numFmtId="0" fontId="4" fillId="0" borderId="1" xfId="2" applyNumberFormat="1" applyFont="1" applyFill="1" applyBorder="1" applyAlignment="1"/>
    <xf numFmtId="0" fontId="4" fillId="5" borderId="2" xfId="2" applyNumberFormat="1" applyFont="1" applyFill="1" applyBorder="1" applyAlignment="1"/>
    <xf numFmtId="1" fontId="4" fillId="5" borderId="1" xfId="0" applyNumberFormat="1" applyFont="1" applyFill="1" applyBorder="1" applyAlignment="1">
      <alignment horizontal="right"/>
    </xf>
    <xf numFmtId="10" fontId="5" fillId="0" borderId="1" xfId="2" applyNumberFormat="1" applyFont="1" applyFill="1" applyBorder="1" applyAlignment="1">
      <alignment horizontal="left" vertical="top"/>
    </xf>
    <xf numFmtId="0" fontId="5" fillId="0" borderId="1" xfId="2" applyNumberFormat="1" applyFont="1" applyFill="1" applyBorder="1" applyAlignment="1"/>
    <xf numFmtId="0" fontId="5" fillId="0" borderId="1" xfId="0" applyNumberFormat="1" applyFont="1" applyFill="1" applyBorder="1" applyAlignment="1"/>
    <xf numFmtId="0" fontId="1" fillId="0" borderId="1" xfId="0" applyNumberFormat="1" applyFont="1" applyFill="1" applyBorder="1" applyAlignment="1">
      <alignment horizontal="left" vertical="center"/>
    </xf>
    <xf numFmtId="49" fontId="1" fillId="0" borderId="1" xfId="0" applyNumberFormat="1" applyFont="1" applyFill="1" applyBorder="1" applyAlignment="1">
      <alignment horizontal="right"/>
    </xf>
    <xf numFmtId="44" fontId="5" fillId="0" borderId="1" xfId="2" applyFont="1" applyFill="1" applyBorder="1" applyAlignment="1">
      <alignment horizontal="right" vertical="center"/>
    </xf>
    <xf numFmtId="44" fontId="5" fillId="0" borderId="1" xfId="2" applyFont="1" applyFill="1" applyBorder="1" applyAlignment="1">
      <alignment horizontal="right"/>
    </xf>
    <xf numFmtId="49" fontId="5" fillId="5" borderId="1" xfId="2" applyNumberFormat="1" applyFont="1" applyFill="1" applyBorder="1" applyAlignment="1"/>
    <xf numFmtId="164" fontId="5" fillId="0" borderId="1" xfId="2" applyNumberFormat="1" applyFont="1" applyFill="1" applyBorder="1" applyAlignment="1">
      <alignment horizontal="right"/>
    </xf>
    <xf numFmtId="164" fontId="5" fillId="0" borderId="1" xfId="2" applyNumberFormat="1" applyFont="1" applyFill="1" applyBorder="1" applyAlignment="1">
      <alignment horizontal="right" vertical="center"/>
    </xf>
    <xf numFmtId="1" fontId="5" fillId="0" borderId="1" xfId="0" applyNumberFormat="1" applyFont="1" applyFill="1" applyBorder="1" applyAlignment="1">
      <alignment horizontal="right" vertical="center"/>
    </xf>
    <xf numFmtId="14" fontId="5" fillId="0" borderId="1" xfId="2" applyNumberFormat="1" applyFont="1" applyFill="1" applyBorder="1" applyAlignment="1"/>
    <xf numFmtId="14" fontId="5" fillId="0" borderId="1" xfId="2" applyNumberFormat="1" applyFont="1" applyFill="1" applyBorder="1" applyAlignment="1">
      <alignment horizontal="right"/>
    </xf>
    <xf numFmtId="49" fontId="5" fillId="0" borderId="1" xfId="2" applyNumberFormat="1" applyFont="1" applyFill="1" applyBorder="1" applyAlignment="1"/>
    <xf numFmtId="44" fontId="5" fillId="0" borderId="1" xfId="2" applyNumberFormat="1" applyFont="1" applyFill="1" applyBorder="1" applyAlignment="1">
      <alignment vertical="center"/>
    </xf>
    <xf numFmtId="1" fontId="5" fillId="0" borderId="1" xfId="0" applyNumberFormat="1" applyFont="1" applyFill="1" applyBorder="1" applyAlignment="1"/>
    <xf numFmtId="1" fontId="5" fillId="0" borderId="1" xfId="0" applyNumberFormat="1" applyFont="1" applyFill="1" applyBorder="1" applyAlignment="1">
      <alignment horizontal="right"/>
    </xf>
    <xf numFmtId="14" fontId="1" fillId="0" borderId="1" xfId="0" applyNumberFormat="1" applyFont="1" applyFill="1" applyBorder="1" applyAlignment="1">
      <alignment horizontal="right" vertical="center"/>
    </xf>
    <xf numFmtId="49" fontId="7" fillId="0" borderId="1" xfId="0" applyNumberFormat="1" applyFont="1" applyFill="1" applyBorder="1" applyAlignment="1">
      <alignment textRotation="90" wrapText="1"/>
    </xf>
    <xf numFmtId="9" fontId="1" fillId="0" borderId="1" xfId="0" applyNumberFormat="1" applyFont="1" applyFill="1" applyBorder="1" applyAlignment="1"/>
    <xf numFmtId="1" fontId="1" fillId="0" borderId="1" xfId="0" applyNumberFormat="1" applyFont="1" applyFill="1" applyBorder="1" applyAlignment="1">
      <alignment horizontal="right"/>
    </xf>
    <xf numFmtId="44" fontId="1" fillId="0" borderId="1" xfId="2" applyFont="1" applyFill="1" applyBorder="1" applyAlignment="1">
      <alignment horizontal="right"/>
    </xf>
    <xf numFmtId="44" fontId="5" fillId="0" borderId="1" xfId="2" applyNumberFormat="1" applyFont="1" applyFill="1" applyBorder="1" applyAlignment="1">
      <alignment horizontal="left"/>
    </xf>
    <xf numFmtId="49" fontId="5" fillId="0" borderId="1" xfId="2" applyNumberFormat="1" applyFont="1" applyFill="1" applyBorder="1" applyAlignment="1">
      <alignment horizontal="left"/>
    </xf>
    <xf numFmtId="44" fontId="5" fillId="0" borderId="1" xfId="2" applyNumberFormat="1" applyFont="1" applyFill="1" applyBorder="1" applyAlignment="1">
      <alignment horizontal="center" vertical="center"/>
    </xf>
    <xf numFmtId="44" fontId="5" fillId="0" borderId="1" xfId="2" applyFont="1" applyFill="1" applyBorder="1" applyAlignment="1">
      <alignment horizontal="left"/>
    </xf>
    <xf numFmtId="1" fontId="5" fillId="0" borderId="1" xfId="0" applyNumberFormat="1" applyFont="1" applyFill="1" applyBorder="1" applyAlignment="1">
      <alignment horizontal="left"/>
    </xf>
    <xf numFmtId="1" fontId="1" fillId="0" borderId="1" xfId="0" applyNumberFormat="1" applyFont="1" applyFill="1" applyBorder="1" applyAlignment="1">
      <alignment horizontal="left"/>
    </xf>
    <xf numFmtId="49" fontId="1" fillId="5" borderId="1" xfId="0" applyNumberFormat="1" applyFont="1" applyFill="1" applyBorder="1" applyAlignment="1">
      <alignment horizontal="left"/>
    </xf>
    <xf numFmtId="49" fontId="1" fillId="5" borderId="1" xfId="0" applyNumberFormat="1" applyFont="1" applyFill="1" applyBorder="1" applyAlignment="1">
      <alignment horizontal="center"/>
    </xf>
    <xf numFmtId="164" fontId="3" fillId="0" borderId="1" xfId="2" applyNumberFormat="1" applyFont="1" applyFill="1" applyBorder="1" applyAlignment="1">
      <alignment horizontal="right"/>
    </xf>
    <xf numFmtId="44" fontId="4" fillId="0" borderId="1" xfId="2" applyNumberFormat="1" applyFont="1" applyFill="1" applyBorder="1" applyAlignment="1">
      <alignment vertical="center"/>
    </xf>
    <xf numFmtId="0" fontId="3" fillId="0" borderId="0" xfId="0" applyNumberFormat="1" applyFont="1" applyFill="1" applyAlignment="1"/>
    <xf numFmtId="49" fontId="3" fillId="0" borderId="0" xfId="0" applyNumberFormat="1" applyFont="1" applyAlignment="1">
      <alignment horizontal="right"/>
    </xf>
    <xf numFmtId="49" fontId="3" fillId="0" borderId="0" xfId="0" applyNumberFormat="1" applyFont="1" applyFill="1" applyAlignment="1"/>
    <xf numFmtId="0" fontId="8" fillId="0" borderId="0" xfId="0" applyNumberFormat="1" applyFont="1" applyFill="1" applyAlignment="1"/>
    <xf numFmtId="49" fontId="7" fillId="11" borderId="0" xfId="0" applyNumberFormat="1" applyFont="1" applyFill="1" applyBorder="1" applyAlignment="1">
      <alignment textRotation="90"/>
    </xf>
    <xf numFmtId="49" fontId="7" fillId="11" borderId="6" xfId="0" applyNumberFormat="1" applyFont="1" applyFill="1" applyBorder="1" applyAlignment="1">
      <alignment textRotation="90"/>
    </xf>
    <xf numFmtId="49" fontId="7" fillId="11" borderId="0" xfId="0" applyNumberFormat="1" applyFont="1" applyFill="1" applyBorder="1" applyAlignment="1">
      <alignment horizontal="right"/>
    </xf>
    <xf numFmtId="49" fontId="4" fillId="5" borderId="1" xfId="0" applyNumberFormat="1" applyFont="1" applyFill="1" applyBorder="1"/>
    <xf numFmtId="49" fontId="4" fillId="5" borderId="2" xfId="0" applyNumberFormat="1" applyFont="1" applyFill="1" applyBorder="1" applyAlignment="1">
      <alignment wrapText="1"/>
    </xf>
    <xf numFmtId="49" fontId="4" fillId="3" borderId="5" xfId="0" applyNumberFormat="1" applyFont="1" applyFill="1" applyBorder="1"/>
    <xf numFmtId="1" fontId="4" fillId="5" borderId="4" xfId="0" applyNumberFormat="1" applyFont="1" applyFill="1" applyBorder="1" applyAlignment="1" applyProtection="1">
      <alignment horizontal="center" vertical="center"/>
      <protection locked="0"/>
    </xf>
    <xf numFmtId="49" fontId="1" fillId="5" borderId="1" xfId="0" applyNumberFormat="1" applyFont="1" applyFill="1" applyBorder="1"/>
    <xf numFmtId="0" fontId="1" fillId="5" borderId="1" xfId="0" applyNumberFormat="1" applyFont="1" applyFill="1" applyBorder="1" applyAlignment="1">
      <alignment horizontal="left"/>
    </xf>
    <xf numFmtId="49" fontId="1" fillId="5" borderId="2" xfId="0" applyNumberFormat="1" applyFont="1" applyFill="1" applyBorder="1" applyAlignment="1">
      <alignment wrapText="1"/>
    </xf>
    <xf numFmtId="49" fontId="5" fillId="3" borderId="5" xfId="0" applyNumberFormat="1" applyFont="1" applyFill="1" applyBorder="1"/>
    <xf numFmtId="0" fontId="5" fillId="5" borderId="4" xfId="0" applyNumberFormat="1" applyFont="1" applyFill="1" applyBorder="1" applyAlignment="1" applyProtection="1">
      <alignment horizontal="center" vertical="center"/>
      <protection locked="0"/>
    </xf>
    <xf numFmtId="1" fontId="5" fillId="5" borderId="1" xfId="0" applyNumberFormat="1" applyFont="1" applyFill="1" applyBorder="1"/>
    <xf numFmtId="0" fontId="5" fillId="5" borderId="2" xfId="0" applyNumberFormat="1" applyFont="1" applyFill="1" applyBorder="1" applyAlignment="1">
      <alignment horizontal="right"/>
    </xf>
    <xf numFmtId="49" fontId="5" fillId="3" borderId="5" xfId="0" applyNumberFormat="1" applyFont="1" applyFill="1" applyBorder="1" applyAlignment="1"/>
    <xf numFmtId="1" fontId="5" fillId="5" borderId="4" xfId="0" applyNumberFormat="1" applyFont="1" applyFill="1" applyBorder="1" applyAlignment="1" applyProtection="1">
      <alignment horizontal="center" vertical="center"/>
      <protection locked="0"/>
    </xf>
    <xf numFmtId="1" fontId="4" fillId="5" borderId="1" xfId="0" applyNumberFormat="1" applyFont="1" applyFill="1" applyBorder="1"/>
    <xf numFmtId="49" fontId="1" fillId="5" borderId="1" xfId="0" applyNumberFormat="1" applyFont="1" applyFill="1" applyBorder="1" applyAlignment="1"/>
    <xf numFmtId="49" fontId="1" fillId="5" borderId="2" xfId="0" applyNumberFormat="1" applyFont="1" applyFill="1" applyBorder="1" applyAlignment="1"/>
    <xf numFmtId="1" fontId="5" fillId="5" borderId="1" xfId="0" applyNumberFormat="1" applyFont="1" applyFill="1" applyBorder="1" applyAlignment="1"/>
    <xf numFmtId="0" fontId="1" fillId="5" borderId="1" xfId="0" applyNumberFormat="1" applyFont="1" applyFill="1" applyBorder="1"/>
    <xf numFmtId="49" fontId="1" fillId="5" borderId="2" xfId="0" applyNumberFormat="1" applyFont="1" applyFill="1" applyBorder="1"/>
    <xf numFmtId="49" fontId="4" fillId="5" borderId="2" xfId="0" applyNumberFormat="1" applyFont="1" applyFill="1" applyBorder="1"/>
    <xf numFmtId="0" fontId="4" fillId="5" borderId="4" xfId="0" applyNumberFormat="1" applyFont="1" applyFill="1" applyBorder="1" applyAlignment="1" applyProtection="1">
      <alignment horizontal="center" vertical="center"/>
      <protection locked="0"/>
    </xf>
    <xf numFmtId="1" fontId="4" fillId="5" borderId="1" xfId="0" applyNumberFormat="1" applyFont="1" applyFill="1" applyBorder="1" applyAlignment="1" applyProtection="1">
      <alignment horizontal="center" vertical="center"/>
      <protection locked="0"/>
    </xf>
    <xf numFmtId="49" fontId="4" fillId="5" borderId="1" xfId="0" applyNumberFormat="1" applyFont="1" applyFill="1" applyBorder="1" applyAlignment="1"/>
    <xf numFmtId="1" fontId="4" fillId="5" borderId="1" xfId="0" applyNumberFormat="1" applyFont="1" applyFill="1" applyBorder="1" applyAlignment="1"/>
    <xf numFmtId="49" fontId="5" fillId="3" borderId="1" xfId="0" applyNumberFormat="1" applyFont="1" applyFill="1" applyBorder="1"/>
    <xf numFmtId="49" fontId="5" fillId="3" borderId="2" xfId="0" applyNumberFormat="1" applyFont="1" applyFill="1" applyBorder="1"/>
    <xf numFmtId="49" fontId="5" fillId="5" borderId="2" xfId="0" applyNumberFormat="1" applyFont="1" applyFill="1" applyBorder="1"/>
    <xf numFmtId="49" fontId="5" fillId="5" borderId="1" xfId="0" applyNumberFormat="1" applyFont="1" applyFill="1" applyBorder="1"/>
    <xf numFmtId="1" fontId="5" fillId="0" borderId="1" xfId="0" applyNumberFormat="1" applyFont="1" applyFill="1" applyBorder="1" applyAlignment="1">
      <alignment horizontal="left" vertical="center"/>
    </xf>
    <xf numFmtId="0" fontId="3" fillId="0" borderId="1" xfId="0" applyFont="1" applyBorder="1" applyAlignment="1">
      <alignment wrapText="1"/>
    </xf>
    <xf numFmtId="14" fontId="5" fillId="5"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xf>
    <xf numFmtId="49" fontId="5" fillId="0" borderId="1" xfId="0" applyNumberFormat="1" applyFont="1" applyFill="1" applyBorder="1"/>
    <xf numFmtId="1" fontId="5" fillId="0" borderId="1" xfId="0" applyNumberFormat="1" applyFont="1" applyFill="1" applyBorder="1"/>
    <xf numFmtId="0" fontId="5" fillId="5" borderId="1" xfId="0" applyNumberFormat="1" applyFont="1" applyFill="1" applyBorder="1"/>
    <xf numFmtId="0" fontId="5" fillId="5" borderId="2" xfId="0" applyNumberFormat="1" applyFont="1" applyFill="1" applyBorder="1"/>
    <xf numFmtId="49" fontId="4" fillId="5" borderId="2" xfId="0" applyNumberFormat="1" applyFont="1" applyFill="1" applyBorder="1" applyAlignment="1">
      <alignment horizontal="right"/>
    </xf>
    <xf numFmtId="49" fontId="5" fillId="5" borderId="2" xfId="0" applyNumberFormat="1" applyFont="1" applyFill="1" applyBorder="1" applyAlignment="1">
      <alignment horizontal="right"/>
    </xf>
    <xf numFmtId="49" fontId="5" fillId="3" borderId="1" xfId="0" applyNumberFormat="1" applyFont="1" applyFill="1" applyBorder="1" applyAlignment="1">
      <alignment horizontal="right"/>
    </xf>
    <xf numFmtId="1" fontId="1" fillId="5" borderId="1" xfId="0" applyNumberFormat="1" applyFont="1" applyFill="1" applyBorder="1" applyAlignment="1">
      <alignment horizontal="left"/>
    </xf>
    <xf numFmtId="49" fontId="5" fillId="5" borderId="1" xfId="0" applyNumberFormat="1" applyFont="1" applyFill="1" applyBorder="1" applyAlignment="1"/>
    <xf numFmtId="49" fontId="5" fillId="5" borderId="2" xfId="0" applyNumberFormat="1" applyFont="1" applyFill="1" applyBorder="1" applyAlignment="1"/>
    <xf numFmtId="2" fontId="4" fillId="3" borderId="5" xfId="0" applyNumberFormat="1" applyFont="1" applyFill="1" applyBorder="1"/>
    <xf numFmtId="2" fontId="5" fillId="5" borderId="1" xfId="0" applyNumberFormat="1" applyFont="1" applyFill="1" applyBorder="1" applyAlignment="1"/>
    <xf numFmtId="2" fontId="5" fillId="5" borderId="2" xfId="0" applyNumberFormat="1" applyFont="1" applyFill="1" applyBorder="1" applyAlignment="1"/>
    <xf numFmtId="2" fontId="5" fillId="3" borderId="5" xfId="0" applyNumberFormat="1" applyFont="1" applyFill="1" applyBorder="1" applyAlignment="1"/>
    <xf numFmtId="49" fontId="3" fillId="0" borderId="5" xfId="0" applyNumberFormat="1" applyFont="1" applyBorder="1" applyAlignment="1"/>
    <xf numFmtId="0" fontId="0" fillId="0" borderId="0" xfId="0" applyFill="1"/>
    <xf numFmtId="44" fontId="3" fillId="0" borderId="0" xfId="2" applyFont="1" applyFill="1" applyAlignment="1"/>
    <xf numFmtId="49" fontId="7" fillId="0" borderId="0" xfId="0" applyNumberFormat="1" applyFont="1" applyFill="1" applyBorder="1" applyAlignment="1">
      <alignment textRotation="90"/>
    </xf>
    <xf numFmtId="49" fontId="3" fillId="0" borderId="5" xfId="0" applyNumberFormat="1" applyFont="1" applyFill="1" applyBorder="1" applyAlignment="1"/>
    <xf numFmtId="2" fontId="3" fillId="0" borderId="0" xfId="0" applyNumberFormat="1" applyFont="1" applyFill="1" applyAlignment="1" applyProtection="1">
      <protection locked="0"/>
    </xf>
    <xf numFmtId="49" fontId="3" fillId="0" borderId="0" xfId="2" applyNumberFormat="1" applyFont="1" applyFill="1" applyAlignment="1"/>
    <xf numFmtId="49" fontId="3" fillId="0" borderId="0" xfId="0" applyNumberFormat="1" applyFont="1" applyFill="1" applyAlignment="1">
      <alignment horizontal="right"/>
    </xf>
    <xf numFmtId="49" fontId="8" fillId="0" borderId="0" xfId="0" applyNumberFormat="1" applyFont="1" applyFill="1" applyAlignment="1"/>
    <xf numFmtId="49" fontId="3" fillId="0" borderId="1" xfId="0" applyNumberFormat="1" applyFont="1" applyFill="1" applyBorder="1" applyAlignment="1"/>
    <xf numFmtId="49" fontId="7" fillId="11" borderId="0" xfId="2" applyNumberFormat="1" applyFont="1" applyFill="1" applyBorder="1" applyAlignment="1">
      <alignment wrapText="1"/>
    </xf>
    <xf numFmtId="44" fontId="10" fillId="5" borderId="2" xfId="2" applyNumberFormat="1" applyFont="1" applyFill="1" applyBorder="1" applyAlignment="1">
      <alignment vertical="center"/>
    </xf>
    <xf numFmtId="44" fontId="1" fillId="5" borderId="2" xfId="2" applyNumberFormat="1" applyFont="1" applyFill="1" applyBorder="1" applyAlignment="1">
      <alignment horizontal="center" vertical="center"/>
    </xf>
    <xf numFmtId="44" fontId="5" fillId="5" borderId="2" xfId="2" applyNumberFormat="1" applyFont="1" applyFill="1" applyBorder="1" applyAlignment="1">
      <alignment horizontal="center" vertical="center"/>
    </xf>
    <xf numFmtId="44" fontId="4" fillId="5" borderId="2" xfId="2" applyNumberFormat="1" applyFont="1" applyFill="1" applyBorder="1" applyAlignment="1">
      <alignment horizontal="center" vertical="center"/>
    </xf>
    <xf numFmtId="44" fontId="10" fillId="5" borderId="2" xfId="2" applyNumberFormat="1" applyFont="1" applyFill="1" applyBorder="1" applyAlignment="1">
      <alignment horizontal="center" vertical="center"/>
    </xf>
    <xf numFmtId="44" fontId="5" fillId="5" borderId="2" xfId="2" applyFont="1" applyFill="1" applyBorder="1" applyAlignment="1">
      <alignment horizontal="center" vertical="center"/>
    </xf>
    <xf numFmtId="0" fontId="1" fillId="0" borderId="0" xfId="0" applyFont="1"/>
    <xf numFmtId="0" fontId="1" fillId="0" borderId="0" xfId="0" applyFont="1" applyFill="1"/>
    <xf numFmtId="0" fontId="7" fillId="13" borderId="0" xfId="0" applyNumberFormat="1" applyFont="1" applyFill="1" applyBorder="1" applyAlignment="1">
      <alignment horizontal="center" vertical="center" textRotation="90"/>
    </xf>
    <xf numFmtId="49" fontId="1" fillId="13" borderId="1" xfId="0" applyNumberFormat="1" applyFont="1" applyFill="1" applyBorder="1" applyAlignment="1">
      <alignment horizontal="center" vertical="center"/>
    </xf>
    <xf numFmtId="0" fontId="1" fillId="13" borderId="1" xfId="0" applyNumberFormat="1" applyFont="1" applyFill="1" applyBorder="1" applyAlignment="1">
      <alignment horizontal="center" vertical="center"/>
    </xf>
    <xf numFmtId="49" fontId="1" fillId="14"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xf>
    <xf numFmtId="49" fontId="7" fillId="15" borderId="0" xfId="0" applyNumberFormat="1" applyFont="1" applyFill="1" applyBorder="1" applyAlignment="1">
      <alignment horizontal="center" vertical="center" wrapText="1"/>
    </xf>
    <xf numFmtId="1" fontId="1" fillId="0" borderId="1" xfId="0" applyNumberFormat="1" applyFont="1" applyFill="1" applyBorder="1" applyAlignment="1">
      <alignment horizontal="right" vertical="center"/>
    </xf>
    <xf numFmtId="44" fontId="1" fillId="0" borderId="1" xfId="2" applyNumberFormat="1" applyFont="1" applyFill="1" applyBorder="1" applyAlignment="1">
      <alignment horizontal="right" vertical="center"/>
    </xf>
    <xf numFmtId="166" fontId="7" fillId="15" borderId="0" xfId="0" applyNumberFormat="1" applyFont="1" applyFill="1" applyBorder="1" applyAlignment="1">
      <alignment horizontal="center" vertical="center" wrapText="1"/>
    </xf>
    <xf numFmtId="166" fontId="1" fillId="0" borderId="1" xfId="2" applyNumberFormat="1" applyFont="1" applyFill="1" applyBorder="1" applyAlignment="1">
      <alignment horizontal="right" vertical="center"/>
    </xf>
    <xf numFmtId="166" fontId="1" fillId="0" borderId="1" xfId="0" applyNumberFormat="1" applyFont="1" applyFill="1" applyBorder="1" applyAlignment="1">
      <alignment horizontal="right" vertical="center"/>
    </xf>
    <xf numFmtId="166" fontId="3" fillId="0" borderId="0" xfId="0" applyNumberFormat="1" applyFont="1" applyAlignment="1"/>
    <xf numFmtId="49" fontId="7" fillId="6" borderId="0" xfId="0" applyNumberFormat="1" applyFont="1" applyFill="1" applyBorder="1" applyAlignment="1">
      <alignment vertical="center" wrapText="1"/>
    </xf>
    <xf numFmtId="49" fontId="4" fillId="0" borderId="1" xfId="0" applyNumberFormat="1" applyFont="1" applyFill="1" applyBorder="1" applyAlignment="1">
      <alignment horizontal="right"/>
    </xf>
    <xf numFmtId="0" fontId="5" fillId="0" borderId="1" xfId="0" applyNumberFormat="1" applyFont="1" applyFill="1" applyBorder="1" applyAlignment="1">
      <alignment horizontal="right"/>
    </xf>
    <xf numFmtId="0" fontId="5" fillId="0" borderId="1" xfId="0" applyNumberFormat="1" applyFont="1" applyFill="1" applyBorder="1" applyAlignment="1">
      <alignment horizontal="right" vertical="top"/>
    </xf>
    <xf numFmtId="0" fontId="5" fillId="0" borderId="1" xfId="0" applyNumberFormat="1" applyFont="1" applyFill="1" applyBorder="1" applyAlignment="1">
      <alignment horizontal="center"/>
    </xf>
    <xf numFmtId="49" fontId="4" fillId="0" borderId="1" xfId="0" applyNumberFormat="1" applyFont="1" applyFill="1" applyBorder="1" applyAlignment="1">
      <alignment horizontal="center"/>
    </xf>
    <xf numFmtId="0" fontId="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49" fontId="8" fillId="0" borderId="0" xfId="0" applyNumberFormat="1" applyFont="1" applyAlignment="1"/>
    <xf numFmtId="49" fontId="7" fillId="7" borderId="0" xfId="0" applyNumberFormat="1" applyFont="1" applyFill="1" applyBorder="1" applyAlignment="1">
      <alignment horizontal="center" vertical="center" wrapText="1"/>
    </xf>
    <xf numFmtId="49" fontId="3" fillId="0" borderId="0" xfId="0" applyNumberFormat="1" applyFont="1" applyAlignment="1">
      <alignment horizontal="center"/>
    </xf>
    <xf numFmtId="44" fontId="4" fillId="0" borderId="1" xfId="2" applyFont="1" applyFill="1" applyBorder="1"/>
    <xf numFmtId="1" fontId="5" fillId="0" borderId="1" xfId="2" applyNumberFormat="1" applyFont="1" applyFill="1" applyBorder="1" applyAlignment="1">
      <alignment horizontal="center" vertical="center"/>
    </xf>
    <xf numFmtId="44" fontId="4" fillId="0" borderId="2" xfId="2" applyFont="1" applyFill="1" applyBorder="1" applyAlignment="1"/>
    <xf numFmtId="44" fontId="5" fillId="0" borderId="2" xfId="2" applyFont="1" applyFill="1" applyBorder="1" applyAlignment="1"/>
    <xf numFmtId="44" fontId="1" fillId="0" borderId="2" xfId="2" applyFont="1" applyFill="1" applyBorder="1" applyAlignment="1"/>
    <xf numFmtId="49" fontId="4" fillId="0" borderId="1" xfId="0" applyNumberFormat="1" applyFont="1" applyFill="1" applyBorder="1" applyAlignment="1">
      <alignment horizontal="right" vertical="center"/>
    </xf>
    <xf numFmtId="49" fontId="7" fillId="11" borderId="0" xfId="0" applyNumberFormat="1" applyFont="1" applyFill="1" applyBorder="1" applyAlignment="1">
      <alignment wrapText="1"/>
    </xf>
    <xf numFmtId="49" fontId="4" fillId="0" borderId="1" xfId="0" applyNumberFormat="1" applyFont="1" applyFill="1" applyBorder="1"/>
    <xf numFmtId="49" fontId="5" fillId="0" borderId="1" xfId="0" applyNumberFormat="1" applyFont="1" applyFill="1" applyBorder="1" applyAlignment="1"/>
    <xf numFmtId="49" fontId="5" fillId="0" borderId="4" xfId="0" applyNumberFormat="1" applyFont="1" applyFill="1" applyBorder="1" applyAlignment="1"/>
    <xf numFmtId="49" fontId="5" fillId="0" borderId="4" xfId="0" applyNumberFormat="1" applyFont="1" applyFill="1" applyBorder="1"/>
    <xf numFmtId="49" fontId="4" fillId="0" borderId="1" xfId="0" applyNumberFormat="1" applyFont="1" applyFill="1" applyBorder="1" applyAlignment="1"/>
    <xf numFmtId="44" fontId="10" fillId="0" borderId="2" xfId="2" applyFont="1" applyFill="1" applyBorder="1" applyAlignment="1">
      <alignment vertical="center"/>
    </xf>
    <xf numFmtId="44" fontId="1" fillId="0" borderId="2" xfId="2" applyFont="1" applyFill="1" applyBorder="1" applyAlignment="1">
      <alignment horizontal="center" vertical="center"/>
    </xf>
    <xf numFmtId="44" fontId="5" fillId="0" borderId="2" xfId="2" applyFont="1" applyFill="1" applyBorder="1" applyAlignment="1">
      <alignment horizontal="center" vertical="center"/>
    </xf>
    <xf numFmtId="44" fontId="4" fillId="0" borderId="2" xfId="2" applyFont="1" applyFill="1" applyBorder="1" applyAlignment="1">
      <alignment horizontal="center" vertical="center"/>
    </xf>
    <xf numFmtId="44" fontId="10" fillId="0" borderId="2" xfId="2" applyFont="1" applyFill="1" applyBorder="1" applyAlignment="1">
      <alignment horizontal="center" vertical="center"/>
    </xf>
    <xf numFmtId="49" fontId="7" fillId="11" borderId="0" xfId="0" applyNumberFormat="1" applyFont="1" applyFill="1" applyBorder="1" applyAlignment="1">
      <alignment textRotation="90" wrapText="1"/>
    </xf>
    <xf numFmtId="49" fontId="4" fillId="0" borderId="1" xfId="0" applyNumberFormat="1" applyFont="1" applyFill="1" applyBorder="1" applyAlignment="1">
      <alignment wrapText="1"/>
    </xf>
    <xf numFmtId="49" fontId="1" fillId="0" borderId="1" xfId="0" applyNumberFormat="1" applyFont="1" applyFill="1" applyBorder="1"/>
    <xf numFmtId="0" fontId="1" fillId="0" borderId="1" xfId="0" applyNumberFormat="1" applyFont="1" applyFill="1" applyBorder="1" applyAlignment="1">
      <alignment horizontal="left"/>
    </xf>
    <xf numFmtId="49" fontId="1" fillId="0" borderId="1" xfId="0" applyNumberFormat="1" applyFont="1" applyFill="1" applyBorder="1" applyAlignment="1">
      <alignment wrapText="1"/>
    </xf>
    <xf numFmtId="49" fontId="1" fillId="0" borderId="1" xfId="0" applyNumberFormat="1" applyFont="1" applyFill="1" applyBorder="1" applyAlignment="1"/>
    <xf numFmtId="0" fontId="1" fillId="0" borderId="1" xfId="0" applyNumberFormat="1" applyFont="1" applyFill="1" applyBorder="1"/>
    <xf numFmtId="49" fontId="1" fillId="0" borderId="2" xfId="0" applyNumberFormat="1" applyFont="1" applyFill="1" applyBorder="1"/>
    <xf numFmtId="49" fontId="5" fillId="0" borderId="2" xfId="0" applyNumberFormat="1" applyFont="1" applyFill="1" applyBorder="1"/>
    <xf numFmtId="49" fontId="3" fillId="0" borderId="0" xfId="0" applyNumberFormat="1" applyFont="1" applyFill="1" applyAlignment="1">
      <alignment horizontal="center"/>
    </xf>
    <xf numFmtId="166" fontId="1" fillId="0" borderId="0" xfId="0" applyNumberFormat="1" applyFont="1" applyFill="1" applyBorder="1" applyAlignment="1">
      <alignment horizontal="right" vertical="center"/>
    </xf>
    <xf numFmtId="166" fontId="3" fillId="0" borderId="1" xfId="0" applyNumberFormat="1" applyFont="1" applyFill="1" applyBorder="1" applyAlignment="1"/>
    <xf numFmtId="49" fontId="7" fillId="6" borderId="1" xfId="0" applyNumberFormat="1" applyFont="1" applyFill="1" applyBorder="1" applyAlignment="1">
      <alignment textRotation="90" wrapText="1"/>
    </xf>
    <xf numFmtId="49" fontId="4" fillId="0" borderId="4" xfId="0" applyNumberFormat="1" applyFont="1" applyFill="1" applyBorder="1"/>
    <xf numFmtId="49" fontId="4" fillId="0" borderId="4" xfId="0" applyNumberFormat="1" applyFont="1" applyFill="1" applyBorder="1" applyAlignment="1"/>
    <xf numFmtId="49" fontId="5" fillId="0" borderId="2" xfId="0" applyNumberFormat="1" applyFont="1" applyFill="1" applyBorder="1" applyAlignment="1"/>
    <xf numFmtId="49" fontId="4" fillId="0" borderId="2" xfId="0" applyNumberFormat="1" applyFont="1" applyFill="1" applyBorder="1"/>
    <xf numFmtId="49" fontId="4" fillId="0" borderId="2" xfId="0" applyNumberFormat="1" applyFont="1" applyFill="1" applyBorder="1" applyAlignment="1"/>
    <xf numFmtId="49" fontId="4" fillId="5" borderId="0" xfId="0" applyNumberFormat="1" applyFont="1" applyFill="1" applyBorder="1" applyAlignment="1">
      <alignment horizontal="right"/>
    </xf>
    <xf numFmtId="49" fontId="5" fillId="5" borderId="0" xfId="0" applyNumberFormat="1" applyFont="1" applyFill="1" applyBorder="1" applyAlignment="1">
      <alignment horizontal="right"/>
    </xf>
    <xf numFmtId="44" fontId="4" fillId="0" borderId="0" xfId="2" applyFont="1" applyFill="1" applyBorder="1" applyAlignment="1">
      <alignment horizontal="center" vertical="center"/>
    </xf>
    <xf numFmtId="44" fontId="5" fillId="0" borderId="2" xfId="0" applyNumberFormat="1" applyFont="1" applyFill="1" applyBorder="1" applyAlignment="1"/>
    <xf numFmtId="164" fontId="5" fillId="5" borderId="2" xfId="0" applyNumberFormat="1" applyFont="1" applyFill="1" applyBorder="1" applyAlignment="1">
      <alignment horizontal="right"/>
    </xf>
    <xf numFmtId="164" fontId="4" fillId="5" borderId="2" xfId="0" applyNumberFormat="1" applyFont="1" applyFill="1" applyBorder="1" applyAlignment="1">
      <alignment horizontal="right"/>
    </xf>
    <xf numFmtId="44" fontId="5" fillId="0" borderId="0" xfId="2" applyNumberFormat="1" applyFont="1" applyFill="1" applyBorder="1" applyAlignment="1"/>
    <xf numFmtId="44" fontId="1" fillId="0" borderId="0" xfId="2" applyFont="1" applyFill="1" applyBorder="1" applyAlignment="1">
      <alignment horizontal="right"/>
    </xf>
    <xf numFmtId="49" fontId="6" fillId="6" borderId="1" xfId="0" applyNumberFormat="1" applyFont="1" applyFill="1" applyBorder="1" applyAlignment="1">
      <alignment textRotation="90" wrapText="1"/>
    </xf>
    <xf numFmtId="44" fontId="5" fillId="0" borderId="0" xfId="2" applyFont="1" applyFill="1" applyBorder="1" applyAlignment="1">
      <alignment horizontal="right"/>
    </xf>
    <xf numFmtId="44" fontId="5" fillId="0" borderId="0" xfId="2" applyFont="1" applyFill="1" applyBorder="1" applyAlignment="1">
      <alignment horizontal="right" vertical="center"/>
    </xf>
    <xf numFmtId="44" fontId="4" fillId="0" borderId="0" xfId="2" applyFont="1" applyFill="1" applyBorder="1" applyAlignment="1">
      <alignment horizontal="right" vertical="center"/>
    </xf>
    <xf numFmtId="49" fontId="7" fillId="6" borderId="1" xfId="0" applyNumberFormat="1" applyFont="1" applyFill="1" applyBorder="1" applyAlignment="1">
      <alignment textRotation="90"/>
    </xf>
    <xf numFmtId="0" fontId="1" fillId="0" borderId="2" xfId="0" applyNumberFormat="1" applyFont="1" applyFill="1" applyBorder="1" applyAlignment="1">
      <alignment horizontal="right"/>
    </xf>
    <xf numFmtId="0" fontId="1" fillId="0" borderId="1" xfId="0" applyNumberFormat="1" applyFont="1" applyFill="1" applyBorder="1" applyAlignment="1"/>
    <xf numFmtId="10" fontId="5" fillId="5" borderId="1" xfId="2" applyNumberFormat="1" applyFont="1" applyFill="1" applyBorder="1" applyAlignment="1"/>
    <xf numFmtId="49" fontId="1" fillId="5" borderId="2" xfId="0" applyNumberFormat="1" applyFont="1" applyFill="1" applyBorder="1" applyAlignment="1">
      <alignment horizontal="right"/>
    </xf>
    <xf numFmtId="1" fontId="4" fillId="5" borderId="1" xfId="2" applyNumberFormat="1" applyFont="1" applyFill="1" applyBorder="1" applyAlignment="1"/>
    <xf numFmtId="49" fontId="1" fillId="5" borderId="3" xfId="0" applyNumberFormat="1" applyFont="1" applyFill="1" applyBorder="1" applyAlignment="1">
      <alignment horizontal="right"/>
    </xf>
    <xf numFmtId="10" fontId="5" fillId="0" borderId="1" xfId="2" applyNumberFormat="1" applyFont="1" applyFill="1" applyBorder="1" applyAlignment="1"/>
    <xf numFmtId="0" fontId="1" fillId="5" borderId="2" xfId="0" applyNumberFormat="1" applyFont="1" applyFill="1" applyBorder="1" applyAlignment="1">
      <alignment horizontal="right"/>
    </xf>
    <xf numFmtId="1" fontId="4" fillId="0" borderId="1" xfId="2" applyNumberFormat="1" applyFont="1" applyFill="1" applyBorder="1" applyAlignment="1">
      <alignment horizontal="right"/>
    </xf>
    <xf numFmtId="49" fontId="1" fillId="5" borderId="4" xfId="0" applyNumberFormat="1" applyFont="1" applyFill="1" applyBorder="1" applyAlignment="1">
      <alignment horizontal="right"/>
    </xf>
    <xf numFmtId="49" fontId="5" fillId="0" borderId="1" xfId="2" applyNumberFormat="1" applyFont="1" applyFill="1" applyBorder="1" applyAlignment="1">
      <alignment horizontal="left" indent="2"/>
    </xf>
    <xf numFmtId="49" fontId="4" fillId="5" borderId="4" xfId="0" applyNumberFormat="1" applyFont="1" applyFill="1" applyBorder="1" applyAlignment="1">
      <alignment horizontal="right"/>
    </xf>
    <xf numFmtId="49" fontId="7" fillId="10" borderId="1" xfId="0" applyNumberFormat="1" applyFont="1" applyFill="1" applyBorder="1" applyAlignment="1">
      <alignment textRotation="90" wrapText="1"/>
    </xf>
    <xf numFmtId="49" fontId="1" fillId="5" borderId="0" xfId="0" applyNumberFormat="1" applyFont="1" applyFill="1" applyBorder="1" applyAlignment="1">
      <alignment horizontal="right"/>
    </xf>
    <xf numFmtId="49" fontId="1" fillId="5" borderId="5" xfId="0" applyNumberFormat="1" applyFont="1" applyFill="1" applyBorder="1" applyAlignment="1">
      <alignment horizontal="right"/>
    </xf>
    <xf numFmtId="49" fontId="4" fillId="5" borderId="5" xfId="0" applyNumberFormat="1" applyFont="1" applyFill="1" applyBorder="1" applyAlignment="1">
      <alignment horizontal="right"/>
    </xf>
    <xf numFmtId="49" fontId="7" fillId="3" borderId="1" xfId="0" applyNumberFormat="1" applyFont="1" applyFill="1" applyBorder="1" applyAlignment="1">
      <alignment wrapText="1"/>
    </xf>
    <xf numFmtId="49" fontId="4" fillId="5" borderId="2" xfId="0" applyNumberFormat="1" applyFont="1" applyFill="1" applyBorder="1" applyAlignment="1"/>
    <xf numFmtId="1" fontId="4" fillId="5" borderId="2" xfId="0" applyNumberFormat="1" applyFont="1" applyFill="1" applyBorder="1" applyAlignment="1">
      <alignment horizontal="right"/>
    </xf>
    <xf numFmtId="49" fontId="5" fillId="0" borderId="2" xfId="2" applyNumberFormat="1" applyFont="1" applyFill="1" applyBorder="1"/>
    <xf numFmtId="1" fontId="1" fillId="5" borderId="2" xfId="0" applyNumberFormat="1" applyFont="1" applyFill="1" applyBorder="1" applyAlignment="1">
      <alignment horizontal="left"/>
    </xf>
    <xf numFmtId="1" fontId="5" fillId="5" borderId="2" xfId="0" applyNumberFormat="1" applyFont="1" applyFill="1" applyBorder="1" applyAlignment="1">
      <alignment horizontal="right"/>
    </xf>
    <xf numFmtId="1" fontId="1" fillId="5" borderId="2" xfId="0" applyNumberFormat="1" applyFont="1" applyFill="1" applyBorder="1" applyAlignment="1">
      <alignment horizontal="right"/>
    </xf>
    <xf numFmtId="49" fontId="1" fillId="0" borderId="5" xfId="2" applyNumberFormat="1" applyFont="1" applyFill="1" applyBorder="1" applyAlignment="1">
      <alignment horizontal="center" vertical="center"/>
    </xf>
    <xf numFmtId="49" fontId="5" fillId="3" borderId="1" xfId="0" applyNumberFormat="1" applyFont="1" applyFill="1" applyBorder="1" applyAlignment="1"/>
    <xf numFmtId="0" fontId="8" fillId="12" borderId="5" xfId="0" applyNumberFormat="1" applyFont="1" applyFill="1" applyBorder="1" applyAlignment="1">
      <alignment horizontal="left" textRotation="90"/>
    </xf>
    <xf numFmtId="49" fontId="4" fillId="3" borderId="2" xfId="0" applyNumberFormat="1" applyFont="1" applyFill="1" applyBorder="1"/>
    <xf numFmtId="0" fontId="8" fillId="12" borderId="5" xfId="0" applyNumberFormat="1" applyFont="1" applyFill="1" applyBorder="1" applyAlignment="1">
      <alignment textRotation="90"/>
    </xf>
    <xf numFmtId="2" fontId="5" fillId="3" borderId="2" xfId="0" applyNumberFormat="1" applyFont="1" applyFill="1" applyBorder="1" applyAlignment="1"/>
    <xf numFmtId="1" fontId="5" fillId="0" borderId="4" xfId="2" applyNumberFormat="1" applyFont="1" applyFill="1" applyBorder="1" applyAlignment="1" applyProtection="1">
      <alignment horizontal="center" vertical="center"/>
      <protection locked="0"/>
    </xf>
    <xf numFmtId="0" fontId="5" fillId="5" borderId="1" xfId="0" applyNumberFormat="1" applyFont="1" applyFill="1" applyBorder="1" applyAlignment="1" applyProtection="1">
      <alignment horizontal="center" vertical="center"/>
      <protection locked="0"/>
    </xf>
    <xf numFmtId="1" fontId="1" fillId="5" borderId="4" xfId="0" applyNumberFormat="1" applyFont="1" applyFill="1" applyBorder="1" applyAlignment="1" applyProtection="1">
      <alignment horizontal="center" vertical="center"/>
      <protection locked="0"/>
    </xf>
    <xf numFmtId="0" fontId="4" fillId="5" borderId="1" xfId="0" applyNumberFormat="1" applyFont="1" applyFill="1" applyBorder="1" applyAlignment="1" applyProtection="1">
      <alignment horizontal="center" vertical="center"/>
      <protection locked="0"/>
    </xf>
    <xf numFmtId="44" fontId="5" fillId="0" borderId="2" xfId="0" applyNumberFormat="1" applyFont="1" applyFill="1" applyBorder="1"/>
    <xf numFmtId="44" fontId="5" fillId="5" borderId="1" xfId="2" applyNumberFormat="1" applyFont="1" applyFill="1" applyBorder="1" applyAlignment="1">
      <alignment horizontal="center" vertical="center"/>
    </xf>
    <xf numFmtId="49" fontId="1" fillId="5" borderId="2" xfId="0" applyNumberFormat="1" applyFont="1" applyFill="1" applyBorder="1" applyAlignment="1">
      <alignment horizontal="left"/>
    </xf>
    <xf numFmtId="44" fontId="1" fillId="5" borderId="1" xfId="2" applyNumberFormat="1" applyFont="1" applyFill="1" applyBorder="1" applyAlignment="1">
      <alignment horizontal="center" vertical="center"/>
    </xf>
    <xf numFmtId="44" fontId="4" fillId="5" borderId="1" xfId="2"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5" fillId="0" borderId="1" xfId="0" applyFont="1" applyFill="1" applyBorder="1" applyAlignment="1"/>
    <xf numFmtId="0" fontId="4" fillId="0" borderId="1" xfId="0" applyFont="1" applyFill="1" applyBorder="1" applyAlignment="1"/>
    <xf numFmtId="0" fontId="5" fillId="0" borderId="1" xfId="0" applyFont="1" applyFill="1" applyBorder="1" applyAlignment="1">
      <alignment vertical="center"/>
    </xf>
    <xf numFmtId="0" fontId="5" fillId="0" borderId="1" xfId="0" applyNumberFormat="1" applyFont="1" applyFill="1" applyBorder="1" applyAlignment="1">
      <alignment vertical="center"/>
    </xf>
    <xf numFmtId="0" fontId="5" fillId="0" borderId="1" xfId="0" applyNumberFormat="1" applyFont="1" applyFill="1" applyBorder="1" applyAlignment="1">
      <alignment horizontal="right" vertical="center"/>
    </xf>
    <xf numFmtId="0" fontId="4" fillId="0" borderId="1" xfId="0" applyNumberFormat="1" applyFont="1" applyFill="1" applyBorder="1" applyAlignment="1">
      <alignment horizontal="right" vertical="center"/>
    </xf>
    <xf numFmtId="0" fontId="5" fillId="0" borderId="1" xfId="0" applyFont="1" applyFill="1" applyBorder="1" applyAlignment="1">
      <alignment horizontal="center" vertical="center"/>
    </xf>
    <xf numFmtId="44" fontId="5" fillId="0" borderId="1" xfId="0" applyNumberFormat="1" applyFont="1" applyFill="1" applyBorder="1" applyAlignment="1">
      <alignment horizontal="right" vertical="center"/>
    </xf>
    <xf numFmtId="0" fontId="7" fillId="6" borderId="0" xfId="0" applyNumberFormat="1" applyFont="1" applyFill="1" applyBorder="1" applyAlignment="1">
      <alignment horizontal="center" vertical="center" textRotation="90" wrapText="1"/>
    </xf>
    <xf numFmtId="44" fontId="7" fillId="6" borderId="0" xfId="0" applyNumberFormat="1" applyFont="1" applyFill="1" applyBorder="1" applyAlignment="1">
      <alignment horizontal="center" vertical="center" textRotation="90" wrapText="1"/>
    </xf>
    <xf numFmtId="0" fontId="7" fillId="6" borderId="0" xfId="0" applyFont="1" applyFill="1" applyBorder="1" applyAlignment="1">
      <alignment textRotation="90"/>
    </xf>
    <xf numFmtId="1" fontId="4" fillId="0" borderId="1" xfId="0" applyNumberFormat="1" applyFont="1" applyFill="1" applyBorder="1" applyAlignment="1">
      <alignment horizontal="right"/>
    </xf>
    <xf numFmtId="0" fontId="1" fillId="0" borderId="1" xfId="0" applyFont="1" applyFill="1" applyBorder="1" applyAlignment="1">
      <alignment horizontal="right" vertical="center"/>
    </xf>
    <xf numFmtId="0" fontId="7" fillId="11" borderId="0" xfId="0" applyFont="1" applyFill="1" applyBorder="1" applyAlignment="1">
      <alignment textRotation="90"/>
    </xf>
    <xf numFmtId="0" fontId="5" fillId="0" borderId="1" xfId="0" applyFont="1" applyFill="1" applyBorder="1" applyAlignment="1">
      <alignment wrapText="1"/>
    </xf>
    <xf numFmtId="0" fontId="5" fillId="0" borderId="1" xfId="0" applyFont="1" applyFill="1" applyBorder="1"/>
    <xf numFmtId="0" fontId="12" fillId="0" borderId="1" xfId="0" applyFont="1" applyFill="1" applyBorder="1"/>
    <xf numFmtId="0" fontId="5" fillId="0" borderId="2" xfId="0" applyFont="1" applyFill="1" applyBorder="1"/>
    <xf numFmtId="0" fontId="4" fillId="0" borderId="1" xfId="0" applyFont="1" applyFill="1" applyBorder="1"/>
    <xf numFmtId="0" fontId="3" fillId="0" borderId="0" xfId="0" applyFont="1"/>
    <xf numFmtId="0" fontId="7" fillId="11" borderId="0" xfId="0" applyFont="1" applyFill="1" applyBorder="1" applyAlignment="1"/>
    <xf numFmtId="0" fontId="5" fillId="0" borderId="4" xfId="0" applyFont="1" applyFill="1" applyBorder="1"/>
    <xf numFmtId="44" fontId="7" fillId="11" borderId="0" xfId="2" applyFont="1" applyFill="1" applyBorder="1" applyAlignment="1"/>
    <xf numFmtId="44" fontId="5" fillId="0" borderId="1" xfId="2" applyFont="1" applyFill="1" applyBorder="1" applyAlignment="1">
      <alignment vertical="center"/>
    </xf>
    <xf numFmtId="165" fontId="5" fillId="0" borderId="1" xfId="0" applyNumberFormat="1" applyFont="1" applyFill="1" applyBorder="1" applyAlignment="1">
      <alignment vertical="center"/>
    </xf>
    <xf numFmtId="44" fontId="5" fillId="0" borderId="1" xfId="2" applyFont="1" applyFill="1" applyBorder="1"/>
    <xf numFmtId="0" fontId="0" fillId="0" borderId="0" xfId="0" applyFill="1" applyAlignment="1"/>
    <xf numFmtId="3" fontId="0" fillId="0" borderId="0" xfId="0" applyNumberFormat="1" applyFill="1" applyAlignment="1"/>
    <xf numFmtId="44" fontId="0" fillId="0" borderId="0" xfId="0" applyNumberFormat="1" applyFill="1" applyAlignment="1"/>
    <xf numFmtId="0" fontId="3" fillId="0" borderId="0" xfId="0" applyFont="1" applyFill="1" applyAlignment="1"/>
    <xf numFmtId="3" fontId="0" fillId="0" borderId="0" xfId="0" applyNumberFormat="1" applyFill="1"/>
    <xf numFmtId="44" fontId="0" fillId="0" borderId="0" xfId="0" applyNumberFormat="1" applyFill="1"/>
    <xf numFmtId="0" fontId="3" fillId="0" borderId="0" xfId="0" applyFont="1" applyFill="1"/>
    <xf numFmtId="44" fontId="3" fillId="0" borderId="0" xfId="2" applyFont="1" applyFill="1"/>
    <xf numFmtId="0" fontId="7" fillId="0" borderId="0" xfId="0" applyFont="1" applyFill="1" applyBorder="1" applyAlignment="1">
      <alignment textRotation="90"/>
    </xf>
    <xf numFmtId="0" fontId="7" fillId="14" borderId="0" xfId="0" applyNumberFormat="1" applyFont="1" applyFill="1" applyBorder="1" applyAlignment="1">
      <alignment horizontal="center" vertical="center" textRotation="90" wrapText="1"/>
    </xf>
    <xf numFmtId="0" fontId="4" fillId="0" borderId="4" xfId="0" applyFont="1" applyFill="1" applyBorder="1"/>
    <xf numFmtId="0" fontId="4" fillId="0" borderId="4" xfId="0" applyFont="1" applyFill="1" applyBorder="1" applyAlignment="1"/>
    <xf numFmtId="0" fontId="5" fillId="0" borderId="4" xfId="0" applyFont="1" applyFill="1" applyBorder="1" applyAlignment="1"/>
    <xf numFmtId="0" fontId="4" fillId="0" borderId="2" xfId="0" applyFont="1" applyFill="1" applyBorder="1"/>
    <xf numFmtId="0" fontId="4" fillId="0" borderId="2" xfId="0" applyFont="1" applyFill="1" applyBorder="1" applyAlignment="1"/>
    <xf numFmtId="0" fontId="5" fillId="0" borderId="2" xfId="0" applyFont="1" applyFill="1" applyBorder="1" applyAlignment="1"/>
    <xf numFmtId="0" fontId="13" fillId="0" borderId="0" xfId="0" applyFont="1"/>
    <xf numFmtId="0" fontId="1" fillId="0" borderId="0" xfId="0" applyFont="1" applyAlignment="1">
      <alignment wrapText="1"/>
    </xf>
    <xf numFmtId="0" fontId="1" fillId="0"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8" fillId="17" borderId="0" xfId="0" applyFont="1" applyFill="1" applyAlignment="1">
      <alignment wrapText="1"/>
    </xf>
    <xf numFmtId="0" fontId="3" fillId="0" borderId="1" xfId="0" applyFont="1" applyFill="1" applyBorder="1" applyAlignment="1"/>
    <xf numFmtId="0" fontId="3" fillId="0" borderId="1" xfId="0" applyFont="1" applyFill="1" applyBorder="1" applyAlignment="1">
      <alignment wrapText="1"/>
    </xf>
    <xf numFmtId="1" fontId="3" fillId="0" borderId="1" xfId="0" applyNumberFormat="1" applyFont="1" applyFill="1" applyBorder="1" applyAlignment="1"/>
    <xf numFmtId="0" fontId="3" fillId="0" borderId="1" xfId="0" applyFont="1" applyFill="1" applyBorder="1" applyAlignment="1">
      <alignment horizontal="right"/>
    </xf>
    <xf numFmtId="0" fontId="3" fillId="5" borderId="1" xfId="0" applyFont="1" applyFill="1" applyBorder="1" applyAlignment="1"/>
    <xf numFmtId="0" fontId="8" fillId="17" borderId="0" xfId="0" applyNumberFormat="1" applyFont="1" applyFill="1" applyAlignment="1">
      <alignment horizontal="center" vertical="center" textRotation="90" wrapText="1"/>
    </xf>
    <xf numFmtId="3" fontId="3" fillId="0" borderId="1" xfId="0" applyNumberFormat="1" applyFont="1" applyFill="1" applyBorder="1" applyAlignment="1"/>
    <xf numFmtId="3" fontId="3" fillId="0" borderId="1" xfId="0" applyNumberFormat="1" applyFont="1" applyFill="1" applyBorder="1" applyAlignment="1">
      <alignment horizontal="right" vertical="center" wrapText="1"/>
    </xf>
    <xf numFmtId="0" fontId="3" fillId="0" borderId="1" xfId="0" applyFont="1" applyFill="1" applyBorder="1" applyAlignment="1">
      <alignment vertical="center"/>
    </xf>
    <xf numFmtId="0" fontId="3" fillId="0" borderId="1" xfId="0" applyFont="1" applyFill="1" applyBorder="1" applyAlignment="1">
      <alignment horizontal="right" vertical="center"/>
    </xf>
    <xf numFmtId="3" fontId="3" fillId="0" borderId="1" xfId="0" applyNumberFormat="1" applyFont="1" applyFill="1" applyBorder="1" applyAlignment="1">
      <alignment horizontal="right" vertical="center"/>
    </xf>
    <xf numFmtId="3" fontId="3" fillId="5" borderId="1" xfId="0" applyNumberFormat="1" applyFont="1" applyFill="1" applyBorder="1" applyAlignment="1">
      <alignment horizontal="right" vertical="center"/>
    </xf>
    <xf numFmtId="0" fontId="5" fillId="5" borderId="1" xfId="0" applyNumberFormat="1" applyFont="1" applyFill="1" applyBorder="1" applyAlignment="1">
      <alignment horizontal="right" vertical="center"/>
    </xf>
    <xf numFmtId="3" fontId="3" fillId="0" borderId="1" xfId="0" applyNumberFormat="1" applyFont="1" applyFill="1" applyBorder="1" applyAlignment="1">
      <alignment horizontal="center" vertical="center"/>
    </xf>
    <xf numFmtId="0" fontId="3" fillId="0" borderId="1" xfId="0" applyFont="1" applyFill="1" applyBorder="1" applyAlignment="1">
      <alignment horizontal="center"/>
    </xf>
    <xf numFmtId="3"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3" fontId="3" fillId="5" borderId="1" xfId="0" applyNumberFormat="1" applyFont="1" applyFill="1" applyBorder="1" applyAlignment="1">
      <alignment horizontal="center" vertical="center"/>
    </xf>
    <xf numFmtId="165" fontId="8" fillId="17" borderId="0" xfId="0" applyNumberFormat="1" applyFont="1" applyFill="1" applyAlignment="1">
      <alignment horizontal="center" vertical="center" textRotation="90" wrapText="1"/>
    </xf>
    <xf numFmtId="44" fontId="3" fillId="0" borderId="1" xfId="0" applyNumberFormat="1" applyFont="1" applyFill="1" applyBorder="1" applyAlignment="1">
      <alignment horizontal="center" vertical="center"/>
    </xf>
    <xf numFmtId="44" fontId="3" fillId="0" borderId="1" xfId="2" applyFont="1" applyFill="1" applyBorder="1" applyAlignment="1"/>
    <xf numFmtId="44" fontId="3"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165" fontId="5" fillId="0" borderId="1" xfId="2" applyNumberFormat="1" applyFont="1" applyFill="1" applyBorder="1" applyAlignment="1">
      <alignment horizontal="center" vertical="center"/>
    </xf>
    <xf numFmtId="164" fontId="5" fillId="0" borderId="1" xfId="2" applyNumberFormat="1" applyFont="1" applyFill="1" applyBorder="1" applyAlignment="1">
      <alignment horizontal="center" vertical="center"/>
    </xf>
    <xf numFmtId="165" fontId="3" fillId="0" borderId="1" xfId="0" applyNumberFormat="1" applyFont="1" applyFill="1" applyBorder="1" applyAlignment="1">
      <alignment horizontal="right" vertical="center"/>
    </xf>
    <xf numFmtId="44" fontId="3" fillId="0" borderId="1" xfId="0" applyNumberFormat="1" applyFont="1" applyFill="1" applyBorder="1" applyAlignment="1">
      <alignment horizontal="right" vertical="center"/>
    </xf>
    <xf numFmtId="166" fontId="3" fillId="0" borderId="1" xfId="2" applyNumberFormat="1" applyFont="1" applyFill="1" applyBorder="1" applyAlignment="1"/>
    <xf numFmtId="165" fontId="3" fillId="5" borderId="1" xfId="0" applyNumberFormat="1" applyFont="1" applyFill="1" applyBorder="1" applyAlignment="1">
      <alignment horizontal="center" vertical="center"/>
    </xf>
    <xf numFmtId="165" fontId="5" fillId="0" borderId="1" xfId="0" applyNumberFormat="1" applyFont="1" applyFill="1" applyBorder="1" applyAlignment="1">
      <alignment horizontal="center" vertical="center"/>
    </xf>
    <xf numFmtId="165" fontId="5" fillId="5" borderId="1" xfId="2" applyNumberFormat="1" applyFont="1" applyFill="1" applyBorder="1" applyAlignment="1">
      <alignment horizontal="center" vertical="center"/>
    </xf>
    <xf numFmtId="165" fontId="8" fillId="17" borderId="0" xfId="0" applyNumberFormat="1" applyFont="1" applyFill="1" applyAlignment="1">
      <alignment wrapText="1"/>
    </xf>
    <xf numFmtId="165" fontId="3" fillId="0" borderId="1" xfId="2" applyNumberFormat="1" applyFont="1" applyFill="1" applyBorder="1" applyAlignment="1"/>
    <xf numFmtId="165" fontId="3" fillId="0" borderId="1" xfId="0" applyNumberFormat="1" applyFont="1" applyFill="1" applyBorder="1" applyAlignment="1"/>
    <xf numFmtId="165" fontId="3" fillId="0" borderId="1" xfId="2" applyNumberFormat="1" applyFont="1" applyFill="1" applyBorder="1" applyAlignment="1">
      <alignment vertical="center" wrapText="1"/>
    </xf>
    <xf numFmtId="165" fontId="5" fillId="0" borderId="1" xfId="2" applyNumberFormat="1" applyFont="1" applyFill="1" applyBorder="1" applyAlignment="1">
      <alignment vertical="center"/>
    </xf>
    <xf numFmtId="165" fontId="3" fillId="0" borderId="1" xfId="2" applyNumberFormat="1" applyFont="1" applyFill="1" applyBorder="1" applyAlignment="1">
      <alignment vertical="center"/>
    </xf>
    <xf numFmtId="165" fontId="5" fillId="0" borderId="1" xfId="2" applyNumberFormat="1" applyFont="1" applyFill="1" applyBorder="1" applyAlignment="1"/>
    <xf numFmtId="165" fontId="1" fillId="0" borderId="1" xfId="2" applyNumberFormat="1" applyFont="1" applyFill="1" applyBorder="1" applyAlignment="1">
      <alignment horizontal="right" vertical="center"/>
    </xf>
    <xf numFmtId="165" fontId="3" fillId="5" borderId="1" xfId="2" applyNumberFormat="1" applyFont="1" applyFill="1" applyBorder="1" applyAlignment="1">
      <alignment vertical="center"/>
    </xf>
    <xf numFmtId="165" fontId="3" fillId="5" borderId="1" xfId="2" applyNumberFormat="1" applyFont="1" applyFill="1" applyBorder="1" applyAlignment="1"/>
    <xf numFmtId="165" fontId="0" fillId="0" borderId="0" xfId="0" applyNumberFormat="1"/>
    <xf numFmtId="165" fontId="0" fillId="0" borderId="0" xfId="0" applyNumberFormat="1" applyAlignment="1">
      <alignment wrapText="1"/>
    </xf>
    <xf numFmtId="0" fontId="3" fillId="0" borderId="2" xfId="0" applyFont="1" applyBorder="1" applyAlignment="1">
      <alignment horizontal="center"/>
    </xf>
    <xf numFmtId="0" fontId="3" fillId="0" borderId="2" xfId="0" applyFont="1" applyFill="1" applyBorder="1" applyAlignment="1">
      <alignment horizontal="center"/>
    </xf>
    <xf numFmtId="0" fontId="3" fillId="0" borderId="2" xfId="0" applyFont="1" applyFill="1" applyBorder="1" applyAlignment="1">
      <alignment horizontal="center" wrapText="1"/>
    </xf>
    <xf numFmtId="0" fontId="1" fillId="0" borderId="2" xfId="0" applyFont="1" applyFill="1" applyBorder="1" applyAlignment="1">
      <alignment horizontal="center"/>
    </xf>
    <xf numFmtId="0" fontId="3" fillId="5" borderId="2" xfId="0" applyFont="1" applyFill="1" applyBorder="1" applyAlignment="1">
      <alignment horizontal="center"/>
    </xf>
    <xf numFmtId="0" fontId="0" fillId="0" borderId="1" xfId="0" applyBorder="1"/>
    <xf numFmtId="0" fontId="8" fillId="18" borderId="0" xfId="0" applyFont="1" applyFill="1" applyAlignment="1">
      <alignment wrapText="1"/>
    </xf>
    <xf numFmtId="0" fontId="3" fillId="0" borderId="1" xfId="0" applyFont="1" applyBorder="1"/>
    <xf numFmtId="166" fontId="3" fillId="0" borderId="1" xfId="0" applyNumberFormat="1" applyFont="1" applyBorder="1" applyAlignment="1">
      <alignment horizontal="center" vertical="center"/>
    </xf>
    <xf numFmtId="166" fontId="5" fillId="0" borderId="1" xfId="0" applyNumberFormat="1" applyFont="1" applyFill="1" applyBorder="1" applyAlignment="1">
      <alignment horizontal="center" vertical="center"/>
    </xf>
    <xf numFmtId="166" fontId="3" fillId="0" borderId="1" xfId="0" applyNumberFormat="1" applyFont="1" applyFill="1" applyBorder="1" applyAlignment="1">
      <alignment wrapText="1"/>
    </xf>
    <xf numFmtId="166" fontId="3" fillId="0" borderId="1" xfId="0" applyNumberFormat="1" applyFont="1" applyFill="1" applyBorder="1" applyAlignment="1">
      <alignment horizontal="center" vertical="center"/>
    </xf>
    <xf numFmtId="166" fontId="3" fillId="0" borderId="1" xfId="0" applyNumberFormat="1" applyFont="1" applyBorder="1"/>
    <xf numFmtId="166" fontId="3" fillId="0" borderId="1" xfId="2" applyNumberFormat="1" applyFont="1" applyBorder="1"/>
    <xf numFmtId="0" fontId="3" fillId="0" borderId="1" xfId="0" applyFont="1" applyFill="1" applyBorder="1"/>
    <xf numFmtId="166" fontId="3" fillId="0" borderId="1" xfId="0" applyNumberFormat="1" applyFont="1" applyFill="1" applyBorder="1"/>
    <xf numFmtId="0" fontId="3" fillId="0" borderId="1" xfId="2" applyNumberFormat="1" applyFont="1" applyFill="1" applyBorder="1"/>
    <xf numFmtId="166" fontId="3" fillId="0" borderId="1" xfId="2" applyNumberFormat="1" applyFont="1" applyFill="1" applyBorder="1"/>
    <xf numFmtId="0" fontId="3" fillId="0" borderId="1" xfId="0" applyFont="1" applyBorder="1" applyAlignment="1"/>
    <xf numFmtId="166" fontId="3" fillId="0" borderId="1" xfId="2" applyNumberFormat="1" applyFont="1" applyBorder="1" applyAlignment="1"/>
    <xf numFmtId="166" fontId="3" fillId="5" borderId="1" xfId="2" applyNumberFormat="1" applyFont="1" applyFill="1" applyBorder="1" applyAlignment="1"/>
    <xf numFmtId="0" fontId="3" fillId="5" borderId="1" xfId="0" applyFont="1" applyFill="1" applyBorder="1"/>
    <xf numFmtId="166" fontId="3" fillId="5" borderId="1" xfId="0" applyNumberFormat="1" applyFont="1" applyFill="1" applyBorder="1"/>
    <xf numFmtId="0" fontId="8" fillId="18" borderId="0" xfId="0" applyFont="1" applyFill="1" applyAlignment="1">
      <alignment textRotation="90" wrapText="1"/>
    </xf>
    <xf numFmtId="0" fontId="11" fillId="13" borderId="1" xfId="0" applyFont="1" applyFill="1" applyBorder="1" applyAlignment="1">
      <alignment horizontal="center" vertical="center" wrapText="1"/>
    </xf>
    <xf numFmtId="49" fontId="8" fillId="19" borderId="1" xfId="0" applyNumberFormat="1" applyFont="1" applyFill="1" applyBorder="1" applyAlignment="1">
      <alignment horizontal="left" vertical="center" wrapText="1"/>
    </xf>
    <xf numFmtId="49" fontId="8" fillId="19"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49" fontId="8" fillId="20" borderId="1" xfId="0" applyNumberFormat="1" applyFont="1" applyFill="1" applyBorder="1" applyAlignment="1">
      <alignment horizontal="center" vertical="center" wrapText="1"/>
    </xf>
    <xf numFmtId="1" fontId="1" fillId="5" borderId="1" xfId="0" applyNumberFormat="1" applyFont="1" applyFill="1" applyBorder="1" applyAlignment="1">
      <alignment horizontal="right" vertical="center" wrapText="1"/>
    </xf>
    <xf numFmtId="49" fontId="1" fillId="5" borderId="1" xfId="0" applyNumberFormat="1" applyFont="1" applyFill="1" applyBorder="1" applyAlignment="1">
      <alignment horizontal="right" vertical="center" wrapText="1"/>
    </xf>
    <xf numFmtId="49" fontId="3" fillId="0" borderId="1" xfId="0" applyNumberFormat="1" applyFont="1" applyBorder="1" applyAlignment="1"/>
    <xf numFmtId="0" fontId="8" fillId="21" borderId="1" xfId="0" applyNumberFormat="1" applyFont="1" applyFill="1" applyBorder="1" applyAlignment="1">
      <alignment vertical="center" wrapText="1"/>
    </xf>
    <xf numFmtId="49" fontId="8" fillId="21" borderId="1" xfId="0" applyNumberFormat="1" applyFont="1" applyFill="1" applyBorder="1" applyAlignment="1">
      <alignment horizontal="center" vertical="center" textRotation="90" wrapText="1"/>
    </xf>
    <xf numFmtId="0" fontId="8" fillId="21" borderId="1" xfId="0" applyNumberFormat="1" applyFont="1" applyFill="1" applyBorder="1" applyAlignment="1">
      <alignment horizontal="center" vertical="center" textRotation="90" wrapText="1"/>
    </xf>
    <xf numFmtId="0" fontId="8" fillId="21" borderId="8" xfId="0" applyNumberFormat="1" applyFont="1" applyFill="1" applyBorder="1" applyAlignment="1">
      <alignment vertical="center" textRotation="90" wrapText="1"/>
    </xf>
    <xf numFmtId="0" fontId="8" fillId="22" borderId="1" xfId="0" applyNumberFormat="1" applyFont="1" applyFill="1" applyBorder="1" applyAlignment="1">
      <alignment horizontal="center" vertical="center" textRotation="90"/>
    </xf>
    <xf numFmtId="0" fontId="8" fillId="21" borderId="1" xfId="0" applyNumberFormat="1" applyFont="1" applyFill="1" applyBorder="1" applyAlignment="1">
      <alignment horizontal="center" vertical="center" textRotation="90"/>
    </xf>
    <xf numFmtId="49" fontId="8" fillId="23" borderId="1" xfId="0" applyNumberFormat="1" applyFont="1" applyFill="1" applyBorder="1" applyAlignment="1">
      <alignment horizontal="center" vertical="center" wrapText="1"/>
    </xf>
    <xf numFmtId="49" fontId="7" fillId="22" borderId="0" xfId="0" applyNumberFormat="1" applyFont="1" applyFill="1" applyBorder="1" applyAlignment="1">
      <alignment vertical="center" textRotation="90" wrapText="1"/>
    </xf>
    <xf numFmtId="1" fontId="4" fillId="5" borderId="1" xfId="0" applyNumberFormat="1" applyFont="1" applyFill="1" applyBorder="1" applyAlignment="1">
      <alignment horizontal="right" vertical="center"/>
    </xf>
    <xf numFmtId="0" fontId="4" fillId="5" borderId="1" xfId="0" applyNumberFormat="1" applyFont="1" applyFill="1" applyBorder="1" applyAlignment="1">
      <alignment horizontal="right" vertical="center"/>
    </xf>
    <xf numFmtId="49" fontId="4"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xf>
    <xf numFmtId="1" fontId="5" fillId="5" borderId="1" xfId="0" applyNumberFormat="1" applyFont="1" applyFill="1" applyBorder="1" applyAlignment="1">
      <alignment horizontal="right" vertical="center"/>
    </xf>
    <xf numFmtId="168" fontId="4" fillId="5" borderId="1" xfId="0" applyNumberFormat="1" applyFont="1" applyFill="1" applyBorder="1" applyAlignment="1">
      <alignment horizontal="center" vertical="center"/>
    </xf>
    <xf numFmtId="1" fontId="5" fillId="5" borderId="1" xfId="0" applyNumberFormat="1" applyFont="1" applyFill="1" applyBorder="1" applyAlignment="1">
      <alignment horizontal="right" vertical="top"/>
    </xf>
    <xf numFmtId="1" fontId="4" fillId="5" borderId="1" xfId="0" applyNumberFormat="1" applyFont="1" applyFill="1" applyBorder="1" applyAlignment="1">
      <alignment horizontal="center" vertical="center"/>
    </xf>
    <xf numFmtId="2" fontId="4" fillId="5" borderId="1" xfId="0" applyNumberFormat="1" applyFont="1" applyFill="1" applyBorder="1" applyAlignment="1">
      <alignment horizontal="center" vertical="center"/>
    </xf>
    <xf numFmtId="1" fontId="4" fillId="5" borderId="1" xfId="0" applyNumberFormat="1" applyFont="1" applyFill="1" applyBorder="1" applyAlignment="1">
      <alignment horizontal="center"/>
    </xf>
    <xf numFmtId="1" fontId="1" fillId="5" borderId="1" xfId="2" applyNumberFormat="1" applyFont="1" applyFill="1" applyBorder="1" applyAlignment="1">
      <alignment horizontal="right" vertical="center"/>
    </xf>
    <xf numFmtId="0" fontId="1" fillId="5" borderId="1" xfId="2" applyNumberFormat="1" applyFont="1" applyFill="1" applyBorder="1" applyAlignment="1">
      <alignment horizontal="right" vertical="center"/>
    </xf>
    <xf numFmtId="1" fontId="3" fillId="5" borderId="1" xfId="0" applyNumberFormat="1" applyFont="1" applyFill="1" applyBorder="1"/>
    <xf numFmtId="0" fontId="5" fillId="5" borderId="1" xfId="0" applyNumberFormat="1" applyFont="1" applyFill="1" applyBorder="1" applyAlignment="1"/>
    <xf numFmtId="49" fontId="5" fillId="5" borderId="1" xfId="0" applyNumberFormat="1" applyFont="1" applyFill="1" applyBorder="1" applyAlignment="1">
      <alignment horizontal="left"/>
    </xf>
    <xf numFmtId="49" fontId="1" fillId="5" borderId="1" xfId="0" applyNumberFormat="1" applyFont="1" applyFill="1" applyBorder="1" applyAlignment="1">
      <alignment horizontal="center" vertical="center"/>
    </xf>
    <xf numFmtId="1" fontId="1" fillId="5" borderId="1" xfId="0" applyNumberFormat="1" applyFont="1" applyFill="1" applyBorder="1" applyAlignment="1">
      <alignment horizontal="center" vertical="center"/>
    </xf>
    <xf numFmtId="168" fontId="5" fillId="5" borderId="1" xfId="0" applyNumberFormat="1" applyFont="1" applyFill="1" applyBorder="1" applyAlignment="1">
      <alignment horizontal="center" vertical="center"/>
    </xf>
    <xf numFmtId="2" fontId="5" fillId="5" borderId="1" xfId="0" applyNumberFormat="1" applyFont="1" applyFill="1" applyBorder="1" applyAlignment="1">
      <alignment horizontal="left" vertical="center"/>
    </xf>
    <xf numFmtId="1" fontId="5" fillId="5" borderId="1" xfId="0" applyNumberFormat="1" applyFont="1" applyFill="1" applyBorder="1" applyAlignment="1">
      <alignment horizontal="right" vertical="center" wrapText="1"/>
    </xf>
    <xf numFmtId="0" fontId="5" fillId="5" borderId="1" xfId="0" applyNumberFormat="1" applyFont="1" applyFill="1" applyBorder="1" applyAlignment="1">
      <alignment horizontal="right" vertical="center" wrapText="1"/>
    </xf>
    <xf numFmtId="1" fontId="3" fillId="0" borderId="1" xfId="0" applyNumberFormat="1" applyFont="1" applyFill="1" applyBorder="1" applyAlignment="1">
      <alignment horizontal="right"/>
    </xf>
    <xf numFmtId="1" fontId="5" fillId="2" borderId="1" xfId="0" applyNumberFormat="1" applyFont="1" applyFill="1" applyBorder="1" applyAlignment="1">
      <alignment horizontal="right"/>
    </xf>
    <xf numFmtId="1" fontId="4" fillId="2" borderId="1" xfId="0" applyNumberFormat="1" applyFont="1" applyFill="1" applyBorder="1" applyAlignment="1">
      <alignment horizontal="right"/>
    </xf>
    <xf numFmtId="0" fontId="5" fillId="2" borderId="1" xfId="0" applyNumberFormat="1" applyFont="1" applyFill="1" applyBorder="1" applyAlignment="1">
      <alignment horizontal="right"/>
    </xf>
    <xf numFmtId="49" fontId="5" fillId="0" borderId="1" xfId="0" applyNumberFormat="1" applyFont="1" applyFill="1" applyBorder="1" applyAlignment="1">
      <alignment horizontal="right" vertical="center"/>
    </xf>
    <xf numFmtId="49" fontId="3" fillId="0" borderId="1" xfId="0" applyNumberFormat="1" applyFont="1" applyFill="1" applyBorder="1" applyAlignment="1">
      <alignment horizontal="center"/>
    </xf>
    <xf numFmtId="49" fontId="3" fillId="24" borderId="1" xfId="0" applyNumberFormat="1" applyFont="1" applyFill="1" applyBorder="1" applyAlignment="1"/>
    <xf numFmtId="0" fontId="8" fillId="0" borderId="1" xfId="0" applyNumberFormat="1" applyFont="1" applyFill="1" applyBorder="1" applyAlignment="1">
      <alignment horizontal="center" vertical="center" textRotation="90" wrapText="1"/>
    </xf>
    <xf numFmtId="49" fontId="3" fillId="0" borderId="1" xfId="0" applyNumberFormat="1" applyFont="1" applyBorder="1" applyAlignment="1">
      <alignment horizontal="center"/>
    </xf>
    <xf numFmtId="2" fontId="3" fillId="0" borderId="1" xfId="0" applyNumberFormat="1" applyFont="1" applyBorder="1" applyAlignment="1">
      <alignment horizontal="center"/>
    </xf>
    <xf numFmtId="0" fontId="8" fillId="21" borderId="0" xfId="0" applyNumberFormat="1" applyFont="1" applyFill="1" applyBorder="1" applyAlignment="1">
      <alignment horizontal="center" vertical="center" textRotation="90" wrapText="1"/>
    </xf>
    <xf numFmtId="0" fontId="8" fillId="0" borderId="1" xfId="0" applyNumberFormat="1" applyFont="1" applyFill="1" applyBorder="1" applyAlignment="1">
      <alignment vertical="center" textRotation="90" wrapText="1"/>
    </xf>
    <xf numFmtId="49" fontId="3" fillId="24" borderId="4" xfId="0" applyNumberFormat="1" applyFont="1" applyFill="1" applyBorder="1" applyAlignment="1"/>
    <xf numFmtId="0" fontId="8" fillId="21" borderId="9" xfId="0" applyNumberFormat="1" applyFont="1" applyFill="1" applyBorder="1" applyAlignment="1">
      <alignment vertical="center" textRotation="90" wrapText="1"/>
    </xf>
    <xf numFmtId="0" fontId="8" fillId="21" borderId="1" xfId="0" applyNumberFormat="1" applyFont="1" applyFill="1" applyBorder="1" applyAlignment="1">
      <alignment vertical="center" textRotation="90" wrapText="1"/>
    </xf>
    <xf numFmtId="164" fontId="8" fillId="21" borderId="1" xfId="0" applyNumberFormat="1" applyFont="1" applyFill="1" applyBorder="1" applyAlignment="1">
      <alignment textRotation="90" wrapText="1"/>
    </xf>
    <xf numFmtId="164" fontId="4" fillId="5" borderId="1" xfId="2" applyNumberFormat="1" applyFont="1" applyFill="1" applyBorder="1" applyAlignment="1">
      <alignment horizontal="right" vertical="center"/>
    </xf>
    <xf numFmtId="164" fontId="5" fillId="5" borderId="1" xfId="2" applyNumberFormat="1" applyFont="1" applyFill="1" applyBorder="1" applyAlignment="1">
      <alignment horizontal="right"/>
    </xf>
    <xf numFmtId="164" fontId="4" fillId="5" borderId="1" xfId="2" applyNumberFormat="1" applyFont="1" applyFill="1" applyBorder="1" applyAlignment="1">
      <alignment horizontal="right"/>
    </xf>
    <xf numFmtId="164" fontId="1" fillId="5" borderId="1" xfId="2" applyNumberFormat="1" applyFont="1" applyFill="1" applyBorder="1" applyAlignment="1">
      <alignment horizontal="right" vertical="center"/>
    </xf>
    <xf numFmtId="164" fontId="3" fillId="5" borderId="1" xfId="0" applyNumberFormat="1" applyFont="1" applyFill="1" applyBorder="1" applyAlignment="1">
      <alignment horizontal="right"/>
    </xf>
    <xf numFmtId="164" fontId="5" fillId="5" borderId="1" xfId="2" applyNumberFormat="1" applyFont="1" applyFill="1" applyBorder="1" applyAlignment="1">
      <alignment horizontal="right" vertical="center"/>
    </xf>
    <xf numFmtId="44" fontId="5" fillId="5" borderId="1" xfId="2" applyNumberFormat="1" applyFont="1" applyFill="1" applyBorder="1" applyAlignment="1">
      <alignment horizontal="right"/>
    </xf>
    <xf numFmtId="164" fontId="3" fillId="0" borderId="1" xfId="0" applyNumberFormat="1" applyFont="1" applyBorder="1" applyAlignment="1"/>
    <xf numFmtId="164" fontId="3" fillId="0" borderId="1" xfId="0" applyNumberFormat="1" applyFont="1" applyBorder="1" applyAlignment="1">
      <alignment horizontal="right"/>
    </xf>
    <xf numFmtId="164" fontId="8" fillId="26" borderId="1" xfId="0" applyNumberFormat="1" applyFont="1" applyFill="1" applyBorder="1" applyAlignment="1">
      <alignment horizontal="right" textRotation="90" wrapText="1"/>
    </xf>
    <xf numFmtId="164" fontId="4" fillId="0" borderId="1" xfId="2" applyNumberFormat="1" applyFont="1" applyFill="1" applyBorder="1" applyAlignment="1">
      <alignment horizontal="right"/>
    </xf>
    <xf numFmtId="164" fontId="4" fillId="0" borderId="1" xfId="2" applyNumberFormat="1" applyFont="1" applyFill="1" applyBorder="1" applyAlignment="1">
      <alignment vertical="center"/>
    </xf>
    <xf numFmtId="164" fontId="4" fillId="0" borderId="1" xfId="0" applyNumberFormat="1" applyFont="1" applyFill="1" applyBorder="1" applyAlignment="1">
      <alignment horizontal="right" vertical="center"/>
    </xf>
    <xf numFmtId="164" fontId="1" fillId="0" borderId="1" xfId="2" applyNumberFormat="1" applyFont="1" applyFill="1" applyBorder="1" applyAlignment="1">
      <alignment horizontal="right" vertical="center"/>
    </xf>
    <xf numFmtId="165" fontId="8" fillId="20" borderId="1" xfId="0" applyNumberFormat="1" applyFont="1" applyFill="1" applyBorder="1" applyAlignment="1">
      <alignment horizontal="center" vertical="center" textRotation="90" wrapText="1"/>
    </xf>
    <xf numFmtId="165" fontId="4" fillId="0" borderId="1" xfId="2" applyNumberFormat="1" applyFont="1" applyFill="1" applyBorder="1" applyAlignment="1">
      <alignment horizontal="right"/>
    </xf>
    <xf numFmtId="165" fontId="5" fillId="0" borderId="1" xfId="2" applyNumberFormat="1" applyFont="1" applyFill="1" applyBorder="1" applyAlignment="1">
      <alignment horizontal="right"/>
    </xf>
    <xf numFmtId="165" fontId="4" fillId="0" borderId="1" xfId="0" applyNumberFormat="1" applyFont="1" applyFill="1" applyBorder="1" applyAlignment="1">
      <alignment horizontal="right"/>
    </xf>
    <xf numFmtId="165" fontId="5" fillId="0" borderId="1" xfId="0" applyNumberFormat="1" applyFont="1" applyFill="1" applyBorder="1" applyAlignment="1">
      <alignment horizontal="right"/>
    </xf>
    <xf numFmtId="165" fontId="5" fillId="0" borderId="1" xfId="2" applyNumberFormat="1" applyFont="1" applyFill="1" applyBorder="1" applyAlignment="1">
      <alignment horizontal="right" vertical="center"/>
    </xf>
    <xf numFmtId="165" fontId="1" fillId="0" borderId="1" xfId="2" applyNumberFormat="1" applyFont="1" applyFill="1" applyBorder="1" applyAlignment="1">
      <alignment horizontal="right"/>
    </xf>
    <xf numFmtId="165" fontId="3" fillId="0" borderId="1" xfId="0" applyNumberFormat="1" applyFont="1" applyBorder="1" applyAlignment="1"/>
    <xf numFmtId="49" fontId="8" fillId="10" borderId="1" xfId="0" applyNumberFormat="1" applyFont="1" applyFill="1" applyBorder="1" applyAlignment="1">
      <alignment textRotation="90" wrapText="1"/>
    </xf>
    <xf numFmtId="10" fontId="8" fillId="20" borderId="1" xfId="0" applyNumberFormat="1" applyFont="1" applyFill="1" applyBorder="1" applyAlignment="1">
      <alignment textRotation="90"/>
    </xf>
    <xf numFmtId="0" fontId="8" fillId="20" borderId="1" xfId="0" applyNumberFormat="1" applyFont="1" applyFill="1" applyBorder="1" applyAlignment="1">
      <alignment textRotation="90"/>
    </xf>
    <xf numFmtId="49" fontId="8" fillId="10" borderId="1" xfId="0" applyNumberFormat="1" applyFont="1" applyFill="1" applyBorder="1" applyAlignment="1">
      <alignment textRotation="90"/>
    </xf>
    <xf numFmtId="0" fontId="8" fillId="16" borderId="1" xfId="0" applyNumberFormat="1" applyFont="1" applyFill="1" applyBorder="1" applyAlignment="1">
      <alignment textRotation="90"/>
    </xf>
    <xf numFmtId="0" fontId="8" fillId="12" borderId="2" xfId="0" applyNumberFormat="1" applyFont="1" applyFill="1" applyBorder="1" applyAlignment="1">
      <alignment textRotation="90"/>
    </xf>
    <xf numFmtId="0" fontId="8" fillId="12" borderId="4" xfId="0" applyNumberFormat="1" applyFont="1" applyFill="1" applyBorder="1" applyAlignment="1">
      <alignment textRotation="90"/>
    </xf>
    <xf numFmtId="49" fontId="8" fillId="27" borderId="1" xfId="0" applyNumberFormat="1" applyFont="1" applyFill="1" applyBorder="1" applyAlignment="1">
      <alignment horizontal="left" textRotation="90"/>
    </xf>
    <xf numFmtId="0" fontId="8" fillId="12" borderId="1" xfId="0" applyNumberFormat="1" applyFont="1" applyFill="1" applyBorder="1" applyAlignment="1">
      <alignment textRotation="90"/>
    </xf>
    <xf numFmtId="49" fontId="7" fillId="10" borderId="6" xfId="0" applyNumberFormat="1" applyFont="1" applyFill="1" applyBorder="1" applyAlignment="1">
      <alignment textRotation="90" wrapText="1"/>
    </xf>
    <xf numFmtId="49" fontId="7" fillId="10" borderId="0" xfId="0" applyNumberFormat="1" applyFont="1" applyFill="1" applyBorder="1" applyAlignment="1">
      <alignment textRotation="90" wrapText="1"/>
    </xf>
    <xf numFmtId="9" fontId="1" fillId="5" borderId="1" xfId="0" applyNumberFormat="1" applyFont="1" applyFill="1" applyBorder="1" applyAlignment="1">
      <alignment vertical="center"/>
    </xf>
    <xf numFmtId="49" fontId="7" fillId="10" borderId="5" xfId="0" applyNumberFormat="1" applyFont="1" applyFill="1" applyBorder="1" applyAlignment="1">
      <alignment textRotation="90" wrapText="1"/>
    </xf>
    <xf numFmtId="0" fontId="4" fillId="2" borderId="1" xfId="0" applyNumberFormat="1" applyFont="1" applyFill="1" applyBorder="1" applyAlignment="1">
      <alignment horizontal="right" vertical="center"/>
    </xf>
    <xf numFmtId="49" fontId="7" fillId="12" borderId="0" xfId="0" applyNumberFormat="1" applyFont="1" applyFill="1" applyBorder="1" applyAlignment="1">
      <alignment textRotation="90" wrapText="1"/>
    </xf>
    <xf numFmtId="0" fontId="4" fillId="0" borderId="1" xfId="0" applyNumberFormat="1" applyFont="1" applyFill="1" applyBorder="1" applyAlignment="1">
      <alignment vertical="center"/>
    </xf>
    <xf numFmtId="49" fontId="7" fillId="12" borderId="5" xfId="0" applyNumberFormat="1" applyFont="1" applyFill="1" applyBorder="1" applyAlignment="1">
      <alignment textRotation="90" wrapText="1"/>
    </xf>
    <xf numFmtId="0" fontId="4" fillId="5" borderId="1" xfId="0" applyNumberFormat="1" applyFont="1" applyFill="1" applyBorder="1" applyAlignment="1">
      <alignment vertical="center"/>
    </xf>
    <xf numFmtId="0" fontId="1" fillId="2" borderId="1" xfId="0" applyNumberFormat="1" applyFont="1" applyFill="1" applyBorder="1" applyAlignment="1">
      <alignment horizontal="right" vertical="center"/>
    </xf>
    <xf numFmtId="0" fontId="1" fillId="0" borderId="1" xfId="0" applyNumberFormat="1" applyFont="1" applyFill="1" applyBorder="1" applyAlignment="1">
      <alignment vertical="center"/>
    </xf>
    <xf numFmtId="0" fontId="1" fillId="5" borderId="1" xfId="0" applyNumberFormat="1" applyFont="1" applyFill="1" applyBorder="1" applyAlignment="1">
      <alignment vertical="center"/>
    </xf>
    <xf numFmtId="9" fontId="1" fillId="5" borderId="1" xfId="3" applyNumberFormat="1" applyFont="1" applyFill="1" applyBorder="1" applyAlignment="1"/>
    <xf numFmtId="0" fontId="4" fillId="2" borderId="1" xfId="0" applyNumberFormat="1" applyFont="1" applyFill="1" applyBorder="1" applyAlignment="1">
      <alignment horizontal="right"/>
    </xf>
    <xf numFmtId="0" fontId="4" fillId="5" borderId="1" xfId="0" applyNumberFormat="1" applyFont="1" applyFill="1" applyBorder="1" applyAlignment="1"/>
    <xf numFmtId="1" fontId="1" fillId="2" borderId="1" xfId="0" applyNumberFormat="1" applyFont="1" applyFill="1" applyBorder="1" applyAlignment="1">
      <alignment horizontal="right"/>
    </xf>
    <xf numFmtId="0" fontId="1" fillId="5" borderId="1" xfId="0" applyNumberFormat="1" applyFont="1" applyFill="1" applyBorder="1" applyAlignment="1"/>
    <xf numFmtId="0" fontId="1" fillId="2" borderId="1" xfId="0" applyNumberFormat="1" applyFont="1" applyFill="1" applyBorder="1" applyAlignment="1">
      <alignment horizontal="right"/>
    </xf>
    <xf numFmtId="0" fontId="4" fillId="0" borderId="1" xfId="0" applyNumberFormat="1" applyFont="1" applyFill="1" applyBorder="1" applyAlignment="1"/>
    <xf numFmtId="1" fontId="4" fillId="0" borderId="1" xfId="0" applyNumberFormat="1" applyFont="1" applyFill="1" applyBorder="1" applyAlignment="1"/>
    <xf numFmtId="9" fontId="5" fillId="5" borderId="1" xfId="2" applyNumberFormat="1" applyFont="1" applyFill="1" applyBorder="1" applyAlignment="1"/>
    <xf numFmtId="9" fontId="5" fillId="0" borderId="1" xfId="2" applyNumberFormat="1" applyFont="1" applyFill="1" applyBorder="1" applyAlignment="1"/>
    <xf numFmtId="9" fontId="5" fillId="0" borderId="1" xfId="2" applyNumberFormat="1" applyFont="1" applyFill="1" applyBorder="1" applyAlignment="1">
      <alignment vertical="top"/>
    </xf>
    <xf numFmtId="1" fontId="5" fillId="5" borderId="1" xfId="2" applyNumberFormat="1" applyFont="1" applyFill="1" applyBorder="1" applyAlignment="1"/>
    <xf numFmtId="0" fontId="5" fillId="5" borderId="1" xfId="2" applyNumberFormat="1" applyFont="1" applyFill="1" applyBorder="1" applyAlignment="1">
      <alignment horizontal="left" indent="2"/>
    </xf>
    <xf numFmtId="1" fontId="1" fillId="5" borderId="1" xfId="0" applyNumberFormat="1" applyFont="1" applyFill="1" applyBorder="1" applyAlignment="1">
      <alignment horizontal="left" vertical="center"/>
    </xf>
    <xf numFmtId="1" fontId="1" fillId="2" borderId="1" xfId="0" applyNumberFormat="1" applyFont="1" applyFill="1" applyBorder="1" applyAlignment="1">
      <alignment horizontal="left"/>
    </xf>
    <xf numFmtId="0" fontId="8" fillId="12" borderId="2" xfId="0" applyNumberFormat="1" applyFont="1" applyFill="1" applyBorder="1" applyAlignment="1">
      <alignment horizontal="left" textRotation="90"/>
    </xf>
    <xf numFmtId="9" fontId="1" fillId="5" borderId="6" xfId="0" applyNumberFormat="1" applyFont="1" applyFill="1" applyBorder="1" applyAlignment="1"/>
    <xf numFmtId="9" fontId="1" fillId="5" borderId="9" xfId="0" applyNumberFormat="1" applyFont="1" applyFill="1" applyBorder="1" applyAlignment="1"/>
    <xf numFmtId="9" fontId="1" fillId="5" borderId="1" xfId="0" applyNumberFormat="1" applyFont="1" applyFill="1" applyBorder="1" applyAlignment="1">
      <alignment wrapText="1"/>
    </xf>
    <xf numFmtId="10" fontId="3" fillId="0" borderId="1" xfId="0" applyNumberFormat="1" applyFont="1" applyBorder="1" applyAlignment="1"/>
    <xf numFmtId="49" fontId="3" fillId="9"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49" fontId="3" fillId="2" borderId="1" xfId="0" applyNumberFormat="1" applyFont="1" applyFill="1" applyBorder="1" applyAlignment="1"/>
    <xf numFmtId="49" fontId="3" fillId="25" borderId="1" xfId="0" applyNumberFormat="1" applyFont="1" applyFill="1" applyBorder="1" applyAlignment="1"/>
    <xf numFmtId="49" fontId="7" fillId="10" borderId="10" xfId="0" applyNumberFormat="1" applyFont="1" applyFill="1" applyBorder="1" applyAlignment="1">
      <alignment textRotation="90" wrapText="1"/>
    </xf>
    <xf numFmtId="49" fontId="7" fillId="12" borderId="10" xfId="0" applyNumberFormat="1" applyFont="1" applyFill="1" applyBorder="1" applyAlignment="1">
      <alignment textRotation="90" wrapText="1"/>
    </xf>
    <xf numFmtId="49" fontId="3" fillId="9" borderId="4" xfId="0" applyNumberFormat="1" applyFont="1" applyFill="1" applyBorder="1" applyAlignment="1"/>
    <xf numFmtId="49" fontId="3" fillId="0" borderId="2" xfId="0" applyNumberFormat="1" applyFont="1" applyBorder="1" applyAlignment="1"/>
    <xf numFmtId="49" fontId="8" fillId="12" borderId="1" xfId="0" applyNumberFormat="1" applyFont="1" applyFill="1" applyBorder="1" applyAlignment="1">
      <alignment textRotation="90"/>
    </xf>
    <xf numFmtId="49" fontId="8" fillId="29" borderId="1" xfId="0" applyNumberFormat="1" applyFont="1" applyFill="1" applyBorder="1" applyAlignment="1">
      <alignment textRotation="90"/>
    </xf>
    <xf numFmtId="49" fontId="8" fillId="30" borderId="1" xfId="0" applyNumberFormat="1" applyFont="1" applyFill="1" applyBorder="1" applyAlignment="1">
      <alignment textRotation="90"/>
    </xf>
    <xf numFmtId="49" fontId="8" fillId="29" borderId="1" xfId="0" applyNumberFormat="1" applyFont="1" applyFill="1" applyBorder="1" applyAlignment="1">
      <alignment textRotation="90" wrapText="1"/>
    </xf>
    <xf numFmtId="164" fontId="8" fillId="29" borderId="1" xfId="0" applyNumberFormat="1" applyFont="1" applyFill="1" applyBorder="1" applyAlignment="1">
      <alignment textRotation="90" wrapText="1"/>
    </xf>
    <xf numFmtId="49" fontId="7" fillId="12" borderId="5" xfId="0" applyNumberFormat="1" applyFont="1" applyFill="1" applyBorder="1" applyAlignment="1">
      <alignment wrapText="1"/>
    </xf>
    <xf numFmtId="49" fontId="4" fillId="5" borderId="1" xfId="0" applyNumberFormat="1" applyFont="1" applyFill="1" applyBorder="1" applyAlignment="1">
      <alignment wrapText="1"/>
    </xf>
    <xf numFmtId="49" fontId="5" fillId="12" borderId="0" xfId="0" applyNumberFormat="1" applyFont="1" applyFill="1" applyBorder="1" applyAlignment="1"/>
    <xf numFmtId="6" fontId="4" fillId="5" borderId="1" xfId="0" applyNumberFormat="1" applyFont="1" applyFill="1" applyBorder="1" applyAlignment="1">
      <alignment horizontal="right"/>
    </xf>
    <xf numFmtId="0" fontId="1" fillId="5" borderId="1" xfId="0" applyNumberFormat="1" applyFont="1" applyFill="1" applyBorder="1" applyAlignment="1">
      <alignment wrapText="1"/>
    </xf>
    <xf numFmtId="6" fontId="5" fillId="5" borderId="1" xfId="0" applyNumberFormat="1" applyFont="1" applyFill="1" applyBorder="1" applyAlignment="1">
      <alignment horizontal="right"/>
    </xf>
    <xf numFmtId="44" fontId="5" fillId="5" borderId="1" xfId="0" applyNumberFormat="1" applyFont="1" applyFill="1" applyBorder="1" applyAlignment="1">
      <alignment horizontal="right"/>
    </xf>
    <xf numFmtId="0" fontId="4" fillId="5" borderId="1" xfId="0" applyNumberFormat="1" applyFont="1" applyFill="1" applyBorder="1" applyAlignment="1">
      <alignment wrapText="1"/>
    </xf>
    <xf numFmtId="44" fontId="4" fillId="5" borderId="1" xfId="0" applyNumberFormat="1" applyFont="1" applyFill="1" applyBorder="1" applyAlignment="1">
      <alignment horizontal="right"/>
    </xf>
    <xf numFmtId="8" fontId="4" fillId="5" borderId="1" xfId="0" applyNumberFormat="1" applyFont="1" applyFill="1" applyBorder="1" applyAlignment="1">
      <alignment horizontal="right"/>
    </xf>
    <xf numFmtId="0" fontId="4" fillId="2" borderId="1" xfId="0" applyNumberFormat="1" applyFont="1" applyFill="1" applyBorder="1" applyAlignment="1"/>
    <xf numFmtId="0" fontId="5" fillId="3" borderId="1" xfId="0" applyNumberFormat="1" applyFont="1" applyFill="1" applyBorder="1" applyAlignment="1"/>
    <xf numFmtId="1" fontId="5" fillId="0" borderId="1" xfId="0" applyNumberFormat="1" applyFont="1" applyFill="1" applyBorder="1" applyAlignment="1">
      <alignment vertical="center"/>
    </xf>
    <xf numFmtId="0" fontId="3" fillId="5" borderId="1" xfId="0" applyFont="1" applyFill="1" applyBorder="1" applyAlignment="1">
      <alignment wrapText="1"/>
    </xf>
    <xf numFmtId="14" fontId="5" fillId="5" borderId="1" xfId="0" applyNumberFormat="1" applyFont="1" applyFill="1" applyBorder="1" applyAlignment="1">
      <alignment vertical="center"/>
    </xf>
    <xf numFmtId="49" fontId="5" fillId="5" borderId="1" xfId="0" applyNumberFormat="1" applyFont="1" applyFill="1" applyBorder="1" applyAlignment="1">
      <alignment vertical="center"/>
    </xf>
    <xf numFmtId="49" fontId="5" fillId="0" borderId="1" xfId="2" applyNumberFormat="1" applyFont="1" applyFill="1" applyBorder="1" applyAlignment="1">
      <alignment horizontal="right" vertical="center"/>
    </xf>
    <xf numFmtId="44" fontId="5" fillId="0" borderId="1" xfId="0" applyNumberFormat="1" applyFont="1" applyFill="1" applyBorder="1" applyAlignment="1">
      <alignment horizontal="right"/>
    </xf>
    <xf numFmtId="0" fontId="5" fillId="5" borderId="1" xfId="0" applyNumberFormat="1" applyFont="1" applyFill="1" applyBorder="1" applyAlignment="1">
      <alignment horizontal="right" wrapText="1"/>
    </xf>
    <xf numFmtId="0" fontId="4" fillId="5" borderId="1" xfId="0" applyNumberFormat="1" applyFont="1" applyFill="1" applyBorder="1" applyAlignment="1">
      <alignment horizontal="right" wrapText="1"/>
    </xf>
    <xf numFmtId="49" fontId="3" fillId="0" borderId="1" xfId="0" applyNumberFormat="1" applyFont="1" applyFill="1" applyBorder="1" applyAlignment="1">
      <alignment horizontal="right"/>
    </xf>
    <xf numFmtId="49" fontId="3" fillId="0" borderId="1" xfId="0" applyNumberFormat="1" applyFont="1" applyBorder="1" applyAlignment="1">
      <alignment horizontal="right"/>
    </xf>
    <xf numFmtId="0" fontId="3" fillId="0" borderId="1" xfId="0" applyNumberFormat="1" applyFont="1" applyFill="1" applyBorder="1" applyAlignment="1">
      <alignment horizontal="right"/>
    </xf>
    <xf numFmtId="44" fontId="3" fillId="0" borderId="1" xfId="0" applyNumberFormat="1" applyFont="1" applyBorder="1" applyAlignment="1">
      <alignment horizontal="right"/>
    </xf>
    <xf numFmtId="49" fontId="8" fillId="29" borderId="1" xfId="0" applyNumberFormat="1" applyFont="1" applyFill="1" applyBorder="1" applyAlignment="1">
      <alignment wrapText="1"/>
    </xf>
    <xf numFmtId="0" fontId="4" fillId="5" borderId="1" xfId="0" applyNumberFormat="1" applyFont="1" applyFill="1" applyBorder="1" applyAlignment="1">
      <alignment vertical="center" wrapText="1"/>
    </xf>
    <xf numFmtId="44" fontId="3" fillId="0" borderId="1" xfId="2" applyNumberFormat="1" applyFont="1" applyFill="1" applyBorder="1" applyAlignment="1">
      <alignment horizontal="right" vertical="center"/>
    </xf>
    <xf numFmtId="0" fontId="5" fillId="5" borderId="1" xfId="0" applyNumberFormat="1" applyFont="1" applyFill="1" applyBorder="1" applyAlignment="1">
      <alignment vertical="center"/>
    </xf>
    <xf numFmtId="44" fontId="5" fillId="0" borderId="1" xfId="2" applyNumberFormat="1" applyFont="1" applyFill="1" applyBorder="1" applyAlignment="1">
      <alignment horizontal="right" vertical="center"/>
    </xf>
    <xf numFmtId="44" fontId="4" fillId="0" borderId="1" xfId="2" applyNumberFormat="1" applyFont="1" applyFill="1" applyBorder="1" applyAlignment="1">
      <alignment horizontal="right" vertical="center"/>
    </xf>
    <xf numFmtId="49" fontId="4" fillId="5" borderId="1" xfId="0" applyNumberFormat="1" applyFont="1" applyFill="1" applyBorder="1" applyAlignment="1">
      <alignment vertical="center"/>
    </xf>
    <xf numFmtId="0" fontId="4" fillId="5" borderId="1" xfId="0" applyNumberFormat="1" applyFont="1" applyFill="1" applyBorder="1"/>
    <xf numFmtId="6" fontId="4" fillId="0" borderId="1" xfId="2" applyNumberFormat="1" applyFont="1" applyFill="1" applyBorder="1" applyAlignment="1">
      <alignment horizontal="right" vertical="center"/>
    </xf>
    <xf numFmtId="1" fontId="7" fillId="3" borderId="1" xfId="0" applyNumberFormat="1" applyFont="1" applyFill="1" applyBorder="1" applyAlignment="1">
      <alignment horizontal="right" wrapText="1"/>
    </xf>
    <xf numFmtId="1" fontId="4" fillId="5" borderId="1" xfId="0" applyNumberFormat="1" applyFont="1" applyFill="1" applyBorder="1" applyAlignment="1">
      <alignment horizontal="right" vertical="center" wrapText="1"/>
    </xf>
    <xf numFmtId="8" fontId="4" fillId="0" borderId="1" xfId="2" applyNumberFormat="1" applyFont="1" applyFill="1" applyBorder="1" applyAlignment="1">
      <alignment horizontal="right" vertical="center" wrapText="1"/>
    </xf>
    <xf numFmtId="8" fontId="1" fillId="0" borderId="1" xfId="2" applyNumberFormat="1" applyFont="1" applyFill="1" applyBorder="1" applyAlignment="1">
      <alignment horizontal="right" vertical="center"/>
    </xf>
    <xf numFmtId="0" fontId="4" fillId="5" borderId="1" xfId="0" applyNumberFormat="1" applyFont="1" applyFill="1" applyBorder="1" applyAlignment="1">
      <alignment horizontal="right" vertical="center" wrapText="1"/>
    </xf>
    <xf numFmtId="8" fontId="4" fillId="0" borderId="1" xfId="2" applyNumberFormat="1" applyFont="1" applyFill="1" applyBorder="1" applyAlignment="1">
      <alignment horizontal="right" vertical="center"/>
    </xf>
    <xf numFmtId="44" fontId="4" fillId="0" borderId="1" xfId="0" applyNumberFormat="1" applyFont="1" applyFill="1" applyBorder="1" applyAlignment="1">
      <alignment horizontal="right" vertical="center"/>
    </xf>
    <xf numFmtId="44" fontId="5" fillId="5" borderId="1" xfId="0" applyNumberFormat="1" applyFont="1" applyFill="1" applyBorder="1" applyAlignment="1">
      <alignment horizontal="right" vertical="center"/>
    </xf>
    <xf numFmtId="44" fontId="4" fillId="5" borderId="1" xfId="0" applyNumberFormat="1" applyFont="1" applyFill="1" applyBorder="1" applyAlignment="1">
      <alignment horizontal="right" vertical="center"/>
    </xf>
    <xf numFmtId="44" fontId="4" fillId="5" borderId="1" xfId="2" applyNumberFormat="1" applyFont="1" applyFill="1" applyBorder="1" applyAlignment="1">
      <alignment horizontal="right" vertical="center"/>
    </xf>
    <xf numFmtId="44" fontId="5" fillId="3" borderId="1" xfId="0" applyNumberFormat="1" applyFont="1" applyFill="1" applyBorder="1" applyAlignment="1">
      <alignment horizontal="right" vertical="center"/>
    </xf>
    <xf numFmtId="44" fontId="1" fillId="5" borderId="1" xfId="0" applyNumberFormat="1" applyFont="1" applyFill="1" applyBorder="1" applyAlignment="1">
      <alignment horizontal="right" vertical="center"/>
    </xf>
    <xf numFmtId="49" fontId="8" fillId="29" borderId="1" xfId="0" applyNumberFormat="1" applyFont="1" applyFill="1" applyBorder="1" applyAlignment="1"/>
    <xf numFmtId="49" fontId="7" fillId="3" borderId="1" xfId="0" applyNumberFormat="1" applyFont="1" applyFill="1" applyBorder="1" applyAlignment="1"/>
    <xf numFmtId="49" fontId="8" fillId="0" borderId="1" xfId="0" applyNumberFormat="1" applyFont="1" applyFill="1" applyBorder="1" applyAlignment="1">
      <alignment horizontal="right"/>
    </xf>
    <xf numFmtId="1" fontId="8" fillId="0" borderId="1" xfId="0" applyNumberFormat="1" applyFont="1" applyFill="1" applyBorder="1" applyAlignment="1">
      <alignment horizontal="right"/>
    </xf>
    <xf numFmtId="3" fontId="8" fillId="0" borderId="1" xfId="0" applyNumberFormat="1" applyFont="1" applyFill="1" applyBorder="1" applyAlignment="1"/>
    <xf numFmtId="2" fontId="8" fillId="0" borderId="1" xfId="0" applyNumberFormat="1" applyFont="1" applyFill="1" applyBorder="1" applyAlignment="1"/>
    <xf numFmtId="2" fontId="3" fillId="0" borderId="1" xfId="0" applyNumberFormat="1" applyFont="1" applyFill="1" applyBorder="1" applyAlignment="1">
      <alignment horizontal="center"/>
    </xf>
    <xf numFmtId="164" fontId="3" fillId="0" borderId="1" xfId="0" applyNumberFormat="1" applyFont="1" applyFill="1" applyBorder="1" applyAlignment="1"/>
    <xf numFmtId="164" fontId="8" fillId="0" borderId="1" xfId="0" applyNumberFormat="1" applyFont="1" applyFill="1" applyBorder="1" applyAlignment="1"/>
    <xf numFmtId="165" fontId="8" fillId="0" borderId="1" xfId="2" applyNumberFormat="1" applyFont="1" applyFill="1" applyBorder="1" applyAlignment="1">
      <alignment horizontal="right"/>
    </xf>
    <xf numFmtId="10" fontId="3" fillId="0" borderId="1" xfId="0" applyNumberFormat="1" applyFont="1" applyFill="1" applyBorder="1" applyAlignment="1"/>
    <xf numFmtId="6" fontId="8" fillId="0" borderId="1" xfId="0" applyNumberFormat="1" applyFont="1" applyFill="1" applyBorder="1" applyAlignment="1"/>
    <xf numFmtId="44" fontId="8" fillId="0" borderId="1" xfId="0" applyNumberFormat="1" applyFont="1" applyFill="1" applyBorder="1" applyAlignment="1"/>
    <xf numFmtId="4" fontId="3" fillId="0" borderId="1" xfId="0" applyNumberFormat="1" applyFont="1" applyFill="1" applyBorder="1" applyAlignment="1"/>
    <xf numFmtId="2" fontId="3" fillId="0" borderId="1" xfId="0" applyNumberFormat="1" applyFont="1" applyFill="1" applyBorder="1" applyAlignment="1"/>
    <xf numFmtId="49" fontId="9" fillId="0" borderId="1" xfId="0" applyNumberFormat="1" applyFont="1" applyFill="1" applyBorder="1" applyAlignment="1"/>
    <xf numFmtId="168" fontId="3" fillId="0" borderId="1" xfId="0" applyNumberFormat="1" applyFont="1" applyFill="1" applyBorder="1" applyAlignment="1"/>
    <xf numFmtId="1" fontId="1" fillId="5" borderId="6" xfId="0" applyNumberFormat="1" applyFont="1" applyFill="1" applyBorder="1" applyAlignment="1">
      <alignment horizontal="right" vertical="center"/>
    </xf>
    <xf numFmtId="1" fontId="5" fillId="0" borderId="6" xfId="0" applyNumberFormat="1" applyFont="1" applyFill="1" applyBorder="1" applyAlignment="1">
      <alignment horizontal="right"/>
    </xf>
    <xf numFmtId="49" fontId="5" fillId="5" borderId="6" xfId="0" applyNumberFormat="1" applyFont="1" applyFill="1" applyBorder="1" applyAlignment="1">
      <alignment horizontal="right"/>
    </xf>
    <xf numFmtId="1" fontId="5" fillId="5" borderId="6" xfId="0" applyNumberFormat="1" applyFont="1" applyFill="1" applyBorder="1" applyAlignment="1">
      <alignment horizontal="right"/>
    </xf>
    <xf numFmtId="0" fontId="5" fillId="5" borderId="6" xfId="0" applyNumberFormat="1" applyFont="1" applyFill="1" applyBorder="1" applyAlignment="1">
      <alignment horizontal="right"/>
    </xf>
    <xf numFmtId="1" fontId="5" fillId="5" borderId="6" xfId="0" applyNumberFormat="1" applyFont="1" applyFill="1" applyBorder="1" applyAlignment="1">
      <alignment horizontal="right" vertical="center"/>
    </xf>
    <xf numFmtId="0" fontId="5" fillId="5" borderId="6" xfId="0" applyNumberFormat="1" applyFont="1" applyFill="1" applyBorder="1" applyAlignment="1">
      <alignment horizontal="right" vertical="center"/>
    </xf>
    <xf numFmtId="0" fontId="4" fillId="5" borderId="6" xfId="0" applyNumberFormat="1" applyFont="1" applyFill="1" applyBorder="1" applyAlignment="1">
      <alignment horizontal="right" vertical="center"/>
    </xf>
    <xf numFmtId="1" fontId="5" fillId="5" borderId="6" xfId="0" applyNumberFormat="1" applyFont="1" applyFill="1" applyBorder="1" applyAlignment="1">
      <alignment horizontal="center" vertical="center"/>
    </xf>
    <xf numFmtId="164" fontId="5" fillId="5" borderId="6" xfId="2" applyNumberFormat="1" applyFont="1" applyFill="1" applyBorder="1" applyAlignment="1">
      <alignment horizontal="right" vertical="center"/>
    </xf>
    <xf numFmtId="164" fontId="5" fillId="0" borderId="6" xfId="2" applyNumberFormat="1" applyFont="1" applyFill="1" applyBorder="1" applyAlignment="1">
      <alignment horizontal="right"/>
    </xf>
    <xf numFmtId="165" fontId="5" fillId="0" borderId="6" xfId="2" applyNumberFormat="1" applyFont="1" applyFill="1" applyBorder="1" applyAlignment="1">
      <alignment horizontal="right"/>
    </xf>
    <xf numFmtId="0" fontId="1" fillId="5" borderId="6" xfId="0" applyNumberFormat="1" applyFont="1" applyFill="1" applyBorder="1" applyAlignment="1">
      <alignment horizontal="right"/>
    </xf>
    <xf numFmtId="0" fontId="8" fillId="12" borderId="11" xfId="0" applyNumberFormat="1" applyFont="1" applyFill="1" applyBorder="1" applyAlignment="1">
      <alignment textRotation="90"/>
    </xf>
    <xf numFmtId="49" fontId="8" fillId="29" borderId="6" xfId="0" applyNumberFormat="1" applyFont="1" applyFill="1" applyBorder="1" applyAlignment="1">
      <alignment textRotation="90"/>
    </xf>
    <xf numFmtId="44" fontId="5" fillId="5" borderId="6" xfId="0" applyNumberFormat="1" applyFont="1" applyFill="1" applyBorder="1" applyAlignment="1">
      <alignment horizontal="right"/>
    </xf>
    <xf numFmtId="49" fontId="5" fillId="5" borderId="6" xfId="0" applyNumberFormat="1" applyFont="1" applyFill="1" applyBorder="1" applyAlignment="1">
      <alignment vertical="center"/>
    </xf>
    <xf numFmtId="44" fontId="5" fillId="0" borderId="6" xfId="0" applyNumberFormat="1" applyFont="1" applyFill="1" applyBorder="1" applyAlignment="1">
      <alignment horizontal="right" vertical="center"/>
    </xf>
    <xf numFmtId="49" fontId="3" fillId="0" borderId="9" xfId="0" applyNumberFormat="1" applyFont="1" applyBorder="1" applyAlignment="1"/>
    <xf numFmtId="0" fontId="8" fillId="0" borderId="9" xfId="0" applyNumberFormat="1" applyFont="1" applyFill="1" applyBorder="1" applyAlignment="1">
      <alignment horizontal="center" vertical="center" textRotation="90" wrapText="1"/>
    </xf>
    <xf numFmtId="49" fontId="3" fillId="24" borderId="9" xfId="0" applyNumberFormat="1" applyFont="1" applyFill="1" applyBorder="1" applyAlignment="1"/>
    <xf numFmtId="2" fontId="3" fillId="0" borderId="9" xfId="0" applyNumberFormat="1" applyFont="1" applyBorder="1" applyAlignment="1">
      <alignment horizontal="center"/>
    </xf>
    <xf numFmtId="164" fontId="3" fillId="0" borderId="9" xfId="0" applyNumberFormat="1" applyFont="1" applyBorder="1" applyAlignment="1"/>
    <xf numFmtId="165" fontId="3" fillId="0" borderId="9" xfId="0" applyNumberFormat="1" applyFont="1" applyBorder="1" applyAlignment="1"/>
    <xf numFmtId="10" fontId="3" fillId="0" borderId="9" xfId="0" applyNumberFormat="1" applyFont="1" applyBorder="1" applyAlignment="1"/>
    <xf numFmtId="49" fontId="3" fillId="25" borderId="9" xfId="0" applyNumberFormat="1" applyFont="1" applyFill="1" applyBorder="1" applyAlignment="1"/>
    <xf numFmtId="49" fontId="3" fillId="2" borderId="9" xfId="0" applyNumberFormat="1" applyFont="1" applyFill="1" applyBorder="1" applyAlignment="1"/>
    <xf numFmtId="0" fontId="8" fillId="12" borderId="12" xfId="0" applyNumberFormat="1" applyFont="1" applyFill="1" applyBorder="1" applyAlignment="1">
      <alignment textRotation="90"/>
    </xf>
    <xf numFmtId="49" fontId="3" fillId="0" borderId="9" xfId="0" applyNumberFormat="1" applyFont="1" applyFill="1" applyBorder="1" applyAlignment="1"/>
    <xf numFmtId="49" fontId="3" fillId="9" borderId="9" xfId="0" applyNumberFormat="1" applyFont="1" applyFill="1" applyBorder="1" applyAlignment="1"/>
    <xf numFmtId="49" fontId="3" fillId="0" borderId="9" xfId="0" applyNumberFormat="1" applyFont="1" applyBorder="1" applyAlignment="1">
      <alignment horizontal="right"/>
    </xf>
    <xf numFmtId="0" fontId="0" fillId="0" borderId="1" xfId="0" applyFill="1" applyBorder="1"/>
    <xf numFmtId="49" fontId="7" fillId="0" borderId="1" xfId="0" applyNumberFormat="1" applyFont="1" applyFill="1" applyBorder="1" applyAlignment="1">
      <alignment vertical="center" textRotation="90" wrapText="1"/>
    </xf>
    <xf numFmtId="0" fontId="8" fillId="0" borderId="1" xfId="0" applyNumberFormat="1" applyFont="1" applyFill="1" applyBorder="1" applyAlignment="1">
      <alignment textRotation="90"/>
    </xf>
    <xf numFmtId="49" fontId="8" fillId="0" borderId="1" xfId="0" applyNumberFormat="1" applyFont="1" applyFill="1" applyBorder="1" applyAlignment="1"/>
    <xf numFmtId="1" fontId="4" fillId="0" borderId="6" xfId="0" applyNumberFormat="1" applyFont="1" applyFill="1" applyBorder="1" applyAlignment="1">
      <alignment horizontal="right"/>
    </xf>
    <xf numFmtId="1" fontId="6" fillId="5" borderId="1" xfId="0" applyNumberFormat="1" applyFont="1" applyFill="1" applyBorder="1" applyAlignment="1"/>
    <xf numFmtId="1" fontId="7" fillId="5" borderId="1" xfId="0" applyNumberFormat="1" applyFont="1" applyFill="1" applyBorder="1" applyAlignment="1"/>
    <xf numFmtId="1" fontId="7" fillId="5" borderId="1" xfId="0" applyNumberFormat="1" applyFont="1" applyFill="1" applyBorder="1" applyAlignment="1">
      <alignment vertical="top"/>
    </xf>
    <xf numFmtId="1" fontId="11" fillId="5" borderId="1" xfId="2" applyNumberFormat="1" applyFont="1" applyFill="1" applyBorder="1" applyAlignment="1">
      <alignment vertical="center"/>
    </xf>
    <xf numFmtId="1" fontId="11" fillId="13" borderId="1" xfId="2" applyNumberFormat="1" applyFont="1" applyFill="1" applyBorder="1" applyAlignment="1">
      <alignment vertical="center"/>
    </xf>
    <xf numFmtId="1" fontId="6" fillId="13" borderId="1" xfId="0" applyNumberFormat="1" applyFont="1" applyFill="1" applyBorder="1" applyAlignment="1"/>
    <xf numFmtId="1" fontId="11" fillId="5" borderId="1" xfId="0" applyNumberFormat="1" applyFont="1" applyFill="1" applyBorder="1" applyAlignment="1">
      <alignment vertical="center"/>
    </xf>
    <xf numFmtId="1" fontId="7" fillId="13" borderId="1" xfId="0" applyNumberFormat="1" applyFont="1" applyFill="1" applyBorder="1" applyAlignment="1"/>
    <xf numFmtId="1" fontId="7" fillId="5" borderId="6" xfId="0" applyNumberFormat="1" applyFont="1" applyFill="1" applyBorder="1" applyAlignment="1"/>
    <xf numFmtId="49" fontId="8" fillId="28" borderId="7" xfId="0" applyNumberFormat="1" applyFont="1" applyFill="1" applyBorder="1" applyAlignment="1"/>
    <xf numFmtId="49" fontId="8" fillId="5" borderId="9" xfId="0" applyNumberFormat="1" applyFont="1" applyFill="1" applyBorder="1" applyAlignment="1">
      <alignment horizontal="right"/>
    </xf>
    <xf numFmtId="0" fontId="7" fillId="31" borderId="6" xfId="0" applyNumberFormat="1" applyFont="1" applyFill="1" applyBorder="1" applyAlignment="1">
      <alignment vertical="center" wrapText="1"/>
    </xf>
    <xf numFmtId="1" fontId="8" fillId="32" borderId="1" xfId="0" applyNumberFormat="1" applyFont="1" applyFill="1" applyBorder="1" applyAlignment="1">
      <alignment vertical="center" wrapText="1"/>
    </xf>
    <xf numFmtId="49" fontId="8" fillId="10" borderId="1" xfId="0" applyNumberFormat="1" applyFont="1" applyFill="1" applyBorder="1" applyAlignment="1">
      <alignment vertical="center" wrapText="1"/>
    </xf>
    <xf numFmtId="0" fontId="18" fillId="32" borderId="1" xfId="0" applyNumberFormat="1" applyFont="1" applyFill="1" applyBorder="1" applyAlignment="1">
      <alignment vertical="top" textRotation="90" wrapText="1"/>
    </xf>
    <xf numFmtId="0" fontId="18" fillId="16" borderId="1" xfId="0" applyNumberFormat="1" applyFont="1" applyFill="1" applyBorder="1" applyAlignment="1">
      <alignment vertical="top" textRotation="90" wrapText="1"/>
    </xf>
    <xf numFmtId="0" fontId="18" fillId="12" borderId="1" xfId="0" applyNumberFormat="1" applyFont="1" applyFill="1" applyBorder="1" applyAlignment="1">
      <alignment vertical="top" textRotation="90" wrapText="1"/>
    </xf>
    <xf numFmtId="0" fontId="7" fillId="31" borderId="0" xfId="0" applyNumberFormat="1" applyFont="1" applyFill="1" applyBorder="1" applyAlignment="1">
      <alignment vertical="center" wrapText="1"/>
    </xf>
    <xf numFmtId="1" fontId="1" fillId="2" borderId="1" xfId="0" applyNumberFormat="1" applyFont="1" applyFill="1" applyBorder="1" applyAlignment="1">
      <alignment vertical="center"/>
    </xf>
    <xf numFmtId="0" fontId="4" fillId="0" borderId="2" xfId="0" applyNumberFormat="1" applyFont="1" applyFill="1" applyBorder="1" applyAlignment="1">
      <alignment horizontal="right" vertical="center"/>
    </xf>
    <xf numFmtId="49" fontId="7" fillId="10" borderId="13" xfId="0" applyNumberFormat="1" applyFont="1" applyFill="1" applyBorder="1" applyAlignment="1">
      <alignment textRotation="90" wrapText="1"/>
    </xf>
    <xf numFmtId="1" fontId="1" fillId="5" borderId="1" xfId="0" applyNumberFormat="1" applyFont="1" applyFill="1" applyBorder="1" applyAlignment="1">
      <alignment vertical="center"/>
    </xf>
    <xf numFmtId="0" fontId="1" fillId="5" borderId="2" xfId="0" applyNumberFormat="1" applyFont="1" applyFill="1" applyBorder="1" applyAlignment="1">
      <alignment horizontal="right" vertical="center"/>
    </xf>
    <xf numFmtId="49" fontId="7" fillId="3" borderId="13" xfId="0" applyNumberFormat="1" applyFont="1" applyFill="1" applyBorder="1" applyAlignment="1">
      <alignment textRotation="90" wrapText="1"/>
    </xf>
    <xf numFmtId="1" fontId="1" fillId="5" borderId="1" xfId="0" applyNumberFormat="1" applyFont="1" applyFill="1" applyBorder="1" applyAlignment="1"/>
    <xf numFmtId="1" fontId="5" fillId="0" borderId="2" xfId="0" applyNumberFormat="1" applyFont="1" applyFill="1" applyBorder="1" applyAlignment="1">
      <alignment horizontal="right"/>
    </xf>
    <xf numFmtId="0" fontId="4"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 fontId="1" fillId="2" borderId="1" xfId="0" applyNumberFormat="1" applyFont="1" applyFill="1" applyBorder="1" applyAlignment="1"/>
    <xf numFmtId="1" fontId="4" fillId="0" borderId="2" xfId="0" applyNumberFormat="1" applyFont="1" applyFill="1" applyBorder="1" applyAlignment="1">
      <alignment horizontal="right"/>
    </xf>
    <xf numFmtId="0" fontId="1" fillId="13" borderId="1" xfId="0" applyNumberFormat="1" applyFont="1" applyFill="1" applyBorder="1" applyAlignment="1">
      <alignment horizontal="right"/>
    </xf>
    <xf numFmtId="0" fontId="4" fillId="13" borderId="1" xfId="0" applyNumberFormat="1" applyFont="1" applyFill="1" applyBorder="1" applyAlignment="1">
      <alignment horizontal="right"/>
    </xf>
    <xf numFmtId="0" fontId="4" fillId="13" borderId="2" xfId="0" applyNumberFormat="1" applyFont="1" applyFill="1" applyBorder="1" applyAlignment="1">
      <alignment horizontal="right"/>
    </xf>
    <xf numFmtId="1" fontId="1" fillId="13" borderId="1" xfId="0" applyNumberFormat="1" applyFont="1" applyFill="1" applyBorder="1" applyAlignment="1">
      <alignment horizontal="right" vertical="center"/>
    </xf>
    <xf numFmtId="1" fontId="5" fillId="0" borderId="1" xfId="2" applyNumberFormat="1" applyFont="1" applyFill="1" applyBorder="1" applyAlignment="1"/>
    <xf numFmtId="0" fontId="5" fillId="0" borderId="1" xfId="2" applyNumberFormat="1" applyFont="1" applyFill="1" applyBorder="1" applyAlignment="1">
      <alignment horizontal="left" indent="2"/>
    </xf>
    <xf numFmtId="1" fontId="1" fillId="0" borderId="1" xfId="0" applyNumberFormat="1" applyFont="1" applyFill="1" applyBorder="1" applyAlignment="1">
      <alignment horizontal="left" vertical="center"/>
    </xf>
    <xf numFmtId="0" fontId="7" fillId="14" borderId="0" xfId="0" applyNumberFormat="1" applyFont="1" applyFill="1" applyBorder="1" applyAlignment="1">
      <alignment vertical="center" wrapText="1"/>
    </xf>
    <xf numFmtId="1" fontId="5" fillId="13" borderId="1" xfId="2" applyNumberFormat="1" applyFont="1" applyFill="1" applyBorder="1" applyAlignment="1"/>
    <xf numFmtId="49" fontId="7" fillId="14" borderId="5" xfId="0" applyNumberFormat="1" applyFont="1" applyFill="1" applyBorder="1" applyAlignment="1">
      <alignment textRotation="90" wrapText="1"/>
    </xf>
    <xf numFmtId="0" fontId="5" fillId="13" borderId="1" xfId="2" applyNumberFormat="1" applyFont="1" applyFill="1" applyBorder="1" applyAlignment="1">
      <alignment horizontal="left" indent="2"/>
    </xf>
    <xf numFmtId="1" fontId="5" fillId="13" borderId="1" xfId="0" applyNumberFormat="1" applyFont="1" applyFill="1" applyBorder="1" applyAlignment="1"/>
    <xf numFmtId="1" fontId="1" fillId="13" borderId="1" xfId="0" applyNumberFormat="1" applyFont="1" applyFill="1" applyBorder="1" applyAlignment="1">
      <alignment horizontal="left" vertical="center"/>
    </xf>
    <xf numFmtId="1" fontId="1" fillId="13" borderId="1" xfId="0" applyNumberFormat="1" applyFont="1" applyFill="1" applyBorder="1" applyAlignment="1">
      <alignment horizontal="right"/>
    </xf>
    <xf numFmtId="1" fontId="1" fillId="13" borderId="2" xfId="0" applyNumberFormat="1" applyFont="1" applyFill="1" applyBorder="1" applyAlignment="1">
      <alignment horizontal="right"/>
    </xf>
    <xf numFmtId="49" fontId="7" fillId="14" borderId="13" xfId="0" applyNumberFormat="1" applyFont="1" applyFill="1" applyBorder="1" applyAlignment="1">
      <alignment textRotation="90" wrapText="1"/>
    </xf>
    <xf numFmtId="1" fontId="1" fillId="13" borderId="1" xfId="0" applyNumberFormat="1" applyFont="1" applyFill="1" applyBorder="1" applyAlignment="1"/>
    <xf numFmtId="0" fontId="5" fillId="0" borderId="2" xfId="0" applyNumberFormat="1" applyFont="1" applyFill="1" applyBorder="1" applyAlignment="1">
      <alignment horizontal="right"/>
    </xf>
    <xf numFmtId="0" fontId="1" fillId="0" borderId="2" xfId="0" applyNumberFormat="1" applyFont="1" applyFill="1" applyBorder="1" applyAlignment="1">
      <alignment horizontal="right" vertical="center"/>
    </xf>
    <xf numFmtId="1" fontId="1" fillId="0" borderId="2" xfId="0" applyNumberFormat="1" applyFont="1" applyFill="1" applyBorder="1" applyAlignment="1">
      <alignment horizontal="left"/>
    </xf>
    <xf numFmtId="1" fontId="1" fillId="13" borderId="6" xfId="0" applyNumberFormat="1" applyFont="1" applyFill="1" applyBorder="1" applyAlignment="1"/>
    <xf numFmtId="1" fontId="1" fillId="13" borderId="1" xfId="0" applyNumberFormat="1" applyFont="1" applyFill="1" applyBorder="1" applyAlignment="1">
      <alignment horizontal="left"/>
    </xf>
    <xf numFmtId="1" fontId="1" fillId="13" borderId="2" xfId="0" applyNumberFormat="1" applyFont="1" applyFill="1" applyBorder="1" applyAlignment="1">
      <alignment horizontal="left"/>
    </xf>
    <xf numFmtId="1" fontId="1" fillId="5" borderId="6" xfId="0" applyNumberFormat="1" applyFont="1" applyFill="1" applyBorder="1" applyAlignment="1"/>
    <xf numFmtId="1" fontId="1" fillId="5" borderId="9" xfId="0" applyNumberFormat="1" applyFont="1" applyFill="1" applyBorder="1" applyAlignment="1"/>
    <xf numFmtId="0" fontId="1" fillId="13" borderId="2" xfId="0" applyNumberFormat="1" applyFont="1" applyFill="1" applyBorder="1" applyAlignment="1">
      <alignment horizontal="right"/>
    </xf>
    <xf numFmtId="0" fontId="5" fillId="13" borderId="1" xfId="0" applyNumberFormat="1" applyFont="1" applyFill="1" applyBorder="1" applyAlignment="1">
      <alignment horizontal="right"/>
    </xf>
    <xf numFmtId="0" fontId="5" fillId="13" borderId="2" xfId="0" applyNumberFormat="1" applyFont="1" applyFill="1" applyBorder="1" applyAlignment="1">
      <alignment horizontal="right"/>
    </xf>
    <xf numFmtId="0" fontId="5" fillId="0" borderId="6" xfId="0" applyNumberFormat="1" applyFont="1" applyFill="1" applyBorder="1" applyAlignment="1">
      <alignment horizontal="right"/>
    </xf>
    <xf numFmtId="0" fontId="1" fillId="13" borderId="6" xfId="0" applyNumberFormat="1" applyFont="1" applyFill="1" applyBorder="1" applyAlignment="1">
      <alignment horizontal="right"/>
    </xf>
    <xf numFmtId="0" fontId="5" fillId="13" borderId="6" xfId="0" applyNumberFormat="1" applyFont="1" applyFill="1" applyBorder="1" applyAlignment="1">
      <alignment horizontal="right"/>
    </xf>
    <xf numFmtId="0" fontId="5" fillId="13" borderId="11" xfId="0" applyNumberFormat="1" applyFont="1" applyFill="1" applyBorder="1" applyAlignment="1">
      <alignment horizontal="right"/>
    </xf>
    <xf numFmtId="1" fontId="1" fillId="13" borderId="14" xfId="0" applyNumberFormat="1" applyFont="1" applyFill="1" applyBorder="1" applyAlignment="1">
      <alignment horizontal="right" vertical="center"/>
    </xf>
    <xf numFmtId="1" fontId="1" fillId="13" borderId="7" xfId="0" applyNumberFormat="1" applyFont="1" applyFill="1" applyBorder="1" applyAlignment="1">
      <alignment horizontal="right" vertical="center"/>
    </xf>
    <xf numFmtId="0" fontId="5" fillId="0" borderId="8" xfId="0" applyNumberFormat="1" applyFont="1" applyFill="1" applyBorder="1" applyAlignment="1">
      <alignment horizontal="right"/>
    </xf>
    <xf numFmtId="49" fontId="5" fillId="13" borderId="0" xfId="0" applyNumberFormat="1" applyFont="1" applyFill="1" applyBorder="1" applyAlignment="1" applyProtection="1">
      <alignment horizontal="left" vertical="center"/>
    </xf>
    <xf numFmtId="1" fontId="1" fillId="0" borderId="5" xfId="0" applyNumberFormat="1" applyFont="1" applyFill="1" applyBorder="1" applyAlignment="1">
      <alignment horizontal="center" vertical="center" wrapText="1"/>
    </xf>
    <xf numFmtId="0" fontId="0" fillId="13" borderId="0" xfId="0" applyFill="1"/>
    <xf numFmtId="1" fontId="1" fillId="13" borderId="1" xfId="0" applyNumberFormat="1" applyFont="1" applyFill="1" applyBorder="1" applyAlignment="1">
      <alignment horizontal="center" vertical="center" wrapText="1"/>
    </xf>
    <xf numFmtId="0" fontId="1" fillId="13" borderId="1" xfId="0" applyNumberFormat="1" applyFont="1" applyFill="1" applyBorder="1" applyAlignment="1">
      <alignment horizontal="center" vertical="center" wrapText="1"/>
    </xf>
    <xf numFmtId="0" fontId="0" fillId="13" borderId="1" xfId="0" applyFill="1" applyBorder="1"/>
    <xf numFmtId="0" fontId="11" fillId="13" borderId="0" xfId="0" applyFont="1" applyFill="1" applyAlignment="1">
      <alignment horizontal="center" vertical="center" wrapText="1"/>
    </xf>
    <xf numFmtId="0" fontId="14" fillId="17" borderId="0" xfId="0" applyFont="1" applyFill="1" applyAlignment="1">
      <alignment wrapText="1"/>
    </xf>
    <xf numFmtId="165" fontId="14" fillId="18" borderId="0" xfId="0" applyNumberFormat="1" applyFont="1" applyFill="1" applyAlignment="1">
      <alignment wrapText="1"/>
    </xf>
    <xf numFmtId="44" fontId="3" fillId="0" borderId="1" xfId="2" applyNumberFormat="1" applyFont="1" applyFill="1" applyBorder="1" applyAlignment="1">
      <alignment horizontal="right" vertical="center" wrapText="1"/>
    </xf>
    <xf numFmtId="44" fontId="3" fillId="0" borderId="1" xfId="2" applyFont="1" applyFill="1" applyBorder="1" applyAlignment="1">
      <alignment horizontal="right" vertical="center"/>
    </xf>
    <xf numFmtId="0" fontId="14" fillId="18" borderId="0" xfId="0" applyFont="1" applyFill="1" applyAlignment="1">
      <alignment wrapText="1"/>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44" fontId="3" fillId="0" borderId="1" xfId="2" applyFont="1" applyFill="1" applyBorder="1"/>
    <xf numFmtId="1" fontId="14" fillId="18" borderId="1" xfId="0" applyNumberFormat="1" applyFont="1" applyFill="1" applyBorder="1" applyAlignment="1">
      <alignment wrapText="1"/>
    </xf>
    <xf numFmtId="0" fontId="14" fillId="18" borderId="1" xfId="0" applyFont="1" applyFill="1" applyBorder="1" applyAlignment="1">
      <alignment wrapText="1"/>
    </xf>
    <xf numFmtId="165" fontId="0" fillId="0" borderId="1" xfId="0" applyNumberFormat="1" applyFill="1" applyBorder="1" applyAlignment="1"/>
    <xf numFmtId="0" fontId="0" fillId="0" borderId="1" xfId="0" applyNumberFormat="1" applyFill="1" applyBorder="1" applyAlignment="1">
      <alignment horizontal="center" vertical="center"/>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0"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xf>
    <xf numFmtId="1" fontId="19"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65" fontId="0" fillId="0" borderId="1" xfId="0" applyNumberFormat="1" applyFill="1" applyBorder="1" applyAlignment="1">
      <alignment vertical="center"/>
    </xf>
    <xf numFmtId="0" fontId="5" fillId="0" borderId="1" xfId="3" applyNumberFormat="1" applyFont="1" applyFill="1" applyBorder="1" applyAlignment="1">
      <alignment horizontal="center" vertical="center"/>
    </xf>
    <xf numFmtId="0" fontId="0" fillId="0" borderId="1" xfId="0" applyFill="1" applyBorder="1" applyAlignment="1">
      <alignment vertical="center"/>
    </xf>
    <xf numFmtId="165" fontId="19"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165"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8" fillId="17" borderId="1" xfId="0" applyNumberFormat="1" applyFont="1" applyFill="1" applyBorder="1" applyAlignment="1">
      <alignment horizontal="center" vertical="center" textRotation="90" wrapText="1"/>
    </xf>
    <xf numFmtId="165" fontId="8" fillId="17" borderId="1" xfId="0" applyNumberFormat="1" applyFont="1" applyFill="1" applyBorder="1" applyAlignment="1">
      <alignment horizontal="center" vertical="center" textRotation="90" wrapText="1"/>
    </xf>
    <xf numFmtId="165" fontId="14" fillId="17" borderId="1" xfId="0" applyNumberFormat="1" applyFont="1" applyFill="1" applyBorder="1" applyAlignment="1">
      <alignment wrapText="1"/>
    </xf>
    <xf numFmtId="0" fontId="14" fillId="17" borderId="1" xfId="0" applyFont="1" applyFill="1" applyBorder="1" applyAlignment="1">
      <alignment wrapText="1"/>
    </xf>
    <xf numFmtId="166" fontId="5" fillId="0" borderId="1" xfId="2" applyNumberFormat="1" applyFont="1" applyFill="1" applyBorder="1" applyAlignment="1"/>
    <xf numFmtId="166" fontId="5" fillId="0" borderId="1" xfId="2" applyNumberFormat="1" applyFont="1" applyFill="1" applyBorder="1" applyAlignment="1">
      <alignment vertical="center"/>
    </xf>
    <xf numFmtId="166" fontId="3" fillId="0" borderId="1" xfId="2" applyNumberFormat="1" applyFont="1" applyFill="1" applyBorder="1" applyAlignment="1">
      <alignment vertical="center"/>
    </xf>
    <xf numFmtId="0" fontId="14" fillId="18" borderId="0" xfId="0" applyFont="1" applyFill="1" applyAlignment="1"/>
    <xf numFmtId="0" fontId="8" fillId="17" borderId="0" xfId="0" applyNumberFormat="1" applyFont="1" applyFill="1" applyAlignment="1">
      <alignment wrapText="1"/>
    </xf>
    <xf numFmtId="3" fontId="0" fillId="0" borderId="1" xfId="0" applyNumberFormat="1" applyFill="1" applyBorder="1" applyAlignment="1"/>
    <xf numFmtId="0" fontId="0" fillId="0" borderId="1" xfId="0" applyNumberFormat="1" applyFill="1" applyBorder="1" applyAlignment="1"/>
    <xf numFmtId="165" fontId="0" fillId="0" borderId="1" xfId="0" applyNumberFormat="1" applyFont="1" applyFill="1" applyBorder="1" applyAlignment="1">
      <alignment horizontal="center" vertical="center"/>
    </xf>
    <xf numFmtId="0" fontId="0" fillId="0" borderId="1" xfId="0" applyNumberFormat="1" applyFill="1" applyBorder="1" applyAlignment="1">
      <alignment vertical="center"/>
    </xf>
    <xf numFmtId="3" fontId="0" fillId="0" borderId="1" xfId="0" applyNumberFormat="1" applyFill="1" applyBorder="1" applyAlignment="1">
      <alignment vertical="center"/>
    </xf>
    <xf numFmtId="0" fontId="0" fillId="0" borderId="1" xfId="0" applyFill="1" applyBorder="1" applyAlignment="1"/>
    <xf numFmtId="0" fontId="11" fillId="13" borderId="6" xfId="0" applyFont="1" applyFill="1" applyBorder="1" applyAlignment="1">
      <alignment horizontal="center" vertical="center" wrapText="1"/>
    </xf>
    <xf numFmtId="0" fontId="20" fillId="33" borderId="1" xfId="0" applyFont="1" applyFill="1" applyBorder="1" applyAlignment="1">
      <alignment vertical="center"/>
    </xf>
    <xf numFmtId="0" fontId="0" fillId="5" borderId="1" xfId="0" applyFill="1" applyBorder="1"/>
    <xf numFmtId="0" fontId="14" fillId="5" borderId="1" xfId="0" applyFont="1" applyFill="1" applyBorder="1" applyAlignment="1">
      <alignment wrapText="1"/>
    </xf>
    <xf numFmtId="165" fontId="14" fillId="5" borderId="1" xfId="0" applyNumberFormat="1" applyFont="1" applyFill="1" applyBorder="1" applyAlignment="1">
      <alignment wrapText="1"/>
    </xf>
    <xf numFmtId="0" fontId="0" fillId="34" borderId="1" xfId="0" applyFont="1" applyFill="1" applyBorder="1" applyAlignment="1"/>
    <xf numFmtId="3" fontId="0" fillId="34" borderId="1" xfId="0" applyNumberFormat="1" applyFont="1" applyFill="1" applyBorder="1" applyAlignment="1"/>
    <xf numFmtId="165" fontId="3" fillId="34" borderId="1" xfId="0" applyNumberFormat="1" applyFont="1" applyFill="1" applyBorder="1" applyAlignment="1">
      <alignment horizontal="center" vertical="center" wrapText="1"/>
    </xf>
    <xf numFmtId="165" fontId="0" fillId="34" borderId="1" xfId="0" applyNumberFormat="1" applyFont="1" applyFill="1" applyBorder="1" applyAlignment="1"/>
    <xf numFmtId="0" fontId="0" fillId="5" borderId="1" xfId="0" applyFont="1" applyFill="1" applyBorder="1" applyAlignment="1"/>
    <xf numFmtId="165" fontId="3" fillId="5" borderId="1" xfId="0" applyNumberFormat="1" applyFont="1" applyFill="1" applyBorder="1" applyAlignment="1">
      <alignment horizontal="center" vertical="center" wrapText="1"/>
    </xf>
    <xf numFmtId="165" fontId="0" fillId="5" borderId="1" xfId="0" applyNumberFormat="1" applyFont="1" applyFill="1" applyBorder="1" applyAlignment="1"/>
    <xf numFmtId="3" fontId="0" fillId="5" borderId="1" xfId="0" applyNumberFormat="1" applyFont="1" applyFill="1" applyBorder="1" applyAlignment="1"/>
    <xf numFmtId="165" fontId="8" fillId="34" borderId="1" xfId="0" applyNumberFormat="1" applyFont="1" applyFill="1" applyBorder="1" applyAlignment="1">
      <alignment horizontal="center" vertical="center" wrapText="1"/>
    </xf>
    <xf numFmtId="0" fontId="0" fillId="34" borderId="1" xfId="0" applyFont="1" applyFill="1" applyBorder="1"/>
    <xf numFmtId="3" fontId="0" fillId="34" borderId="1" xfId="0" applyNumberFormat="1" applyFont="1" applyFill="1" applyBorder="1"/>
    <xf numFmtId="165" fontId="0" fillId="34" borderId="1" xfId="0" applyNumberFormat="1" applyFont="1" applyFill="1" applyBorder="1"/>
    <xf numFmtId="0" fontId="0" fillId="5" borderId="1" xfId="0" applyFont="1" applyFill="1" applyBorder="1"/>
    <xf numFmtId="3" fontId="0" fillId="5" borderId="1" xfId="0" applyNumberFormat="1" applyFont="1" applyFill="1" applyBorder="1"/>
    <xf numFmtId="165" fontId="0" fillId="5" borderId="1" xfId="0" applyNumberFormat="1" applyFont="1" applyFill="1" applyBorder="1"/>
    <xf numFmtId="0" fontId="0" fillId="5" borderId="1" xfId="0" applyNumberFormat="1" applyFont="1" applyFill="1" applyBorder="1"/>
    <xf numFmtId="0" fontId="11" fillId="5" borderId="1" xfId="0" applyFont="1" applyFill="1" applyBorder="1" applyAlignment="1">
      <alignment wrapText="1"/>
    </xf>
    <xf numFmtId="0" fontId="11" fillId="13" borderId="1" xfId="0" applyFont="1" applyFill="1" applyBorder="1" applyAlignment="1">
      <alignment wrapText="1"/>
    </xf>
    <xf numFmtId="0" fontId="0" fillId="13" borderId="1" xfId="0" applyFont="1" applyFill="1" applyBorder="1" applyAlignment="1"/>
    <xf numFmtId="0" fontId="20" fillId="13" borderId="1" xfId="0" applyFont="1" applyFill="1" applyBorder="1" applyAlignment="1">
      <alignment vertical="center"/>
    </xf>
    <xf numFmtId="0" fontId="21" fillId="13" borderId="1" xfId="0" applyFont="1" applyFill="1" applyBorder="1" applyAlignment="1">
      <alignment vertical="center"/>
    </xf>
    <xf numFmtId="44" fontId="1" fillId="0" borderId="1" xfId="0" applyNumberFormat="1" applyFont="1" applyFill="1" applyBorder="1" applyAlignment="1">
      <alignment horizontal="center" vertical="center"/>
    </xf>
    <xf numFmtId="0" fontId="1" fillId="0" borderId="1" xfId="0" applyFont="1" applyFill="1" applyBorder="1" applyAlignment="1"/>
    <xf numFmtId="44" fontId="1" fillId="0" borderId="1" xfId="2" applyNumberFormat="1" applyFont="1" applyFill="1" applyBorder="1" applyAlignment="1">
      <alignment horizontal="center" vertical="center"/>
    </xf>
    <xf numFmtId="44" fontId="1" fillId="0" borderId="1" xfId="2" applyFont="1" applyFill="1" applyBorder="1" applyAlignment="1"/>
    <xf numFmtId="0" fontId="1" fillId="0" borderId="1" xfId="0" applyFont="1" applyFill="1" applyBorder="1" applyAlignment="1">
      <alignment horizontal="right"/>
    </xf>
    <xf numFmtId="44" fontId="1" fillId="0" borderId="1" xfId="2" applyNumberFormat="1" applyFont="1" applyFill="1" applyBorder="1" applyAlignment="1"/>
    <xf numFmtId="3" fontId="1" fillId="0" borderId="1" xfId="0" applyNumberFormat="1" applyFont="1" applyFill="1" applyBorder="1" applyAlignment="1">
      <alignment horizontal="right" vertical="center"/>
    </xf>
    <xf numFmtId="3" fontId="1" fillId="0" borderId="1" xfId="0" applyNumberFormat="1" applyFont="1" applyFill="1" applyBorder="1" applyAlignment="1">
      <alignment horizontal="center" vertical="center"/>
    </xf>
    <xf numFmtId="44" fontId="1" fillId="0" borderId="1" xfId="0" applyNumberFormat="1" applyFont="1" applyFill="1" applyBorder="1"/>
    <xf numFmtId="0" fontId="1" fillId="0" borderId="1" xfId="0" applyFont="1" applyFill="1" applyBorder="1" applyAlignment="1">
      <alignment horizontal="center"/>
    </xf>
    <xf numFmtId="1" fontId="1" fillId="0" borderId="1" xfId="0" applyNumberFormat="1" applyFont="1" applyFill="1" applyBorder="1" applyAlignment="1"/>
    <xf numFmtId="0" fontId="1" fillId="0" borderId="1" xfId="0" applyFont="1" applyFill="1" applyBorder="1" applyAlignment="1">
      <alignment vertical="center"/>
    </xf>
    <xf numFmtId="3" fontId="1" fillId="0" borderId="1" xfId="0" applyNumberFormat="1" applyFont="1" applyFill="1" applyBorder="1" applyAlignment="1"/>
    <xf numFmtId="44" fontId="1" fillId="0" borderId="0" xfId="2" applyNumberFormat="1" applyFont="1" applyFill="1" applyBorder="1" applyAlignment="1">
      <alignment horizontal="center" vertical="center"/>
    </xf>
    <xf numFmtId="167" fontId="1" fillId="0" borderId="1" xfId="0" applyNumberFormat="1" applyFont="1" applyFill="1" applyBorder="1" applyAlignment="1"/>
    <xf numFmtId="44" fontId="1" fillId="0" borderId="1" xfId="0" applyNumberFormat="1" applyFont="1" applyFill="1" applyBorder="1" applyAlignment="1"/>
    <xf numFmtId="164" fontId="1" fillId="0" borderId="1" xfId="2" applyNumberFormat="1" applyFont="1" applyFill="1" applyBorder="1" applyAlignment="1"/>
    <xf numFmtId="2" fontId="5" fillId="0" borderId="1" xfId="0" applyNumberFormat="1" applyFont="1" applyFill="1" applyBorder="1" applyAlignment="1">
      <alignment horizontal="right"/>
    </xf>
    <xf numFmtId="49" fontId="4" fillId="0" borderId="0" xfId="0" applyNumberFormat="1" applyFont="1" applyFill="1" applyBorder="1" applyAlignment="1">
      <alignment horizontal="right"/>
    </xf>
    <xf numFmtId="49" fontId="5" fillId="0" borderId="0" xfId="0" applyNumberFormat="1" applyFont="1" applyFill="1" applyBorder="1" applyAlignment="1">
      <alignment horizontal="right"/>
    </xf>
    <xf numFmtId="2" fontId="5" fillId="0" borderId="1" xfId="0" applyNumberFormat="1" applyFont="1" applyFill="1" applyBorder="1" applyAlignment="1">
      <alignment horizontal="center" vertical="center"/>
    </xf>
    <xf numFmtId="44" fontId="3" fillId="0" borderId="1" xfId="0" applyNumberFormat="1" applyFont="1" applyFill="1" applyBorder="1" applyAlignment="1"/>
    <xf numFmtId="3" fontId="4" fillId="0" borderId="1" xfId="0" applyNumberFormat="1" applyFont="1" applyFill="1" applyBorder="1" applyAlignment="1">
      <alignment horizontal="right"/>
    </xf>
    <xf numFmtId="0" fontId="4" fillId="0" borderId="1" xfId="0" applyNumberFormat="1" applyFont="1" applyFill="1" applyBorder="1"/>
    <xf numFmtId="49" fontId="1" fillId="0" borderId="1" xfId="2" applyNumberFormat="1" applyFont="1" applyFill="1" applyBorder="1" applyAlignment="1">
      <alignment horizontal="right" vertical="center"/>
    </xf>
    <xf numFmtId="49" fontId="3" fillId="0" borderId="1" xfId="0" applyNumberFormat="1" applyFont="1" applyFill="1" applyBorder="1"/>
    <xf numFmtId="49" fontId="7" fillId="0" borderId="1" xfId="0" applyNumberFormat="1" applyFont="1" applyFill="1" applyBorder="1" applyAlignment="1">
      <alignment vertical="center" wrapText="1"/>
    </xf>
    <xf numFmtId="164" fontId="1" fillId="0" borderId="1" xfId="0" applyNumberFormat="1" applyFont="1" applyFill="1" applyBorder="1" applyAlignment="1">
      <alignment horizontal="right" vertical="center"/>
    </xf>
    <xf numFmtId="164" fontId="4" fillId="0" borderId="1" xfId="0" applyNumberFormat="1" applyFont="1" applyFill="1" applyBorder="1" applyAlignment="1">
      <alignment horizontal="right"/>
    </xf>
    <xf numFmtId="49" fontId="4" fillId="0" borderId="1" xfId="2" applyNumberFormat="1" applyFont="1" applyFill="1" applyBorder="1" applyAlignment="1"/>
    <xf numFmtId="2" fontId="5" fillId="0" borderId="1" xfId="0" applyNumberFormat="1" applyFont="1" applyFill="1" applyBorder="1" applyAlignment="1"/>
    <xf numFmtId="0" fontId="5" fillId="5" borderId="4" xfId="0" applyNumberFormat="1" applyFont="1" applyFill="1" applyBorder="1" applyAlignment="1">
      <alignment horizontal="right"/>
    </xf>
    <xf numFmtId="49" fontId="5" fillId="5" borderId="1" xfId="0" applyNumberFormat="1" applyFont="1" applyFill="1" applyBorder="1" applyAlignment="1">
      <alignment horizontal="center" vertical="center" wrapText="1"/>
    </xf>
    <xf numFmtId="49" fontId="5" fillId="5" borderId="6" xfId="0" applyNumberFormat="1" applyFont="1" applyFill="1" applyBorder="1" applyAlignment="1">
      <alignment horizontal="center" vertical="center"/>
    </xf>
    <xf numFmtId="9" fontId="4" fillId="0" borderId="9" xfId="2" applyNumberFormat="1" applyFont="1" applyFill="1" applyBorder="1" applyAlignment="1"/>
    <xf numFmtId="9" fontId="4" fillId="5" borderId="9" xfId="2" applyNumberFormat="1" applyFont="1" applyFill="1" applyBorder="1" applyAlignment="1"/>
    <xf numFmtId="0" fontId="1" fillId="2" borderId="6" xfId="0" applyNumberFormat="1" applyFont="1" applyFill="1" applyBorder="1" applyAlignment="1">
      <alignment horizontal="right"/>
    </xf>
    <xf numFmtId="0" fontId="1" fillId="0" borderId="6" xfId="0" applyNumberFormat="1" applyFont="1" applyFill="1" applyBorder="1" applyAlignment="1"/>
    <xf numFmtId="49" fontId="1" fillId="5" borderId="6" xfId="0" applyNumberFormat="1" applyFont="1" applyFill="1" applyBorder="1" applyAlignment="1">
      <alignment horizontal="right"/>
    </xf>
    <xf numFmtId="49" fontId="5" fillId="5" borderId="6" xfId="0" applyNumberFormat="1" applyFont="1" applyFill="1" applyBorder="1" applyAlignment="1"/>
    <xf numFmtId="49" fontId="5" fillId="0" borderId="6" xfId="0" applyNumberFormat="1" applyFont="1" applyFill="1" applyBorder="1" applyAlignment="1"/>
    <xf numFmtId="44" fontId="1" fillId="0" borderId="6" xfId="2" applyNumberFormat="1" applyFont="1" applyFill="1" applyBorder="1" applyAlignment="1">
      <alignment horizontal="right" vertical="center"/>
    </xf>
    <xf numFmtId="0" fontId="11" fillId="13" borderId="0" xfId="0" applyFont="1" applyFill="1" applyAlignment="1">
      <alignment wrapText="1"/>
    </xf>
    <xf numFmtId="49" fontId="18" fillId="36" borderId="1" xfId="0" applyNumberFormat="1" applyFont="1" applyFill="1" applyBorder="1" applyAlignment="1">
      <alignment vertical="top" textRotation="90"/>
    </xf>
    <xf numFmtId="49" fontId="18" fillId="37" borderId="1" xfId="0" applyNumberFormat="1" applyFont="1" applyFill="1" applyBorder="1" applyAlignment="1">
      <alignment vertical="top" textRotation="90"/>
    </xf>
    <xf numFmtId="1" fontId="5" fillId="5" borderId="1" xfId="0" applyNumberFormat="1" applyFont="1" applyFill="1" applyBorder="1" applyAlignment="1">
      <alignment vertical="center"/>
    </xf>
    <xf numFmtId="49" fontId="1" fillId="13" borderId="1" xfId="0" applyNumberFormat="1" applyFont="1" applyFill="1" applyBorder="1" applyAlignment="1"/>
    <xf numFmtId="1" fontId="5" fillId="13" borderId="1" xfId="0" applyNumberFormat="1" applyFont="1" applyFill="1" applyBorder="1" applyAlignment="1">
      <alignment vertical="center"/>
    </xf>
    <xf numFmtId="0" fontId="3" fillId="13" borderId="1" xfId="0" applyFont="1" applyFill="1" applyBorder="1" applyAlignment="1">
      <alignment wrapText="1"/>
    </xf>
    <xf numFmtId="49" fontId="5" fillId="13" borderId="1" xfId="0" applyNumberFormat="1" applyFont="1" applyFill="1" applyBorder="1" applyAlignment="1"/>
    <xf numFmtId="49" fontId="7" fillId="14" borderId="1" xfId="0" applyNumberFormat="1" applyFont="1" applyFill="1" applyBorder="1" applyAlignment="1">
      <alignment wrapText="1"/>
    </xf>
    <xf numFmtId="14" fontId="5" fillId="13" borderId="1" xfId="0" applyNumberFormat="1" applyFont="1" applyFill="1" applyBorder="1" applyAlignment="1">
      <alignment vertical="center"/>
    </xf>
    <xf numFmtId="49" fontId="5" fillId="13" borderId="1" xfId="0" applyNumberFormat="1" applyFont="1" applyFill="1" applyBorder="1" applyAlignment="1">
      <alignment vertical="center"/>
    </xf>
    <xf numFmtId="49" fontId="5" fillId="13" borderId="1" xfId="2" applyNumberFormat="1" applyFont="1" applyFill="1" applyBorder="1" applyAlignment="1"/>
    <xf numFmtId="0" fontId="5" fillId="2" borderId="1" xfId="0" applyNumberFormat="1" applyFont="1" applyFill="1" applyBorder="1" applyAlignment="1"/>
    <xf numFmtId="0" fontId="4" fillId="13" borderId="1" xfId="0" applyNumberFormat="1" applyFont="1" applyFill="1" applyBorder="1" applyAlignment="1"/>
    <xf numFmtId="1" fontId="7" fillId="35" borderId="1" xfId="0" applyNumberFormat="1" applyFont="1" applyFill="1" applyBorder="1" applyAlignment="1"/>
    <xf numFmtId="1" fontId="7" fillId="13" borderId="6" xfId="0" applyNumberFormat="1" applyFont="1" applyFill="1" applyBorder="1" applyAlignment="1"/>
    <xf numFmtId="1" fontId="4" fillId="0" borderId="6" xfId="2" applyNumberFormat="1" applyFont="1" applyFill="1" applyBorder="1" applyAlignment="1"/>
    <xf numFmtId="0" fontId="1" fillId="13" borderId="11" xfId="0" applyNumberFormat="1" applyFont="1" applyFill="1" applyBorder="1" applyAlignment="1">
      <alignment horizontal="right"/>
    </xf>
    <xf numFmtId="1" fontId="1" fillId="13" borderId="6" xfId="0" applyNumberFormat="1" applyFont="1" applyFill="1" applyBorder="1" applyAlignment="1">
      <alignment horizontal="right" vertical="center"/>
    </xf>
    <xf numFmtId="0" fontId="5" fillId="13" borderId="6" xfId="0" applyNumberFormat="1" applyFont="1" applyFill="1" applyBorder="1" applyAlignment="1"/>
    <xf numFmtId="49" fontId="3" fillId="24" borderId="6" xfId="0" applyNumberFormat="1" applyFont="1" applyFill="1" applyBorder="1" applyAlignment="1">
      <alignment horizontal="center"/>
    </xf>
    <xf numFmtId="49" fontId="3" fillId="24" borderId="5" xfId="0" applyNumberFormat="1" applyFont="1" applyFill="1" applyBorder="1" applyAlignment="1">
      <alignment horizontal="center"/>
    </xf>
    <xf numFmtId="49" fontId="3" fillId="24" borderId="9" xfId="0" applyNumberFormat="1" applyFont="1" applyFill="1" applyBorder="1" applyAlignment="1">
      <alignment horizontal="center"/>
    </xf>
    <xf numFmtId="49" fontId="3" fillId="0" borderId="1" xfId="0" applyNumberFormat="1" applyFont="1" applyFill="1" applyBorder="1" applyAlignment="1">
      <alignment horizontal="center"/>
    </xf>
    <xf numFmtId="49" fontId="15" fillId="0" borderId="1" xfId="0" applyNumberFormat="1" applyFont="1" applyFill="1" applyBorder="1" applyAlignment="1">
      <alignment horizontal="center" wrapText="1"/>
    </xf>
  </cellXfs>
  <cellStyles count="4">
    <cellStyle name="Euro" xfId="1" xr:uid="{00000000-0005-0000-0000-000000000000}"/>
    <cellStyle name="Prozent" xfId="3" builtinId="5"/>
    <cellStyle name="Standard" xfId="0" builtinId="0"/>
    <cellStyle name="Währung" xfId="2" builtinId="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workbookViewId="0">
      <selection activeCell="A17" sqref="A17"/>
    </sheetView>
  </sheetViews>
  <sheetFormatPr baseColWidth="10" defaultRowHeight="13"/>
  <cols>
    <col min="1" max="1" width="136.5" customWidth="1"/>
  </cols>
  <sheetData>
    <row r="1" spans="1:1" ht="18">
      <c r="A1" s="350" t="s">
        <v>386</v>
      </c>
    </row>
    <row r="5" spans="1:1" ht="28">
      <c r="A5" s="351" t="s">
        <v>385</v>
      </c>
    </row>
    <row r="7" spans="1:1" ht="28">
      <c r="A7" s="1" t="s">
        <v>696</v>
      </c>
    </row>
    <row r="8" spans="1:1" ht="42">
      <c r="A8" s="351" t="s">
        <v>387</v>
      </c>
    </row>
    <row r="10" spans="1:1">
      <c r="A10" s="193" t="s">
        <v>388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F52"/>
  <sheetViews>
    <sheetView workbookViewId="0">
      <selection activeCell="D18" sqref="D18"/>
    </sheetView>
  </sheetViews>
  <sheetFormatPr baseColWidth="10" defaultRowHeight="13"/>
  <sheetData>
    <row r="1" spans="1:32" s="1" customFormat="1" ht="48">
      <c r="A1" s="767" t="s">
        <v>0</v>
      </c>
      <c r="B1" s="760" t="s">
        <v>708</v>
      </c>
      <c r="C1" s="760" t="s">
        <v>709</v>
      </c>
      <c r="D1" s="386" t="s">
        <v>710</v>
      </c>
      <c r="E1" s="354" t="s">
        <v>711</v>
      </c>
      <c r="F1" s="724" t="s">
        <v>217</v>
      </c>
      <c r="G1" s="724" t="s">
        <v>218</v>
      </c>
      <c r="H1" s="724" t="s">
        <v>219</v>
      </c>
      <c r="I1" s="724" t="s">
        <v>701</v>
      </c>
      <c r="J1" s="724" t="s">
        <v>223</v>
      </c>
      <c r="K1" s="724" t="s">
        <v>224</v>
      </c>
      <c r="L1" s="724" t="s">
        <v>225</v>
      </c>
      <c r="M1" s="724" t="s">
        <v>226</v>
      </c>
      <c r="N1" s="724" t="s">
        <v>231</v>
      </c>
      <c r="O1" s="724" t="s">
        <v>232</v>
      </c>
      <c r="P1" s="724" t="s">
        <v>239</v>
      </c>
      <c r="Q1" s="724" t="s">
        <v>702</v>
      </c>
      <c r="R1" s="724" t="s">
        <v>244</v>
      </c>
      <c r="S1" s="724" t="s">
        <v>703</v>
      </c>
      <c r="T1" s="724" t="s">
        <v>245</v>
      </c>
      <c r="U1" s="724" t="s">
        <v>246</v>
      </c>
      <c r="V1" s="728" t="s">
        <v>287</v>
      </c>
      <c r="W1" s="728" t="s">
        <v>713</v>
      </c>
      <c r="X1" s="728" t="s">
        <v>714</v>
      </c>
      <c r="Y1" s="404" t="s">
        <v>712</v>
      </c>
      <c r="Z1" s="728" t="s">
        <v>270</v>
      </c>
      <c r="AA1" s="728" t="s">
        <v>271</v>
      </c>
      <c r="AB1" s="728" t="s">
        <v>273</v>
      </c>
      <c r="AC1" s="728" t="s">
        <v>410</v>
      </c>
      <c r="AD1" s="728" t="s">
        <v>275</v>
      </c>
      <c r="AE1" s="728" t="s">
        <v>411</v>
      </c>
      <c r="AF1" s="728" t="s">
        <v>715</v>
      </c>
    </row>
    <row r="2" spans="1:32" ht="15">
      <c r="A2" s="729">
        <v>103</v>
      </c>
      <c r="B2" s="762">
        <v>5066</v>
      </c>
      <c r="C2" s="764">
        <v>30</v>
      </c>
      <c r="D2" s="734">
        <v>13400</v>
      </c>
      <c r="E2" s="763">
        <v>13400</v>
      </c>
      <c r="F2" s="736">
        <v>3</v>
      </c>
      <c r="G2" s="736">
        <v>2</v>
      </c>
      <c r="H2" s="736">
        <v>1</v>
      </c>
      <c r="I2" s="736">
        <v>2</v>
      </c>
      <c r="J2" s="736">
        <v>3</v>
      </c>
      <c r="K2" s="736">
        <v>3</v>
      </c>
      <c r="L2" s="736">
        <v>2</v>
      </c>
      <c r="M2" s="736">
        <v>2</v>
      </c>
      <c r="N2" s="736">
        <v>99</v>
      </c>
      <c r="O2" s="736">
        <v>3</v>
      </c>
      <c r="P2" s="736">
        <v>2</v>
      </c>
      <c r="Q2" s="736">
        <v>2</v>
      </c>
      <c r="R2" s="736">
        <v>3</v>
      </c>
      <c r="S2" s="736">
        <v>4</v>
      </c>
      <c r="T2" s="736">
        <v>4</v>
      </c>
      <c r="U2" s="736">
        <v>2</v>
      </c>
      <c r="V2" s="759"/>
      <c r="W2" s="736">
        <v>6</v>
      </c>
      <c r="X2" s="736">
        <v>80</v>
      </c>
      <c r="Y2" s="749">
        <v>3600</v>
      </c>
      <c r="Z2" s="736">
        <v>3</v>
      </c>
      <c r="AA2" s="736">
        <v>1</v>
      </c>
      <c r="AB2" s="736">
        <v>2</v>
      </c>
      <c r="AC2" s="736">
        <v>3</v>
      </c>
      <c r="AD2" s="736">
        <v>3</v>
      </c>
      <c r="AE2" s="736">
        <v>3</v>
      </c>
      <c r="AF2" s="736">
        <v>3</v>
      </c>
    </row>
    <row r="3" spans="1:32" ht="15">
      <c r="A3" s="729">
        <v>104</v>
      </c>
      <c r="B3" s="762">
        <v>5500</v>
      </c>
      <c r="C3" s="764">
        <v>35</v>
      </c>
      <c r="D3" s="734">
        <v>7000</v>
      </c>
      <c r="E3" s="763">
        <v>0</v>
      </c>
      <c r="F3" s="736">
        <v>3</v>
      </c>
      <c r="G3" s="736">
        <v>2</v>
      </c>
      <c r="H3" s="736">
        <v>2</v>
      </c>
      <c r="I3" s="736">
        <v>2</v>
      </c>
      <c r="J3" s="736">
        <v>4</v>
      </c>
      <c r="K3" s="736">
        <v>4</v>
      </c>
      <c r="L3" s="736">
        <v>3</v>
      </c>
      <c r="M3" s="736">
        <v>3</v>
      </c>
      <c r="N3" s="736">
        <v>3</v>
      </c>
      <c r="O3" s="736">
        <v>3</v>
      </c>
      <c r="P3" s="736">
        <v>4</v>
      </c>
      <c r="Q3" s="736">
        <v>3</v>
      </c>
      <c r="R3" s="736">
        <v>4</v>
      </c>
      <c r="S3" s="736">
        <v>4</v>
      </c>
      <c r="T3" s="736">
        <v>3</v>
      </c>
      <c r="U3" s="736">
        <v>3</v>
      </c>
      <c r="V3" s="759"/>
      <c r="W3" s="736">
        <v>6</v>
      </c>
      <c r="X3" s="736">
        <v>50</v>
      </c>
      <c r="Y3" s="749">
        <v>3000</v>
      </c>
      <c r="Z3" s="736">
        <v>2</v>
      </c>
      <c r="AA3" s="736">
        <v>2</v>
      </c>
      <c r="AB3" s="736">
        <v>2</v>
      </c>
      <c r="AC3" s="736">
        <v>4</v>
      </c>
      <c r="AD3" s="736">
        <v>4</v>
      </c>
      <c r="AE3" s="736">
        <v>4</v>
      </c>
      <c r="AF3" s="736">
        <v>2</v>
      </c>
    </row>
    <row r="4" spans="1:32" ht="15">
      <c r="A4" s="729">
        <v>105</v>
      </c>
      <c r="B4" s="762">
        <v>3300</v>
      </c>
      <c r="C4" s="764">
        <v>60</v>
      </c>
      <c r="D4" s="734">
        <v>13000</v>
      </c>
      <c r="E4" s="763">
        <v>13000</v>
      </c>
      <c r="F4" s="736">
        <v>4</v>
      </c>
      <c r="G4" s="736">
        <v>3</v>
      </c>
      <c r="H4" s="736">
        <v>3</v>
      </c>
      <c r="I4" s="736">
        <v>3</v>
      </c>
      <c r="J4" s="736">
        <v>2</v>
      </c>
      <c r="K4" s="736">
        <v>2</v>
      </c>
      <c r="L4" s="736">
        <v>4</v>
      </c>
      <c r="M4" s="736">
        <v>2</v>
      </c>
      <c r="N4" s="736">
        <v>2</v>
      </c>
      <c r="O4" s="736">
        <v>3</v>
      </c>
      <c r="P4" s="736">
        <v>3</v>
      </c>
      <c r="Q4" s="736">
        <v>3</v>
      </c>
      <c r="R4" s="736">
        <v>4</v>
      </c>
      <c r="S4" s="736">
        <v>3</v>
      </c>
      <c r="T4" s="736">
        <v>2</v>
      </c>
      <c r="U4" s="736">
        <v>1</v>
      </c>
      <c r="V4" s="759"/>
      <c r="W4" s="736">
        <v>1</v>
      </c>
      <c r="X4" s="736">
        <v>14</v>
      </c>
      <c r="Y4" s="749">
        <v>3000</v>
      </c>
      <c r="Z4" s="736">
        <v>4</v>
      </c>
      <c r="AA4" s="736">
        <v>3</v>
      </c>
      <c r="AB4" s="736">
        <v>4</v>
      </c>
      <c r="AC4" s="736">
        <v>3</v>
      </c>
      <c r="AD4" s="736">
        <v>4</v>
      </c>
      <c r="AE4" s="736">
        <v>3</v>
      </c>
      <c r="AF4" s="736">
        <v>2</v>
      </c>
    </row>
    <row r="5" spans="1:32" ht="15">
      <c r="A5" s="729">
        <v>106</v>
      </c>
      <c r="B5" s="762">
        <v>1400</v>
      </c>
      <c r="C5" s="764">
        <v>10</v>
      </c>
      <c r="D5" s="734">
        <v>4000</v>
      </c>
      <c r="E5" s="763">
        <v>2850</v>
      </c>
      <c r="F5" s="736">
        <v>2</v>
      </c>
      <c r="G5" s="736">
        <v>2</v>
      </c>
      <c r="H5" s="736">
        <v>0</v>
      </c>
      <c r="I5" s="736">
        <v>2</v>
      </c>
      <c r="J5" s="736">
        <v>3</v>
      </c>
      <c r="K5" s="736">
        <v>2</v>
      </c>
      <c r="L5" s="736">
        <v>3</v>
      </c>
      <c r="M5" s="736">
        <v>1</v>
      </c>
      <c r="N5" s="736">
        <v>99</v>
      </c>
      <c r="O5" s="736">
        <v>2</v>
      </c>
      <c r="P5" s="736">
        <v>3</v>
      </c>
      <c r="Q5" s="736">
        <v>2</v>
      </c>
      <c r="R5" s="736">
        <v>4</v>
      </c>
      <c r="S5" s="736">
        <v>4</v>
      </c>
      <c r="T5" s="736">
        <v>3</v>
      </c>
      <c r="U5" s="736">
        <v>2</v>
      </c>
      <c r="V5" s="759"/>
      <c r="W5" s="736">
        <v>3</v>
      </c>
      <c r="X5" s="736">
        <v>50</v>
      </c>
      <c r="Y5" s="763">
        <v>4450</v>
      </c>
      <c r="Z5" s="736">
        <v>1</v>
      </c>
      <c r="AA5" s="736">
        <v>0</v>
      </c>
      <c r="AB5" s="736">
        <v>2</v>
      </c>
      <c r="AC5" s="736">
        <v>3</v>
      </c>
      <c r="AD5" s="736">
        <v>2</v>
      </c>
      <c r="AE5" s="736">
        <v>2</v>
      </c>
      <c r="AF5" s="736">
        <v>1</v>
      </c>
    </row>
    <row r="6" spans="1:32" ht="15">
      <c r="A6" s="729">
        <v>108</v>
      </c>
      <c r="B6" s="765">
        <v>20700</v>
      </c>
      <c r="C6" s="764">
        <v>90</v>
      </c>
      <c r="D6" s="743">
        <v>50377</v>
      </c>
      <c r="E6" s="763">
        <v>6000</v>
      </c>
      <c r="F6" s="736">
        <v>3</v>
      </c>
      <c r="G6" s="736">
        <v>0</v>
      </c>
      <c r="H6" s="736">
        <v>3</v>
      </c>
      <c r="I6" s="736">
        <v>3</v>
      </c>
      <c r="J6" s="736">
        <v>3</v>
      </c>
      <c r="K6" s="736">
        <v>3</v>
      </c>
      <c r="L6" s="736">
        <v>4</v>
      </c>
      <c r="M6" s="736">
        <v>2</v>
      </c>
      <c r="N6" s="736">
        <v>3</v>
      </c>
      <c r="O6" s="736">
        <v>4</v>
      </c>
      <c r="P6" s="736">
        <v>4</v>
      </c>
      <c r="Q6" s="736">
        <v>99</v>
      </c>
      <c r="R6" s="736">
        <v>4</v>
      </c>
      <c r="S6" s="736">
        <v>3</v>
      </c>
      <c r="T6" s="736">
        <v>3</v>
      </c>
      <c r="U6" s="736">
        <v>3</v>
      </c>
      <c r="V6" s="759"/>
      <c r="W6" s="736">
        <v>4</v>
      </c>
      <c r="X6" s="736">
        <v>25</v>
      </c>
      <c r="Y6" s="749">
        <v>3000</v>
      </c>
      <c r="Z6" s="736">
        <v>3</v>
      </c>
      <c r="AA6" s="736">
        <v>3</v>
      </c>
      <c r="AB6" s="736">
        <v>4</v>
      </c>
      <c r="AC6" s="736">
        <v>3</v>
      </c>
      <c r="AD6" s="736">
        <v>2</v>
      </c>
      <c r="AE6" s="736">
        <v>3</v>
      </c>
      <c r="AF6" s="736">
        <v>2</v>
      </c>
    </row>
    <row r="7" spans="1:32" ht="15">
      <c r="A7" s="729">
        <v>109</v>
      </c>
      <c r="B7" s="764">
        <v>30800</v>
      </c>
      <c r="C7" s="764">
        <v>140</v>
      </c>
      <c r="D7" s="743">
        <v>95500</v>
      </c>
      <c r="E7" s="763">
        <v>8000</v>
      </c>
      <c r="F7" s="736">
        <v>4</v>
      </c>
      <c r="G7" s="736">
        <v>2</v>
      </c>
      <c r="H7" s="736">
        <v>2</v>
      </c>
      <c r="I7" s="736">
        <v>2</v>
      </c>
      <c r="J7" s="736">
        <v>3</v>
      </c>
      <c r="K7" s="736">
        <v>4</v>
      </c>
      <c r="L7" s="736">
        <v>2</v>
      </c>
      <c r="M7" s="736">
        <v>1</v>
      </c>
      <c r="N7" s="736">
        <v>99</v>
      </c>
      <c r="O7" s="736">
        <v>3</v>
      </c>
      <c r="P7" s="736">
        <v>3</v>
      </c>
      <c r="Q7" s="736">
        <v>2</v>
      </c>
      <c r="R7" s="736">
        <v>4</v>
      </c>
      <c r="S7" s="736">
        <v>99</v>
      </c>
      <c r="T7" s="736">
        <v>3</v>
      </c>
      <c r="U7" s="736">
        <v>2</v>
      </c>
      <c r="V7" s="759"/>
      <c r="W7" s="736">
        <v>7</v>
      </c>
      <c r="X7" s="736">
        <v>200</v>
      </c>
      <c r="Y7" s="749">
        <v>5000</v>
      </c>
      <c r="Z7" s="736">
        <v>3</v>
      </c>
      <c r="AA7" s="736">
        <v>3</v>
      </c>
      <c r="AB7" s="736">
        <v>4</v>
      </c>
      <c r="AC7" s="736">
        <v>4</v>
      </c>
      <c r="AD7" s="736">
        <v>3</v>
      </c>
      <c r="AE7" s="736">
        <v>4</v>
      </c>
      <c r="AF7" s="736">
        <v>2</v>
      </c>
    </row>
    <row r="8" spans="1:32" ht="15">
      <c r="A8" s="729">
        <v>111</v>
      </c>
      <c r="B8" s="762">
        <v>4750</v>
      </c>
      <c r="C8" s="762">
        <v>23</v>
      </c>
      <c r="D8" s="734">
        <v>6000</v>
      </c>
      <c r="E8" s="763">
        <v>6000</v>
      </c>
      <c r="F8" s="736">
        <v>2</v>
      </c>
      <c r="G8" s="736">
        <v>1</v>
      </c>
      <c r="H8" s="736">
        <v>0</v>
      </c>
      <c r="I8" s="736">
        <v>2</v>
      </c>
      <c r="J8" s="736">
        <v>2</v>
      </c>
      <c r="K8" s="736">
        <v>2</v>
      </c>
      <c r="L8" s="736">
        <v>3</v>
      </c>
      <c r="M8" s="736">
        <v>2</v>
      </c>
      <c r="N8" s="736">
        <v>2</v>
      </c>
      <c r="O8" s="736">
        <v>3</v>
      </c>
      <c r="P8" s="736">
        <v>2</v>
      </c>
      <c r="Q8" s="736">
        <v>3</v>
      </c>
      <c r="R8" s="736">
        <v>4</v>
      </c>
      <c r="S8" s="736">
        <v>3</v>
      </c>
      <c r="T8" s="736">
        <v>2</v>
      </c>
      <c r="U8" s="736">
        <v>1</v>
      </c>
      <c r="V8" s="759"/>
      <c r="W8" s="736">
        <v>4</v>
      </c>
      <c r="X8" s="736">
        <v>80</v>
      </c>
      <c r="Y8" s="749">
        <v>1400</v>
      </c>
      <c r="Z8" s="736">
        <v>3</v>
      </c>
      <c r="AA8" s="736">
        <v>2</v>
      </c>
      <c r="AB8" s="736">
        <v>4</v>
      </c>
      <c r="AC8" s="736">
        <v>4</v>
      </c>
      <c r="AD8" s="736">
        <v>3</v>
      </c>
      <c r="AE8" s="736">
        <v>4</v>
      </c>
      <c r="AF8" s="736">
        <v>3</v>
      </c>
    </row>
    <row r="9" spans="1:32" ht="15">
      <c r="A9" s="729">
        <v>112</v>
      </c>
      <c r="B9" s="762">
        <v>5700</v>
      </c>
      <c r="C9" s="764">
        <v>25</v>
      </c>
      <c r="D9" s="734">
        <v>18000</v>
      </c>
      <c r="E9" s="763">
        <v>10000</v>
      </c>
      <c r="F9" s="736">
        <v>2</v>
      </c>
      <c r="G9" s="736">
        <v>2</v>
      </c>
      <c r="H9" s="736">
        <v>2</v>
      </c>
      <c r="I9" s="736">
        <v>2</v>
      </c>
      <c r="J9" s="736">
        <v>3</v>
      </c>
      <c r="K9" s="736">
        <v>2</v>
      </c>
      <c r="L9" s="736">
        <v>3</v>
      </c>
      <c r="M9" s="736">
        <v>2</v>
      </c>
      <c r="N9" s="736">
        <v>99</v>
      </c>
      <c r="O9" s="736">
        <v>3</v>
      </c>
      <c r="P9" s="736">
        <v>3</v>
      </c>
      <c r="Q9" s="736">
        <v>3</v>
      </c>
      <c r="R9" s="736">
        <v>4</v>
      </c>
      <c r="S9" s="736">
        <v>4</v>
      </c>
      <c r="T9" s="736">
        <v>3</v>
      </c>
      <c r="U9" s="736">
        <v>3</v>
      </c>
      <c r="V9" s="759"/>
      <c r="W9" s="766"/>
      <c r="X9" s="766"/>
      <c r="Y9" s="749"/>
      <c r="Z9" s="766"/>
      <c r="AA9" s="766"/>
      <c r="AB9" s="766"/>
      <c r="AC9" s="766"/>
      <c r="AD9" s="766"/>
      <c r="AE9" s="766"/>
      <c r="AF9" s="766"/>
    </row>
    <row r="10" spans="1:32" ht="15">
      <c r="A10" s="729">
        <v>113</v>
      </c>
      <c r="B10" s="762">
        <v>15000</v>
      </c>
      <c r="C10" s="764">
        <v>60</v>
      </c>
      <c r="D10" s="734">
        <v>41000</v>
      </c>
      <c r="E10" s="763">
        <v>30000</v>
      </c>
      <c r="F10" s="736">
        <v>3</v>
      </c>
      <c r="G10" s="736">
        <v>2</v>
      </c>
      <c r="H10" s="736">
        <v>0</v>
      </c>
      <c r="I10" s="736">
        <v>4</v>
      </c>
      <c r="J10" s="736">
        <v>4</v>
      </c>
      <c r="K10" s="736">
        <v>3</v>
      </c>
      <c r="L10" s="736">
        <v>3</v>
      </c>
      <c r="M10" s="736">
        <v>2</v>
      </c>
      <c r="N10" s="736">
        <v>3</v>
      </c>
      <c r="O10" s="736">
        <v>3</v>
      </c>
      <c r="P10" s="736">
        <v>2</v>
      </c>
      <c r="Q10" s="736">
        <v>3</v>
      </c>
      <c r="R10" s="736">
        <v>4</v>
      </c>
      <c r="S10" s="736">
        <v>3</v>
      </c>
      <c r="T10" s="736">
        <v>3</v>
      </c>
      <c r="U10" s="736">
        <v>3</v>
      </c>
      <c r="V10" s="759"/>
      <c r="W10" s="736"/>
      <c r="X10" s="736"/>
      <c r="Y10" s="749"/>
      <c r="Z10" s="736">
        <v>1</v>
      </c>
      <c r="AA10" s="736">
        <v>1</v>
      </c>
      <c r="AB10" s="736">
        <v>2</v>
      </c>
      <c r="AC10" s="736">
        <v>4</v>
      </c>
      <c r="AD10" s="736">
        <v>4</v>
      </c>
      <c r="AE10" s="736">
        <v>4</v>
      </c>
      <c r="AF10" s="736">
        <v>2</v>
      </c>
    </row>
    <row r="11" spans="1:32" ht="15">
      <c r="A11" s="729">
        <v>114</v>
      </c>
      <c r="B11" s="762">
        <v>5200</v>
      </c>
      <c r="C11" s="764">
        <v>25</v>
      </c>
      <c r="D11" s="734">
        <v>15750</v>
      </c>
      <c r="E11" s="763">
        <v>13600</v>
      </c>
      <c r="F11" s="736">
        <v>2</v>
      </c>
      <c r="G11" s="736"/>
      <c r="H11" s="736">
        <v>0</v>
      </c>
      <c r="I11" s="736">
        <v>2</v>
      </c>
      <c r="J11" s="736">
        <v>3</v>
      </c>
      <c r="K11" s="736">
        <v>4</v>
      </c>
      <c r="L11" s="736">
        <v>4</v>
      </c>
      <c r="M11" s="736">
        <v>3</v>
      </c>
      <c r="N11" s="736">
        <v>3</v>
      </c>
      <c r="O11" s="736">
        <v>3</v>
      </c>
      <c r="P11" s="736">
        <v>4</v>
      </c>
      <c r="Q11" s="736">
        <v>3</v>
      </c>
      <c r="R11" s="736">
        <v>4</v>
      </c>
      <c r="S11" s="736">
        <v>3</v>
      </c>
      <c r="T11" s="736">
        <v>4</v>
      </c>
      <c r="U11" s="736">
        <v>3</v>
      </c>
      <c r="V11" s="759"/>
      <c r="W11" s="736">
        <v>4</v>
      </c>
      <c r="X11" s="736">
        <v>50</v>
      </c>
      <c r="Y11" s="749">
        <v>2300</v>
      </c>
      <c r="Z11" s="736">
        <v>3</v>
      </c>
      <c r="AA11" s="736">
        <v>2</v>
      </c>
      <c r="AB11" s="736">
        <v>3</v>
      </c>
      <c r="AC11" s="736">
        <v>3</v>
      </c>
      <c r="AD11" s="736">
        <v>4</v>
      </c>
      <c r="AE11" s="736">
        <v>4</v>
      </c>
      <c r="AF11" s="736">
        <v>3</v>
      </c>
    </row>
    <row r="12" spans="1:32" ht="15">
      <c r="A12" s="729">
        <v>118</v>
      </c>
      <c r="B12" s="762">
        <v>93500</v>
      </c>
      <c r="C12" s="764">
        <v>60</v>
      </c>
      <c r="D12" s="734">
        <v>215000</v>
      </c>
      <c r="E12" s="763">
        <v>10000</v>
      </c>
      <c r="F12" s="736">
        <v>3</v>
      </c>
      <c r="G12" s="736">
        <v>3</v>
      </c>
      <c r="H12" s="736">
        <v>2</v>
      </c>
      <c r="I12" s="736">
        <v>3</v>
      </c>
      <c r="J12" s="736">
        <v>3</v>
      </c>
      <c r="K12" s="736">
        <v>3</v>
      </c>
      <c r="L12" s="736">
        <v>4</v>
      </c>
      <c r="M12" s="736">
        <v>99</v>
      </c>
      <c r="N12" s="736">
        <v>99</v>
      </c>
      <c r="O12" s="736">
        <v>3</v>
      </c>
      <c r="P12" s="736">
        <v>3</v>
      </c>
      <c r="Q12" s="736">
        <v>3</v>
      </c>
      <c r="R12" s="736">
        <v>4</v>
      </c>
      <c r="S12" s="736">
        <v>3</v>
      </c>
      <c r="T12" s="736">
        <v>2</v>
      </c>
      <c r="U12" s="736">
        <v>1</v>
      </c>
      <c r="V12" s="759"/>
      <c r="W12" s="736">
        <v>3</v>
      </c>
      <c r="X12" s="736">
        <v>30</v>
      </c>
      <c r="Y12" s="749">
        <v>2850</v>
      </c>
      <c r="Z12" s="736">
        <v>3</v>
      </c>
      <c r="AA12" s="736">
        <v>1</v>
      </c>
      <c r="AB12" s="736">
        <v>3</v>
      </c>
      <c r="AC12" s="736">
        <v>3</v>
      </c>
      <c r="AD12" s="736">
        <v>3</v>
      </c>
      <c r="AE12" s="736">
        <v>4</v>
      </c>
      <c r="AF12" s="736">
        <v>2</v>
      </c>
    </row>
    <row r="13" spans="1:32" ht="15">
      <c r="A13" s="729">
        <v>122</v>
      </c>
      <c r="B13" s="762">
        <v>320800</v>
      </c>
      <c r="C13" s="764">
        <v>1400</v>
      </c>
      <c r="D13" s="734">
        <v>262000</v>
      </c>
      <c r="E13" s="763">
        <v>70000</v>
      </c>
      <c r="F13" s="736">
        <v>4</v>
      </c>
      <c r="G13" s="736">
        <v>3</v>
      </c>
      <c r="H13" s="736">
        <v>3</v>
      </c>
      <c r="I13" s="736">
        <v>3</v>
      </c>
      <c r="J13" s="736">
        <v>4</v>
      </c>
      <c r="K13" s="736">
        <v>4</v>
      </c>
      <c r="L13" s="736">
        <v>4</v>
      </c>
      <c r="M13" s="736">
        <v>3</v>
      </c>
      <c r="N13" s="736">
        <v>3</v>
      </c>
      <c r="O13" s="736">
        <v>3</v>
      </c>
      <c r="P13" s="736">
        <v>3</v>
      </c>
      <c r="Q13" s="736">
        <v>2</v>
      </c>
      <c r="R13" s="736">
        <v>4</v>
      </c>
      <c r="S13" s="736">
        <v>3</v>
      </c>
      <c r="T13" s="736">
        <v>99</v>
      </c>
      <c r="U13" s="736">
        <v>99</v>
      </c>
      <c r="V13" s="759"/>
      <c r="W13" s="736">
        <v>5</v>
      </c>
      <c r="X13" s="736">
        <v>54</v>
      </c>
      <c r="Y13" s="749">
        <v>8000</v>
      </c>
      <c r="Z13" s="736">
        <v>0</v>
      </c>
      <c r="AA13" s="736">
        <v>4</v>
      </c>
      <c r="AB13" s="736">
        <v>4</v>
      </c>
      <c r="AC13" s="736">
        <v>4</v>
      </c>
      <c r="AD13" s="736">
        <v>4</v>
      </c>
      <c r="AE13" s="736">
        <v>4</v>
      </c>
      <c r="AF13" s="736">
        <v>4</v>
      </c>
    </row>
    <row r="14" spans="1:32" ht="15">
      <c r="A14" s="729">
        <v>123</v>
      </c>
      <c r="B14" s="761">
        <v>31500</v>
      </c>
      <c r="C14" s="764">
        <v>140</v>
      </c>
      <c r="D14" s="734">
        <v>91610</v>
      </c>
      <c r="E14" s="763">
        <v>20000</v>
      </c>
      <c r="F14" s="736">
        <v>3</v>
      </c>
      <c r="G14" s="736">
        <v>2</v>
      </c>
      <c r="H14" s="736">
        <v>2</v>
      </c>
      <c r="I14" s="736">
        <v>3</v>
      </c>
      <c r="J14" s="736">
        <v>3</v>
      </c>
      <c r="K14" s="736">
        <v>3</v>
      </c>
      <c r="L14" s="736">
        <v>2</v>
      </c>
      <c r="M14" s="736">
        <v>1</v>
      </c>
      <c r="N14" s="736">
        <v>3</v>
      </c>
      <c r="O14" s="736">
        <v>3</v>
      </c>
      <c r="P14" s="736">
        <v>3</v>
      </c>
      <c r="Q14" s="736">
        <v>2</v>
      </c>
      <c r="R14" s="736">
        <v>4</v>
      </c>
      <c r="S14" s="736">
        <v>4</v>
      </c>
      <c r="T14" s="736">
        <v>4</v>
      </c>
      <c r="U14" s="736">
        <v>2</v>
      </c>
      <c r="V14" s="759"/>
      <c r="W14" s="736">
        <v>8</v>
      </c>
      <c r="X14" s="736">
        <v>120</v>
      </c>
      <c r="Y14" s="749">
        <v>3500</v>
      </c>
      <c r="Z14" s="736">
        <v>2</v>
      </c>
      <c r="AA14" s="736">
        <v>3</v>
      </c>
      <c r="AB14" s="736">
        <v>1</v>
      </c>
      <c r="AC14" s="736">
        <v>4</v>
      </c>
      <c r="AD14" s="736">
        <v>3</v>
      </c>
      <c r="AE14" s="736">
        <v>3</v>
      </c>
      <c r="AF14" s="736">
        <v>3</v>
      </c>
    </row>
    <row r="15" spans="1:32" ht="15">
      <c r="A15" s="729">
        <v>124</v>
      </c>
      <c r="B15" s="762">
        <v>6000</v>
      </c>
      <c r="C15" s="764">
        <v>30</v>
      </c>
      <c r="D15" s="734">
        <v>30000</v>
      </c>
      <c r="E15" s="763">
        <v>15000</v>
      </c>
      <c r="F15" s="736">
        <v>3</v>
      </c>
      <c r="G15" s="736">
        <v>3</v>
      </c>
      <c r="H15" s="736">
        <v>0</v>
      </c>
      <c r="I15" s="736">
        <v>3</v>
      </c>
      <c r="J15" s="736">
        <v>4</v>
      </c>
      <c r="K15" s="736">
        <v>3</v>
      </c>
      <c r="L15" s="736">
        <v>3</v>
      </c>
      <c r="M15" s="736">
        <v>2</v>
      </c>
      <c r="N15" s="736">
        <v>99</v>
      </c>
      <c r="O15" s="736">
        <v>3</v>
      </c>
      <c r="P15" s="736">
        <v>3</v>
      </c>
      <c r="Q15" s="736">
        <v>4</v>
      </c>
      <c r="R15" s="736">
        <v>2</v>
      </c>
      <c r="S15" s="736">
        <v>4</v>
      </c>
      <c r="T15" s="736">
        <v>2</v>
      </c>
      <c r="U15" s="736">
        <v>2</v>
      </c>
      <c r="V15" s="759"/>
      <c r="W15" s="736">
        <v>6</v>
      </c>
      <c r="X15" s="736">
        <v>90</v>
      </c>
      <c r="Y15" s="749">
        <v>4000</v>
      </c>
      <c r="Z15" s="736">
        <v>3</v>
      </c>
      <c r="AA15" s="736">
        <v>3</v>
      </c>
      <c r="AB15" s="736">
        <v>3</v>
      </c>
      <c r="AC15" s="736">
        <v>3</v>
      </c>
      <c r="AD15" s="736">
        <v>2</v>
      </c>
      <c r="AE15" s="736">
        <v>3</v>
      </c>
      <c r="AF15" s="736">
        <v>2</v>
      </c>
    </row>
    <row r="16" spans="1:32" ht="15">
      <c r="A16" s="729">
        <v>125</v>
      </c>
      <c r="B16" s="761">
        <v>12000</v>
      </c>
      <c r="C16" s="762">
        <v>60</v>
      </c>
      <c r="D16" s="734">
        <v>30200</v>
      </c>
      <c r="E16" s="763">
        <v>30200</v>
      </c>
      <c r="F16" s="736">
        <v>2</v>
      </c>
      <c r="G16" s="736">
        <v>2</v>
      </c>
      <c r="H16" s="736">
        <v>2</v>
      </c>
      <c r="I16" s="736">
        <v>2</v>
      </c>
      <c r="J16" s="736">
        <v>2</v>
      </c>
      <c r="K16" s="736">
        <v>4</v>
      </c>
      <c r="L16" s="736">
        <v>4</v>
      </c>
      <c r="M16" s="736">
        <v>2</v>
      </c>
      <c r="N16" s="736">
        <v>99</v>
      </c>
      <c r="O16" s="736">
        <v>2</v>
      </c>
      <c r="P16" s="736">
        <v>2</v>
      </c>
      <c r="Q16" s="736">
        <v>3</v>
      </c>
      <c r="R16" s="736">
        <v>4</v>
      </c>
      <c r="S16" s="736">
        <v>4</v>
      </c>
      <c r="T16" s="736">
        <v>3</v>
      </c>
      <c r="U16" s="736">
        <v>1</v>
      </c>
      <c r="V16" s="759"/>
      <c r="W16" s="736">
        <v>3</v>
      </c>
      <c r="X16" s="736">
        <v>70</v>
      </c>
      <c r="Y16" s="749">
        <v>4000</v>
      </c>
      <c r="Z16" s="736"/>
      <c r="AA16" s="736"/>
      <c r="AB16" s="736"/>
      <c r="AC16" s="736"/>
      <c r="AD16" s="736"/>
      <c r="AE16" s="736"/>
      <c r="AF16" s="736"/>
    </row>
    <row r="17" spans="1:32" ht="15">
      <c r="A17" s="729">
        <v>130</v>
      </c>
      <c r="B17" s="761">
        <v>4200</v>
      </c>
      <c r="C17" s="762">
        <v>20</v>
      </c>
      <c r="D17" s="734">
        <v>14100</v>
      </c>
      <c r="E17" s="763">
        <v>6200</v>
      </c>
      <c r="F17" s="736">
        <v>3</v>
      </c>
      <c r="G17" s="736">
        <v>3</v>
      </c>
      <c r="H17" s="736">
        <v>3</v>
      </c>
      <c r="I17" s="736">
        <v>3</v>
      </c>
      <c r="J17" s="736">
        <v>3</v>
      </c>
      <c r="K17" s="736">
        <v>3</v>
      </c>
      <c r="L17" s="736">
        <v>4</v>
      </c>
      <c r="M17" s="736">
        <v>4</v>
      </c>
      <c r="N17" s="736">
        <v>99</v>
      </c>
      <c r="O17" s="736">
        <v>3</v>
      </c>
      <c r="P17" s="736">
        <v>4</v>
      </c>
      <c r="Q17" s="736">
        <v>99</v>
      </c>
      <c r="R17" s="736">
        <v>4</v>
      </c>
      <c r="S17" s="736">
        <v>3</v>
      </c>
      <c r="T17" s="736">
        <v>3</v>
      </c>
      <c r="U17" s="736">
        <v>3</v>
      </c>
      <c r="V17" s="759"/>
      <c r="W17" s="736">
        <v>1</v>
      </c>
      <c r="X17" s="736">
        <v>12</v>
      </c>
      <c r="Y17" s="749">
        <v>1000</v>
      </c>
      <c r="Z17" s="736">
        <v>2</v>
      </c>
      <c r="AA17" s="736">
        <v>0</v>
      </c>
      <c r="AB17" s="736">
        <v>2</v>
      </c>
      <c r="AC17" s="736">
        <v>4</v>
      </c>
      <c r="AD17" s="736">
        <v>0</v>
      </c>
      <c r="AE17" s="736">
        <v>4</v>
      </c>
      <c r="AF17" s="736">
        <v>4</v>
      </c>
    </row>
    <row r="18" spans="1:32" ht="15">
      <c r="A18" s="729">
        <v>131</v>
      </c>
      <c r="B18" s="761">
        <v>17000</v>
      </c>
      <c r="C18" s="762">
        <v>77</v>
      </c>
      <c r="D18" s="734">
        <v>39500</v>
      </c>
      <c r="E18" s="763">
        <v>20000</v>
      </c>
      <c r="F18" s="736">
        <v>2</v>
      </c>
      <c r="G18" s="736">
        <v>0</v>
      </c>
      <c r="H18" s="736">
        <v>2</v>
      </c>
      <c r="I18" s="736">
        <v>2</v>
      </c>
      <c r="J18" s="736">
        <v>3</v>
      </c>
      <c r="K18" s="736">
        <v>3</v>
      </c>
      <c r="L18" s="736">
        <v>4</v>
      </c>
      <c r="M18" s="736">
        <v>2</v>
      </c>
      <c r="N18" s="736">
        <v>3</v>
      </c>
      <c r="O18" s="736">
        <v>2</v>
      </c>
      <c r="P18" s="736">
        <v>3</v>
      </c>
      <c r="Q18" s="736">
        <v>4</v>
      </c>
      <c r="R18" s="736">
        <v>4</v>
      </c>
      <c r="S18" s="736">
        <v>3</v>
      </c>
      <c r="T18" s="736">
        <v>3</v>
      </c>
      <c r="U18" s="736">
        <v>3</v>
      </c>
      <c r="V18" s="759"/>
      <c r="W18" s="736"/>
      <c r="X18" s="736"/>
      <c r="Y18" s="749"/>
      <c r="Z18" s="736"/>
      <c r="AA18" s="736"/>
      <c r="AB18" s="736"/>
      <c r="AC18" s="736"/>
      <c r="AD18" s="736"/>
      <c r="AE18" s="736"/>
      <c r="AF18" s="736"/>
    </row>
    <row r="19" spans="1:32" ht="15">
      <c r="A19" s="729">
        <v>132</v>
      </c>
      <c r="B19" s="764">
        <v>5850</v>
      </c>
      <c r="C19" s="764">
        <v>30</v>
      </c>
      <c r="D19" s="743">
        <v>25168</v>
      </c>
      <c r="E19" s="763">
        <v>15000</v>
      </c>
      <c r="F19" s="736">
        <v>0</v>
      </c>
      <c r="G19" s="736">
        <v>0</v>
      </c>
      <c r="H19" s="736">
        <v>0</v>
      </c>
      <c r="I19" s="736">
        <v>2</v>
      </c>
      <c r="J19" s="736">
        <v>4</v>
      </c>
      <c r="K19" s="736">
        <v>3</v>
      </c>
      <c r="L19" s="736">
        <v>4</v>
      </c>
      <c r="M19" s="736">
        <v>3</v>
      </c>
      <c r="N19" s="736">
        <v>2</v>
      </c>
      <c r="O19" s="736">
        <v>2</v>
      </c>
      <c r="P19" s="736">
        <v>4</v>
      </c>
      <c r="Q19" s="736">
        <v>4</v>
      </c>
      <c r="R19" s="736">
        <v>0</v>
      </c>
      <c r="S19" s="736">
        <v>4</v>
      </c>
      <c r="T19" s="736">
        <v>2</v>
      </c>
      <c r="U19" s="736">
        <v>2</v>
      </c>
      <c r="V19" s="759"/>
      <c r="W19" s="736">
        <v>5</v>
      </c>
      <c r="X19" s="736">
        <v>30</v>
      </c>
      <c r="Y19" s="749">
        <v>3500</v>
      </c>
      <c r="Z19" s="736">
        <v>3</v>
      </c>
      <c r="AA19" s="736">
        <v>3</v>
      </c>
      <c r="AB19" s="736">
        <v>3</v>
      </c>
      <c r="AC19" s="736">
        <v>3</v>
      </c>
      <c r="AD19" s="736">
        <v>2</v>
      </c>
      <c r="AE19" s="736">
        <v>3</v>
      </c>
      <c r="AF19" s="736">
        <v>2</v>
      </c>
    </row>
    <row r="20" spans="1:32" ht="15">
      <c r="A20" s="729">
        <v>133</v>
      </c>
      <c r="B20" s="761">
        <v>16000</v>
      </c>
      <c r="C20" s="762">
        <v>65</v>
      </c>
      <c r="D20" s="734">
        <v>29600</v>
      </c>
      <c r="E20" s="763">
        <v>5000</v>
      </c>
      <c r="F20" s="736">
        <v>3</v>
      </c>
      <c r="G20" s="736">
        <v>3</v>
      </c>
      <c r="H20" s="736">
        <v>2</v>
      </c>
      <c r="I20" s="736">
        <v>1</v>
      </c>
      <c r="J20" s="736">
        <v>3</v>
      </c>
      <c r="K20" s="736">
        <v>2</v>
      </c>
      <c r="L20" s="736">
        <v>3</v>
      </c>
      <c r="M20" s="736">
        <v>2</v>
      </c>
      <c r="N20" s="736">
        <v>2</v>
      </c>
      <c r="O20" s="736">
        <v>3</v>
      </c>
      <c r="P20" s="736">
        <v>3</v>
      </c>
      <c r="Q20" s="736">
        <v>2</v>
      </c>
      <c r="R20" s="736">
        <v>2</v>
      </c>
      <c r="S20" s="736">
        <v>3</v>
      </c>
      <c r="T20" s="736">
        <v>2</v>
      </c>
      <c r="U20" s="736">
        <v>1</v>
      </c>
      <c r="V20" s="759"/>
      <c r="W20" s="736">
        <v>5</v>
      </c>
      <c r="X20" s="736">
        <v>300</v>
      </c>
      <c r="Y20" s="749">
        <v>3000</v>
      </c>
      <c r="Z20" s="736">
        <v>3</v>
      </c>
      <c r="AA20" s="736">
        <v>2</v>
      </c>
      <c r="AB20" s="736">
        <v>1</v>
      </c>
      <c r="AC20" s="736">
        <v>3</v>
      </c>
      <c r="AD20" s="736">
        <v>2</v>
      </c>
      <c r="AE20" s="736">
        <v>3</v>
      </c>
      <c r="AF20" s="736">
        <v>3</v>
      </c>
    </row>
    <row r="21" spans="1:32" ht="15">
      <c r="A21" s="729">
        <v>136</v>
      </c>
      <c r="B21" s="762">
        <v>27600</v>
      </c>
      <c r="C21" s="764">
        <v>120</v>
      </c>
      <c r="D21" s="734">
        <v>129274</v>
      </c>
      <c r="E21" s="763">
        <v>65000</v>
      </c>
      <c r="F21" s="736">
        <v>4</v>
      </c>
      <c r="G21" s="736">
        <v>2</v>
      </c>
      <c r="H21" s="736">
        <v>2</v>
      </c>
      <c r="I21" s="736">
        <v>3</v>
      </c>
      <c r="J21" s="736">
        <v>4</v>
      </c>
      <c r="K21" s="736">
        <v>3</v>
      </c>
      <c r="L21" s="736">
        <v>4</v>
      </c>
      <c r="M21" s="736">
        <v>3</v>
      </c>
      <c r="N21" s="736">
        <v>3</v>
      </c>
      <c r="O21" s="736">
        <v>4</v>
      </c>
      <c r="P21" s="736">
        <v>3</v>
      </c>
      <c r="Q21" s="736">
        <v>3</v>
      </c>
      <c r="R21" s="736">
        <v>4</v>
      </c>
      <c r="S21" s="736">
        <v>4</v>
      </c>
      <c r="T21" s="736">
        <v>3</v>
      </c>
      <c r="U21" s="736">
        <v>3</v>
      </c>
      <c r="V21" s="759"/>
      <c r="W21" s="736">
        <v>1</v>
      </c>
      <c r="X21" s="736">
        <v>12</v>
      </c>
      <c r="Y21" s="749">
        <v>3000</v>
      </c>
      <c r="Z21" s="736">
        <v>99</v>
      </c>
      <c r="AA21" s="736">
        <v>4</v>
      </c>
      <c r="AB21" s="736">
        <v>4</v>
      </c>
      <c r="AC21" s="736">
        <v>4</v>
      </c>
      <c r="AD21" s="736">
        <v>99</v>
      </c>
      <c r="AE21" s="736">
        <v>3</v>
      </c>
      <c r="AF21" s="736">
        <v>3</v>
      </c>
    </row>
    <row r="22" spans="1:32" ht="15">
      <c r="A22" s="729">
        <v>139</v>
      </c>
      <c r="B22" s="765">
        <v>10000</v>
      </c>
      <c r="C22" s="764">
        <v>38</v>
      </c>
      <c r="D22" s="743">
        <v>38000</v>
      </c>
      <c r="E22" s="763">
        <v>12000</v>
      </c>
      <c r="F22" s="736">
        <v>2</v>
      </c>
      <c r="G22" s="736">
        <v>0</v>
      </c>
      <c r="H22" s="736">
        <v>99</v>
      </c>
      <c r="I22" s="736">
        <v>2</v>
      </c>
      <c r="J22" s="736">
        <v>2</v>
      </c>
      <c r="K22" s="736">
        <v>3</v>
      </c>
      <c r="L22" s="736">
        <v>4</v>
      </c>
      <c r="M22" s="736">
        <v>99</v>
      </c>
      <c r="N22" s="736">
        <v>99</v>
      </c>
      <c r="O22" s="736">
        <v>99</v>
      </c>
      <c r="P22" s="736">
        <v>2</v>
      </c>
      <c r="Q22" s="736">
        <v>3</v>
      </c>
      <c r="R22" s="736">
        <v>4</v>
      </c>
      <c r="S22" s="736">
        <v>3</v>
      </c>
      <c r="T22" s="736">
        <v>2</v>
      </c>
      <c r="U22" s="736">
        <v>2</v>
      </c>
      <c r="V22" s="759"/>
      <c r="W22" s="736">
        <v>4</v>
      </c>
      <c r="X22" s="736">
        <v>65</v>
      </c>
      <c r="Y22" s="749">
        <v>3000</v>
      </c>
      <c r="Z22" s="736">
        <v>3</v>
      </c>
      <c r="AA22" s="736">
        <v>2</v>
      </c>
      <c r="AB22" s="736">
        <v>2</v>
      </c>
      <c r="AC22" s="736">
        <v>3</v>
      </c>
      <c r="AD22" s="736">
        <v>2</v>
      </c>
      <c r="AE22" s="736">
        <v>2</v>
      </c>
      <c r="AF22" s="736">
        <v>2</v>
      </c>
    </row>
    <row r="23" spans="1:32" ht="15">
      <c r="A23" s="729">
        <v>141</v>
      </c>
      <c r="B23" s="762">
        <v>3750</v>
      </c>
      <c r="C23" s="764">
        <v>15</v>
      </c>
      <c r="D23" s="734">
        <v>5000</v>
      </c>
      <c r="E23" s="763">
        <v>5000</v>
      </c>
      <c r="F23" s="736">
        <v>4</v>
      </c>
      <c r="G23" s="736">
        <v>4</v>
      </c>
      <c r="H23" s="736">
        <v>4</v>
      </c>
      <c r="I23" s="736">
        <v>4</v>
      </c>
      <c r="J23" s="736">
        <v>2</v>
      </c>
      <c r="K23" s="736">
        <v>3</v>
      </c>
      <c r="L23" s="736">
        <v>3</v>
      </c>
      <c r="M23" s="736">
        <v>0</v>
      </c>
      <c r="N23" s="736">
        <v>2</v>
      </c>
      <c r="O23" s="736">
        <v>2</v>
      </c>
      <c r="P23" s="736">
        <v>2</v>
      </c>
      <c r="Q23" s="736">
        <v>3</v>
      </c>
      <c r="R23" s="736">
        <v>4</v>
      </c>
      <c r="S23" s="736">
        <v>4</v>
      </c>
      <c r="T23" s="736">
        <v>3</v>
      </c>
      <c r="U23" s="736">
        <v>2</v>
      </c>
      <c r="V23" s="759"/>
      <c r="W23" s="736">
        <v>5</v>
      </c>
      <c r="X23" s="736">
        <v>150</v>
      </c>
      <c r="Y23" s="749">
        <v>2000</v>
      </c>
      <c r="Z23" s="736">
        <v>2</v>
      </c>
      <c r="AA23" s="736">
        <v>1</v>
      </c>
      <c r="AB23" s="736">
        <v>99</v>
      </c>
      <c r="AC23" s="736">
        <v>3</v>
      </c>
      <c r="AD23" s="736">
        <v>99</v>
      </c>
      <c r="AE23" s="736">
        <v>2</v>
      </c>
      <c r="AF23" s="736">
        <v>2</v>
      </c>
    </row>
    <row r="24" spans="1:32" ht="15">
      <c r="A24" s="729">
        <v>142</v>
      </c>
      <c r="B24" s="761">
        <v>6000</v>
      </c>
      <c r="C24" s="764">
        <v>25</v>
      </c>
      <c r="D24" s="734">
        <v>6000</v>
      </c>
      <c r="E24" s="763">
        <v>6000</v>
      </c>
      <c r="F24" s="736">
        <v>3</v>
      </c>
      <c r="G24" s="736">
        <v>3</v>
      </c>
      <c r="H24" s="736">
        <v>3</v>
      </c>
      <c r="I24" s="736">
        <v>4</v>
      </c>
      <c r="J24" s="736">
        <v>4</v>
      </c>
      <c r="K24" s="736">
        <v>3</v>
      </c>
      <c r="L24" s="736">
        <v>4</v>
      </c>
      <c r="M24" s="736">
        <v>3</v>
      </c>
      <c r="N24" s="736">
        <v>3</v>
      </c>
      <c r="O24" s="736">
        <v>3</v>
      </c>
      <c r="P24" s="736">
        <v>3</v>
      </c>
      <c r="Q24" s="736">
        <v>2</v>
      </c>
      <c r="R24" s="736">
        <v>4</v>
      </c>
      <c r="S24" s="736">
        <v>4</v>
      </c>
      <c r="T24" s="736">
        <v>3</v>
      </c>
      <c r="U24" s="736">
        <v>2</v>
      </c>
      <c r="V24" s="759"/>
      <c r="W24" s="736">
        <v>6</v>
      </c>
      <c r="X24" s="736">
        <v>100</v>
      </c>
      <c r="Y24" s="749">
        <v>2500</v>
      </c>
      <c r="Z24" s="736">
        <v>3</v>
      </c>
      <c r="AA24" s="736">
        <v>3</v>
      </c>
      <c r="AB24" s="736">
        <v>3</v>
      </c>
      <c r="AC24" s="736">
        <v>3</v>
      </c>
      <c r="AD24" s="736">
        <v>3</v>
      </c>
      <c r="AE24" s="736">
        <v>2</v>
      </c>
      <c r="AF24" s="736">
        <v>2</v>
      </c>
    </row>
    <row r="25" spans="1:32" ht="15">
      <c r="A25" s="729">
        <v>165</v>
      </c>
      <c r="B25" s="762">
        <v>2000</v>
      </c>
      <c r="C25" s="764">
        <v>35</v>
      </c>
      <c r="D25" s="734">
        <v>7500</v>
      </c>
      <c r="E25" s="763">
        <v>4500</v>
      </c>
      <c r="F25" s="736">
        <v>3</v>
      </c>
      <c r="G25" s="736">
        <v>2</v>
      </c>
      <c r="H25" s="736">
        <v>1</v>
      </c>
      <c r="I25" s="736">
        <v>3</v>
      </c>
      <c r="J25" s="736">
        <v>3</v>
      </c>
      <c r="K25" s="736">
        <v>2</v>
      </c>
      <c r="L25" s="736">
        <v>2</v>
      </c>
      <c r="M25" s="736">
        <v>2</v>
      </c>
      <c r="N25" s="736">
        <v>99</v>
      </c>
      <c r="O25" s="736">
        <v>2</v>
      </c>
      <c r="P25" s="736">
        <v>3</v>
      </c>
      <c r="Q25" s="736">
        <v>2</v>
      </c>
      <c r="R25" s="736">
        <v>3</v>
      </c>
      <c r="S25" s="736">
        <v>3</v>
      </c>
      <c r="T25" s="736">
        <v>3</v>
      </c>
      <c r="U25" s="736">
        <v>3</v>
      </c>
      <c r="V25" s="759"/>
      <c r="W25" s="736">
        <v>2</v>
      </c>
      <c r="X25" s="736">
        <v>32</v>
      </c>
      <c r="Y25" s="749">
        <v>3000</v>
      </c>
      <c r="Z25" s="736">
        <v>3</v>
      </c>
      <c r="AA25" s="736">
        <v>2</v>
      </c>
      <c r="AB25" s="736">
        <v>3</v>
      </c>
      <c r="AC25" s="736">
        <v>3</v>
      </c>
      <c r="AD25" s="736">
        <v>4</v>
      </c>
      <c r="AE25" s="736">
        <v>3</v>
      </c>
      <c r="AF25" s="736">
        <v>3</v>
      </c>
    </row>
    <row r="26" spans="1:32" ht="15">
      <c r="A26" s="729">
        <v>186</v>
      </c>
      <c r="B26" s="764">
        <v>3220</v>
      </c>
      <c r="C26" s="764">
        <v>35</v>
      </c>
      <c r="D26" s="743">
        <v>5500</v>
      </c>
      <c r="E26" s="763">
        <v>6000</v>
      </c>
      <c r="F26" s="736">
        <v>3</v>
      </c>
      <c r="G26" s="736">
        <v>1</v>
      </c>
      <c r="H26" s="736">
        <v>2</v>
      </c>
      <c r="I26" s="736">
        <v>2</v>
      </c>
      <c r="J26" s="736">
        <v>4</v>
      </c>
      <c r="K26" s="736">
        <v>3</v>
      </c>
      <c r="L26" s="736">
        <v>3</v>
      </c>
      <c r="M26" s="736">
        <v>1</v>
      </c>
      <c r="N26" s="736">
        <v>99</v>
      </c>
      <c r="O26" s="736">
        <v>99</v>
      </c>
      <c r="P26" s="736">
        <v>3</v>
      </c>
      <c r="Q26" s="736">
        <v>3</v>
      </c>
      <c r="R26" s="736">
        <v>3</v>
      </c>
      <c r="S26" s="736">
        <v>4</v>
      </c>
      <c r="T26" s="736">
        <v>3</v>
      </c>
      <c r="U26" s="736">
        <v>1</v>
      </c>
      <c r="V26" s="759"/>
      <c r="W26" s="736">
        <v>5</v>
      </c>
      <c r="X26" s="736">
        <v>60</v>
      </c>
      <c r="Y26" s="749">
        <v>2480</v>
      </c>
      <c r="Z26" s="736">
        <v>3</v>
      </c>
      <c r="AA26" s="736">
        <v>2</v>
      </c>
      <c r="AB26" s="736">
        <v>2</v>
      </c>
      <c r="AC26" s="736">
        <v>3</v>
      </c>
      <c r="AD26" s="736">
        <v>3</v>
      </c>
      <c r="AE26" s="736">
        <v>3</v>
      </c>
      <c r="AF26" s="736">
        <v>4</v>
      </c>
    </row>
    <row r="27" spans="1:32" ht="15">
      <c r="A27" s="729">
        <v>187</v>
      </c>
      <c r="B27" s="761">
        <v>8000</v>
      </c>
      <c r="C27" s="762">
        <v>50</v>
      </c>
      <c r="D27" s="734">
        <v>9500</v>
      </c>
      <c r="E27" s="763">
        <v>9500</v>
      </c>
      <c r="F27" s="736">
        <v>2</v>
      </c>
      <c r="G27" s="736">
        <v>2</v>
      </c>
      <c r="H27" s="736">
        <v>1</v>
      </c>
      <c r="I27" s="736">
        <v>2</v>
      </c>
      <c r="J27" s="736">
        <v>3</v>
      </c>
      <c r="K27" s="736">
        <v>2</v>
      </c>
      <c r="L27" s="736">
        <v>3</v>
      </c>
      <c r="M27" s="736">
        <v>99</v>
      </c>
      <c r="N27" s="736">
        <v>99</v>
      </c>
      <c r="O27" s="736">
        <v>2</v>
      </c>
      <c r="P27" s="736">
        <v>2</v>
      </c>
      <c r="Q27" s="736">
        <v>3</v>
      </c>
      <c r="R27" s="736">
        <v>4</v>
      </c>
      <c r="S27" s="736">
        <v>3</v>
      </c>
      <c r="T27" s="736">
        <v>3</v>
      </c>
      <c r="U27" s="736">
        <v>2</v>
      </c>
      <c r="V27" s="759"/>
      <c r="W27" s="736">
        <v>4</v>
      </c>
      <c r="X27" s="736">
        <v>38</v>
      </c>
      <c r="Y27" s="749">
        <v>1200</v>
      </c>
      <c r="Z27" s="736"/>
      <c r="AA27" s="736"/>
      <c r="AB27" s="736"/>
      <c r="AC27" s="736"/>
      <c r="AD27" s="736"/>
      <c r="AE27" s="736"/>
      <c r="AF27" s="736"/>
    </row>
    <row r="28" spans="1:32" ht="15">
      <c r="A28" s="729">
        <v>188</v>
      </c>
      <c r="B28" s="762">
        <v>3250</v>
      </c>
      <c r="C28" s="764">
        <v>60</v>
      </c>
      <c r="D28" s="734">
        <v>10875</v>
      </c>
      <c r="E28" s="763">
        <v>10000</v>
      </c>
      <c r="F28" s="736">
        <v>3</v>
      </c>
      <c r="G28" s="736">
        <v>2</v>
      </c>
      <c r="H28" s="736">
        <v>1</v>
      </c>
      <c r="I28" s="736">
        <v>2</v>
      </c>
      <c r="J28" s="736">
        <v>3</v>
      </c>
      <c r="K28" s="736">
        <v>3</v>
      </c>
      <c r="L28" s="736">
        <v>3</v>
      </c>
      <c r="M28" s="736">
        <v>2</v>
      </c>
      <c r="N28" s="736">
        <v>99</v>
      </c>
      <c r="O28" s="736">
        <v>2</v>
      </c>
      <c r="P28" s="736">
        <v>2</v>
      </c>
      <c r="Q28" s="736">
        <v>3</v>
      </c>
      <c r="R28" s="736">
        <v>3</v>
      </c>
      <c r="S28" s="736">
        <v>4</v>
      </c>
      <c r="T28" s="736">
        <v>2</v>
      </c>
      <c r="U28" s="736">
        <v>2</v>
      </c>
      <c r="V28" s="759"/>
      <c r="W28" s="736">
        <v>6</v>
      </c>
      <c r="X28" s="736">
        <v>60</v>
      </c>
      <c r="Y28" s="749">
        <v>3500</v>
      </c>
      <c r="Z28" s="736">
        <v>4</v>
      </c>
      <c r="AA28" s="736">
        <v>3</v>
      </c>
      <c r="AB28" s="736">
        <v>3</v>
      </c>
      <c r="AC28" s="736">
        <v>4</v>
      </c>
      <c r="AD28" s="736">
        <v>4</v>
      </c>
      <c r="AE28" s="736">
        <v>3</v>
      </c>
      <c r="AF28" s="736">
        <v>2</v>
      </c>
    </row>
    <row r="29" spans="1:32" ht="15">
      <c r="A29" s="729">
        <v>189</v>
      </c>
      <c r="B29" s="761">
        <v>13000</v>
      </c>
      <c r="C29" s="764">
        <v>50</v>
      </c>
      <c r="D29" s="734">
        <v>34000</v>
      </c>
      <c r="E29" s="763">
        <v>22600</v>
      </c>
      <c r="F29" s="736">
        <v>3</v>
      </c>
      <c r="G29" s="736">
        <v>3</v>
      </c>
      <c r="H29" s="736">
        <v>2</v>
      </c>
      <c r="I29" s="736">
        <v>3</v>
      </c>
      <c r="J29" s="736">
        <v>4</v>
      </c>
      <c r="K29" s="736">
        <v>3</v>
      </c>
      <c r="L29" s="736">
        <v>4</v>
      </c>
      <c r="M29" s="736">
        <v>2</v>
      </c>
      <c r="N29" s="736">
        <v>99</v>
      </c>
      <c r="O29" s="736">
        <v>3</v>
      </c>
      <c r="P29" s="736">
        <v>3</v>
      </c>
      <c r="Q29" s="736">
        <v>3</v>
      </c>
      <c r="R29" s="736">
        <v>4</v>
      </c>
      <c r="S29" s="736">
        <v>3</v>
      </c>
      <c r="T29" s="736">
        <v>3</v>
      </c>
      <c r="U29" s="736">
        <v>2</v>
      </c>
      <c r="V29" s="759"/>
      <c r="W29" s="736">
        <v>3</v>
      </c>
      <c r="X29" s="736">
        <v>60</v>
      </c>
      <c r="Y29" s="749">
        <v>2100</v>
      </c>
      <c r="Z29" s="736">
        <v>3</v>
      </c>
      <c r="AA29" s="736">
        <v>2</v>
      </c>
      <c r="AB29" s="736">
        <v>3</v>
      </c>
      <c r="AC29" s="736">
        <v>3</v>
      </c>
      <c r="AD29" s="736">
        <v>4</v>
      </c>
      <c r="AE29" s="736">
        <v>4</v>
      </c>
      <c r="AF29" s="736">
        <v>3</v>
      </c>
    </row>
    <row r="30" spans="1:32" ht="15">
      <c r="A30" s="729">
        <v>190</v>
      </c>
      <c r="B30" s="762">
        <v>8500</v>
      </c>
      <c r="C30" s="764">
        <v>25</v>
      </c>
      <c r="D30" s="734">
        <v>24500</v>
      </c>
      <c r="E30" s="763">
        <v>5000</v>
      </c>
      <c r="F30" s="736">
        <v>2</v>
      </c>
      <c r="G30" s="736">
        <v>0</v>
      </c>
      <c r="H30" s="736">
        <v>1</v>
      </c>
      <c r="I30" s="736">
        <v>2</v>
      </c>
      <c r="J30" s="736">
        <v>3</v>
      </c>
      <c r="K30" s="736">
        <v>3</v>
      </c>
      <c r="L30" s="736">
        <v>4</v>
      </c>
      <c r="M30" s="736">
        <v>3</v>
      </c>
      <c r="N30" s="736">
        <v>3</v>
      </c>
      <c r="O30" s="736">
        <v>4</v>
      </c>
      <c r="P30" s="736">
        <v>3</v>
      </c>
      <c r="Q30" s="736">
        <v>3</v>
      </c>
      <c r="R30" s="736">
        <v>4</v>
      </c>
      <c r="S30" s="736">
        <v>4</v>
      </c>
      <c r="T30" s="736">
        <v>4</v>
      </c>
      <c r="U30" s="736">
        <v>2</v>
      </c>
      <c r="V30" s="759"/>
      <c r="W30" s="736"/>
      <c r="X30" s="736"/>
      <c r="Y30" s="749"/>
      <c r="Z30" s="736"/>
      <c r="AA30" s="736"/>
      <c r="AB30" s="736"/>
      <c r="AC30" s="736"/>
      <c r="AD30" s="736"/>
      <c r="AE30" s="736"/>
      <c r="AF30" s="736"/>
    </row>
    <row r="31" spans="1:32" ht="15">
      <c r="A31" s="729">
        <v>191</v>
      </c>
      <c r="B31" s="762">
        <v>6440</v>
      </c>
      <c r="C31" s="764">
        <v>35</v>
      </c>
      <c r="D31" s="734">
        <v>15900</v>
      </c>
      <c r="E31" s="763">
        <v>7500</v>
      </c>
      <c r="F31" s="736">
        <v>3</v>
      </c>
      <c r="G31" s="736">
        <v>2</v>
      </c>
      <c r="H31" s="736">
        <v>4</v>
      </c>
      <c r="I31" s="736">
        <v>2</v>
      </c>
      <c r="J31" s="736">
        <v>4</v>
      </c>
      <c r="K31" s="736">
        <v>3</v>
      </c>
      <c r="L31" s="736">
        <v>4</v>
      </c>
      <c r="M31" s="736">
        <v>99</v>
      </c>
      <c r="N31" s="736">
        <v>99</v>
      </c>
      <c r="O31" s="736">
        <v>4</v>
      </c>
      <c r="P31" s="736">
        <v>2</v>
      </c>
      <c r="Q31" s="736">
        <v>3</v>
      </c>
      <c r="R31" s="736">
        <v>4</v>
      </c>
      <c r="S31" s="736">
        <v>3</v>
      </c>
      <c r="T31" s="736">
        <v>2</v>
      </c>
      <c r="U31" s="736">
        <v>1</v>
      </c>
      <c r="V31" s="759"/>
      <c r="W31" s="736"/>
      <c r="X31" s="736"/>
      <c r="Y31" s="749"/>
      <c r="Z31" s="736">
        <v>3</v>
      </c>
      <c r="AA31" s="736">
        <v>2</v>
      </c>
      <c r="AB31" s="736">
        <v>3</v>
      </c>
      <c r="AC31" s="736">
        <v>3</v>
      </c>
      <c r="AD31" s="736">
        <v>1</v>
      </c>
      <c r="AE31" s="736">
        <v>3</v>
      </c>
      <c r="AF31" s="736">
        <v>99</v>
      </c>
    </row>
    <row r="32" spans="1:32" ht="15">
      <c r="A32" s="729">
        <v>192</v>
      </c>
      <c r="B32" s="762">
        <v>5000</v>
      </c>
      <c r="C32" s="764">
        <v>20</v>
      </c>
      <c r="D32" s="734">
        <v>21100</v>
      </c>
      <c r="E32" s="763">
        <v>5000</v>
      </c>
      <c r="F32" s="736">
        <v>2</v>
      </c>
      <c r="G32" s="736">
        <v>1</v>
      </c>
      <c r="H32" s="736">
        <v>0</v>
      </c>
      <c r="I32" s="736">
        <v>1</v>
      </c>
      <c r="J32" s="736">
        <v>3</v>
      </c>
      <c r="K32" s="736">
        <v>3</v>
      </c>
      <c r="L32" s="736">
        <v>4</v>
      </c>
      <c r="M32" s="736">
        <v>99</v>
      </c>
      <c r="N32" s="736">
        <v>99</v>
      </c>
      <c r="O32" s="736">
        <v>3</v>
      </c>
      <c r="P32" s="736">
        <v>4</v>
      </c>
      <c r="Q32" s="736">
        <v>4</v>
      </c>
      <c r="R32" s="736">
        <v>4</v>
      </c>
      <c r="S32" s="736">
        <v>3</v>
      </c>
      <c r="T32" s="736">
        <v>3</v>
      </c>
      <c r="U32" s="736">
        <v>1</v>
      </c>
      <c r="V32" s="759"/>
      <c r="W32" s="736">
        <v>6</v>
      </c>
      <c r="X32" s="736">
        <v>60</v>
      </c>
      <c r="Y32" s="749">
        <v>3000</v>
      </c>
      <c r="Z32" s="736">
        <v>2</v>
      </c>
      <c r="AA32" s="736">
        <v>99</v>
      </c>
      <c r="AB32" s="736">
        <v>3</v>
      </c>
      <c r="AC32" s="736">
        <v>3</v>
      </c>
      <c r="AD32" s="736">
        <v>0</v>
      </c>
      <c r="AE32" s="736">
        <v>4</v>
      </c>
      <c r="AF32" s="736">
        <v>3</v>
      </c>
    </row>
    <row r="33" spans="1:32" ht="15">
      <c r="A33" s="729">
        <v>193</v>
      </c>
      <c r="B33" s="762">
        <v>4000</v>
      </c>
      <c r="C33" s="762">
        <v>25</v>
      </c>
      <c r="D33" s="734">
        <v>8320</v>
      </c>
      <c r="E33" s="763">
        <v>8320</v>
      </c>
      <c r="F33" s="736">
        <v>3</v>
      </c>
      <c r="G33" s="736">
        <v>3</v>
      </c>
      <c r="H33" s="736">
        <v>3</v>
      </c>
      <c r="I33" s="736">
        <v>3</v>
      </c>
      <c r="J33" s="736">
        <v>2</v>
      </c>
      <c r="K33" s="736">
        <v>2</v>
      </c>
      <c r="L33" s="736">
        <v>2</v>
      </c>
      <c r="M33" s="736">
        <v>99</v>
      </c>
      <c r="N33" s="736">
        <v>99</v>
      </c>
      <c r="O33" s="736">
        <v>3</v>
      </c>
      <c r="P33" s="736">
        <v>3</v>
      </c>
      <c r="Q33" s="736">
        <v>3</v>
      </c>
      <c r="R33" s="736">
        <v>4</v>
      </c>
      <c r="S33" s="736">
        <v>4</v>
      </c>
      <c r="T33" s="736">
        <v>4</v>
      </c>
      <c r="U33" s="736">
        <v>3</v>
      </c>
      <c r="V33" s="759"/>
      <c r="W33" s="736">
        <v>1</v>
      </c>
      <c r="X33" s="736">
        <v>20</v>
      </c>
      <c r="Y33" s="749">
        <v>2800</v>
      </c>
      <c r="Z33" s="736">
        <v>3</v>
      </c>
      <c r="AA33" s="736">
        <v>2</v>
      </c>
      <c r="AB33" s="736">
        <v>2</v>
      </c>
      <c r="AC33" s="736">
        <v>4</v>
      </c>
      <c r="AD33" s="736">
        <v>2</v>
      </c>
      <c r="AE33" s="736">
        <v>3</v>
      </c>
      <c r="AF33" s="736">
        <v>3</v>
      </c>
    </row>
    <row r="34" spans="1:32" ht="15">
      <c r="A34" s="729">
        <v>194</v>
      </c>
      <c r="B34" s="762">
        <v>5800</v>
      </c>
      <c r="C34" s="764">
        <v>30</v>
      </c>
      <c r="D34" s="734">
        <v>48000</v>
      </c>
      <c r="E34" s="763">
        <v>9000</v>
      </c>
      <c r="F34" s="736">
        <v>1</v>
      </c>
      <c r="G34" s="736">
        <v>1</v>
      </c>
      <c r="H34" s="736">
        <v>1</v>
      </c>
      <c r="I34" s="736">
        <v>2</v>
      </c>
      <c r="J34" s="736">
        <v>2</v>
      </c>
      <c r="K34" s="736">
        <v>3</v>
      </c>
      <c r="L34" s="736">
        <v>3</v>
      </c>
      <c r="M34" s="736">
        <v>2</v>
      </c>
      <c r="N34" s="736">
        <v>2</v>
      </c>
      <c r="O34" s="736">
        <v>3</v>
      </c>
      <c r="P34" s="736">
        <v>3</v>
      </c>
      <c r="Q34" s="736">
        <v>3</v>
      </c>
      <c r="R34" s="736">
        <v>4</v>
      </c>
      <c r="S34" s="736">
        <v>3</v>
      </c>
      <c r="T34" s="736">
        <v>3</v>
      </c>
      <c r="U34" s="736">
        <v>3</v>
      </c>
      <c r="V34" s="759"/>
      <c r="W34" s="736">
        <v>2</v>
      </c>
      <c r="X34" s="736">
        <v>30</v>
      </c>
      <c r="Y34" s="749">
        <v>2000</v>
      </c>
      <c r="Z34" s="736">
        <v>3</v>
      </c>
      <c r="AA34" s="736">
        <v>0</v>
      </c>
      <c r="AB34" s="736">
        <v>3</v>
      </c>
      <c r="AC34" s="736">
        <v>3</v>
      </c>
      <c r="AD34" s="736">
        <v>3</v>
      </c>
      <c r="AE34" s="736">
        <v>4</v>
      </c>
      <c r="AF34" s="736">
        <v>3</v>
      </c>
    </row>
    <row r="35" spans="1:32" ht="15">
      <c r="A35" s="729">
        <v>209</v>
      </c>
      <c r="B35" s="762">
        <v>6295</v>
      </c>
      <c r="C35" s="762">
        <v>25</v>
      </c>
      <c r="D35" s="734">
        <v>30300</v>
      </c>
      <c r="E35" s="763">
        <v>11000</v>
      </c>
      <c r="F35" s="736">
        <v>3</v>
      </c>
      <c r="G35" s="736">
        <v>2</v>
      </c>
      <c r="H35" s="736">
        <v>1</v>
      </c>
      <c r="I35" s="736">
        <v>2</v>
      </c>
      <c r="J35" s="736">
        <v>3</v>
      </c>
      <c r="K35" s="736">
        <v>3</v>
      </c>
      <c r="L35" s="736">
        <v>2</v>
      </c>
      <c r="M35" s="736">
        <v>99</v>
      </c>
      <c r="N35" s="736">
        <v>99</v>
      </c>
      <c r="O35" s="736">
        <v>2</v>
      </c>
      <c r="P35" s="736">
        <v>3</v>
      </c>
      <c r="Q35" s="736">
        <v>2</v>
      </c>
      <c r="R35" s="736">
        <v>3</v>
      </c>
      <c r="S35" s="736">
        <v>3</v>
      </c>
      <c r="T35" s="736">
        <v>2</v>
      </c>
      <c r="U35" s="736">
        <v>2</v>
      </c>
      <c r="V35" s="759"/>
      <c r="W35" s="736">
        <v>5</v>
      </c>
      <c r="X35" s="736">
        <v>50</v>
      </c>
      <c r="Y35" s="749">
        <v>4000</v>
      </c>
      <c r="Z35" s="736">
        <v>3</v>
      </c>
      <c r="AA35" s="736">
        <v>2</v>
      </c>
      <c r="AB35" s="736">
        <v>4</v>
      </c>
      <c r="AC35" s="736">
        <v>3</v>
      </c>
      <c r="AD35" s="736">
        <v>3</v>
      </c>
      <c r="AE35" s="736">
        <v>4</v>
      </c>
      <c r="AF35" s="736">
        <v>2</v>
      </c>
    </row>
    <row r="36" spans="1:32" ht="15">
      <c r="A36" s="729">
        <v>213</v>
      </c>
      <c r="B36" s="761">
        <v>1850</v>
      </c>
      <c r="C36" s="762">
        <v>30</v>
      </c>
      <c r="D36" s="734">
        <v>7000</v>
      </c>
      <c r="E36" s="763">
        <v>5000</v>
      </c>
      <c r="F36" s="736">
        <v>2</v>
      </c>
      <c r="G36" s="736">
        <v>2</v>
      </c>
      <c r="H36" s="736">
        <v>0</v>
      </c>
      <c r="I36" s="736">
        <v>2</v>
      </c>
      <c r="J36" s="736">
        <v>2</v>
      </c>
      <c r="K36" s="736">
        <v>3</v>
      </c>
      <c r="L36" s="736">
        <v>3</v>
      </c>
      <c r="M36" s="736">
        <v>2</v>
      </c>
      <c r="N36" s="736">
        <v>99</v>
      </c>
      <c r="O36" s="736">
        <v>2</v>
      </c>
      <c r="P36" s="736">
        <v>2</v>
      </c>
      <c r="Q36" s="736">
        <v>3</v>
      </c>
      <c r="R36" s="736">
        <v>2</v>
      </c>
      <c r="S36" s="736">
        <v>3</v>
      </c>
      <c r="T36" s="736">
        <v>3</v>
      </c>
      <c r="U36" s="736">
        <v>2</v>
      </c>
      <c r="V36" s="759"/>
      <c r="W36" s="736"/>
      <c r="X36" s="736"/>
      <c r="Y36" s="749"/>
      <c r="Z36" s="736"/>
      <c r="AA36" s="736"/>
      <c r="AB36" s="736"/>
      <c r="AC36" s="736"/>
      <c r="AD36" s="736"/>
      <c r="AE36" s="736"/>
      <c r="AF36" s="736"/>
    </row>
    <row r="37" spans="1:32" ht="15">
      <c r="A37" s="729">
        <v>214</v>
      </c>
      <c r="B37" s="762">
        <v>4050</v>
      </c>
      <c r="C37" s="764">
        <v>30</v>
      </c>
      <c r="D37" s="734">
        <v>8000</v>
      </c>
      <c r="E37" s="763">
        <v>8000</v>
      </c>
      <c r="F37" s="736">
        <v>4</v>
      </c>
      <c r="G37" s="736">
        <v>4</v>
      </c>
      <c r="H37" s="736">
        <v>3</v>
      </c>
      <c r="I37" s="736">
        <v>3</v>
      </c>
      <c r="J37" s="736">
        <v>3</v>
      </c>
      <c r="K37" s="736">
        <v>3</v>
      </c>
      <c r="L37" s="736">
        <v>3</v>
      </c>
      <c r="M37" s="736">
        <v>2</v>
      </c>
      <c r="N37" s="736">
        <v>2</v>
      </c>
      <c r="O37" s="736">
        <v>3</v>
      </c>
      <c r="P37" s="736">
        <v>3</v>
      </c>
      <c r="Q37" s="736">
        <v>3</v>
      </c>
      <c r="R37" s="736">
        <v>3</v>
      </c>
      <c r="S37" s="736">
        <v>3</v>
      </c>
      <c r="T37" s="736">
        <v>3</v>
      </c>
      <c r="U37" s="736">
        <v>2</v>
      </c>
      <c r="V37" s="759"/>
      <c r="W37" s="736">
        <v>6</v>
      </c>
      <c r="X37" s="736">
        <v>100</v>
      </c>
      <c r="Y37" s="749">
        <v>2900</v>
      </c>
      <c r="Z37" s="736">
        <v>4</v>
      </c>
      <c r="AA37" s="736">
        <v>4</v>
      </c>
      <c r="AB37" s="736">
        <v>4</v>
      </c>
      <c r="AC37" s="736">
        <v>3</v>
      </c>
      <c r="AD37" s="736">
        <v>3</v>
      </c>
      <c r="AE37" s="736">
        <v>3</v>
      </c>
      <c r="AF37" s="736">
        <v>3</v>
      </c>
    </row>
    <row r="38" spans="1:32" ht="15">
      <c r="A38" s="729">
        <v>215</v>
      </c>
      <c r="B38" s="762">
        <v>8640</v>
      </c>
      <c r="C38" s="764">
        <v>36</v>
      </c>
      <c r="D38" s="734">
        <v>46000</v>
      </c>
      <c r="E38" s="763">
        <v>6500</v>
      </c>
      <c r="F38" s="736">
        <v>2</v>
      </c>
      <c r="G38" s="736">
        <v>1</v>
      </c>
      <c r="H38" s="736">
        <v>4</v>
      </c>
      <c r="I38" s="736">
        <v>2</v>
      </c>
      <c r="J38" s="736">
        <v>3</v>
      </c>
      <c r="K38" s="736">
        <v>3</v>
      </c>
      <c r="L38" s="736">
        <v>4</v>
      </c>
      <c r="M38" s="736">
        <v>2</v>
      </c>
      <c r="N38" s="736">
        <v>99</v>
      </c>
      <c r="O38" s="736">
        <v>3</v>
      </c>
      <c r="P38" s="736">
        <v>3</v>
      </c>
      <c r="Q38" s="736">
        <v>99</v>
      </c>
      <c r="R38" s="736">
        <v>4</v>
      </c>
      <c r="S38" s="736">
        <v>4</v>
      </c>
      <c r="T38" s="736">
        <v>4</v>
      </c>
      <c r="U38" s="736">
        <v>4</v>
      </c>
      <c r="V38" s="759"/>
      <c r="W38" s="736">
        <v>7</v>
      </c>
      <c r="X38" s="736">
        <v>45</v>
      </c>
      <c r="Y38" s="749">
        <v>2500</v>
      </c>
      <c r="Z38" s="736">
        <v>4</v>
      </c>
      <c r="AA38" s="736">
        <v>3</v>
      </c>
      <c r="AB38" s="736">
        <v>4</v>
      </c>
      <c r="AC38" s="736">
        <v>4</v>
      </c>
      <c r="AD38" s="736">
        <v>4</v>
      </c>
      <c r="AE38" s="736">
        <v>4</v>
      </c>
      <c r="AF38" s="736">
        <v>4</v>
      </c>
    </row>
    <row r="39" spans="1:32" ht="15">
      <c r="A39" s="729">
        <v>216</v>
      </c>
      <c r="B39" s="762">
        <v>4368</v>
      </c>
      <c r="C39" s="764">
        <v>28</v>
      </c>
      <c r="D39" s="734">
        <v>9600</v>
      </c>
      <c r="E39" s="763">
        <v>5000</v>
      </c>
      <c r="F39" s="736">
        <v>2</v>
      </c>
      <c r="G39" s="736">
        <v>2</v>
      </c>
      <c r="H39" s="736">
        <v>1</v>
      </c>
      <c r="I39" s="736">
        <v>2</v>
      </c>
      <c r="J39" s="736">
        <v>3</v>
      </c>
      <c r="K39" s="736">
        <v>2</v>
      </c>
      <c r="L39" s="736">
        <v>3</v>
      </c>
      <c r="M39" s="736">
        <v>1</v>
      </c>
      <c r="N39" s="736">
        <v>99</v>
      </c>
      <c r="O39" s="736">
        <v>2</v>
      </c>
      <c r="P39" s="736">
        <v>2</v>
      </c>
      <c r="Q39" s="736">
        <v>4</v>
      </c>
      <c r="R39" s="736">
        <v>3</v>
      </c>
      <c r="S39" s="736">
        <v>4</v>
      </c>
      <c r="T39" s="736">
        <v>3</v>
      </c>
      <c r="U39" s="736">
        <v>1</v>
      </c>
      <c r="V39" s="759"/>
      <c r="W39" s="736">
        <v>3</v>
      </c>
      <c r="X39" s="736">
        <v>70</v>
      </c>
      <c r="Y39" s="749">
        <v>3000</v>
      </c>
      <c r="Z39" s="736">
        <v>2</v>
      </c>
      <c r="AA39" s="736">
        <v>2</v>
      </c>
      <c r="AB39" s="736">
        <v>99</v>
      </c>
      <c r="AC39" s="736">
        <v>3</v>
      </c>
      <c r="AD39" s="736">
        <v>99</v>
      </c>
      <c r="AE39" s="736">
        <v>4</v>
      </c>
      <c r="AF39" s="736">
        <v>2</v>
      </c>
    </row>
    <row r="40" spans="1:32" ht="15">
      <c r="A40" s="729">
        <v>217</v>
      </c>
      <c r="B40" s="762">
        <v>5040</v>
      </c>
      <c r="C40" s="764">
        <v>37</v>
      </c>
      <c r="D40" s="734">
        <v>9234</v>
      </c>
      <c r="E40" s="763">
        <v>5500</v>
      </c>
      <c r="F40" s="736">
        <v>4</v>
      </c>
      <c r="G40" s="736">
        <v>4</v>
      </c>
      <c r="H40" s="736">
        <v>4</v>
      </c>
      <c r="I40" s="736">
        <v>4</v>
      </c>
      <c r="J40" s="736">
        <v>4</v>
      </c>
      <c r="K40" s="736">
        <v>3</v>
      </c>
      <c r="L40" s="736">
        <v>4</v>
      </c>
      <c r="M40" s="736">
        <v>99</v>
      </c>
      <c r="N40" s="736">
        <v>99</v>
      </c>
      <c r="O40" s="736">
        <v>3</v>
      </c>
      <c r="P40" s="736">
        <v>4</v>
      </c>
      <c r="Q40" s="736">
        <v>3</v>
      </c>
      <c r="R40" s="736">
        <v>3</v>
      </c>
      <c r="S40" s="736">
        <v>3</v>
      </c>
      <c r="T40" s="736">
        <v>3</v>
      </c>
      <c r="U40" s="736">
        <v>3</v>
      </c>
      <c r="V40" s="759"/>
      <c r="W40" s="736">
        <v>2</v>
      </c>
      <c r="X40" s="736">
        <v>26</v>
      </c>
      <c r="Y40" s="749">
        <v>2600</v>
      </c>
      <c r="Z40" s="736">
        <v>3</v>
      </c>
      <c r="AA40" s="736">
        <v>4</v>
      </c>
      <c r="AB40" s="736">
        <v>4</v>
      </c>
      <c r="AC40" s="736">
        <v>3</v>
      </c>
      <c r="AD40" s="736">
        <v>4</v>
      </c>
      <c r="AE40" s="736">
        <v>4</v>
      </c>
      <c r="AF40" s="736">
        <v>3</v>
      </c>
    </row>
    <row r="41" spans="1:32" ht="15">
      <c r="A41" s="729">
        <v>218</v>
      </c>
      <c r="B41" s="762">
        <v>3000</v>
      </c>
      <c r="C41" s="764">
        <v>30</v>
      </c>
      <c r="D41" s="734">
        <v>6000</v>
      </c>
      <c r="E41" s="763">
        <v>4000</v>
      </c>
      <c r="F41" s="736">
        <v>3</v>
      </c>
      <c r="G41" s="736">
        <v>2</v>
      </c>
      <c r="H41" s="736">
        <v>2</v>
      </c>
      <c r="I41" s="736">
        <v>3</v>
      </c>
      <c r="J41" s="736">
        <v>4</v>
      </c>
      <c r="K41" s="736">
        <v>3</v>
      </c>
      <c r="L41" s="736">
        <v>3</v>
      </c>
      <c r="M41" s="736">
        <v>2</v>
      </c>
      <c r="N41" s="736">
        <v>99</v>
      </c>
      <c r="O41" s="736">
        <v>3</v>
      </c>
      <c r="P41" s="736">
        <v>3</v>
      </c>
      <c r="Q41" s="736">
        <v>2</v>
      </c>
      <c r="R41" s="736">
        <v>4</v>
      </c>
      <c r="S41" s="736">
        <v>4</v>
      </c>
      <c r="T41" s="736">
        <v>4</v>
      </c>
      <c r="U41" s="736">
        <v>4</v>
      </c>
      <c r="V41" s="759"/>
      <c r="W41" s="736">
        <v>4</v>
      </c>
      <c r="X41" s="736">
        <v>100</v>
      </c>
      <c r="Y41" s="749">
        <v>4000</v>
      </c>
      <c r="Z41" s="736">
        <v>2</v>
      </c>
      <c r="AA41" s="736">
        <v>0</v>
      </c>
      <c r="AB41" s="736">
        <v>3</v>
      </c>
      <c r="AC41" s="736">
        <v>3</v>
      </c>
      <c r="AD41" s="736">
        <v>4</v>
      </c>
      <c r="AE41" s="736">
        <v>4</v>
      </c>
      <c r="AF41" s="736">
        <v>2</v>
      </c>
    </row>
    <row r="42" spans="1:32" ht="15">
      <c r="A42" s="729">
        <v>219</v>
      </c>
      <c r="B42" s="762">
        <v>5220</v>
      </c>
      <c r="C42" s="764">
        <v>25</v>
      </c>
      <c r="D42" s="734">
        <v>11000</v>
      </c>
      <c r="E42" s="763">
        <v>5000</v>
      </c>
      <c r="F42" s="736">
        <v>3</v>
      </c>
      <c r="G42" s="736">
        <v>3</v>
      </c>
      <c r="H42" s="736">
        <v>0</v>
      </c>
      <c r="I42" s="736">
        <v>3</v>
      </c>
      <c r="J42" s="736">
        <v>4</v>
      </c>
      <c r="K42" s="736">
        <v>3</v>
      </c>
      <c r="L42" s="736">
        <v>3</v>
      </c>
      <c r="M42" s="736">
        <v>99</v>
      </c>
      <c r="N42" s="736">
        <v>3</v>
      </c>
      <c r="O42" s="736">
        <v>3</v>
      </c>
      <c r="P42" s="736">
        <v>3</v>
      </c>
      <c r="Q42" s="736">
        <v>3</v>
      </c>
      <c r="R42" s="736">
        <v>4</v>
      </c>
      <c r="S42" s="736">
        <v>4</v>
      </c>
      <c r="T42" s="736">
        <v>4</v>
      </c>
      <c r="U42" s="736">
        <v>4</v>
      </c>
      <c r="V42" s="759"/>
      <c r="W42" s="736">
        <v>3</v>
      </c>
      <c r="X42" s="736">
        <v>50</v>
      </c>
      <c r="Y42" s="749">
        <v>5000</v>
      </c>
      <c r="Z42" s="736">
        <v>3</v>
      </c>
      <c r="AA42" s="736">
        <v>3</v>
      </c>
      <c r="AB42" s="736">
        <v>3</v>
      </c>
      <c r="AC42" s="736">
        <v>4</v>
      </c>
      <c r="AD42" s="736">
        <v>3</v>
      </c>
      <c r="AE42" s="736">
        <v>3</v>
      </c>
      <c r="AF42" s="736">
        <v>3</v>
      </c>
    </row>
    <row r="43" spans="1:32" ht="15">
      <c r="A43" s="729">
        <v>220</v>
      </c>
      <c r="B43" s="762">
        <v>11000</v>
      </c>
      <c r="C43" s="764">
        <v>60</v>
      </c>
      <c r="D43" s="734">
        <v>35300</v>
      </c>
      <c r="E43" s="763">
        <v>6300</v>
      </c>
      <c r="F43" s="736">
        <v>2</v>
      </c>
      <c r="G43" s="736">
        <v>1</v>
      </c>
      <c r="H43" s="736">
        <v>2</v>
      </c>
      <c r="I43" s="736">
        <v>2</v>
      </c>
      <c r="J43" s="736">
        <v>2</v>
      </c>
      <c r="K43" s="736">
        <v>2</v>
      </c>
      <c r="L43" s="736">
        <v>3</v>
      </c>
      <c r="M43" s="736">
        <v>2</v>
      </c>
      <c r="N43" s="736">
        <v>3</v>
      </c>
      <c r="O43" s="736">
        <v>3</v>
      </c>
      <c r="P43" s="736">
        <v>3</v>
      </c>
      <c r="Q43" s="736">
        <v>3</v>
      </c>
      <c r="R43" s="736">
        <v>4</v>
      </c>
      <c r="S43" s="736">
        <v>3</v>
      </c>
      <c r="T43" s="736">
        <v>2</v>
      </c>
      <c r="U43" s="736">
        <v>2</v>
      </c>
      <c r="V43" s="759"/>
      <c r="W43" s="736">
        <v>5</v>
      </c>
      <c r="X43" s="736">
        <v>65</v>
      </c>
      <c r="Y43" s="749">
        <v>2700</v>
      </c>
      <c r="Z43" s="736">
        <v>3</v>
      </c>
      <c r="AA43" s="736">
        <v>2</v>
      </c>
      <c r="AB43" s="736">
        <v>1</v>
      </c>
      <c r="AC43" s="736">
        <v>3</v>
      </c>
      <c r="AD43" s="736">
        <v>3</v>
      </c>
      <c r="AE43" s="736">
        <v>2</v>
      </c>
      <c r="AF43" s="736">
        <v>2</v>
      </c>
    </row>
    <row r="44" spans="1:32" ht="15">
      <c r="A44" s="729">
        <v>221</v>
      </c>
      <c r="B44" s="762">
        <v>9000</v>
      </c>
      <c r="C44" s="764">
        <v>40</v>
      </c>
      <c r="D44" s="734">
        <v>13500</v>
      </c>
      <c r="E44" s="763">
        <v>10000</v>
      </c>
      <c r="F44" s="736">
        <v>4</v>
      </c>
      <c r="G44" s="736">
        <v>3</v>
      </c>
      <c r="H44" s="736">
        <v>3</v>
      </c>
      <c r="I44" s="736">
        <v>3</v>
      </c>
      <c r="J44" s="736">
        <v>3</v>
      </c>
      <c r="K44" s="736">
        <v>3</v>
      </c>
      <c r="L44" s="736">
        <v>3</v>
      </c>
      <c r="M44" s="736">
        <v>3</v>
      </c>
      <c r="N44" s="736">
        <v>3</v>
      </c>
      <c r="O44" s="736">
        <v>3</v>
      </c>
      <c r="P44" s="736">
        <v>3</v>
      </c>
      <c r="Q44" s="736">
        <v>3</v>
      </c>
      <c r="R44" s="736">
        <v>3</v>
      </c>
      <c r="S44" s="736">
        <v>4</v>
      </c>
      <c r="T44" s="736">
        <v>2</v>
      </c>
      <c r="U44" s="736">
        <v>2</v>
      </c>
      <c r="V44" s="759"/>
      <c r="W44" s="736">
        <v>3</v>
      </c>
      <c r="X44" s="736">
        <v>80</v>
      </c>
      <c r="Y44" s="749">
        <v>3000</v>
      </c>
      <c r="Z44" s="736">
        <v>3</v>
      </c>
      <c r="AA44" s="736">
        <v>3</v>
      </c>
      <c r="AB44" s="736">
        <v>3</v>
      </c>
      <c r="AC44" s="736">
        <v>3</v>
      </c>
      <c r="AD44" s="736">
        <v>2</v>
      </c>
      <c r="AE44" s="736">
        <v>4</v>
      </c>
      <c r="AF44" s="736">
        <v>3</v>
      </c>
    </row>
    <row r="45" spans="1:32" ht="15">
      <c r="A45" s="729">
        <v>226</v>
      </c>
      <c r="B45" s="762">
        <v>12960</v>
      </c>
      <c r="C45" s="764">
        <v>81</v>
      </c>
      <c r="D45" s="734">
        <v>46250</v>
      </c>
      <c r="E45" s="763">
        <v>4000</v>
      </c>
      <c r="F45" s="736">
        <v>2</v>
      </c>
      <c r="G45" s="736">
        <v>1</v>
      </c>
      <c r="H45" s="736">
        <v>1</v>
      </c>
      <c r="I45" s="736">
        <v>2</v>
      </c>
      <c r="J45" s="736">
        <v>3</v>
      </c>
      <c r="K45" s="736">
        <v>3</v>
      </c>
      <c r="L45" s="736">
        <v>4</v>
      </c>
      <c r="M45" s="736">
        <v>2</v>
      </c>
      <c r="N45" s="736">
        <v>99</v>
      </c>
      <c r="O45" s="736">
        <v>3</v>
      </c>
      <c r="P45" s="736">
        <v>4</v>
      </c>
      <c r="Q45" s="736">
        <v>4</v>
      </c>
      <c r="R45" s="736">
        <v>4</v>
      </c>
      <c r="S45" s="736">
        <v>3</v>
      </c>
      <c r="T45" s="736">
        <v>3</v>
      </c>
      <c r="U45" s="736">
        <v>1</v>
      </c>
      <c r="V45" s="759"/>
      <c r="W45" s="736">
        <v>2</v>
      </c>
      <c r="X45" s="736">
        <v>40</v>
      </c>
      <c r="Y45" s="749"/>
      <c r="Z45" s="736">
        <v>3</v>
      </c>
      <c r="AA45" s="736">
        <v>2</v>
      </c>
      <c r="AB45" s="736">
        <v>2</v>
      </c>
      <c r="AC45" s="736">
        <v>4</v>
      </c>
      <c r="AD45" s="736">
        <v>2</v>
      </c>
      <c r="AE45" s="736">
        <v>2</v>
      </c>
      <c r="AF45" s="736">
        <v>2</v>
      </c>
    </row>
    <row r="46" spans="1:32" ht="15">
      <c r="A46" s="729">
        <v>233</v>
      </c>
      <c r="B46" s="762">
        <v>6500</v>
      </c>
      <c r="C46" s="764">
        <v>31</v>
      </c>
      <c r="D46" s="734">
        <v>11700</v>
      </c>
      <c r="E46" s="763">
        <v>11700</v>
      </c>
      <c r="F46" s="736">
        <v>2</v>
      </c>
      <c r="G46" s="736">
        <v>2</v>
      </c>
      <c r="H46" s="736">
        <v>2</v>
      </c>
      <c r="I46" s="736">
        <v>3</v>
      </c>
      <c r="J46" s="736">
        <v>4</v>
      </c>
      <c r="K46" s="736">
        <v>4</v>
      </c>
      <c r="L46" s="736">
        <v>4</v>
      </c>
      <c r="M46" s="736">
        <v>3</v>
      </c>
      <c r="N46" s="736">
        <v>99</v>
      </c>
      <c r="O46" s="736">
        <v>3</v>
      </c>
      <c r="P46" s="736">
        <v>3</v>
      </c>
      <c r="Q46" s="736">
        <v>3</v>
      </c>
      <c r="R46" s="736">
        <v>3</v>
      </c>
      <c r="S46" s="736">
        <v>3</v>
      </c>
      <c r="T46" s="736">
        <v>2</v>
      </c>
      <c r="U46" s="736">
        <v>2</v>
      </c>
      <c r="V46" s="759"/>
      <c r="W46" s="736">
        <v>3</v>
      </c>
      <c r="X46" s="736">
        <v>20</v>
      </c>
      <c r="Y46" s="749">
        <v>3000</v>
      </c>
      <c r="Z46" s="736">
        <v>3</v>
      </c>
      <c r="AA46" s="736">
        <v>3</v>
      </c>
      <c r="AB46" s="736">
        <v>4</v>
      </c>
      <c r="AC46" s="736">
        <v>2</v>
      </c>
      <c r="AD46" s="736">
        <v>3</v>
      </c>
      <c r="AE46" s="736">
        <v>4</v>
      </c>
      <c r="AF46" s="736">
        <v>4</v>
      </c>
    </row>
    <row r="47" spans="1:32" ht="15">
      <c r="A47" s="729">
        <v>249</v>
      </c>
      <c r="B47" s="762">
        <v>2920</v>
      </c>
      <c r="C47" s="764">
        <v>20</v>
      </c>
      <c r="D47" s="734">
        <v>11848</v>
      </c>
      <c r="E47" s="763">
        <v>8800</v>
      </c>
      <c r="F47" s="736">
        <v>4</v>
      </c>
      <c r="G47" s="736">
        <v>4</v>
      </c>
      <c r="H47" s="736">
        <v>2</v>
      </c>
      <c r="I47" s="736">
        <v>2</v>
      </c>
      <c r="J47" s="736">
        <v>4</v>
      </c>
      <c r="K47" s="736">
        <v>3</v>
      </c>
      <c r="L47" s="736">
        <v>3</v>
      </c>
      <c r="M47" s="736">
        <v>2</v>
      </c>
      <c r="N47" s="736">
        <v>99</v>
      </c>
      <c r="O47" s="736">
        <v>3</v>
      </c>
      <c r="P47" s="736">
        <v>3</v>
      </c>
      <c r="Q47" s="736">
        <v>3</v>
      </c>
      <c r="R47" s="736">
        <v>4</v>
      </c>
      <c r="S47" s="736">
        <v>4</v>
      </c>
      <c r="T47" s="736">
        <v>4</v>
      </c>
      <c r="U47" s="736">
        <v>3</v>
      </c>
      <c r="V47" s="759"/>
      <c r="W47" s="736">
        <v>2</v>
      </c>
      <c r="X47" s="736">
        <v>60</v>
      </c>
      <c r="Y47" s="749">
        <v>7200</v>
      </c>
      <c r="Z47" s="736">
        <v>3</v>
      </c>
      <c r="AA47" s="736">
        <v>2</v>
      </c>
      <c r="AB47" s="736">
        <v>2</v>
      </c>
      <c r="AC47" s="736">
        <v>3</v>
      </c>
      <c r="AD47" s="736">
        <v>3</v>
      </c>
      <c r="AE47" s="736">
        <v>4</v>
      </c>
      <c r="AF47" s="736">
        <v>3</v>
      </c>
    </row>
    <row r="48" spans="1:32" ht="15">
      <c r="A48" s="729">
        <v>255</v>
      </c>
      <c r="B48" s="762">
        <v>4500</v>
      </c>
      <c r="C48" s="762">
        <v>25</v>
      </c>
      <c r="D48" s="734">
        <v>10500</v>
      </c>
      <c r="E48" s="763">
        <v>5500</v>
      </c>
      <c r="F48" s="736">
        <v>3</v>
      </c>
      <c r="G48" s="736">
        <v>3</v>
      </c>
      <c r="H48" s="736">
        <v>2</v>
      </c>
      <c r="I48" s="736">
        <v>3</v>
      </c>
      <c r="J48" s="736">
        <v>3</v>
      </c>
      <c r="K48" s="736">
        <v>2</v>
      </c>
      <c r="L48" s="736">
        <v>4</v>
      </c>
      <c r="M48" s="736">
        <v>2</v>
      </c>
      <c r="N48" s="736">
        <v>3</v>
      </c>
      <c r="O48" s="736">
        <v>2</v>
      </c>
      <c r="P48" s="736">
        <v>2</v>
      </c>
      <c r="Q48" s="736">
        <v>3</v>
      </c>
      <c r="R48" s="736">
        <v>3</v>
      </c>
      <c r="S48" s="736">
        <v>3</v>
      </c>
      <c r="T48" s="736">
        <v>2</v>
      </c>
      <c r="U48" s="736">
        <v>2</v>
      </c>
      <c r="V48" s="759"/>
      <c r="W48" s="736">
        <v>3</v>
      </c>
      <c r="X48" s="736">
        <v>35</v>
      </c>
      <c r="Y48" s="749">
        <v>3000</v>
      </c>
      <c r="Z48" s="736">
        <v>3</v>
      </c>
      <c r="AA48" s="736">
        <v>2</v>
      </c>
      <c r="AB48" s="736">
        <v>3</v>
      </c>
      <c r="AC48" s="736">
        <v>3</v>
      </c>
      <c r="AD48" s="736">
        <v>2</v>
      </c>
      <c r="AE48" s="736">
        <v>3</v>
      </c>
      <c r="AF48" s="736">
        <v>2</v>
      </c>
    </row>
    <row r="49" spans="1:32" ht="15">
      <c r="A49" s="729">
        <v>269</v>
      </c>
      <c r="B49" s="764">
        <v>4750</v>
      </c>
      <c r="C49" s="764">
        <v>25</v>
      </c>
      <c r="D49" s="743">
        <v>12300</v>
      </c>
      <c r="E49" s="763">
        <v>6000</v>
      </c>
      <c r="F49" s="736">
        <v>3</v>
      </c>
      <c r="G49" s="736">
        <v>3</v>
      </c>
      <c r="H49" s="736">
        <v>3</v>
      </c>
      <c r="I49" s="736">
        <v>2</v>
      </c>
      <c r="J49" s="736">
        <v>4</v>
      </c>
      <c r="K49" s="736">
        <v>3</v>
      </c>
      <c r="L49" s="736">
        <v>4</v>
      </c>
      <c r="M49" s="736">
        <v>99</v>
      </c>
      <c r="N49" s="736">
        <v>0</v>
      </c>
      <c r="O49" s="736">
        <v>3</v>
      </c>
      <c r="P49" s="736">
        <v>3</v>
      </c>
      <c r="Q49" s="736">
        <v>1</v>
      </c>
      <c r="R49" s="736">
        <v>3</v>
      </c>
      <c r="S49" s="736">
        <v>2</v>
      </c>
      <c r="T49" s="736">
        <v>2</v>
      </c>
      <c r="U49" s="736">
        <v>1</v>
      </c>
      <c r="V49" s="759"/>
      <c r="W49" s="736">
        <v>2</v>
      </c>
      <c r="X49" s="736">
        <v>30</v>
      </c>
      <c r="Y49" s="749">
        <v>2000</v>
      </c>
      <c r="Z49" s="736">
        <v>2</v>
      </c>
      <c r="AA49" s="736">
        <v>2</v>
      </c>
      <c r="AB49" s="736">
        <v>3</v>
      </c>
      <c r="AC49" s="736">
        <v>2</v>
      </c>
      <c r="AD49" s="736">
        <v>4</v>
      </c>
      <c r="AE49" s="736">
        <v>3</v>
      </c>
      <c r="AF49" s="736">
        <v>3</v>
      </c>
    </row>
    <row r="50" spans="1:32" ht="15">
      <c r="A50" s="729">
        <v>270</v>
      </c>
      <c r="B50" s="764">
        <v>7200</v>
      </c>
      <c r="C50" s="764">
        <v>30</v>
      </c>
      <c r="D50" s="743">
        <v>22250</v>
      </c>
      <c r="E50" s="763">
        <v>500</v>
      </c>
      <c r="F50" s="736">
        <v>3</v>
      </c>
      <c r="G50" s="736">
        <v>2</v>
      </c>
      <c r="H50" s="736">
        <v>2</v>
      </c>
      <c r="I50" s="736">
        <v>2</v>
      </c>
      <c r="J50" s="736">
        <v>4</v>
      </c>
      <c r="K50" s="736">
        <v>3</v>
      </c>
      <c r="L50" s="736">
        <v>3</v>
      </c>
      <c r="M50" s="736">
        <v>99</v>
      </c>
      <c r="N50" s="736">
        <v>99</v>
      </c>
      <c r="O50" s="736">
        <v>4</v>
      </c>
      <c r="P50" s="736">
        <v>3</v>
      </c>
      <c r="Q50" s="736">
        <v>99</v>
      </c>
      <c r="R50" s="736">
        <v>4</v>
      </c>
      <c r="S50" s="736">
        <v>2</v>
      </c>
      <c r="T50" s="736">
        <v>3</v>
      </c>
      <c r="U50" s="736">
        <v>2</v>
      </c>
      <c r="V50" s="759"/>
      <c r="W50" s="736">
        <v>13</v>
      </c>
      <c r="X50" s="736">
        <v>30</v>
      </c>
      <c r="Y50" s="749">
        <v>2860</v>
      </c>
      <c r="Z50" s="736">
        <v>1</v>
      </c>
      <c r="AA50" s="736">
        <v>0</v>
      </c>
      <c r="AB50" s="736">
        <v>3</v>
      </c>
      <c r="AC50" s="736">
        <v>4</v>
      </c>
      <c r="AD50" s="736">
        <v>4</v>
      </c>
      <c r="AE50" s="736">
        <v>4</v>
      </c>
      <c r="AF50" s="736">
        <v>4</v>
      </c>
    </row>
    <row r="51" spans="1:32" ht="15">
      <c r="A51" s="729">
        <v>281</v>
      </c>
      <c r="B51" s="764">
        <v>12500</v>
      </c>
      <c r="C51" s="764">
        <v>50</v>
      </c>
      <c r="D51" s="743">
        <v>13000</v>
      </c>
      <c r="E51" s="763">
        <v>10000</v>
      </c>
      <c r="F51" s="736">
        <v>2</v>
      </c>
      <c r="G51" s="736">
        <v>2</v>
      </c>
      <c r="H51" s="736">
        <v>1</v>
      </c>
      <c r="I51" s="736">
        <v>2</v>
      </c>
      <c r="J51" s="736">
        <v>4</v>
      </c>
      <c r="K51" s="736">
        <v>3</v>
      </c>
      <c r="L51" s="736">
        <v>3</v>
      </c>
      <c r="M51" s="736">
        <v>2</v>
      </c>
      <c r="N51" s="736">
        <v>3</v>
      </c>
      <c r="O51" s="736">
        <v>3</v>
      </c>
      <c r="P51" s="736">
        <v>3</v>
      </c>
      <c r="Q51" s="736">
        <v>3</v>
      </c>
      <c r="R51" s="736">
        <v>4</v>
      </c>
      <c r="S51" s="736">
        <v>4</v>
      </c>
      <c r="T51" s="736">
        <v>4</v>
      </c>
      <c r="U51" s="736">
        <v>3</v>
      </c>
      <c r="V51" s="759"/>
      <c r="W51" s="736">
        <v>6</v>
      </c>
      <c r="X51" s="736">
        <v>60</v>
      </c>
      <c r="Y51" s="749">
        <v>3000</v>
      </c>
      <c r="Z51" s="736">
        <v>3</v>
      </c>
      <c r="AA51" s="736">
        <v>1</v>
      </c>
      <c r="AB51" s="736">
        <v>2</v>
      </c>
      <c r="AC51" s="736">
        <v>4</v>
      </c>
      <c r="AD51" s="736">
        <v>3</v>
      </c>
      <c r="AE51" s="736">
        <v>3</v>
      </c>
      <c r="AF51" s="736">
        <v>3</v>
      </c>
    </row>
    <row r="52" spans="1:32" ht="15">
      <c r="A52" s="729">
        <v>282</v>
      </c>
      <c r="B52" s="762">
        <v>1500</v>
      </c>
      <c r="C52" s="764">
        <v>10</v>
      </c>
      <c r="D52" s="734">
        <v>2200</v>
      </c>
      <c r="E52" s="763">
        <v>2000</v>
      </c>
      <c r="F52" s="736">
        <v>4</v>
      </c>
      <c r="G52" s="736">
        <v>3</v>
      </c>
      <c r="H52" s="736">
        <v>4</v>
      </c>
      <c r="I52" s="736">
        <v>3</v>
      </c>
      <c r="J52" s="736">
        <v>3</v>
      </c>
      <c r="K52" s="736">
        <v>3</v>
      </c>
      <c r="L52" s="736">
        <v>4</v>
      </c>
      <c r="M52" s="736">
        <v>3</v>
      </c>
      <c r="N52" s="736">
        <v>2</v>
      </c>
      <c r="O52" s="736">
        <v>3</v>
      </c>
      <c r="P52" s="736">
        <v>3</v>
      </c>
      <c r="Q52" s="736">
        <v>2</v>
      </c>
      <c r="R52" s="736">
        <v>4</v>
      </c>
      <c r="S52" s="736">
        <v>3</v>
      </c>
      <c r="T52" s="736">
        <v>3</v>
      </c>
      <c r="U52" s="736">
        <v>2</v>
      </c>
      <c r="V52" s="759"/>
      <c r="W52" s="736"/>
      <c r="X52" s="736"/>
      <c r="Y52" s="749"/>
      <c r="Z52" s="736"/>
      <c r="AA52" s="736"/>
      <c r="AB52" s="736"/>
      <c r="AC52" s="736"/>
      <c r="AD52" s="736"/>
      <c r="AE52" s="736"/>
      <c r="AF52" s="736"/>
    </row>
  </sheetData>
  <sortState xmlns:xlrd2="http://schemas.microsoft.com/office/spreadsheetml/2017/richdata2" ref="A2:AF52">
    <sortCondition ref="A2"/>
  </sortState>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53"/>
  <sheetViews>
    <sheetView workbookViewId="0">
      <selection activeCell="I14" sqref="I14"/>
    </sheetView>
  </sheetViews>
  <sheetFormatPr baseColWidth="10" defaultRowHeight="13"/>
  <sheetData>
    <row r="1" spans="1:25" ht="64">
      <c r="A1" s="789" t="s">
        <v>0</v>
      </c>
      <c r="B1" s="770" t="s">
        <v>716</v>
      </c>
      <c r="C1" s="770" t="s">
        <v>717</v>
      </c>
      <c r="D1" s="771" t="s">
        <v>718</v>
      </c>
      <c r="E1" s="771" t="s">
        <v>719</v>
      </c>
      <c r="F1" s="788" t="s">
        <v>217</v>
      </c>
      <c r="G1" s="788" t="s">
        <v>218</v>
      </c>
      <c r="H1" s="788" t="s">
        <v>219</v>
      </c>
      <c r="I1" s="788" t="s">
        <v>701</v>
      </c>
      <c r="J1" s="788" t="s">
        <v>223</v>
      </c>
      <c r="K1" s="788" t="s">
        <v>224</v>
      </c>
      <c r="L1" s="788" t="s">
        <v>225</v>
      </c>
      <c r="M1" s="788" t="s">
        <v>226</v>
      </c>
      <c r="N1" s="788" t="s">
        <v>231</v>
      </c>
      <c r="O1" s="788" t="s">
        <v>232</v>
      </c>
      <c r="P1" s="788" t="s">
        <v>239</v>
      </c>
      <c r="Q1" s="788" t="s">
        <v>702</v>
      </c>
      <c r="R1" s="788" t="s">
        <v>720</v>
      </c>
      <c r="S1" s="788" t="s">
        <v>721</v>
      </c>
      <c r="T1" s="788" t="s">
        <v>722</v>
      </c>
      <c r="U1" s="788" t="s">
        <v>723</v>
      </c>
      <c r="V1" s="788" t="s">
        <v>244</v>
      </c>
      <c r="W1" s="788" t="s">
        <v>703</v>
      </c>
      <c r="X1" s="788" t="s">
        <v>245</v>
      </c>
      <c r="Y1" s="788" t="s">
        <v>246</v>
      </c>
    </row>
    <row r="2" spans="1:25">
      <c r="A2" s="768">
        <v>103</v>
      </c>
      <c r="B2" s="781">
        <v>27</v>
      </c>
      <c r="C2" s="781">
        <v>5066</v>
      </c>
      <c r="D2" s="774">
        <v>14000</v>
      </c>
      <c r="E2" s="783">
        <v>14000</v>
      </c>
      <c r="F2" s="784">
        <v>3</v>
      </c>
      <c r="G2" s="784">
        <v>1</v>
      </c>
      <c r="H2" s="784">
        <v>2</v>
      </c>
      <c r="I2" s="784">
        <v>2</v>
      </c>
      <c r="J2" s="784">
        <v>3</v>
      </c>
      <c r="K2" s="784">
        <v>2</v>
      </c>
      <c r="L2" s="784">
        <v>2</v>
      </c>
      <c r="M2" s="784">
        <v>1</v>
      </c>
      <c r="N2" s="784">
        <v>99</v>
      </c>
      <c r="O2" s="784">
        <v>3</v>
      </c>
      <c r="P2" s="784">
        <v>2</v>
      </c>
      <c r="Q2" s="784">
        <v>2</v>
      </c>
      <c r="R2" s="784">
        <v>99</v>
      </c>
      <c r="S2" s="784">
        <v>99</v>
      </c>
      <c r="T2" s="784">
        <v>2</v>
      </c>
      <c r="U2" s="784">
        <v>2</v>
      </c>
      <c r="V2" s="784">
        <v>3</v>
      </c>
      <c r="W2" s="784">
        <v>4</v>
      </c>
      <c r="X2" s="784">
        <v>4</v>
      </c>
      <c r="Y2" s="784">
        <v>2</v>
      </c>
    </row>
    <row r="3" spans="1:25">
      <c r="A3" s="791">
        <v>104</v>
      </c>
      <c r="B3" s="784">
        <v>21</v>
      </c>
      <c r="C3" s="784">
        <v>5000</v>
      </c>
      <c r="D3" s="777">
        <v>7000</v>
      </c>
      <c r="E3" s="786">
        <v>7500</v>
      </c>
      <c r="F3" s="784">
        <v>3</v>
      </c>
      <c r="G3" s="784">
        <v>2</v>
      </c>
      <c r="H3" s="784">
        <v>2</v>
      </c>
      <c r="I3" s="784">
        <v>2</v>
      </c>
      <c r="J3" s="784">
        <v>3</v>
      </c>
      <c r="K3" s="784">
        <v>3</v>
      </c>
      <c r="L3" s="784">
        <v>3</v>
      </c>
      <c r="M3" s="784">
        <v>2</v>
      </c>
      <c r="N3" s="784">
        <v>99</v>
      </c>
      <c r="O3" s="784">
        <v>3</v>
      </c>
      <c r="P3" s="784">
        <v>4</v>
      </c>
      <c r="Q3" s="784">
        <v>3</v>
      </c>
      <c r="R3" s="784">
        <v>3</v>
      </c>
      <c r="S3" s="784">
        <v>1</v>
      </c>
      <c r="T3" s="784">
        <v>3</v>
      </c>
      <c r="U3" s="784">
        <v>3</v>
      </c>
      <c r="V3" s="784">
        <v>4</v>
      </c>
      <c r="W3" s="784">
        <v>4</v>
      </c>
      <c r="X3" s="784">
        <v>3</v>
      </c>
      <c r="Y3" s="784">
        <v>2</v>
      </c>
    </row>
    <row r="4" spans="1:25">
      <c r="A4" s="791">
        <v>105</v>
      </c>
      <c r="B4" s="784">
        <v>15</v>
      </c>
      <c r="C4" s="785">
        <v>3300</v>
      </c>
      <c r="D4" s="777">
        <v>12000</v>
      </c>
      <c r="E4" s="786">
        <v>12000</v>
      </c>
      <c r="F4" s="784">
        <v>3</v>
      </c>
      <c r="G4" s="784">
        <v>3</v>
      </c>
      <c r="H4" s="784">
        <v>3</v>
      </c>
      <c r="I4" s="784">
        <v>4</v>
      </c>
      <c r="J4" s="784">
        <v>4</v>
      </c>
      <c r="K4" s="784">
        <v>3</v>
      </c>
      <c r="L4" s="784">
        <v>3</v>
      </c>
      <c r="M4" s="784">
        <v>2</v>
      </c>
      <c r="N4" s="784">
        <v>99</v>
      </c>
      <c r="O4" s="784">
        <v>2</v>
      </c>
      <c r="P4" s="784">
        <v>3</v>
      </c>
      <c r="Q4" s="784">
        <v>3</v>
      </c>
      <c r="R4" s="784">
        <v>3</v>
      </c>
      <c r="S4" s="784">
        <v>1</v>
      </c>
      <c r="T4" s="784">
        <v>0</v>
      </c>
      <c r="U4" s="784">
        <v>1</v>
      </c>
      <c r="V4" s="784">
        <v>4</v>
      </c>
      <c r="W4" s="784">
        <v>4</v>
      </c>
      <c r="X4" s="784">
        <v>2</v>
      </c>
      <c r="Y4" s="784">
        <v>2</v>
      </c>
    </row>
    <row r="5" spans="1:25">
      <c r="A5" s="791">
        <v>106</v>
      </c>
      <c r="B5" s="784">
        <v>8</v>
      </c>
      <c r="C5" s="785">
        <v>1400</v>
      </c>
      <c r="D5" s="777">
        <v>2500</v>
      </c>
      <c r="E5" s="786">
        <v>3000</v>
      </c>
      <c r="F5" s="784">
        <v>2</v>
      </c>
      <c r="G5" s="784">
        <v>2</v>
      </c>
      <c r="H5" s="784">
        <v>0</v>
      </c>
      <c r="I5" s="784">
        <v>2</v>
      </c>
      <c r="J5" s="784">
        <v>3</v>
      </c>
      <c r="K5" s="784">
        <v>2</v>
      </c>
      <c r="L5" s="784">
        <v>3</v>
      </c>
      <c r="M5" s="784">
        <v>99</v>
      </c>
      <c r="N5" s="784">
        <v>99</v>
      </c>
      <c r="O5" s="784">
        <v>2</v>
      </c>
      <c r="P5" s="784">
        <v>3</v>
      </c>
      <c r="Q5" s="784">
        <v>2</v>
      </c>
      <c r="R5" s="784">
        <v>99</v>
      </c>
      <c r="S5" s="784">
        <v>99</v>
      </c>
      <c r="T5" s="784">
        <v>3</v>
      </c>
      <c r="U5" s="784">
        <v>2</v>
      </c>
      <c r="V5" s="784">
        <v>3</v>
      </c>
      <c r="W5" s="784">
        <v>3</v>
      </c>
      <c r="X5" s="784">
        <v>2</v>
      </c>
      <c r="Y5" s="784">
        <v>2</v>
      </c>
    </row>
    <row r="6" spans="1:25">
      <c r="A6" s="791">
        <v>108</v>
      </c>
      <c r="B6" s="776">
        <v>90</v>
      </c>
      <c r="C6" s="779">
        <v>21150</v>
      </c>
      <c r="D6" s="777">
        <v>6000</v>
      </c>
      <c r="E6" s="778">
        <v>40888</v>
      </c>
      <c r="F6" s="776">
        <v>2</v>
      </c>
      <c r="G6" s="776">
        <v>0</v>
      </c>
      <c r="H6" s="776">
        <v>3</v>
      </c>
      <c r="I6" s="776">
        <v>3</v>
      </c>
      <c r="J6" s="776">
        <v>3</v>
      </c>
      <c r="K6" s="776">
        <v>3</v>
      </c>
      <c r="L6" s="776">
        <v>4</v>
      </c>
      <c r="M6" s="776">
        <v>2</v>
      </c>
      <c r="N6" s="776">
        <v>3</v>
      </c>
      <c r="O6" s="776">
        <v>3</v>
      </c>
      <c r="P6" s="776">
        <v>4</v>
      </c>
      <c r="Q6" s="776">
        <v>99</v>
      </c>
      <c r="R6" s="776">
        <v>3</v>
      </c>
      <c r="S6" s="776">
        <v>3</v>
      </c>
      <c r="T6" s="776">
        <v>99</v>
      </c>
      <c r="U6" s="776">
        <v>99</v>
      </c>
      <c r="V6" s="776">
        <v>4</v>
      </c>
      <c r="W6" s="776">
        <v>3</v>
      </c>
      <c r="X6" s="776">
        <v>3</v>
      </c>
      <c r="Y6" s="776">
        <v>3</v>
      </c>
    </row>
    <row r="7" spans="1:25">
      <c r="A7" s="768">
        <v>109</v>
      </c>
      <c r="B7" s="772">
        <v>23</v>
      </c>
      <c r="C7" s="773">
        <v>5500</v>
      </c>
      <c r="D7" s="774">
        <v>10000</v>
      </c>
      <c r="E7" s="775">
        <v>13015</v>
      </c>
      <c r="F7" s="776">
        <v>4</v>
      </c>
      <c r="G7" s="776">
        <v>2</v>
      </c>
      <c r="H7" s="776">
        <v>2</v>
      </c>
      <c r="I7" s="776">
        <v>2</v>
      </c>
      <c r="J7" s="776">
        <v>3</v>
      </c>
      <c r="K7" s="776">
        <v>2</v>
      </c>
      <c r="L7" s="776">
        <v>4</v>
      </c>
      <c r="M7" s="776">
        <v>1</v>
      </c>
      <c r="N7" s="776">
        <v>99</v>
      </c>
      <c r="O7" s="776">
        <v>3</v>
      </c>
      <c r="P7" s="776">
        <v>3</v>
      </c>
      <c r="Q7" s="776">
        <v>2</v>
      </c>
      <c r="R7" s="776">
        <v>2</v>
      </c>
      <c r="S7" s="776">
        <v>3</v>
      </c>
      <c r="T7" s="776">
        <v>3</v>
      </c>
      <c r="U7" s="776">
        <v>1</v>
      </c>
      <c r="V7" s="776">
        <v>4</v>
      </c>
      <c r="W7" s="776">
        <v>2</v>
      </c>
      <c r="X7" s="776">
        <v>3</v>
      </c>
      <c r="Y7" s="776">
        <v>2</v>
      </c>
    </row>
    <row r="8" spans="1:25">
      <c r="A8" s="768">
        <v>111</v>
      </c>
      <c r="B8" s="772">
        <v>25</v>
      </c>
      <c r="C8" s="773">
        <v>4750</v>
      </c>
      <c r="D8" s="774">
        <v>6000</v>
      </c>
      <c r="E8" s="775">
        <v>6000</v>
      </c>
      <c r="F8" s="776">
        <v>2</v>
      </c>
      <c r="G8" s="776">
        <v>1</v>
      </c>
      <c r="H8" s="776">
        <v>0</v>
      </c>
      <c r="I8" s="776">
        <v>2</v>
      </c>
      <c r="J8" s="776">
        <v>2</v>
      </c>
      <c r="K8" s="776">
        <v>2</v>
      </c>
      <c r="L8" s="776">
        <v>3</v>
      </c>
      <c r="M8" s="776">
        <v>2</v>
      </c>
      <c r="N8" s="776">
        <v>2</v>
      </c>
      <c r="O8" s="776">
        <v>3</v>
      </c>
      <c r="P8" s="776">
        <v>2</v>
      </c>
      <c r="Q8" s="776">
        <v>2</v>
      </c>
      <c r="R8" s="776">
        <v>99</v>
      </c>
      <c r="S8" s="776">
        <v>99</v>
      </c>
      <c r="T8" s="776">
        <v>3</v>
      </c>
      <c r="U8" s="776">
        <v>0</v>
      </c>
      <c r="V8" s="776">
        <v>3</v>
      </c>
      <c r="W8" s="776">
        <v>3</v>
      </c>
      <c r="X8" s="776">
        <v>1</v>
      </c>
      <c r="Y8" s="776">
        <v>1</v>
      </c>
    </row>
    <row r="9" spans="1:25">
      <c r="A9" s="791">
        <v>112</v>
      </c>
      <c r="B9" s="776">
        <v>30</v>
      </c>
      <c r="C9" s="779">
        <v>6900</v>
      </c>
      <c r="D9" s="383">
        <v>10000</v>
      </c>
      <c r="E9" s="778">
        <v>16500</v>
      </c>
      <c r="F9" s="784">
        <v>4</v>
      </c>
      <c r="G9" s="784">
        <v>0</v>
      </c>
      <c r="H9" s="784">
        <v>0</v>
      </c>
      <c r="I9" s="784">
        <v>2</v>
      </c>
      <c r="J9" s="784">
        <v>3</v>
      </c>
      <c r="K9" s="784">
        <v>2</v>
      </c>
      <c r="L9" s="784">
        <v>3</v>
      </c>
      <c r="M9" s="784">
        <v>3</v>
      </c>
      <c r="N9" s="784">
        <v>2</v>
      </c>
      <c r="O9" s="784">
        <v>2</v>
      </c>
      <c r="P9" s="784">
        <v>2</v>
      </c>
      <c r="Q9" s="784">
        <v>4</v>
      </c>
      <c r="R9" s="784">
        <v>4</v>
      </c>
      <c r="S9" s="784">
        <v>2</v>
      </c>
      <c r="T9" s="784">
        <v>3</v>
      </c>
      <c r="U9" s="784">
        <v>3</v>
      </c>
      <c r="V9" s="784">
        <v>4</v>
      </c>
      <c r="W9" s="784">
        <v>2</v>
      </c>
      <c r="X9" s="784">
        <v>2</v>
      </c>
      <c r="Y9" s="784">
        <v>2</v>
      </c>
    </row>
    <row r="10" spans="1:25">
      <c r="A10" s="768">
        <v>113</v>
      </c>
      <c r="B10" s="776">
        <v>100</v>
      </c>
      <c r="C10" s="773">
        <v>280800</v>
      </c>
      <c r="D10" s="774">
        <v>20000</v>
      </c>
      <c r="E10" s="775">
        <v>728807.91</v>
      </c>
      <c r="F10" s="776">
        <v>2</v>
      </c>
      <c r="G10" s="776">
        <v>2</v>
      </c>
      <c r="H10" s="776">
        <v>0</v>
      </c>
      <c r="I10" s="776">
        <v>1</v>
      </c>
      <c r="J10" s="776">
        <v>4</v>
      </c>
      <c r="K10" s="776">
        <v>2</v>
      </c>
      <c r="L10" s="776">
        <v>3</v>
      </c>
      <c r="M10" s="776">
        <v>3</v>
      </c>
      <c r="N10" s="776">
        <v>3</v>
      </c>
      <c r="O10" s="776">
        <v>3</v>
      </c>
      <c r="P10" s="776">
        <v>2</v>
      </c>
      <c r="Q10" s="776">
        <v>3</v>
      </c>
      <c r="R10" s="776">
        <v>3</v>
      </c>
      <c r="S10" s="776">
        <v>2</v>
      </c>
      <c r="T10" s="776">
        <v>1</v>
      </c>
      <c r="U10" s="776">
        <v>3</v>
      </c>
      <c r="V10" s="776">
        <v>4</v>
      </c>
      <c r="W10" s="776">
        <v>3</v>
      </c>
      <c r="X10" s="776">
        <v>4</v>
      </c>
      <c r="Y10" s="776">
        <v>4</v>
      </c>
    </row>
    <row r="11" spans="1:25">
      <c r="A11" s="791">
        <v>114</v>
      </c>
      <c r="B11" s="776">
        <v>23</v>
      </c>
      <c r="C11" s="776">
        <v>5075</v>
      </c>
      <c r="D11" s="777">
        <v>9000</v>
      </c>
      <c r="E11" s="778"/>
      <c r="F11" s="776">
        <v>0</v>
      </c>
      <c r="G11" s="776">
        <v>0</v>
      </c>
      <c r="H11" s="776">
        <v>0</v>
      </c>
      <c r="I11" s="776">
        <v>1</v>
      </c>
      <c r="J11" s="776">
        <v>3</v>
      </c>
      <c r="K11" s="776">
        <v>4</v>
      </c>
      <c r="L11" s="776">
        <v>4</v>
      </c>
      <c r="M11" s="776">
        <v>3</v>
      </c>
      <c r="N11" s="776">
        <v>2</v>
      </c>
      <c r="O11" s="776">
        <v>3</v>
      </c>
      <c r="P11" s="776">
        <v>3</v>
      </c>
      <c r="Q11" s="776">
        <v>3</v>
      </c>
      <c r="R11" s="776">
        <v>3</v>
      </c>
      <c r="S11" s="776">
        <v>1</v>
      </c>
      <c r="T11" s="776">
        <v>2</v>
      </c>
      <c r="U11" s="776">
        <v>3</v>
      </c>
      <c r="V11" s="776">
        <v>4</v>
      </c>
      <c r="W11" s="776">
        <v>3</v>
      </c>
      <c r="X11" s="776">
        <v>4</v>
      </c>
      <c r="Y11" s="776">
        <v>3</v>
      </c>
    </row>
    <row r="12" spans="1:25">
      <c r="A12" s="768">
        <v>118</v>
      </c>
      <c r="B12" s="779">
        <v>60</v>
      </c>
      <c r="C12" s="773">
        <v>350000</v>
      </c>
      <c r="D12" s="774">
        <v>10000</v>
      </c>
      <c r="E12" s="775">
        <v>875000</v>
      </c>
      <c r="F12" s="776">
        <v>2</v>
      </c>
      <c r="G12" s="776">
        <v>1</v>
      </c>
      <c r="H12" s="776">
        <v>1</v>
      </c>
      <c r="I12" s="776">
        <v>1</v>
      </c>
      <c r="J12" s="776">
        <v>2</v>
      </c>
      <c r="K12" s="776">
        <v>2</v>
      </c>
      <c r="L12" s="776">
        <v>3</v>
      </c>
      <c r="M12" s="776">
        <v>2</v>
      </c>
      <c r="N12" s="776">
        <v>2</v>
      </c>
      <c r="O12" s="776">
        <v>3</v>
      </c>
      <c r="P12" s="776">
        <v>3</v>
      </c>
      <c r="Q12" s="776">
        <v>3</v>
      </c>
      <c r="R12" s="776">
        <v>3</v>
      </c>
      <c r="S12" s="776">
        <v>2</v>
      </c>
      <c r="T12" s="776">
        <v>99</v>
      </c>
      <c r="U12" s="776">
        <v>2</v>
      </c>
      <c r="V12" s="776">
        <v>4</v>
      </c>
      <c r="W12" s="776">
        <v>2</v>
      </c>
      <c r="X12" s="776">
        <v>2</v>
      </c>
      <c r="Y12" s="776">
        <v>2</v>
      </c>
    </row>
    <row r="13" spans="1:25">
      <c r="A13" s="791">
        <v>122</v>
      </c>
      <c r="B13" s="785">
        <v>1400</v>
      </c>
      <c r="C13" s="785">
        <v>320800</v>
      </c>
      <c r="D13" s="777">
        <v>75000</v>
      </c>
      <c r="E13" s="786">
        <v>210000</v>
      </c>
      <c r="F13" s="784">
        <v>4</v>
      </c>
      <c r="G13" s="784">
        <v>3</v>
      </c>
      <c r="H13" s="784">
        <v>4</v>
      </c>
      <c r="I13" s="784">
        <v>4</v>
      </c>
      <c r="J13" s="784">
        <v>4</v>
      </c>
      <c r="K13" s="784">
        <v>3</v>
      </c>
      <c r="L13" s="784">
        <v>4</v>
      </c>
      <c r="M13" s="784">
        <v>3</v>
      </c>
      <c r="N13" s="784">
        <v>3</v>
      </c>
      <c r="O13" s="784">
        <v>4</v>
      </c>
      <c r="P13" s="784">
        <v>4</v>
      </c>
      <c r="Q13" s="784">
        <v>99</v>
      </c>
      <c r="R13" s="784">
        <v>3</v>
      </c>
      <c r="S13" s="784">
        <v>99</v>
      </c>
      <c r="T13" s="784">
        <v>99</v>
      </c>
      <c r="U13" s="784">
        <v>99</v>
      </c>
      <c r="V13" s="784">
        <v>4</v>
      </c>
      <c r="W13" s="784">
        <v>4</v>
      </c>
      <c r="X13" s="784">
        <v>99</v>
      </c>
      <c r="Y13" s="784">
        <v>99</v>
      </c>
    </row>
    <row r="14" spans="1:25">
      <c r="A14" s="768">
        <v>123</v>
      </c>
      <c r="B14" s="781">
        <v>200</v>
      </c>
      <c r="C14" s="782">
        <v>40000</v>
      </c>
      <c r="D14" s="774">
        <v>20000</v>
      </c>
      <c r="E14" s="783">
        <v>100560</v>
      </c>
      <c r="F14" s="784">
        <v>2</v>
      </c>
      <c r="G14" s="784">
        <v>3</v>
      </c>
      <c r="H14" s="784">
        <v>2</v>
      </c>
      <c r="I14" s="784">
        <v>3</v>
      </c>
      <c r="J14" s="784">
        <v>2</v>
      </c>
      <c r="K14" s="784">
        <v>2</v>
      </c>
      <c r="L14" s="784">
        <v>4</v>
      </c>
      <c r="M14" s="784">
        <v>2</v>
      </c>
      <c r="N14" s="784">
        <v>3</v>
      </c>
      <c r="O14" s="784">
        <v>3</v>
      </c>
      <c r="P14" s="784">
        <v>3</v>
      </c>
      <c r="Q14" s="784">
        <v>3</v>
      </c>
      <c r="R14" s="784">
        <v>3</v>
      </c>
      <c r="S14" s="784">
        <v>2</v>
      </c>
      <c r="T14" s="784">
        <v>3</v>
      </c>
      <c r="U14" s="784">
        <v>3</v>
      </c>
      <c r="V14" s="784">
        <v>4</v>
      </c>
      <c r="W14" s="784">
        <v>3</v>
      </c>
      <c r="X14" s="784">
        <v>3</v>
      </c>
      <c r="Y14" s="784">
        <v>1</v>
      </c>
    </row>
    <row r="15" spans="1:25">
      <c r="A15" s="768">
        <v>124</v>
      </c>
      <c r="B15" s="781">
        <v>30</v>
      </c>
      <c r="C15" s="781">
        <v>6000</v>
      </c>
      <c r="D15" s="774">
        <v>12000</v>
      </c>
      <c r="E15" s="783">
        <v>28000</v>
      </c>
      <c r="F15" s="784">
        <v>3</v>
      </c>
      <c r="G15" s="784">
        <v>2</v>
      </c>
      <c r="H15" s="784">
        <v>0</v>
      </c>
      <c r="I15" s="784">
        <v>3</v>
      </c>
      <c r="J15" s="784">
        <v>4</v>
      </c>
      <c r="K15" s="784">
        <v>3</v>
      </c>
      <c r="L15" s="784">
        <v>3</v>
      </c>
      <c r="M15" s="784">
        <v>2</v>
      </c>
      <c r="N15" s="784">
        <v>99</v>
      </c>
      <c r="O15" s="784">
        <v>3</v>
      </c>
      <c r="P15" s="784">
        <v>3</v>
      </c>
      <c r="Q15" s="784">
        <v>4</v>
      </c>
      <c r="R15" s="784">
        <v>4</v>
      </c>
      <c r="S15" s="784">
        <v>1</v>
      </c>
      <c r="T15" s="784">
        <v>0</v>
      </c>
      <c r="U15" s="784">
        <v>3</v>
      </c>
      <c r="V15" s="784">
        <v>2</v>
      </c>
      <c r="W15" s="784">
        <v>4</v>
      </c>
      <c r="X15" s="784">
        <v>2</v>
      </c>
      <c r="Y15" s="784">
        <v>2</v>
      </c>
    </row>
    <row r="16" spans="1:25">
      <c r="A16" s="791">
        <v>125</v>
      </c>
      <c r="B16" s="776">
        <v>60</v>
      </c>
      <c r="C16" s="779">
        <v>12000</v>
      </c>
      <c r="D16" s="777">
        <v>30000</v>
      </c>
      <c r="E16" s="778">
        <v>30200</v>
      </c>
      <c r="F16" s="776">
        <v>4</v>
      </c>
      <c r="G16" s="776">
        <v>4</v>
      </c>
      <c r="H16" s="776">
        <v>4</v>
      </c>
      <c r="I16" s="776">
        <v>4</v>
      </c>
      <c r="J16" s="776">
        <v>4</v>
      </c>
      <c r="K16" s="776">
        <v>4</v>
      </c>
      <c r="L16" s="776">
        <v>4</v>
      </c>
      <c r="M16" s="776">
        <v>1</v>
      </c>
      <c r="N16" s="776">
        <v>3</v>
      </c>
      <c r="O16" s="776">
        <v>3</v>
      </c>
      <c r="P16" s="776">
        <v>3</v>
      </c>
      <c r="Q16" s="776">
        <v>4</v>
      </c>
      <c r="R16" s="776">
        <v>3</v>
      </c>
      <c r="S16" s="776">
        <v>1</v>
      </c>
      <c r="T16" s="776">
        <v>0</v>
      </c>
      <c r="U16" s="776">
        <v>0</v>
      </c>
      <c r="V16" s="776">
        <v>4</v>
      </c>
      <c r="W16" s="776">
        <v>4</v>
      </c>
      <c r="X16" s="776">
        <v>3</v>
      </c>
      <c r="Y16" s="776">
        <v>0</v>
      </c>
    </row>
    <row r="17" spans="1:25">
      <c r="A17" s="790">
        <v>130</v>
      </c>
      <c r="B17" s="776">
        <v>33</v>
      </c>
      <c r="C17" s="779">
        <v>4200</v>
      </c>
      <c r="D17" s="777">
        <v>5500</v>
      </c>
      <c r="E17" s="778">
        <v>11400</v>
      </c>
      <c r="F17" s="776">
        <v>2</v>
      </c>
      <c r="G17" s="776">
        <v>0</v>
      </c>
      <c r="H17" s="776">
        <v>3</v>
      </c>
      <c r="I17" s="776">
        <v>3</v>
      </c>
      <c r="J17" s="776">
        <v>4</v>
      </c>
      <c r="K17" s="776">
        <v>3</v>
      </c>
      <c r="L17" s="776">
        <v>4</v>
      </c>
      <c r="M17" s="776">
        <v>4</v>
      </c>
      <c r="N17" s="776">
        <v>3</v>
      </c>
      <c r="O17" s="776">
        <v>4</v>
      </c>
      <c r="P17" s="776">
        <v>4</v>
      </c>
      <c r="Q17" s="776">
        <v>99</v>
      </c>
      <c r="R17" s="776">
        <v>2</v>
      </c>
      <c r="S17" s="776">
        <v>4</v>
      </c>
      <c r="T17" s="776">
        <v>99</v>
      </c>
      <c r="U17" s="776">
        <v>99</v>
      </c>
      <c r="V17" s="776">
        <v>4</v>
      </c>
      <c r="W17" s="776">
        <v>3</v>
      </c>
      <c r="X17" s="776">
        <v>3</v>
      </c>
      <c r="Y17" s="776">
        <v>3</v>
      </c>
    </row>
    <row r="18" spans="1:25">
      <c r="A18" s="768">
        <v>131</v>
      </c>
      <c r="B18" s="772">
        <v>77</v>
      </c>
      <c r="C18" s="773">
        <v>17000</v>
      </c>
      <c r="D18" s="774">
        <v>20000</v>
      </c>
      <c r="E18" s="775">
        <v>38000</v>
      </c>
      <c r="F18" s="776">
        <v>2</v>
      </c>
      <c r="G18" s="776">
        <v>1</v>
      </c>
      <c r="H18" s="776">
        <v>2</v>
      </c>
      <c r="I18" s="776">
        <v>1</v>
      </c>
      <c r="J18" s="776">
        <v>2</v>
      </c>
      <c r="K18" s="776">
        <v>3</v>
      </c>
      <c r="L18" s="776">
        <v>3</v>
      </c>
      <c r="M18" s="776">
        <v>2</v>
      </c>
      <c r="N18" s="776">
        <v>3</v>
      </c>
      <c r="O18" s="776">
        <v>1</v>
      </c>
      <c r="P18" s="776">
        <v>2</v>
      </c>
      <c r="Q18" s="776">
        <v>4</v>
      </c>
      <c r="R18" s="776">
        <v>3</v>
      </c>
      <c r="S18" s="776">
        <v>3</v>
      </c>
      <c r="T18" s="776">
        <v>99</v>
      </c>
      <c r="U18" s="776">
        <v>99</v>
      </c>
      <c r="V18" s="776">
        <v>4</v>
      </c>
      <c r="W18" s="776">
        <v>3</v>
      </c>
      <c r="X18" s="776">
        <v>3</v>
      </c>
      <c r="Y18" s="776">
        <v>3</v>
      </c>
    </row>
    <row r="19" spans="1:25">
      <c r="A19" s="791">
        <v>132</v>
      </c>
      <c r="B19" s="776">
        <v>30</v>
      </c>
      <c r="C19" s="776">
        <v>5850</v>
      </c>
      <c r="D19" s="777">
        <v>15000</v>
      </c>
      <c r="E19" s="778">
        <v>22922</v>
      </c>
      <c r="F19" s="776">
        <v>0</v>
      </c>
      <c r="G19" s="776">
        <v>0</v>
      </c>
      <c r="H19" s="776">
        <v>0</v>
      </c>
      <c r="I19" s="776">
        <v>2</v>
      </c>
      <c r="J19" s="776">
        <v>4</v>
      </c>
      <c r="K19" s="776">
        <v>3</v>
      </c>
      <c r="L19" s="776">
        <v>4</v>
      </c>
      <c r="M19" s="776">
        <v>3</v>
      </c>
      <c r="N19" s="776">
        <v>2</v>
      </c>
      <c r="O19" s="776">
        <v>2</v>
      </c>
      <c r="P19" s="776">
        <v>4</v>
      </c>
      <c r="Q19" s="776">
        <v>4</v>
      </c>
      <c r="R19" s="776">
        <v>1</v>
      </c>
      <c r="S19" s="776">
        <v>1</v>
      </c>
      <c r="T19" s="776">
        <v>3</v>
      </c>
      <c r="U19" s="776">
        <v>99</v>
      </c>
      <c r="V19" s="776">
        <v>2</v>
      </c>
      <c r="W19" s="776">
        <v>3</v>
      </c>
      <c r="X19" s="776">
        <v>2</v>
      </c>
      <c r="Y19" s="776">
        <v>1</v>
      </c>
    </row>
    <row r="20" spans="1:25">
      <c r="A20" s="768">
        <v>133</v>
      </c>
      <c r="B20" s="772">
        <v>60</v>
      </c>
      <c r="C20" s="773">
        <v>16000</v>
      </c>
      <c r="D20" s="774">
        <v>5000</v>
      </c>
      <c r="E20" s="775">
        <v>11480</v>
      </c>
      <c r="F20" s="776">
        <v>2</v>
      </c>
      <c r="G20" s="776">
        <v>2</v>
      </c>
      <c r="H20" s="776">
        <v>1</v>
      </c>
      <c r="I20" s="776">
        <v>1</v>
      </c>
      <c r="J20" s="776">
        <v>2</v>
      </c>
      <c r="K20" s="776">
        <v>2</v>
      </c>
      <c r="L20" s="776">
        <v>3</v>
      </c>
      <c r="M20" s="776">
        <v>2</v>
      </c>
      <c r="N20" s="776">
        <v>99</v>
      </c>
      <c r="O20" s="776">
        <v>1</v>
      </c>
      <c r="P20" s="776">
        <v>1</v>
      </c>
      <c r="Q20" s="776">
        <v>2</v>
      </c>
      <c r="R20" s="776">
        <v>3</v>
      </c>
      <c r="S20" s="776">
        <v>99</v>
      </c>
      <c r="T20" s="776">
        <v>1</v>
      </c>
      <c r="U20" s="776">
        <v>3</v>
      </c>
      <c r="V20" s="776">
        <v>3</v>
      </c>
      <c r="W20" s="776">
        <v>3</v>
      </c>
      <c r="X20" s="776">
        <v>2</v>
      </c>
      <c r="Y20" s="776">
        <v>1</v>
      </c>
    </row>
    <row r="21" spans="1:25">
      <c r="A21" s="768">
        <v>136</v>
      </c>
      <c r="B21" s="781">
        <v>87</v>
      </c>
      <c r="C21" s="782">
        <v>20010</v>
      </c>
      <c r="D21" s="774">
        <v>65000</v>
      </c>
      <c r="E21" s="783">
        <v>72000</v>
      </c>
      <c r="F21" s="784">
        <v>4</v>
      </c>
      <c r="G21" s="784">
        <v>2</v>
      </c>
      <c r="H21" s="784">
        <v>2</v>
      </c>
      <c r="I21" s="784">
        <v>3</v>
      </c>
      <c r="J21" s="784">
        <v>3</v>
      </c>
      <c r="K21" s="784">
        <v>3</v>
      </c>
      <c r="L21" s="784">
        <v>4</v>
      </c>
      <c r="M21" s="784">
        <v>3</v>
      </c>
      <c r="N21" s="784">
        <v>3</v>
      </c>
      <c r="O21" s="784">
        <v>4</v>
      </c>
      <c r="P21" s="784">
        <v>3</v>
      </c>
      <c r="Q21" s="784">
        <v>3</v>
      </c>
      <c r="R21" s="784">
        <v>4</v>
      </c>
      <c r="S21" s="784">
        <v>2</v>
      </c>
      <c r="T21" s="784">
        <v>2</v>
      </c>
      <c r="U21" s="784">
        <v>3</v>
      </c>
      <c r="V21" s="784">
        <v>4</v>
      </c>
      <c r="W21" s="784">
        <v>3</v>
      </c>
      <c r="X21" s="784">
        <v>4</v>
      </c>
      <c r="Y21" s="784">
        <v>3</v>
      </c>
    </row>
    <row r="22" spans="1:25">
      <c r="A22" s="768">
        <v>137</v>
      </c>
      <c r="B22" s="781">
        <v>60</v>
      </c>
      <c r="C22" s="782">
        <v>4200</v>
      </c>
      <c r="D22" s="774">
        <v>15000</v>
      </c>
      <c r="E22" s="783">
        <v>21000</v>
      </c>
      <c r="F22" s="784">
        <v>3</v>
      </c>
      <c r="G22" s="784">
        <v>99</v>
      </c>
      <c r="H22" s="784">
        <v>99</v>
      </c>
      <c r="I22" s="784">
        <v>3</v>
      </c>
      <c r="J22" s="784">
        <v>3</v>
      </c>
      <c r="K22" s="784">
        <v>3</v>
      </c>
      <c r="L22" s="784">
        <v>3</v>
      </c>
      <c r="M22" s="784">
        <v>3</v>
      </c>
      <c r="N22" s="784">
        <v>3</v>
      </c>
      <c r="O22" s="784">
        <v>3</v>
      </c>
      <c r="P22" s="784">
        <v>3</v>
      </c>
      <c r="Q22" s="784">
        <v>3</v>
      </c>
      <c r="R22" s="784">
        <v>3</v>
      </c>
      <c r="S22" s="784">
        <v>0</v>
      </c>
      <c r="T22" s="784">
        <v>3</v>
      </c>
      <c r="U22" s="784">
        <v>1</v>
      </c>
      <c r="V22" s="784">
        <v>4</v>
      </c>
      <c r="W22" s="784">
        <v>3</v>
      </c>
      <c r="X22" s="784">
        <v>4</v>
      </c>
      <c r="Y22" s="784">
        <v>1</v>
      </c>
    </row>
    <row r="23" spans="1:25">
      <c r="A23" s="768">
        <v>139</v>
      </c>
      <c r="B23" s="772">
        <v>250</v>
      </c>
      <c r="C23" s="772">
        <v>7500</v>
      </c>
      <c r="D23" s="774">
        <v>12000</v>
      </c>
      <c r="E23" s="775">
        <v>12000</v>
      </c>
      <c r="F23" s="776">
        <v>0</v>
      </c>
      <c r="G23" s="776">
        <v>0</v>
      </c>
      <c r="H23" s="776">
        <v>0</v>
      </c>
      <c r="I23" s="776">
        <v>0</v>
      </c>
      <c r="J23" s="776">
        <v>2</v>
      </c>
      <c r="K23" s="776">
        <v>2</v>
      </c>
      <c r="L23" s="776">
        <v>4</v>
      </c>
      <c r="M23" s="776">
        <v>99</v>
      </c>
      <c r="N23" s="776">
        <v>99</v>
      </c>
      <c r="O23" s="776">
        <v>99</v>
      </c>
      <c r="P23" s="776">
        <v>99</v>
      </c>
      <c r="Q23" s="776">
        <v>3</v>
      </c>
      <c r="R23" s="776">
        <v>2</v>
      </c>
      <c r="S23" s="776">
        <v>3</v>
      </c>
      <c r="T23" s="776">
        <v>99</v>
      </c>
      <c r="U23" s="776">
        <v>99</v>
      </c>
      <c r="V23" s="776">
        <v>4</v>
      </c>
      <c r="W23" s="776">
        <v>3</v>
      </c>
      <c r="X23" s="776">
        <v>3</v>
      </c>
      <c r="Y23" s="776">
        <v>2</v>
      </c>
    </row>
    <row r="24" spans="1:25">
      <c r="A24" s="768">
        <v>141</v>
      </c>
      <c r="B24" s="781">
        <v>15</v>
      </c>
      <c r="C24" s="782">
        <v>3750</v>
      </c>
      <c r="D24" s="774">
        <v>4000</v>
      </c>
      <c r="E24" s="783">
        <v>4240</v>
      </c>
      <c r="F24" s="784">
        <v>4</v>
      </c>
      <c r="G24" s="784">
        <v>4</v>
      </c>
      <c r="H24" s="784">
        <v>4</v>
      </c>
      <c r="I24" s="784">
        <v>4</v>
      </c>
      <c r="J24" s="784">
        <v>3</v>
      </c>
      <c r="K24" s="784">
        <v>4</v>
      </c>
      <c r="L24" s="784">
        <v>3</v>
      </c>
      <c r="M24" s="784">
        <v>99</v>
      </c>
      <c r="N24" s="784">
        <v>2</v>
      </c>
      <c r="O24" s="784">
        <v>3</v>
      </c>
      <c r="P24" s="784">
        <v>2</v>
      </c>
      <c r="Q24" s="784">
        <v>3</v>
      </c>
      <c r="R24" s="784">
        <v>1</v>
      </c>
      <c r="S24" s="784">
        <v>0</v>
      </c>
      <c r="T24" s="784">
        <v>99</v>
      </c>
      <c r="U24" s="784">
        <v>99</v>
      </c>
      <c r="V24" s="784">
        <v>4</v>
      </c>
      <c r="W24" s="784">
        <v>4</v>
      </c>
      <c r="X24" s="784">
        <v>3</v>
      </c>
      <c r="Y24" s="784">
        <v>2</v>
      </c>
    </row>
    <row r="25" spans="1:25">
      <c r="A25" s="791">
        <v>142</v>
      </c>
      <c r="B25" s="776">
        <v>50</v>
      </c>
      <c r="C25" s="779">
        <v>12000</v>
      </c>
      <c r="D25" s="777">
        <v>6000</v>
      </c>
      <c r="E25" s="778">
        <v>14840</v>
      </c>
      <c r="F25" s="776">
        <v>4</v>
      </c>
      <c r="G25" s="776">
        <v>99</v>
      </c>
      <c r="H25" s="776">
        <v>4</v>
      </c>
      <c r="I25" s="776">
        <v>3</v>
      </c>
      <c r="J25" s="776">
        <v>3</v>
      </c>
      <c r="K25" s="776">
        <v>99</v>
      </c>
      <c r="L25" s="776">
        <v>99</v>
      </c>
      <c r="M25" s="776">
        <v>3</v>
      </c>
      <c r="N25" s="776">
        <v>3</v>
      </c>
      <c r="O25" s="776">
        <v>3</v>
      </c>
      <c r="P25" s="776">
        <v>3</v>
      </c>
      <c r="Q25" s="776">
        <v>2</v>
      </c>
      <c r="R25" s="776">
        <v>3</v>
      </c>
      <c r="S25" s="776">
        <v>99</v>
      </c>
      <c r="T25" s="776">
        <v>1</v>
      </c>
      <c r="U25" s="776">
        <v>99</v>
      </c>
      <c r="V25" s="776">
        <v>4</v>
      </c>
      <c r="W25" s="776">
        <v>4</v>
      </c>
      <c r="X25" s="776">
        <v>3</v>
      </c>
      <c r="Y25" s="776">
        <v>3</v>
      </c>
    </row>
    <row r="26" spans="1:25">
      <c r="A26" s="768">
        <v>165</v>
      </c>
      <c r="B26" s="781"/>
      <c r="C26" s="781"/>
      <c r="D26" s="774">
        <v>4000</v>
      </c>
      <c r="E26" s="783"/>
      <c r="F26" s="769"/>
      <c r="G26" s="769"/>
      <c r="H26" s="769"/>
      <c r="I26" s="769"/>
      <c r="J26" s="769"/>
      <c r="K26" s="769"/>
      <c r="L26" s="769"/>
      <c r="M26" s="769"/>
      <c r="N26" s="769"/>
      <c r="O26" s="769"/>
      <c r="P26" s="769"/>
      <c r="Q26" s="769"/>
      <c r="R26" s="769"/>
      <c r="S26" s="769"/>
      <c r="T26" s="769"/>
      <c r="U26" s="769"/>
      <c r="V26" s="769"/>
      <c r="W26" s="769"/>
      <c r="X26" s="769"/>
      <c r="Y26" s="769"/>
    </row>
    <row r="27" spans="1:25">
      <c r="A27" s="768">
        <v>186</v>
      </c>
      <c r="B27" s="772">
        <v>25</v>
      </c>
      <c r="C27" s="773">
        <v>2300</v>
      </c>
      <c r="D27" s="774">
        <v>5000</v>
      </c>
      <c r="E27" s="775">
        <v>6968</v>
      </c>
      <c r="F27" s="776">
        <v>4</v>
      </c>
      <c r="G27" s="776">
        <v>2</v>
      </c>
      <c r="H27" s="776">
        <v>1</v>
      </c>
      <c r="I27" s="776">
        <v>2</v>
      </c>
      <c r="J27" s="776">
        <v>4</v>
      </c>
      <c r="K27" s="776">
        <v>3</v>
      </c>
      <c r="L27" s="776">
        <v>3</v>
      </c>
      <c r="M27" s="776">
        <v>1</v>
      </c>
      <c r="N27" s="776">
        <v>99</v>
      </c>
      <c r="O27" s="776">
        <v>3</v>
      </c>
      <c r="P27" s="776">
        <v>4</v>
      </c>
      <c r="Q27" s="776">
        <v>2</v>
      </c>
      <c r="R27" s="776">
        <v>99</v>
      </c>
      <c r="S27" s="776">
        <v>99</v>
      </c>
      <c r="T27" s="776">
        <v>3</v>
      </c>
      <c r="U27" s="776">
        <v>2</v>
      </c>
      <c r="V27" s="776">
        <v>3</v>
      </c>
      <c r="W27" s="776">
        <v>4</v>
      </c>
      <c r="X27" s="776">
        <v>2</v>
      </c>
      <c r="Y27" s="776">
        <v>2</v>
      </c>
    </row>
    <row r="28" spans="1:25">
      <c r="A28" s="791">
        <v>187</v>
      </c>
      <c r="B28" s="776">
        <v>48</v>
      </c>
      <c r="C28" s="776">
        <v>8000</v>
      </c>
      <c r="D28" s="777">
        <v>10000</v>
      </c>
      <c r="E28" s="778">
        <v>9600</v>
      </c>
      <c r="F28" s="776">
        <v>2</v>
      </c>
      <c r="G28" s="776">
        <v>2</v>
      </c>
      <c r="H28" s="776">
        <v>1</v>
      </c>
      <c r="I28" s="776">
        <v>2</v>
      </c>
      <c r="J28" s="776">
        <v>2</v>
      </c>
      <c r="K28" s="776">
        <v>1</v>
      </c>
      <c r="L28" s="776">
        <v>2</v>
      </c>
      <c r="M28" s="776">
        <v>99</v>
      </c>
      <c r="N28" s="776">
        <v>99</v>
      </c>
      <c r="O28" s="776">
        <v>2</v>
      </c>
      <c r="P28" s="776">
        <v>2</v>
      </c>
      <c r="Q28" s="776">
        <v>3</v>
      </c>
      <c r="R28" s="776">
        <v>99</v>
      </c>
      <c r="S28" s="776">
        <v>99</v>
      </c>
      <c r="T28" s="776">
        <v>99</v>
      </c>
      <c r="U28" s="776">
        <v>1</v>
      </c>
      <c r="V28" s="776">
        <v>4</v>
      </c>
      <c r="W28" s="776">
        <v>3</v>
      </c>
      <c r="X28" s="776">
        <v>3</v>
      </c>
      <c r="Y28" s="776">
        <v>2</v>
      </c>
    </row>
    <row r="29" spans="1:25">
      <c r="A29" s="768">
        <v>188</v>
      </c>
      <c r="B29" s="772">
        <v>30</v>
      </c>
      <c r="C29" s="772">
        <v>2000</v>
      </c>
      <c r="D29" s="774">
        <v>5000</v>
      </c>
      <c r="E29" s="775">
        <v>5850</v>
      </c>
      <c r="F29" s="776">
        <v>2</v>
      </c>
      <c r="G29" s="776">
        <v>2</v>
      </c>
      <c r="H29" s="776">
        <v>3</v>
      </c>
      <c r="I29" s="776">
        <v>2</v>
      </c>
      <c r="J29" s="776">
        <v>2</v>
      </c>
      <c r="K29" s="776">
        <v>2</v>
      </c>
      <c r="L29" s="776">
        <v>3</v>
      </c>
      <c r="M29" s="776">
        <v>2</v>
      </c>
      <c r="N29" s="776">
        <v>1</v>
      </c>
      <c r="O29" s="776">
        <v>2</v>
      </c>
      <c r="P29" s="776">
        <v>3</v>
      </c>
      <c r="Q29" s="776">
        <v>2</v>
      </c>
      <c r="R29" s="776">
        <v>3</v>
      </c>
      <c r="S29" s="776">
        <v>1</v>
      </c>
      <c r="T29" s="776">
        <v>1</v>
      </c>
      <c r="U29" s="776">
        <v>99</v>
      </c>
      <c r="V29" s="776">
        <v>3</v>
      </c>
      <c r="W29" s="776">
        <v>3</v>
      </c>
      <c r="X29" s="776">
        <v>2</v>
      </c>
      <c r="Y29" s="776">
        <v>1</v>
      </c>
    </row>
    <row r="30" spans="1:25">
      <c r="A30" s="768">
        <v>189</v>
      </c>
      <c r="B30" s="781">
        <v>55</v>
      </c>
      <c r="C30" s="782">
        <v>13000</v>
      </c>
      <c r="D30" s="774">
        <v>7000</v>
      </c>
      <c r="E30" s="783">
        <v>14000</v>
      </c>
      <c r="F30" s="784">
        <v>3</v>
      </c>
      <c r="G30" s="784">
        <v>3</v>
      </c>
      <c r="H30" s="784">
        <v>1</v>
      </c>
      <c r="I30" s="784">
        <v>2</v>
      </c>
      <c r="J30" s="784">
        <v>4</v>
      </c>
      <c r="K30" s="784">
        <v>2</v>
      </c>
      <c r="L30" s="784">
        <v>4</v>
      </c>
      <c r="M30" s="784">
        <v>1</v>
      </c>
      <c r="N30" s="784">
        <v>99</v>
      </c>
      <c r="O30" s="784">
        <v>3</v>
      </c>
      <c r="P30" s="784">
        <v>3</v>
      </c>
      <c r="Q30" s="784">
        <v>3</v>
      </c>
      <c r="R30" s="784">
        <v>3</v>
      </c>
      <c r="S30" s="784">
        <v>2</v>
      </c>
      <c r="T30" s="784">
        <v>3</v>
      </c>
      <c r="U30" s="784">
        <v>2</v>
      </c>
      <c r="V30" s="784">
        <v>4</v>
      </c>
      <c r="W30" s="784">
        <v>4</v>
      </c>
      <c r="X30" s="784">
        <v>2</v>
      </c>
      <c r="Y30" s="784">
        <v>2</v>
      </c>
    </row>
    <row r="31" spans="1:25">
      <c r="A31" s="768">
        <v>190</v>
      </c>
      <c r="B31" s="781">
        <v>24</v>
      </c>
      <c r="C31" s="782">
        <v>8500</v>
      </c>
      <c r="D31" s="774">
        <v>5000</v>
      </c>
      <c r="E31" s="783">
        <v>27600</v>
      </c>
      <c r="F31" s="784">
        <v>2</v>
      </c>
      <c r="G31" s="784">
        <v>1</v>
      </c>
      <c r="H31" s="784">
        <v>2</v>
      </c>
      <c r="I31" s="784">
        <v>2</v>
      </c>
      <c r="J31" s="784">
        <v>2</v>
      </c>
      <c r="K31" s="784">
        <v>3</v>
      </c>
      <c r="L31" s="784">
        <v>3</v>
      </c>
      <c r="M31" s="784">
        <v>2</v>
      </c>
      <c r="N31" s="784">
        <v>3</v>
      </c>
      <c r="O31" s="784">
        <v>3</v>
      </c>
      <c r="P31" s="784">
        <v>3</v>
      </c>
      <c r="Q31" s="784">
        <v>4</v>
      </c>
      <c r="R31" s="784">
        <v>0</v>
      </c>
      <c r="S31" s="784">
        <v>99</v>
      </c>
      <c r="T31" s="784">
        <v>4</v>
      </c>
      <c r="U31" s="784">
        <v>99</v>
      </c>
      <c r="V31" s="784">
        <v>4</v>
      </c>
      <c r="W31" s="784">
        <v>3</v>
      </c>
      <c r="X31" s="784">
        <v>3</v>
      </c>
      <c r="Y31" s="784">
        <v>2</v>
      </c>
    </row>
    <row r="32" spans="1:25">
      <c r="A32" s="791">
        <v>191</v>
      </c>
      <c r="B32" s="784">
        <v>20</v>
      </c>
      <c r="C32" s="784">
        <v>2890</v>
      </c>
      <c r="D32" s="777">
        <v>5000</v>
      </c>
      <c r="E32" s="786">
        <v>9400</v>
      </c>
      <c r="F32" s="784">
        <v>3</v>
      </c>
      <c r="G32" s="784">
        <v>3</v>
      </c>
      <c r="H32" s="784">
        <v>0</v>
      </c>
      <c r="I32" s="784">
        <v>1</v>
      </c>
      <c r="J32" s="784">
        <v>2</v>
      </c>
      <c r="K32" s="784">
        <v>4</v>
      </c>
      <c r="L32" s="784">
        <v>4</v>
      </c>
      <c r="M32" s="784">
        <v>99</v>
      </c>
      <c r="N32" s="784">
        <v>99</v>
      </c>
      <c r="O32" s="784">
        <v>3</v>
      </c>
      <c r="P32" s="784">
        <v>99</v>
      </c>
      <c r="Q32" s="784">
        <v>4</v>
      </c>
      <c r="R32" s="784">
        <v>2</v>
      </c>
      <c r="S32" s="784">
        <v>99</v>
      </c>
      <c r="T32" s="784">
        <v>3</v>
      </c>
      <c r="U32" s="784">
        <v>99</v>
      </c>
      <c r="V32" s="784">
        <v>0</v>
      </c>
      <c r="W32" s="784">
        <v>3</v>
      </c>
      <c r="X32" s="784">
        <v>3</v>
      </c>
      <c r="Y32" s="784">
        <v>1</v>
      </c>
    </row>
    <row r="33" spans="1:25">
      <c r="A33" s="791">
        <v>192</v>
      </c>
      <c r="B33" s="776">
        <v>20</v>
      </c>
      <c r="C33" s="776">
        <v>6100</v>
      </c>
      <c r="D33" s="777">
        <v>5000</v>
      </c>
      <c r="E33" s="778">
        <v>40000</v>
      </c>
      <c r="F33" s="776">
        <v>0</v>
      </c>
      <c r="G33" s="776">
        <v>0</v>
      </c>
      <c r="H33" s="776">
        <v>0</v>
      </c>
      <c r="I33" s="776">
        <v>99</v>
      </c>
      <c r="J33" s="776">
        <v>2</v>
      </c>
      <c r="K33" s="776">
        <v>2</v>
      </c>
      <c r="L33" s="776">
        <v>4</v>
      </c>
      <c r="M33" s="776">
        <v>99</v>
      </c>
      <c r="N33" s="776">
        <v>99</v>
      </c>
      <c r="O33" s="776">
        <v>2</v>
      </c>
      <c r="P33" s="776">
        <v>3</v>
      </c>
      <c r="Q33" s="776">
        <v>4</v>
      </c>
      <c r="R33" s="776">
        <v>3</v>
      </c>
      <c r="S33" s="776">
        <v>0</v>
      </c>
      <c r="T33" s="776">
        <v>4</v>
      </c>
      <c r="U33" s="776">
        <v>99</v>
      </c>
      <c r="V33" s="776">
        <v>4</v>
      </c>
      <c r="W33" s="776">
        <v>3</v>
      </c>
      <c r="X33" s="776">
        <v>3</v>
      </c>
      <c r="Y33" s="776">
        <v>0</v>
      </c>
    </row>
    <row r="34" spans="1:25">
      <c r="A34" s="790">
        <v>193</v>
      </c>
      <c r="B34" s="776">
        <v>27</v>
      </c>
      <c r="C34" s="779">
        <v>4000</v>
      </c>
      <c r="D34" s="777">
        <v>8000</v>
      </c>
      <c r="E34" s="778">
        <v>8320</v>
      </c>
      <c r="F34" s="776">
        <v>3</v>
      </c>
      <c r="G34" s="776">
        <v>2</v>
      </c>
      <c r="H34" s="776">
        <v>3</v>
      </c>
      <c r="I34" s="776">
        <v>2</v>
      </c>
      <c r="J34" s="776">
        <v>3</v>
      </c>
      <c r="K34" s="776">
        <v>2</v>
      </c>
      <c r="L34" s="776">
        <v>3</v>
      </c>
      <c r="M34" s="776">
        <v>1</v>
      </c>
      <c r="N34" s="776">
        <v>99</v>
      </c>
      <c r="O34" s="776">
        <v>3</v>
      </c>
      <c r="P34" s="776">
        <v>3</v>
      </c>
      <c r="Q34" s="776">
        <v>2</v>
      </c>
      <c r="R34" s="776">
        <v>3</v>
      </c>
      <c r="S34" s="776">
        <v>99</v>
      </c>
      <c r="T34" s="776">
        <v>2</v>
      </c>
      <c r="U34" s="776">
        <v>99</v>
      </c>
      <c r="V34" s="776">
        <v>3</v>
      </c>
      <c r="W34" s="776">
        <v>4</v>
      </c>
      <c r="X34" s="776">
        <v>2</v>
      </c>
      <c r="Y34" s="776">
        <v>1</v>
      </c>
    </row>
    <row r="35" spans="1:25">
      <c r="A35" s="768">
        <v>194</v>
      </c>
      <c r="B35" s="772">
        <v>27</v>
      </c>
      <c r="C35" s="773">
        <v>5300</v>
      </c>
      <c r="D35" s="383">
        <v>10604</v>
      </c>
      <c r="E35" s="775">
        <v>52000</v>
      </c>
      <c r="F35" s="784">
        <v>2</v>
      </c>
      <c r="G35" s="784">
        <v>2</v>
      </c>
      <c r="H35" s="784">
        <v>0</v>
      </c>
      <c r="I35" s="784">
        <v>3</v>
      </c>
      <c r="J35" s="784">
        <v>3</v>
      </c>
      <c r="K35" s="784">
        <v>2</v>
      </c>
      <c r="L35" s="784">
        <v>4</v>
      </c>
      <c r="M35" s="784">
        <v>2</v>
      </c>
      <c r="N35" s="784">
        <v>2</v>
      </c>
      <c r="O35" s="784">
        <v>2</v>
      </c>
      <c r="P35" s="784">
        <v>3</v>
      </c>
      <c r="Q35" s="784">
        <v>3</v>
      </c>
      <c r="R35" s="784">
        <v>3</v>
      </c>
      <c r="S35" s="784">
        <v>99</v>
      </c>
      <c r="T35" s="784">
        <v>4</v>
      </c>
      <c r="U35" s="784">
        <v>99</v>
      </c>
      <c r="V35" s="784">
        <v>4</v>
      </c>
      <c r="W35" s="784">
        <v>3</v>
      </c>
      <c r="X35" s="784">
        <v>4</v>
      </c>
      <c r="Y35" s="784">
        <v>2</v>
      </c>
    </row>
    <row r="36" spans="1:25">
      <c r="A36" s="768">
        <v>209</v>
      </c>
      <c r="B36" s="772">
        <v>25</v>
      </c>
      <c r="C36" s="772">
        <v>6295</v>
      </c>
      <c r="D36" s="774">
        <v>10000</v>
      </c>
      <c r="E36" s="775">
        <v>25611</v>
      </c>
      <c r="F36" s="776">
        <v>3</v>
      </c>
      <c r="G36" s="776">
        <v>2</v>
      </c>
      <c r="H36" s="776">
        <v>1</v>
      </c>
      <c r="I36" s="776">
        <v>2</v>
      </c>
      <c r="J36" s="776">
        <v>3</v>
      </c>
      <c r="K36" s="776">
        <v>2</v>
      </c>
      <c r="L36" s="776">
        <v>2</v>
      </c>
      <c r="M36" s="776">
        <v>99</v>
      </c>
      <c r="N36" s="776">
        <v>99</v>
      </c>
      <c r="O36" s="776">
        <v>2</v>
      </c>
      <c r="P36" s="776">
        <v>3</v>
      </c>
      <c r="Q36" s="776">
        <v>2</v>
      </c>
      <c r="R36" s="776">
        <v>1</v>
      </c>
      <c r="S36" s="776">
        <v>1</v>
      </c>
      <c r="T36" s="776">
        <v>3</v>
      </c>
      <c r="U36" s="776">
        <v>2</v>
      </c>
      <c r="V36" s="776">
        <v>3</v>
      </c>
      <c r="W36" s="776">
        <v>3</v>
      </c>
      <c r="X36" s="776">
        <v>2</v>
      </c>
      <c r="Y36" s="776">
        <v>2</v>
      </c>
    </row>
    <row r="37" spans="1:25">
      <c r="A37" s="791">
        <v>213</v>
      </c>
      <c r="B37" s="776">
        <v>15</v>
      </c>
      <c r="C37" s="776">
        <v>3330</v>
      </c>
      <c r="D37" s="777">
        <v>7000</v>
      </c>
      <c r="E37" s="778">
        <v>11340</v>
      </c>
      <c r="F37" s="776">
        <v>3</v>
      </c>
      <c r="G37" s="776">
        <v>2</v>
      </c>
      <c r="H37" s="776">
        <v>0</v>
      </c>
      <c r="I37" s="776">
        <v>2</v>
      </c>
      <c r="J37" s="776">
        <v>2</v>
      </c>
      <c r="K37" s="776">
        <v>2</v>
      </c>
      <c r="L37" s="776">
        <v>2</v>
      </c>
      <c r="M37" s="776">
        <v>99</v>
      </c>
      <c r="N37" s="776">
        <v>99</v>
      </c>
      <c r="O37" s="776">
        <v>2</v>
      </c>
      <c r="P37" s="776">
        <v>2</v>
      </c>
      <c r="Q37" s="776">
        <v>2</v>
      </c>
      <c r="R37" s="776">
        <v>2</v>
      </c>
      <c r="S37" s="776">
        <v>1</v>
      </c>
      <c r="T37" s="776">
        <v>3</v>
      </c>
      <c r="U37" s="776">
        <v>99</v>
      </c>
      <c r="V37" s="776">
        <v>3</v>
      </c>
      <c r="W37" s="776">
        <v>3</v>
      </c>
      <c r="X37" s="776">
        <v>3</v>
      </c>
      <c r="Y37" s="776">
        <v>1</v>
      </c>
    </row>
    <row r="38" spans="1:25">
      <c r="A38" s="791">
        <v>214</v>
      </c>
      <c r="B38" s="776">
        <v>30</v>
      </c>
      <c r="C38" s="779">
        <v>4050</v>
      </c>
      <c r="D38" s="777">
        <v>8000</v>
      </c>
      <c r="E38" s="778">
        <v>9450</v>
      </c>
      <c r="F38" s="776">
        <v>2</v>
      </c>
      <c r="G38" s="776">
        <v>3</v>
      </c>
      <c r="H38" s="776">
        <v>2</v>
      </c>
      <c r="I38" s="776">
        <v>3</v>
      </c>
      <c r="J38" s="776">
        <v>3</v>
      </c>
      <c r="K38" s="776">
        <v>3</v>
      </c>
      <c r="L38" s="776">
        <v>3</v>
      </c>
      <c r="M38" s="776">
        <v>99</v>
      </c>
      <c r="N38" s="776">
        <v>99</v>
      </c>
      <c r="O38" s="776">
        <v>3</v>
      </c>
      <c r="P38" s="776">
        <v>3</v>
      </c>
      <c r="Q38" s="776">
        <v>3</v>
      </c>
      <c r="R38" s="776">
        <v>3</v>
      </c>
      <c r="S38" s="776">
        <v>0</v>
      </c>
      <c r="T38" s="776">
        <v>2</v>
      </c>
      <c r="U38" s="776">
        <v>3</v>
      </c>
      <c r="V38" s="776">
        <v>2</v>
      </c>
      <c r="W38" s="776">
        <v>3</v>
      </c>
      <c r="X38" s="776">
        <v>2</v>
      </c>
      <c r="Y38" s="776">
        <v>2</v>
      </c>
    </row>
    <row r="39" spans="1:25">
      <c r="A39" s="768">
        <v>215</v>
      </c>
      <c r="B39" s="781">
        <v>34</v>
      </c>
      <c r="C39" s="782">
        <v>7680</v>
      </c>
      <c r="D39" s="774">
        <v>6000</v>
      </c>
      <c r="E39" s="783">
        <v>42600</v>
      </c>
      <c r="F39" s="784">
        <v>0</v>
      </c>
      <c r="G39" s="784">
        <v>0</v>
      </c>
      <c r="H39" s="784">
        <v>3</v>
      </c>
      <c r="I39" s="784">
        <v>1</v>
      </c>
      <c r="J39" s="784">
        <v>3</v>
      </c>
      <c r="K39" s="784">
        <v>3</v>
      </c>
      <c r="L39" s="784">
        <v>4</v>
      </c>
      <c r="M39" s="784">
        <v>3</v>
      </c>
      <c r="N39" s="784">
        <v>99</v>
      </c>
      <c r="O39" s="784">
        <v>3</v>
      </c>
      <c r="P39" s="784">
        <v>2</v>
      </c>
      <c r="Q39" s="784">
        <v>99</v>
      </c>
      <c r="R39" s="784">
        <v>2</v>
      </c>
      <c r="S39" s="784">
        <v>99</v>
      </c>
      <c r="T39" s="784">
        <v>0</v>
      </c>
      <c r="U39" s="784">
        <v>0</v>
      </c>
      <c r="V39" s="784">
        <v>4</v>
      </c>
      <c r="W39" s="784">
        <v>3</v>
      </c>
      <c r="X39" s="784">
        <v>3</v>
      </c>
      <c r="Y39" s="784">
        <v>2</v>
      </c>
    </row>
    <row r="40" spans="1:25">
      <c r="A40" s="791">
        <v>216</v>
      </c>
      <c r="B40" s="776">
        <v>22</v>
      </c>
      <c r="C40" s="779">
        <v>3432</v>
      </c>
      <c r="D40" s="383">
        <v>5000</v>
      </c>
      <c r="E40" s="778">
        <v>9800</v>
      </c>
      <c r="F40" s="784">
        <v>2</v>
      </c>
      <c r="G40" s="784">
        <v>2</v>
      </c>
      <c r="H40" s="784">
        <v>1</v>
      </c>
      <c r="I40" s="784">
        <v>2</v>
      </c>
      <c r="J40" s="784">
        <v>3</v>
      </c>
      <c r="K40" s="784">
        <v>2</v>
      </c>
      <c r="L40" s="784">
        <v>2</v>
      </c>
      <c r="M40" s="784">
        <v>1</v>
      </c>
      <c r="N40" s="784">
        <v>99</v>
      </c>
      <c r="O40" s="784">
        <v>2</v>
      </c>
      <c r="P40" s="784">
        <v>3</v>
      </c>
      <c r="Q40" s="784">
        <v>4</v>
      </c>
      <c r="R40" s="784">
        <v>3</v>
      </c>
      <c r="S40" s="784">
        <v>0</v>
      </c>
      <c r="T40" s="784">
        <v>1</v>
      </c>
      <c r="U40" s="784">
        <v>99</v>
      </c>
      <c r="V40" s="784">
        <v>3</v>
      </c>
      <c r="W40" s="784">
        <v>3</v>
      </c>
      <c r="X40" s="784">
        <v>3</v>
      </c>
      <c r="Y40" s="784">
        <v>2</v>
      </c>
    </row>
    <row r="41" spans="1:25">
      <c r="A41" s="791">
        <v>217</v>
      </c>
      <c r="B41" s="784">
        <v>150</v>
      </c>
      <c r="C41" s="784">
        <v>3040</v>
      </c>
      <c r="D41" s="777">
        <v>5000</v>
      </c>
      <c r="E41" s="786">
        <v>7604</v>
      </c>
      <c r="F41" s="784">
        <v>4</v>
      </c>
      <c r="G41" s="784">
        <v>4</v>
      </c>
      <c r="H41" s="784">
        <v>4</v>
      </c>
      <c r="I41" s="784">
        <v>3</v>
      </c>
      <c r="J41" s="784">
        <v>4</v>
      </c>
      <c r="K41" s="784">
        <v>2</v>
      </c>
      <c r="L41" s="784">
        <v>3</v>
      </c>
      <c r="M41" s="784">
        <v>99</v>
      </c>
      <c r="N41" s="784">
        <v>99</v>
      </c>
      <c r="O41" s="784">
        <v>3</v>
      </c>
      <c r="P41" s="784">
        <v>3</v>
      </c>
      <c r="Q41" s="784">
        <v>3</v>
      </c>
      <c r="R41" s="784">
        <v>99</v>
      </c>
      <c r="S41" s="784">
        <v>3</v>
      </c>
      <c r="T41" s="784">
        <v>2</v>
      </c>
      <c r="U41" s="784">
        <v>3</v>
      </c>
      <c r="V41" s="784">
        <v>4</v>
      </c>
      <c r="W41" s="784">
        <v>3</v>
      </c>
      <c r="X41" s="784">
        <v>2</v>
      </c>
      <c r="Y41" s="784">
        <v>3</v>
      </c>
    </row>
    <row r="42" spans="1:25">
      <c r="A42" s="791">
        <v>218</v>
      </c>
      <c r="B42" s="784">
        <v>25</v>
      </c>
      <c r="C42" s="784">
        <v>2700</v>
      </c>
      <c r="D42" s="777">
        <v>5000</v>
      </c>
      <c r="E42" s="786">
        <v>6800</v>
      </c>
      <c r="F42" s="784">
        <v>3</v>
      </c>
      <c r="G42" s="784">
        <v>2</v>
      </c>
      <c r="H42" s="784">
        <v>2</v>
      </c>
      <c r="I42" s="784">
        <v>3</v>
      </c>
      <c r="J42" s="784">
        <v>4</v>
      </c>
      <c r="K42" s="784">
        <v>3</v>
      </c>
      <c r="L42" s="784">
        <v>3</v>
      </c>
      <c r="M42" s="784">
        <v>2</v>
      </c>
      <c r="N42" s="784">
        <v>99</v>
      </c>
      <c r="O42" s="784">
        <v>3</v>
      </c>
      <c r="P42" s="784">
        <v>3</v>
      </c>
      <c r="Q42" s="784">
        <v>2</v>
      </c>
      <c r="R42" s="784">
        <v>3</v>
      </c>
      <c r="S42" s="784">
        <v>2</v>
      </c>
      <c r="T42" s="784">
        <v>1</v>
      </c>
      <c r="U42" s="784">
        <v>1</v>
      </c>
      <c r="V42" s="784">
        <v>4</v>
      </c>
      <c r="W42" s="784">
        <v>4</v>
      </c>
      <c r="X42" s="784">
        <v>4</v>
      </c>
      <c r="Y42" s="784">
        <v>4</v>
      </c>
    </row>
    <row r="43" spans="1:25">
      <c r="A43" s="768">
        <v>219</v>
      </c>
      <c r="B43" s="781">
        <v>27</v>
      </c>
      <c r="C43" s="782">
        <v>4100</v>
      </c>
      <c r="D43" s="774">
        <v>5000</v>
      </c>
      <c r="E43" s="783">
        <v>11000</v>
      </c>
      <c r="F43" s="784">
        <v>2</v>
      </c>
      <c r="G43" s="784">
        <v>2</v>
      </c>
      <c r="H43" s="784">
        <v>0</v>
      </c>
      <c r="I43" s="784">
        <v>2</v>
      </c>
      <c r="J43" s="784">
        <v>3</v>
      </c>
      <c r="K43" s="784">
        <v>3</v>
      </c>
      <c r="L43" s="784">
        <v>3</v>
      </c>
      <c r="M43" s="784">
        <v>99</v>
      </c>
      <c r="N43" s="784">
        <v>3</v>
      </c>
      <c r="O43" s="784">
        <v>3</v>
      </c>
      <c r="P43" s="784">
        <v>3</v>
      </c>
      <c r="Q43" s="784">
        <v>3</v>
      </c>
      <c r="R43" s="784">
        <v>3</v>
      </c>
      <c r="S43" s="784">
        <v>2</v>
      </c>
      <c r="T43" s="784">
        <v>4</v>
      </c>
      <c r="U43" s="784">
        <v>0</v>
      </c>
      <c r="V43" s="784">
        <v>4</v>
      </c>
      <c r="W43" s="784">
        <v>4</v>
      </c>
      <c r="X43" s="784">
        <v>4</v>
      </c>
      <c r="Y43" s="784">
        <v>2</v>
      </c>
    </row>
    <row r="44" spans="1:25">
      <c r="A44" s="791">
        <v>220</v>
      </c>
      <c r="B44" s="784">
        <v>60</v>
      </c>
      <c r="C44" s="785">
        <v>10800</v>
      </c>
      <c r="D44" s="777">
        <v>6300</v>
      </c>
      <c r="E44" s="786">
        <v>35800</v>
      </c>
      <c r="F44" s="784">
        <v>2</v>
      </c>
      <c r="G44" s="784">
        <v>1</v>
      </c>
      <c r="H44" s="784">
        <v>2</v>
      </c>
      <c r="I44" s="784">
        <v>2</v>
      </c>
      <c r="J44" s="784">
        <v>2</v>
      </c>
      <c r="K44" s="784">
        <v>2</v>
      </c>
      <c r="L44" s="784">
        <v>3</v>
      </c>
      <c r="M44" s="784">
        <v>2</v>
      </c>
      <c r="N44" s="784">
        <v>3</v>
      </c>
      <c r="O44" s="784">
        <v>3</v>
      </c>
      <c r="P44" s="784">
        <v>3</v>
      </c>
      <c r="Q44" s="784">
        <v>3</v>
      </c>
      <c r="R44" s="784">
        <v>3</v>
      </c>
      <c r="S44" s="784">
        <v>3</v>
      </c>
      <c r="T44" s="784">
        <v>1</v>
      </c>
      <c r="U44" s="784">
        <v>3</v>
      </c>
      <c r="V44" s="784">
        <v>4</v>
      </c>
      <c r="W44" s="784">
        <v>3</v>
      </c>
      <c r="X44" s="784">
        <v>2</v>
      </c>
      <c r="Y44" s="784">
        <v>2</v>
      </c>
    </row>
    <row r="45" spans="1:25">
      <c r="A45" s="791">
        <v>221</v>
      </c>
      <c r="B45" s="784">
        <v>40</v>
      </c>
      <c r="C45" s="785">
        <v>9000</v>
      </c>
      <c r="D45" s="777">
        <v>10000</v>
      </c>
      <c r="E45" s="786">
        <v>25000</v>
      </c>
      <c r="F45" s="784">
        <v>3</v>
      </c>
      <c r="G45" s="784">
        <v>3</v>
      </c>
      <c r="H45" s="784">
        <v>3</v>
      </c>
      <c r="I45" s="784">
        <v>4</v>
      </c>
      <c r="J45" s="784">
        <v>4</v>
      </c>
      <c r="K45" s="784">
        <v>3</v>
      </c>
      <c r="L45" s="784">
        <v>4</v>
      </c>
      <c r="M45" s="784">
        <v>3</v>
      </c>
      <c r="N45" s="784">
        <v>2</v>
      </c>
      <c r="O45" s="784">
        <v>3</v>
      </c>
      <c r="P45" s="784">
        <v>3</v>
      </c>
      <c r="Q45" s="784">
        <v>2</v>
      </c>
      <c r="R45" s="784">
        <v>3</v>
      </c>
      <c r="S45" s="784">
        <v>2</v>
      </c>
      <c r="T45" s="784">
        <v>2</v>
      </c>
      <c r="U45" s="784">
        <v>2</v>
      </c>
      <c r="V45" s="784">
        <v>3</v>
      </c>
      <c r="W45" s="784">
        <v>4</v>
      </c>
      <c r="X45" s="784">
        <v>2</v>
      </c>
      <c r="Y45" s="784">
        <v>2</v>
      </c>
    </row>
    <row r="46" spans="1:25">
      <c r="A46" s="768">
        <v>226</v>
      </c>
      <c r="B46" s="781">
        <v>81</v>
      </c>
      <c r="C46" s="782">
        <v>13000</v>
      </c>
      <c r="D46" s="774">
        <v>5000</v>
      </c>
      <c r="E46" s="783">
        <v>46250</v>
      </c>
      <c r="F46" s="784">
        <v>2</v>
      </c>
      <c r="G46" s="784">
        <v>2</v>
      </c>
      <c r="H46" s="784">
        <v>0</v>
      </c>
      <c r="I46" s="784">
        <v>2</v>
      </c>
      <c r="J46" s="784">
        <v>3</v>
      </c>
      <c r="K46" s="784">
        <v>3</v>
      </c>
      <c r="L46" s="784">
        <v>4</v>
      </c>
      <c r="M46" s="784">
        <v>99</v>
      </c>
      <c r="N46" s="784">
        <v>99</v>
      </c>
      <c r="O46" s="784">
        <v>3</v>
      </c>
      <c r="P46" s="784">
        <v>3</v>
      </c>
      <c r="Q46" s="784">
        <v>3</v>
      </c>
      <c r="R46" s="784">
        <v>2</v>
      </c>
      <c r="S46" s="784">
        <v>2</v>
      </c>
      <c r="T46" s="784">
        <v>1</v>
      </c>
      <c r="U46" s="784">
        <v>1</v>
      </c>
      <c r="V46" s="784">
        <v>4</v>
      </c>
      <c r="W46" s="784">
        <v>3</v>
      </c>
      <c r="X46" s="784">
        <v>3</v>
      </c>
      <c r="Y46" s="784">
        <v>2</v>
      </c>
    </row>
    <row r="47" spans="1:25">
      <c r="A47" s="768">
        <v>233</v>
      </c>
      <c r="B47" s="772">
        <v>19</v>
      </c>
      <c r="C47" s="773">
        <v>3900</v>
      </c>
      <c r="D47" s="774">
        <v>10000</v>
      </c>
      <c r="E47" s="775">
        <v>11000</v>
      </c>
      <c r="F47" s="776">
        <v>2</v>
      </c>
      <c r="G47" s="776">
        <v>2</v>
      </c>
      <c r="H47" s="776">
        <v>1</v>
      </c>
      <c r="I47" s="776">
        <v>1</v>
      </c>
      <c r="J47" s="776">
        <v>2</v>
      </c>
      <c r="K47" s="776">
        <v>2</v>
      </c>
      <c r="L47" s="776">
        <v>2</v>
      </c>
      <c r="M47" s="776">
        <v>99</v>
      </c>
      <c r="N47" s="776">
        <v>99</v>
      </c>
      <c r="O47" s="776">
        <v>2</v>
      </c>
      <c r="P47" s="776">
        <v>2</v>
      </c>
      <c r="Q47" s="776">
        <v>99</v>
      </c>
      <c r="R47" s="776">
        <v>3</v>
      </c>
      <c r="S47" s="776">
        <v>1</v>
      </c>
      <c r="T47" s="776">
        <v>2</v>
      </c>
      <c r="U47" s="776">
        <v>2</v>
      </c>
      <c r="V47" s="776">
        <v>3</v>
      </c>
      <c r="W47" s="776">
        <v>3</v>
      </c>
      <c r="X47" s="776">
        <v>3</v>
      </c>
      <c r="Y47" s="776">
        <v>2</v>
      </c>
    </row>
    <row r="48" spans="1:25">
      <c r="A48" s="791">
        <v>249</v>
      </c>
      <c r="B48" s="784">
        <v>25</v>
      </c>
      <c r="C48" s="784">
        <v>6120</v>
      </c>
      <c r="D48" s="777">
        <v>10000</v>
      </c>
      <c r="E48" s="786">
        <v>12011</v>
      </c>
      <c r="F48" s="784">
        <v>3</v>
      </c>
      <c r="G48" s="784">
        <v>3</v>
      </c>
      <c r="H48" s="784">
        <v>2</v>
      </c>
      <c r="I48" s="784">
        <v>1</v>
      </c>
      <c r="J48" s="784">
        <v>2</v>
      </c>
      <c r="K48" s="784">
        <v>1</v>
      </c>
      <c r="L48" s="784">
        <v>2</v>
      </c>
      <c r="M48" s="784">
        <v>1</v>
      </c>
      <c r="N48" s="784">
        <v>1</v>
      </c>
      <c r="O48" s="784">
        <v>1</v>
      </c>
      <c r="P48" s="784">
        <v>3</v>
      </c>
      <c r="Q48" s="784">
        <v>99</v>
      </c>
      <c r="R48" s="784">
        <v>4</v>
      </c>
      <c r="S48" s="784">
        <v>2</v>
      </c>
      <c r="T48" s="784">
        <v>0</v>
      </c>
      <c r="U48" s="784">
        <v>4</v>
      </c>
      <c r="V48" s="784">
        <v>3</v>
      </c>
      <c r="W48" s="784">
        <v>4</v>
      </c>
      <c r="X48" s="784">
        <v>3</v>
      </c>
      <c r="Y48" s="784">
        <v>2</v>
      </c>
    </row>
    <row r="49" spans="1:25">
      <c r="A49" s="790">
        <v>255</v>
      </c>
      <c r="B49" s="776">
        <v>16</v>
      </c>
      <c r="C49" s="776">
        <v>4000</v>
      </c>
      <c r="D49" s="777">
        <v>5500</v>
      </c>
      <c r="E49" s="778">
        <v>10700</v>
      </c>
      <c r="F49" s="776">
        <v>3</v>
      </c>
      <c r="G49" s="776">
        <v>2</v>
      </c>
      <c r="H49" s="776">
        <v>0</v>
      </c>
      <c r="I49" s="776">
        <v>2</v>
      </c>
      <c r="J49" s="776">
        <v>2</v>
      </c>
      <c r="K49" s="776">
        <v>2</v>
      </c>
      <c r="L49" s="776">
        <v>3</v>
      </c>
      <c r="M49" s="776">
        <v>99</v>
      </c>
      <c r="N49" s="776">
        <v>3</v>
      </c>
      <c r="O49" s="776">
        <v>1</v>
      </c>
      <c r="P49" s="776">
        <v>2</v>
      </c>
      <c r="Q49" s="776">
        <v>3</v>
      </c>
      <c r="R49" s="776">
        <v>3</v>
      </c>
      <c r="S49" s="776">
        <v>1</v>
      </c>
      <c r="T49" s="776">
        <v>2</v>
      </c>
      <c r="U49" s="776">
        <v>2</v>
      </c>
      <c r="V49" s="776">
        <v>3</v>
      </c>
      <c r="W49" s="776">
        <v>3</v>
      </c>
      <c r="X49" s="776">
        <v>2</v>
      </c>
      <c r="Y49" s="776">
        <v>2</v>
      </c>
    </row>
    <row r="50" spans="1:25">
      <c r="A50" s="768">
        <v>269</v>
      </c>
      <c r="B50" s="772">
        <v>30</v>
      </c>
      <c r="C50" s="773">
        <v>6750</v>
      </c>
      <c r="D50" s="780">
        <v>5000</v>
      </c>
      <c r="E50" s="775">
        <v>23500</v>
      </c>
      <c r="F50" s="776"/>
      <c r="G50" s="776"/>
      <c r="H50" s="776"/>
      <c r="I50" s="776"/>
      <c r="J50" s="776"/>
      <c r="K50" s="776"/>
      <c r="L50" s="776"/>
      <c r="M50" s="776"/>
      <c r="N50" s="776"/>
      <c r="O50" s="776"/>
      <c r="P50" s="776"/>
      <c r="Q50" s="776"/>
      <c r="R50" s="776"/>
      <c r="S50" s="776"/>
      <c r="T50" s="776"/>
      <c r="U50" s="776"/>
      <c r="V50" s="776"/>
      <c r="W50" s="776"/>
      <c r="X50" s="776"/>
      <c r="Y50" s="776"/>
    </row>
    <row r="51" spans="1:25">
      <c r="A51" s="768">
        <v>270</v>
      </c>
      <c r="B51" s="772">
        <v>30</v>
      </c>
      <c r="C51" s="773">
        <v>7200</v>
      </c>
      <c r="D51" s="780">
        <v>5000</v>
      </c>
      <c r="E51" s="775">
        <v>19700</v>
      </c>
      <c r="F51" s="776">
        <v>0</v>
      </c>
      <c r="G51" s="776">
        <v>0</v>
      </c>
      <c r="H51" s="776">
        <v>0</v>
      </c>
      <c r="I51" s="776">
        <v>99</v>
      </c>
      <c r="J51" s="776"/>
      <c r="K51" s="776"/>
      <c r="L51" s="776"/>
      <c r="M51" s="776"/>
      <c r="N51" s="776"/>
      <c r="O51" s="776"/>
      <c r="P51" s="776"/>
      <c r="Q51" s="776"/>
      <c r="R51" s="776">
        <v>3</v>
      </c>
      <c r="S51" s="776">
        <v>4</v>
      </c>
      <c r="T51" s="776">
        <v>99</v>
      </c>
      <c r="U51" s="776">
        <v>99</v>
      </c>
      <c r="V51" s="776">
        <v>4</v>
      </c>
      <c r="W51" s="776">
        <v>2</v>
      </c>
      <c r="X51" s="776">
        <v>3</v>
      </c>
      <c r="Y51" s="776">
        <v>2</v>
      </c>
    </row>
    <row r="52" spans="1:25">
      <c r="A52" s="790">
        <v>281</v>
      </c>
      <c r="B52" s="776">
        <v>60</v>
      </c>
      <c r="C52" s="779">
        <v>12000</v>
      </c>
      <c r="D52" s="777">
        <v>8000</v>
      </c>
      <c r="E52" s="778">
        <v>13600</v>
      </c>
      <c r="F52" s="776">
        <v>2</v>
      </c>
      <c r="G52" s="776">
        <v>2</v>
      </c>
      <c r="H52" s="776">
        <v>2</v>
      </c>
      <c r="I52" s="776">
        <v>2</v>
      </c>
      <c r="J52" s="776"/>
      <c r="K52" s="776"/>
      <c r="L52" s="776"/>
      <c r="M52" s="776"/>
      <c r="N52" s="776"/>
      <c r="O52" s="776"/>
      <c r="P52" s="776"/>
      <c r="Q52" s="776"/>
      <c r="R52" s="776">
        <v>3</v>
      </c>
      <c r="S52" s="776">
        <v>1</v>
      </c>
      <c r="T52" s="776">
        <v>3</v>
      </c>
      <c r="U52" s="776">
        <v>3</v>
      </c>
      <c r="V52" s="776">
        <v>3</v>
      </c>
      <c r="W52" s="776">
        <v>3</v>
      </c>
      <c r="X52" s="776">
        <v>2</v>
      </c>
      <c r="Y52" s="776">
        <v>2</v>
      </c>
    </row>
    <row r="53" spans="1:25" ht="15">
      <c r="A53" s="792">
        <v>282</v>
      </c>
      <c r="B53" s="787">
        <v>9</v>
      </c>
      <c r="C53" s="784">
        <v>1440</v>
      </c>
      <c r="D53" s="777">
        <v>2000</v>
      </c>
      <c r="E53" s="786">
        <v>1900</v>
      </c>
      <c r="F53" s="784">
        <v>4</v>
      </c>
      <c r="G53" s="784">
        <v>4</v>
      </c>
      <c r="H53" s="784">
        <v>4</v>
      </c>
      <c r="I53" s="784">
        <v>3</v>
      </c>
      <c r="J53" s="784">
        <v>2</v>
      </c>
      <c r="K53" s="784">
        <v>3</v>
      </c>
      <c r="L53" s="784">
        <v>4</v>
      </c>
      <c r="M53" s="784">
        <v>2</v>
      </c>
      <c r="N53" s="784">
        <v>1</v>
      </c>
      <c r="O53" s="784">
        <v>3</v>
      </c>
      <c r="P53" s="784">
        <v>4</v>
      </c>
      <c r="Q53" s="784">
        <v>3</v>
      </c>
      <c r="R53" s="784">
        <v>2</v>
      </c>
      <c r="S53" s="784">
        <v>1</v>
      </c>
      <c r="T53" s="784">
        <v>99</v>
      </c>
      <c r="U53" s="784">
        <v>99</v>
      </c>
      <c r="V53" s="784">
        <v>3</v>
      </c>
      <c r="W53" s="784">
        <v>3</v>
      </c>
      <c r="X53" s="784">
        <v>4</v>
      </c>
      <c r="Y53" s="784">
        <v>4</v>
      </c>
    </row>
  </sheetData>
  <sortState xmlns:xlrd2="http://schemas.microsoft.com/office/spreadsheetml/2017/richdata2" ref="A2:Z53">
    <sortCondition ref="A2:A53"/>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9"/>
  <sheetViews>
    <sheetView topLeftCell="A37" workbookViewId="0">
      <selection activeCell="C78" sqref="A70:C78"/>
    </sheetView>
  </sheetViews>
  <sheetFormatPr baseColWidth="10" defaultRowHeight="13"/>
  <cols>
    <col min="1" max="1" width="12.83203125" style="1"/>
    <col min="2" max="2" width="13.6640625" style="1" customWidth="1"/>
    <col min="3" max="3" width="12.83203125" style="1"/>
  </cols>
  <sheetData>
    <row r="1" spans="1:3" ht="28">
      <c r="A1" s="423" t="s">
        <v>413</v>
      </c>
      <c r="B1" s="424" t="s">
        <v>0</v>
      </c>
      <c r="C1" s="423" t="s">
        <v>430</v>
      </c>
    </row>
    <row r="2" spans="1:3" ht="14">
      <c r="A2" s="426" t="s">
        <v>416</v>
      </c>
      <c r="B2" s="2">
        <v>103</v>
      </c>
      <c r="C2" s="3">
        <v>2009</v>
      </c>
    </row>
    <row r="3" spans="1:3" ht="14">
      <c r="A3" s="426" t="s">
        <v>416</v>
      </c>
      <c r="B3" s="2">
        <v>104</v>
      </c>
      <c r="C3" s="3">
        <v>2004</v>
      </c>
    </row>
    <row r="4" spans="1:3" ht="14">
      <c r="A4" s="425" t="s">
        <v>429</v>
      </c>
      <c r="B4" s="2">
        <v>105</v>
      </c>
      <c r="C4" s="3">
        <v>2004</v>
      </c>
    </row>
    <row r="5" spans="1:3" ht="14">
      <c r="A5" s="426" t="s">
        <v>416</v>
      </c>
      <c r="B5" s="2">
        <v>106</v>
      </c>
      <c r="C5" s="3">
        <v>2009</v>
      </c>
    </row>
    <row r="6" spans="1:3" ht="14">
      <c r="A6" s="425" t="s">
        <v>414</v>
      </c>
      <c r="B6" s="2">
        <v>108</v>
      </c>
      <c r="C6" s="3">
        <v>2006</v>
      </c>
    </row>
    <row r="7" spans="1:3" ht="14">
      <c r="A7" s="425" t="s">
        <v>414</v>
      </c>
      <c r="B7" s="2">
        <v>109</v>
      </c>
      <c r="C7" s="3">
        <v>2006</v>
      </c>
    </row>
    <row r="8" spans="1:3" ht="14">
      <c r="A8" s="426" t="s">
        <v>416</v>
      </c>
      <c r="B8" s="2">
        <v>111</v>
      </c>
      <c r="C8" s="3">
        <v>2005</v>
      </c>
    </row>
    <row r="9" spans="1:3" ht="14">
      <c r="A9" s="425" t="s">
        <v>414</v>
      </c>
      <c r="B9" s="2">
        <v>112</v>
      </c>
      <c r="C9" s="3">
        <v>2008</v>
      </c>
    </row>
    <row r="10" spans="1:3" ht="14">
      <c r="A10" s="426" t="s">
        <v>421</v>
      </c>
      <c r="B10" s="2">
        <v>114</v>
      </c>
      <c r="C10" s="3">
        <v>2010</v>
      </c>
    </row>
    <row r="11" spans="1:3" ht="14">
      <c r="A11" s="425" t="s">
        <v>414</v>
      </c>
      <c r="B11" s="2">
        <v>118</v>
      </c>
      <c r="C11" s="3">
        <v>2005</v>
      </c>
    </row>
    <row r="12" spans="1:3" ht="14">
      <c r="A12" s="425" t="s">
        <v>418</v>
      </c>
      <c r="B12" s="2">
        <v>122</v>
      </c>
      <c r="C12" s="3">
        <v>2004</v>
      </c>
    </row>
    <row r="13" spans="1:3" ht="14">
      <c r="A13" s="425" t="s">
        <v>414</v>
      </c>
      <c r="B13" s="9">
        <v>123</v>
      </c>
      <c r="C13" s="10">
        <v>2004</v>
      </c>
    </row>
    <row r="14" spans="1:3" ht="14">
      <c r="A14" s="426" t="s">
        <v>422</v>
      </c>
      <c r="B14" s="2">
        <v>124</v>
      </c>
      <c r="C14" s="3">
        <v>2009</v>
      </c>
    </row>
    <row r="15" spans="1:3" ht="14">
      <c r="A15" s="426" t="s">
        <v>417</v>
      </c>
      <c r="B15" s="2">
        <v>125</v>
      </c>
      <c r="C15" s="3">
        <v>2004</v>
      </c>
    </row>
    <row r="16" spans="1:3" ht="14">
      <c r="A16" s="425" t="s">
        <v>414</v>
      </c>
      <c r="B16" s="2">
        <v>130</v>
      </c>
      <c r="C16" s="3">
        <v>2008</v>
      </c>
    </row>
    <row r="17" spans="1:3" ht="14">
      <c r="A17" s="425" t="s">
        <v>414</v>
      </c>
      <c r="B17" s="2">
        <v>131</v>
      </c>
      <c r="C17" s="3">
        <v>2008</v>
      </c>
    </row>
    <row r="18" spans="1:3" ht="14">
      <c r="A18" s="426" t="s">
        <v>420</v>
      </c>
      <c r="B18" s="2">
        <v>132</v>
      </c>
      <c r="C18" s="3">
        <v>2005</v>
      </c>
    </row>
    <row r="19" spans="1:3" ht="14">
      <c r="A19" s="426" t="s">
        <v>417</v>
      </c>
      <c r="B19" s="2">
        <v>133</v>
      </c>
      <c r="C19" s="3">
        <v>2010</v>
      </c>
    </row>
    <row r="20" spans="1:3" ht="14">
      <c r="A20" s="426" t="s">
        <v>416</v>
      </c>
      <c r="B20" s="2">
        <v>136</v>
      </c>
      <c r="C20" s="3">
        <v>2004</v>
      </c>
    </row>
    <row r="21" spans="1:3" ht="28">
      <c r="A21" s="426" t="s">
        <v>423</v>
      </c>
      <c r="B21" s="2">
        <v>139</v>
      </c>
      <c r="C21" s="3">
        <v>2004</v>
      </c>
    </row>
    <row r="22" spans="1:3" ht="14">
      <c r="A22" s="426" t="s">
        <v>425</v>
      </c>
      <c r="B22" s="2">
        <v>141</v>
      </c>
      <c r="C22" s="3">
        <v>2005</v>
      </c>
    </row>
    <row r="23" spans="1:3" ht="14">
      <c r="A23" s="426" t="s">
        <v>424</v>
      </c>
      <c r="B23" s="2">
        <v>142</v>
      </c>
      <c r="C23" s="3">
        <v>2004</v>
      </c>
    </row>
    <row r="24" spans="1:3" ht="14">
      <c r="A24" s="425" t="s">
        <v>429</v>
      </c>
      <c r="B24" s="2">
        <v>165</v>
      </c>
      <c r="C24" s="4">
        <v>2011</v>
      </c>
    </row>
    <row r="25" spans="1:3" ht="14">
      <c r="A25" s="425" t="s">
        <v>414</v>
      </c>
      <c r="B25" s="2">
        <v>186</v>
      </c>
      <c r="C25" s="3">
        <v>2010</v>
      </c>
    </row>
    <row r="26" spans="1:3" ht="14">
      <c r="A26" s="426" t="s">
        <v>415</v>
      </c>
      <c r="B26" s="2">
        <v>187</v>
      </c>
      <c r="C26" s="3">
        <v>2010</v>
      </c>
    </row>
    <row r="27" spans="1:3" ht="14">
      <c r="A27" s="426" t="s">
        <v>422</v>
      </c>
      <c r="B27" s="2">
        <v>188</v>
      </c>
      <c r="C27" s="3">
        <v>2010</v>
      </c>
    </row>
    <row r="28" spans="1:3" ht="14">
      <c r="A28" s="425" t="s">
        <v>414</v>
      </c>
      <c r="B28" s="2">
        <v>189</v>
      </c>
      <c r="C28" s="3">
        <v>2010</v>
      </c>
    </row>
    <row r="29" spans="1:3" ht="14">
      <c r="A29" s="426" t="s">
        <v>416</v>
      </c>
      <c r="B29" s="2">
        <v>191</v>
      </c>
      <c r="C29" s="3">
        <v>2010</v>
      </c>
    </row>
    <row r="30" spans="1:3" ht="14">
      <c r="A30" s="426" t="s">
        <v>420</v>
      </c>
      <c r="B30" s="2">
        <v>192</v>
      </c>
      <c r="C30" s="3">
        <v>2010</v>
      </c>
    </row>
    <row r="31" spans="1:3" ht="14">
      <c r="A31" s="425" t="s">
        <v>419</v>
      </c>
      <c r="B31" s="2">
        <v>193</v>
      </c>
      <c r="C31" s="5">
        <v>2011</v>
      </c>
    </row>
    <row r="32" spans="1:3" ht="14">
      <c r="A32" s="426" t="s">
        <v>420</v>
      </c>
      <c r="B32" s="2">
        <v>194</v>
      </c>
      <c r="C32" s="3">
        <v>2011</v>
      </c>
    </row>
    <row r="33" spans="1:3" ht="14">
      <c r="A33" s="426" t="s">
        <v>420</v>
      </c>
      <c r="B33" s="2">
        <v>209</v>
      </c>
      <c r="C33" s="3">
        <v>2011</v>
      </c>
    </row>
    <row r="34" spans="1:3" ht="14">
      <c r="A34" s="425" t="s">
        <v>414</v>
      </c>
      <c r="B34" s="2">
        <v>213</v>
      </c>
      <c r="C34" s="3">
        <v>2011</v>
      </c>
    </row>
    <row r="35" spans="1:3" ht="14">
      <c r="A35" s="425" t="s">
        <v>414</v>
      </c>
      <c r="B35" s="2">
        <v>214</v>
      </c>
      <c r="C35" s="3">
        <v>2011</v>
      </c>
    </row>
    <row r="36" spans="1:3" ht="14">
      <c r="A36" s="426" t="s">
        <v>424</v>
      </c>
      <c r="B36" s="2">
        <v>215</v>
      </c>
      <c r="C36" s="3">
        <v>2011</v>
      </c>
    </row>
    <row r="37" spans="1:3" ht="28">
      <c r="A37" s="426" t="s">
        <v>426</v>
      </c>
      <c r="B37" s="2">
        <v>216</v>
      </c>
      <c r="C37" s="3">
        <v>2011</v>
      </c>
    </row>
    <row r="38" spans="1:3" ht="14">
      <c r="A38" s="426" t="s">
        <v>425</v>
      </c>
      <c r="B38" s="2">
        <v>217</v>
      </c>
      <c r="C38" s="3">
        <v>2011</v>
      </c>
    </row>
    <row r="39" spans="1:3" ht="14">
      <c r="A39" s="426" t="s">
        <v>425</v>
      </c>
      <c r="B39" s="2">
        <v>218</v>
      </c>
      <c r="C39" s="3">
        <v>2011</v>
      </c>
    </row>
    <row r="40" spans="1:3" ht="28">
      <c r="A40" s="426" t="s">
        <v>426</v>
      </c>
      <c r="B40" s="2">
        <v>220</v>
      </c>
      <c r="C40" s="3">
        <v>2011</v>
      </c>
    </row>
    <row r="41" spans="1:3" ht="14">
      <c r="A41" s="426" t="s">
        <v>416</v>
      </c>
      <c r="B41" s="2">
        <v>221</v>
      </c>
      <c r="C41" s="3">
        <v>2011</v>
      </c>
    </row>
    <row r="42" spans="1:3" ht="14">
      <c r="A42" s="427" t="s">
        <v>415</v>
      </c>
      <c r="B42" s="6">
        <v>233</v>
      </c>
      <c r="C42" s="7">
        <v>2011</v>
      </c>
    </row>
    <row r="43" spans="1:3" ht="14">
      <c r="A43" s="426" t="s">
        <v>428</v>
      </c>
      <c r="B43" s="2">
        <v>249</v>
      </c>
      <c r="C43" s="3">
        <v>2011</v>
      </c>
    </row>
    <row r="44" spans="1:3" ht="14">
      <c r="A44" s="426" t="s">
        <v>415</v>
      </c>
      <c r="B44" s="2">
        <v>255</v>
      </c>
      <c r="C44" s="3">
        <v>2011</v>
      </c>
    </row>
    <row r="45" spans="1:3" ht="14">
      <c r="A45" s="425" t="s">
        <v>418</v>
      </c>
      <c r="B45" s="2">
        <v>269</v>
      </c>
      <c r="C45" s="3">
        <v>2012</v>
      </c>
    </row>
    <row r="46" spans="1:3" ht="14">
      <c r="A46" s="425" t="s">
        <v>414</v>
      </c>
      <c r="B46" s="2">
        <v>270</v>
      </c>
      <c r="C46" s="3">
        <v>2012</v>
      </c>
    </row>
    <row r="47" spans="1:3" ht="14">
      <c r="A47" s="426" t="s">
        <v>417</v>
      </c>
      <c r="B47" s="2">
        <v>281</v>
      </c>
      <c r="C47" s="3">
        <v>2012</v>
      </c>
    </row>
    <row r="48" spans="1:3" ht="14">
      <c r="A48" s="426" t="s">
        <v>415</v>
      </c>
      <c r="B48" s="2">
        <v>282</v>
      </c>
      <c r="C48" s="3">
        <v>2011</v>
      </c>
    </row>
    <row r="49" spans="1:3" ht="14">
      <c r="A49" s="426" t="s">
        <v>425</v>
      </c>
      <c r="B49" s="2">
        <v>403</v>
      </c>
      <c r="C49" s="3">
        <v>2014</v>
      </c>
    </row>
    <row r="50" spans="1:3" ht="14">
      <c r="A50" s="425" t="s">
        <v>414</v>
      </c>
      <c r="B50" s="2">
        <v>404</v>
      </c>
      <c r="C50" s="3">
        <v>2014</v>
      </c>
    </row>
    <row r="51" spans="1:3" ht="14">
      <c r="A51" s="426" t="s">
        <v>415</v>
      </c>
      <c r="B51" s="2">
        <v>417</v>
      </c>
      <c r="C51" s="3">
        <v>2014</v>
      </c>
    </row>
    <row r="52" spans="1:3" ht="14">
      <c r="A52" s="426" t="s">
        <v>425</v>
      </c>
      <c r="B52" s="2">
        <v>418</v>
      </c>
      <c r="C52" s="3">
        <v>2014</v>
      </c>
    </row>
    <row r="53" spans="1:3" ht="14">
      <c r="A53" s="426" t="s">
        <v>417</v>
      </c>
      <c r="B53" s="2">
        <v>437</v>
      </c>
      <c r="C53" s="3">
        <v>2014</v>
      </c>
    </row>
    <row r="54" spans="1:3" ht="14">
      <c r="A54" s="427" t="s">
        <v>416</v>
      </c>
      <c r="B54" s="6">
        <v>482</v>
      </c>
      <c r="C54" s="7">
        <v>2015</v>
      </c>
    </row>
    <row r="55" spans="1:3" ht="14">
      <c r="A55" s="427" t="s">
        <v>416</v>
      </c>
      <c r="B55" s="6">
        <v>483</v>
      </c>
      <c r="C55" s="7">
        <v>2015</v>
      </c>
    </row>
    <row r="56" spans="1:3" ht="14">
      <c r="A56" s="425" t="s">
        <v>420</v>
      </c>
      <c r="B56" s="2">
        <v>599</v>
      </c>
      <c r="C56" s="5">
        <v>2017</v>
      </c>
    </row>
    <row r="57" spans="1:3" ht="14">
      <c r="A57" s="426" t="s">
        <v>416</v>
      </c>
      <c r="B57" s="2">
        <v>600</v>
      </c>
      <c r="C57" s="3">
        <v>2017</v>
      </c>
    </row>
    <row r="58" spans="1:3" ht="14">
      <c r="A58" s="425" t="s">
        <v>416</v>
      </c>
      <c r="B58" s="2">
        <v>601</v>
      </c>
      <c r="C58" s="3">
        <v>2017</v>
      </c>
    </row>
    <row r="59" spans="1:3" ht="14">
      <c r="A59" s="426" t="s">
        <v>414</v>
      </c>
      <c r="B59" s="8">
        <v>602</v>
      </c>
      <c r="C59" s="4">
        <v>2017</v>
      </c>
    </row>
    <row r="60" spans="1:3" ht="14">
      <c r="A60" s="426" t="s">
        <v>418</v>
      </c>
      <c r="B60" s="8">
        <v>623</v>
      </c>
      <c r="C60" s="4">
        <v>2018</v>
      </c>
    </row>
    <row r="61" spans="1:3" ht="14">
      <c r="A61" s="426" t="s">
        <v>420</v>
      </c>
      <c r="B61" s="8">
        <v>663</v>
      </c>
      <c r="C61" s="4">
        <v>2018</v>
      </c>
    </row>
    <row r="62" spans="1:3" ht="28">
      <c r="A62" s="426" t="s">
        <v>427</v>
      </c>
      <c r="B62" s="8">
        <v>664</v>
      </c>
      <c r="C62" s="4">
        <v>2018</v>
      </c>
    </row>
    <row r="63" spans="1:3" ht="28">
      <c r="A63" s="426" t="s">
        <v>427</v>
      </c>
      <c r="B63" s="8">
        <v>665</v>
      </c>
      <c r="C63" s="4">
        <v>2018</v>
      </c>
    </row>
    <row r="64" spans="1:3" ht="14">
      <c r="A64" s="425" t="s">
        <v>414</v>
      </c>
      <c r="B64" s="2">
        <v>666</v>
      </c>
      <c r="C64" s="4">
        <v>2018</v>
      </c>
    </row>
    <row r="65" spans="1:3" ht="14">
      <c r="A65" s="426" t="s">
        <v>414</v>
      </c>
      <c r="B65" s="8">
        <v>667</v>
      </c>
      <c r="C65" s="4">
        <v>2018</v>
      </c>
    </row>
    <row r="66" spans="1:3" ht="14">
      <c r="A66" s="426" t="s">
        <v>414</v>
      </c>
      <c r="B66" s="8">
        <v>684</v>
      </c>
      <c r="C66" s="4">
        <v>2019</v>
      </c>
    </row>
    <row r="67" spans="1:3" ht="14">
      <c r="A67" s="426" t="s">
        <v>414</v>
      </c>
      <c r="B67" s="2">
        <v>685</v>
      </c>
      <c r="C67" s="3">
        <v>2019</v>
      </c>
    </row>
    <row r="68" spans="1:3" ht="14">
      <c r="A68" s="425" t="s">
        <v>415</v>
      </c>
      <c r="B68" s="2">
        <v>686</v>
      </c>
      <c r="C68" s="5">
        <v>2019</v>
      </c>
    </row>
    <row r="69" spans="1:3" ht="14">
      <c r="A69" s="426" t="s">
        <v>420</v>
      </c>
      <c r="B69" s="2">
        <v>687</v>
      </c>
      <c r="C69" s="3">
        <v>2019</v>
      </c>
    </row>
  </sheetData>
  <sortState xmlns:xlrd2="http://schemas.microsoft.com/office/spreadsheetml/2017/richdata2" ref="A2:C78">
    <sortCondition ref="B2:B78"/>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86"/>
  <sheetViews>
    <sheetView topLeftCell="AW1" workbookViewId="0">
      <selection activeCell="BE4" sqref="BE4"/>
    </sheetView>
  </sheetViews>
  <sheetFormatPr baseColWidth="10" defaultRowHeight="13"/>
  <sheetData>
    <row r="1" spans="1:68" ht="149">
      <c r="A1" s="835" t="s">
        <v>0</v>
      </c>
      <c r="B1" s="664" t="s">
        <v>667</v>
      </c>
      <c r="C1" s="663" t="s">
        <v>668</v>
      </c>
      <c r="D1" s="664" t="s">
        <v>669</v>
      </c>
      <c r="E1" s="665" t="s">
        <v>670</v>
      </c>
      <c r="F1" s="666" t="s">
        <v>671</v>
      </c>
      <c r="G1" s="666" t="s">
        <v>672</v>
      </c>
      <c r="H1" s="666" t="s">
        <v>673</v>
      </c>
      <c r="I1" s="666" t="s">
        <v>674</v>
      </c>
      <c r="J1" s="666" t="s">
        <v>675</v>
      </c>
      <c r="K1" s="666" t="s">
        <v>676</v>
      </c>
      <c r="L1" s="666" t="s">
        <v>677</v>
      </c>
      <c r="M1" s="666" t="s">
        <v>678</v>
      </c>
      <c r="N1" s="666" t="s">
        <v>679</v>
      </c>
      <c r="O1" s="667" t="s">
        <v>680</v>
      </c>
      <c r="P1" s="666" t="s">
        <v>222</v>
      </c>
      <c r="Q1" s="666" t="s">
        <v>681</v>
      </c>
      <c r="R1" s="666" t="s">
        <v>682</v>
      </c>
      <c r="S1" s="666" t="s">
        <v>234</v>
      </c>
      <c r="T1" s="667" t="s">
        <v>282</v>
      </c>
      <c r="U1" s="666" t="s">
        <v>683</v>
      </c>
      <c r="V1" s="667" t="s">
        <v>232</v>
      </c>
      <c r="W1" s="665" t="s">
        <v>684</v>
      </c>
      <c r="X1" s="666" t="s">
        <v>671</v>
      </c>
      <c r="Y1" s="666" t="s">
        <v>672</v>
      </c>
      <c r="Z1" s="666" t="s">
        <v>673</v>
      </c>
      <c r="AA1" s="666" t="s">
        <v>674</v>
      </c>
      <c r="AB1" s="666" t="s">
        <v>675</v>
      </c>
      <c r="AC1" s="666" t="s">
        <v>676</v>
      </c>
      <c r="AD1" s="666" t="s">
        <v>677</v>
      </c>
      <c r="AE1" s="666" t="s">
        <v>678</v>
      </c>
      <c r="AF1" s="666" t="s">
        <v>679</v>
      </c>
      <c r="AG1" s="667" t="s">
        <v>680</v>
      </c>
      <c r="AH1" s="666" t="s">
        <v>222</v>
      </c>
      <c r="AI1" s="666" t="s">
        <v>681</v>
      </c>
      <c r="AJ1" s="666" t="s">
        <v>682</v>
      </c>
      <c r="AK1" s="666" t="s">
        <v>234</v>
      </c>
      <c r="AL1" s="667" t="s">
        <v>282</v>
      </c>
      <c r="AM1" s="666" t="s">
        <v>683</v>
      </c>
      <c r="AN1" s="667" t="s">
        <v>232</v>
      </c>
      <c r="AO1" s="665" t="s">
        <v>685</v>
      </c>
      <c r="AP1" s="666" t="s">
        <v>686</v>
      </c>
      <c r="AQ1" s="666" t="s">
        <v>687</v>
      </c>
      <c r="AR1" s="666" t="s">
        <v>688</v>
      </c>
      <c r="AS1" s="666" t="s">
        <v>689</v>
      </c>
      <c r="AT1" s="666" t="s">
        <v>690</v>
      </c>
      <c r="AU1" s="666" t="s">
        <v>691</v>
      </c>
      <c r="AV1" s="666" t="s">
        <v>692</v>
      </c>
      <c r="AW1" s="666" t="s">
        <v>693</v>
      </c>
      <c r="AX1" s="668" t="s">
        <v>694</v>
      </c>
      <c r="AY1" s="668" t="s">
        <v>695</v>
      </c>
      <c r="AZ1" s="836" t="s">
        <v>287</v>
      </c>
      <c r="BA1" s="836" t="s">
        <v>269</v>
      </c>
      <c r="BB1" s="836" t="s">
        <v>724</v>
      </c>
      <c r="BC1" s="836" t="s">
        <v>271</v>
      </c>
      <c r="BD1" s="836" t="s">
        <v>272</v>
      </c>
      <c r="BE1" s="836" t="s">
        <v>273</v>
      </c>
      <c r="BF1" s="836" t="s">
        <v>274</v>
      </c>
      <c r="BG1" s="836" t="s">
        <v>275</v>
      </c>
      <c r="BH1" s="836" t="s">
        <v>276</v>
      </c>
      <c r="BI1" s="836" t="s">
        <v>277</v>
      </c>
      <c r="BJ1" s="836" t="s">
        <v>278</v>
      </c>
      <c r="BK1" s="836" t="s">
        <v>279</v>
      </c>
      <c r="BL1" s="836" t="s">
        <v>280</v>
      </c>
      <c r="BM1" s="836" t="s">
        <v>281</v>
      </c>
      <c r="BN1" s="836" t="s">
        <v>282</v>
      </c>
      <c r="BO1" s="836" t="s">
        <v>283</v>
      </c>
      <c r="BP1" s="837" t="s">
        <v>284</v>
      </c>
    </row>
    <row r="2" spans="1:68">
      <c r="AZ2" s="836"/>
    </row>
    <row r="3" spans="1:68">
      <c r="A3" s="2">
        <v>103</v>
      </c>
      <c r="B3" s="653">
        <v>25</v>
      </c>
      <c r="C3" s="669"/>
      <c r="D3" s="676">
        <v>10</v>
      </c>
      <c r="E3" s="511"/>
      <c r="F3" s="111">
        <v>0</v>
      </c>
      <c r="G3" s="111">
        <v>0</v>
      </c>
      <c r="H3" s="111">
        <v>100</v>
      </c>
      <c r="I3" s="111">
        <v>80</v>
      </c>
      <c r="J3" s="111">
        <v>50</v>
      </c>
      <c r="K3" s="111">
        <v>40</v>
      </c>
      <c r="L3" s="111">
        <v>30</v>
      </c>
      <c r="M3" s="71">
        <v>999</v>
      </c>
      <c r="N3" s="107">
        <v>20</v>
      </c>
      <c r="O3" s="107">
        <v>20</v>
      </c>
      <c r="P3" s="107">
        <v>999</v>
      </c>
      <c r="Q3" s="107">
        <v>0</v>
      </c>
      <c r="R3" s="107">
        <v>999</v>
      </c>
      <c r="S3" s="107">
        <v>999</v>
      </c>
      <c r="T3" s="107">
        <v>20</v>
      </c>
      <c r="U3" s="107">
        <v>60</v>
      </c>
      <c r="V3" s="677">
        <v>60</v>
      </c>
      <c r="W3" s="511"/>
      <c r="X3" s="202">
        <f t="shared" ref="X3:X34" si="0">IF(F3=999,0,D3/100*F3)</f>
        <v>0</v>
      </c>
      <c r="Y3" s="202">
        <f t="shared" ref="Y3:Y34" si="1">IF(G3=999,0,D3/100*G3)</f>
        <v>0</v>
      </c>
      <c r="Z3" s="202">
        <f t="shared" ref="Z3:Z34" si="2">IF(H3=999,0,D3/100*H3)</f>
        <v>10</v>
      </c>
      <c r="AA3" s="202">
        <f t="shared" ref="AA3:AA34" si="3">IF(I3=999,0,D3/100*I3)</f>
        <v>8</v>
      </c>
      <c r="AB3" s="202">
        <f t="shared" ref="AB3:AB34" si="4">IF(J3=999,0,D3/100*J3)</f>
        <v>5</v>
      </c>
      <c r="AC3" s="202">
        <f t="shared" ref="AC3:AC34" si="5">IF(K3=999,0,D3/100*K3)</f>
        <v>4</v>
      </c>
      <c r="AD3" s="202">
        <f t="shared" ref="AD3:AD34" si="6">IF(L3=999,0,D3/100*L3)</f>
        <v>3</v>
      </c>
      <c r="AE3" s="202">
        <f t="shared" ref="AE3:AE21" si="7">IF(M3=999,0,D3/100*M3)</f>
        <v>0</v>
      </c>
      <c r="AF3" s="202">
        <f t="shared" ref="AF3:AF21" si="8">IF(N3=999,0,D3/100*N3)</f>
        <v>2</v>
      </c>
      <c r="AG3" s="202">
        <f t="shared" ref="AG3:AG21" si="9">IF(O3=999,0,D3/100*O3)</f>
        <v>2</v>
      </c>
      <c r="AH3" s="202">
        <f t="shared" ref="AH3:AH21" si="10">IF(P3=999,0,D3/100*P3)</f>
        <v>0</v>
      </c>
      <c r="AI3" s="202">
        <f t="shared" ref="AI3:AI21" si="11">IF(Q3=999,0,D3/100*Q3)</f>
        <v>0</v>
      </c>
      <c r="AJ3" s="202">
        <f t="shared" ref="AJ3:AJ21" si="12">IF(R3=999,0,D3/100*R3)</f>
        <v>0</v>
      </c>
      <c r="AK3" s="202">
        <f t="shared" ref="AK3:AK21" si="13">IF(S3=999,0,D3/100*S3)</f>
        <v>0</v>
      </c>
      <c r="AL3" s="202">
        <f t="shared" ref="AL3:AL21" si="14">IF(T3=999,0,D3/100*T3)</f>
        <v>2</v>
      </c>
      <c r="AM3" s="202">
        <f t="shared" ref="AM3:AM21" si="15">IF(U3=999,0,D3/100*U3)</f>
        <v>6</v>
      </c>
      <c r="AN3" s="202">
        <f t="shared" ref="AN3:AN21" si="16">IF(V3=999,0,D3/100*V3)</f>
        <v>6</v>
      </c>
      <c r="AO3" s="672"/>
      <c r="AP3" s="107">
        <v>2</v>
      </c>
      <c r="AQ3" s="107">
        <v>3</v>
      </c>
      <c r="AR3" s="107">
        <v>2</v>
      </c>
      <c r="AS3" s="107">
        <v>4</v>
      </c>
      <c r="AT3" s="107">
        <v>3</v>
      </c>
      <c r="AU3" s="107">
        <v>2</v>
      </c>
      <c r="AV3" s="107">
        <v>3</v>
      </c>
      <c r="AW3" s="107">
        <v>4</v>
      </c>
      <c r="AX3" s="107">
        <v>1</v>
      </c>
      <c r="AY3" s="107">
        <v>0</v>
      </c>
      <c r="AZ3" s="836"/>
      <c r="BA3" s="453">
        <v>3</v>
      </c>
      <c r="BB3" s="453">
        <v>3</v>
      </c>
      <c r="BC3" s="453">
        <v>1</v>
      </c>
      <c r="BD3" s="453">
        <v>1</v>
      </c>
      <c r="BE3" s="453">
        <v>0</v>
      </c>
      <c r="BF3" s="453">
        <v>3</v>
      </c>
      <c r="BG3" s="453">
        <v>3</v>
      </c>
      <c r="BH3" s="453">
        <v>4</v>
      </c>
      <c r="BI3" s="453">
        <v>3</v>
      </c>
      <c r="BJ3" s="453">
        <v>2</v>
      </c>
      <c r="BK3" s="453">
        <v>3</v>
      </c>
      <c r="BL3" s="453">
        <v>2</v>
      </c>
      <c r="BM3" s="453">
        <v>99</v>
      </c>
      <c r="BN3" s="453">
        <v>3</v>
      </c>
      <c r="BO3" s="453">
        <v>99</v>
      </c>
      <c r="BP3" s="453">
        <v>3</v>
      </c>
    </row>
    <row r="4" spans="1:68">
      <c r="A4" s="2">
        <v>104</v>
      </c>
      <c r="B4" s="653">
        <v>30</v>
      </c>
      <c r="C4" s="669"/>
      <c r="D4" s="676">
        <v>30</v>
      </c>
      <c r="E4" s="511"/>
      <c r="F4" s="71">
        <v>10</v>
      </c>
      <c r="G4" s="71">
        <v>999</v>
      </c>
      <c r="H4" s="71">
        <v>100</v>
      </c>
      <c r="I4" s="71">
        <v>90</v>
      </c>
      <c r="J4" s="71">
        <v>30</v>
      </c>
      <c r="K4" s="71">
        <v>80</v>
      </c>
      <c r="L4" s="71">
        <v>40</v>
      </c>
      <c r="M4" s="210">
        <v>60</v>
      </c>
      <c r="N4" s="210">
        <v>60</v>
      </c>
      <c r="O4" s="210">
        <v>100</v>
      </c>
      <c r="P4" s="210">
        <v>50</v>
      </c>
      <c r="Q4" s="210">
        <v>70</v>
      </c>
      <c r="R4" s="210">
        <v>70</v>
      </c>
      <c r="S4" s="210">
        <v>60</v>
      </c>
      <c r="T4" s="210">
        <v>60</v>
      </c>
      <c r="U4" s="210">
        <v>90</v>
      </c>
      <c r="V4" s="699">
        <v>90</v>
      </c>
      <c r="W4" s="511"/>
      <c r="X4" s="202">
        <f t="shared" si="0"/>
        <v>3</v>
      </c>
      <c r="Y4" s="202">
        <f t="shared" si="1"/>
        <v>0</v>
      </c>
      <c r="Z4" s="202">
        <f t="shared" si="2"/>
        <v>30</v>
      </c>
      <c r="AA4" s="202">
        <f t="shared" si="3"/>
        <v>27</v>
      </c>
      <c r="AB4" s="202">
        <f t="shared" si="4"/>
        <v>9</v>
      </c>
      <c r="AC4" s="202">
        <f t="shared" si="5"/>
        <v>24</v>
      </c>
      <c r="AD4" s="202">
        <f t="shared" si="6"/>
        <v>12</v>
      </c>
      <c r="AE4" s="202">
        <f t="shared" si="7"/>
        <v>18</v>
      </c>
      <c r="AF4" s="202">
        <f t="shared" si="8"/>
        <v>18</v>
      </c>
      <c r="AG4" s="202">
        <f t="shared" si="9"/>
        <v>30</v>
      </c>
      <c r="AH4" s="202">
        <f t="shared" si="10"/>
        <v>15</v>
      </c>
      <c r="AI4" s="202">
        <f t="shared" si="11"/>
        <v>21</v>
      </c>
      <c r="AJ4" s="202">
        <f t="shared" si="12"/>
        <v>21</v>
      </c>
      <c r="AK4" s="202">
        <f t="shared" si="13"/>
        <v>18</v>
      </c>
      <c r="AL4" s="202">
        <f t="shared" si="14"/>
        <v>18</v>
      </c>
      <c r="AM4" s="202">
        <f t="shared" si="15"/>
        <v>27</v>
      </c>
      <c r="AN4" s="202">
        <f t="shared" si="16"/>
        <v>27</v>
      </c>
      <c r="AO4" s="672"/>
      <c r="AP4" s="210">
        <v>2</v>
      </c>
      <c r="AQ4" s="210">
        <v>3</v>
      </c>
      <c r="AR4" s="210">
        <v>3</v>
      </c>
      <c r="AS4" s="210">
        <v>4</v>
      </c>
      <c r="AT4" s="210">
        <v>3</v>
      </c>
      <c r="AU4" s="210">
        <v>3</v>
      </c>
      <c r="AV4" s="210">
        <v>4</v>
      </c>
      <c r="AW4" s="210">
        <v>3</v>
      </c>
      <c r="AX4" s="210">
        <v>0</v>
      </c>
      <c r="AY4" s="210">
        <v>3</v>
      </c>
      <c r="AZ4" s="836"/>
      <c r="BA4" s="453">
        <v>2</v>
      </c>
      <c r="BB4" s="453">
        <v>3</v>
      </c>
      <c r="BC4" s="453">
        <v>2</v>
      </c>
      <c r="BD4" s="453">
        <v>1</v>
      </c>
      <c r="BE4" s="453">
        <v>2</v>
      </c>
      <c r="BF4" s="453">
        <v>2</v>
      </c>
      <c r="BG4" s="453">
        <v>3</v>
      </c>
      <c r="BH4" s="453">
        <v>4</v>
      </c>
      <c r="BI4" s="453">
        <v>4</v>
      </c>
      <c r="BJ4" s="453">
        <v>3</v>
      </c>
      <c r="BK4" s="453">
        <v>3</v>
      </c>
      <c r="BL4" s="453">
        <v>3</v>
      </c>
      <c r="BM4" s="453">
        <v>2</v>
      </c>
      <c r="BN4" s="453">
        <v>3</v>
      </c>
      <c r="BO4" s="453">
        <v>3</v>
      </c>
      <c r="BP4" s="453">
        <v>3</v>
      </c>
    </row>
    <row r="5" spans="1:68">
      <c r="A5" s="2">
        <v>105</v>
      </c>
      <c r="B5" s="652">
        <v>15</v>
      </c>
      <c r="C5" s="669"/>
      <c r="D5" s="676">
        <v>61</v>
      </c>
      <c r="E5" s="511"/>
      <c r="F5" s="71">
        <v>98</v>
      </c>
      <c r="G5" s="71">
        <v>80</v>
      </c>
      <c r="H5" s="71">
        <v>100</v>
      </c>
      <c r="I5" s="71">
        <v>80</v>
      </c>
      <c r="J5" s="71">
        <v>50</v>
      </c>
      <c r="K5" s="71">
        <v>50</v>
      </c>
      <c r="L5" s="71">
        <v>50</v>
      </c>
      <c r="M5" s="34">
        <v>80</v>
      </c>
      <c r="N5" s="34">
        <v>30</v>
      </c>
      <c r="O5" s="34">
        <v>70</v>
      </c>
      <c r="P5" s="34">
        <v>40</v>
      </c>
      <c r="Q5" s="34">
        <v>30</v>
      </c>
      <c r="R5" s="34">
        <v>10</v>
      </c>
      <c r="S5" s="34">
        <v>10</v>
      </c>
      <c r="T5" s="34">
        <v>10</v>
      </c>
      <c r="U5" s="34">
        <v>70</v>
      </c>
      <c r="V5" s="681">
        <v>10</v>
      </c>
      <c r="W5" s="511"/>
      <c r="X5" s="202">
        <f t="shared" si="0"/>
        <v>59.78</v>
      </c>
      <c r="Y5" s="202">
        <f t="shared" si="1"/>
        <v>48.8</v>
      </c>
      <c r="Z5" s="202">
        <f t="shared" si="2"/>
        <v>61</v>
      </c>
      <c r="AA5" s="202">
        <f t="shared" si="3"/>
        <v>48.8</v>
      </c>
      <c r="AB5" s="202">
        <f t="shared" si="4"/>
        <v>30.5</v>
      </c>
      <c r="AC5" s="202">
        <f t="shared" si="5"/>
        <v>30.5</v>
      </c>
      <c r="AD5" s="202">
        <f t="shared" si="6"/>
        <v>30.5</v>
      </c>
      <c r="AE5" s="202">
        <f t="shared" si="7"/>
        <v>48.8</v>
      </c>
      <c r="AF5" s="202">
        <f t="shared" si="8"/>
        <v>18.3</v>
      </c>
      <c r="AG5" s="202">
        <f t="shared" si="9"/>
        <v>42.699999999999996</v>
      </c>
      <c r="AH5" s="202">
        <f t="shared" si="10"/>
        <v>24.4</v>
      </c>
      <c r="AI5" s="202">
        <f t="shared" si="11"/>
        <v>18.3</v>
      </c>
      <c r="AJ5" s="202">
        <f t="shared" si="12"/>
        <v>6.1</v>
      </c>
      <c r="AK5" s="202">
        <f t="shared" si="13"/>
        <v>6.1</v>
      </c>
      <c r="AL5" s="202">
        <f t="shared" si="14"/>
        <v>6.1</v>
      </c>
      <c r="AM5" s="202">
        <f t="shared" si="15"/>
        <v>42.699999999999996</v>
      </c>
      <c r="AN5" s="202">
        <f t="shared" si="16"/>
        <v>6.1</v>
      </c>
      <c r="AO5" s="672"/>
      <c r="AP5" s="34">
        <v>2</v>
      </c>
      <c r="AQ5" s="34">
        <v>3</v>
      </c>
      <c r="AR5" s="34">
        <v>2</v>
      </c>
      <c r="AS5" s="34">
        <v>999</v>
      </c>
      <c r="AT5" s="34">
        <v>2</v>
      </c>
      <c r="AU5" s="34">
        <v>2</v>
      </c>
      <c r="AV5" s="34">
        <v>3</v>
      </c>
      <c r="AW5" s="34">
        <v>2</v>
      </c>
      <c r="AX5" s="34">
        <v>1</v>
      </c>
      <c r="AY5" s="34">
        <v>3</v>
      </c>
      <c r="AZ5" s="836"/>
      <c r="BA5" s="522">
        <v>3</v>
      </c>
      <c r="BB5" s="522">
        <v>3</v>
      </c>
      <c r="BC5" s="522">
        <v>2</v>
      </c>
      <c r="BD5" s="522">
        <v>2</v>
      </c>
      <c r="BE5" s="522">
        <v>2</v>
      </c>
      <c r="BF5" s="522">
        <v>999</v>
      </c>
      <c r="BG5" s="522">
        <v>999</v>
      </c>
      <c r="BH5" s="522">
        <v>3</v>
      </c>
      <c r="BI5" s="522">
        <v>3</v>
      </c>
      <c r="BJ5" s="522">
        <v>2</v>
      </c>
      <c r="BK5" s="522">
        <v>3</v>
      </c>
      <c r="BL5" s="522">
        <v>2</v>
      </c>
      <c r="BM5" s="522">
        <v>3</v>
      </c>
      <c r="BN5" s="522">
        <v>2</v>
      </c>
      <c r="BO5" s="522">
        <v>3</v>
      </c>
      <c r="BP5" s="522">
        <v>999</v>
      </c>
    </row>
    <row r="6" spans="1:68">
      <c r="A6" s="2">
        <v>106</v>
      </c>
      <c r="B6" s="653">
        <v>10</v>
      </c>
      <c r="C6" s="669"/>
      <c r="D6" s="676">
        <v>20</v>
      </c>
      <c r="E6" s="511"/>
      <c r="F6" s="71">
        <v>50</v>
      </c>
      <c r="G6" s="71">
        <v>20</v>
      </c>
      <c r="H6" s="71">
        <v>100</v>
      </c>
      <c r="I6" s="71">
        <v>80</v>
      </c>
      <c r="J6" s="71">
        <v>30</v>
      </c>
      <c r="K6" s="71">
        <v>20</v>
      </c>
      <c r="L6" s="71">
        <v>50</v>
      </c>
      <c r="M6" s="464"/>
      <c r="N6" s="210">
        <v>999</v>
      </c>
      <c r="O6" s="210">
        <v>50</v>
      </c>
      <c r="P6" s="210">
        <v>5</v>
      </c>
      <c r="Q6" s="210">
        <v>10</v>
      </c>
      <c r="R6" s="210">
        <v>30</v>
      </c>
      <c r="S6" s="210">
        <v>5</v>
      </c>
      <c r="T6" s="210">
        <v>80</v>
      </c>
      <c r="U6" s="210">
        <v>80</v>
      </c>
      <c r="V6" s="699">
        <v>80</v>
      </c>
      <c r="W6" s="508"/>
      <c r="X6" s="202">
        <f t="shared" si="0"/>
        <v>10</v>
      </c>
      <c r="Y6" s="202">
        <f t="shared" si="1"/>
        <v>4</v>
      </c>
      <c r="Z6" s="202">
        <f t="shared" si="2"/>
        <v>20</v>
      </c>
      <c r="AA6" s="202">
        <f t="shared" si="3"/>
        <v>16</v>
      </c>
      <c r="AB6" s="202">
        <f t="shared" si="4"/>
        <v>6</v>
      </c>
      <c r="AC6" s="202">
        <f t="shared" si="5"/>
        <v>4</v>
      </c>
      <c r="AD6" s="202">
        <f t="shared" si="6"/>
        <v>10</v>
      </c>
      <c r="AE6" s="202">
        <f t="shared" si="7"/>
        <v>0</v>
      </c>
      <c r="AF6" s="202">
        <f t="shared" si="8"/>
        <v>0</v>
      </c>
      <c r="AG6" s="202">
        <f t="shared" si="9"/>
        <v>10</v>
      </c>
      <c r="AH6" s="202">
        <f t="shared" si="10"/>
        <v>1</v>
      </c>
      <c r="AI6" s="202">
        <f t="shared" si="11"/>
        <v>2</v>
      </c>
      <c r="AJ6" s="202">
        <f t="shared" si="12"/>
        <v>6</v>
      </c>
      <c r="AK6" s="202">
        <f t="shared" si="13"/>
        <v>1</v>
      </c>
      <c r="AL6" s="202">
        <f t="shared" si="14"/>
        <v>16</v>
      </c>
      <c r="AM6" s="202">
        <f t="shared" si="15"/>
        <v>16</v>
      </c>
      <c r="AN6" s="202">
        <f t="shared" si="16"/>
        <v>16</v>
      </c>
      <c r="AO6" s="672"/>
      <c r="AP6" s="210">
        <v>2</v>
      </c>
      <c r="AQ6" s="210">
        <v>3</v>
      </c>
      <c r="AR6" s="210">
        <v>2</v>
      </c>
      <c r="AS6" s="210">
        <v>4</v>
      </c>
      <c r="AT6" s="210">
        <v>4</v>
      </c>
      <c r="AU6" s="210">
        <v>3</v>
      </c>
      <c r="AV6" s="210">
        <v>4</v>
      </c>
      <c r="AW6" s="210">
        <v>2</v>
      </c>
      <c r="AX6" s="210">
        <v>0</v>
      </c>
      <c r="AY6" s="210">
        <v>3</v>
      </c>
      <c r="AZ6" s="836"/>
      <c r="BA6" s="453">
        <v>2</v>
      </c>
      <c r="BB6" s="453">
        <v>0</v>
      </c>
      <c r="BC6" s="453">
        <v>0</v>
      </c>
      <c r="BD6" s="453">
        <v>0</v>
      </c>
      <c r="BE6" s="453">
        <v>4</v>
      </c>
      <c r="BF6" s="453">
        <v>1</v>
      </c>
      <c r="BG6" s="453">
        <v>999</v>
      </c>
      <c r="BH6" s="453">
        <v>4</v>
      </c>
      <c r="BI6" s="453">
        <v>4</v>
      </c>
      <c r="BJ6" s="453">
        <v>4</v>
      </c>
      <c r="BK6" s="453">
        <v>2</v>
      </c>
      <c r="BL6" s="453">
        <v>3</v>
      </c>
      <c r="BM6" s="453">
        <v>2</v>
      </c>
      <c r="BN6" s="453">
        <v>4</v>
      </c>
      <c r="BO6" s="453">
        <v>4</v>
      </c>
      <c r="BP6" s="453">
        <v>2</v>
      </c>
    </row>
    <row r="7" spans="1:68">
      <c r="A7" s="2">
        <v>108</v>
      </c>
      <c r="B7" s="652">
        <v>75</v>
      </c>
      <c r="C7" s="669"/>
      <c r="D7" s="676">
        <v>75</v>
      </c>
      <c r="E7" s="511"/>
      <c r="F7" s="71">
        <v>999</v>
      </c>
      <c r="G7" s="71">
        <v>999</v>
      </c>
      <c r="H7" s="71">
        <v>100</v>
      </c>
      <c r="I7" s="71">
        <v>100</v>
      </c>
      <c r="J7" s="71">
        <v>40</v>
      </c>
      <c r="K7" s="71">
        <v>40</v>
      </c>
      <c r="L7" s="71">
        <v>50</v>
      </c>
      <c r="M7" s="34">
        <v>80</v>
      </c>
      <c r="N7" s="34">
        <v>30</v>
      </c>
      <c r="O7" s="34">
        <v>60</v>
      </c>
      <c r="P7" s="34">
        <v>60</v>
      </c>
      <c r="Q7" s="34">
        <v>90</v>
      </c>
      <c r="R7" s="34">
        <v>50</v>
      </c>
      <c r="S7" s="34">
        <v>30</v>
      </c>
      <c r="T7" s="34">
        <v>20</v>
      </c>
      <c r="U7" s="34">
        <v>60</v>
      </c>
      <c r="V7" s="678">
        <v>60</v>
      </c>
      <c r="W7" s="511"/>
      <c r="X7" s="202">
        <f t="shared" si="0"/>
        <v>0</v>
      </c>
      <c r="Y7" s="202">
        <f t="shared" si="1"/>
        <v>0</v>
      </c>
      <c r="Z7" s="202">
        <f t="shared" si="2"/>
        <v>75</v>
      </c>
      <c r="AA7" s="202">
        <f t="shared" si="3"/>
        <v>75</v>
      </c>
      <c r="AB7" s="202">
        <f t="shared" si="4"/>
        <v>30</v>
      </c>
      <c r="AC7" s="202">
        <f t="shared" si="5"/>
        <v>30</v>
      </c>
      <c r="AD7" s="202">
        <f t="shared" si="6"/>
        <v>37.5</v>
      </c>
      <c r="AE7" s="202">
        <f t="shared" si="7"/>
        <v>60</v>
      </c>
      <c r="AF7" s="202">
        <f t="shared" si="8"/>
        <v>22.5</v>
      </c>
      <c r="AG7" s="202">
        <f t="shared" si="9"/>
        <v>45</v>
      </c>
      <c r="AH7" s="202">
        <f t="shared" si="10"/>
        <v>45</v>
      </c>
      <c r="AI7" s="202">
        <f t="shared" si="11"/>
        <v>67.5</v>
      </c>
      <c r="AJ7" s="202">
        <f t="shared" si="12"/>
        <v>37.5</v>
      </c>
      <c r="AK7" s="202">
        <f t="shared" si="13"/>
        <v>22.5</v>
      </c>
      <c r="AL7" s="202">
        <f t="shared" si="14"/>
        <v>15</v>
      </c>
      <c r="AM7" s="202">
        <f t="shared" si="15"/>
        <v>45</v>
      </c>
      <c r="AN7" s="202">
        <f t="shared" si="16"/>
        <v>45</v>
      </c>
      <c r="AO7" s="672"/>
      <c r="AP7" s="34">
        <v>3</v>
      </c>
      <c r="AQ7" s="34">
        <v>2</v>
      </c>
      <c r="AR7" s="34">
        <v>2</v>
      </c>
      <c r="AS7" s="34">
        <v>2</v>
      </c>
      <c r="AT7" s="34">
        <v>4</v>
      </c>
      <c r="AU7" s="34">
        <v>1</v>
      </c>
      <c r="AV7" s="34">
        <v>3</v>
      </c>
      <c r="AW7" s="34">
        <v>3</v>
      </c>
      <c r="AX7" s="34">
        <v>3</v>
      </c>
      <c r="AY7" s="34">
        <v>1</v>
      </c>
      <c r="AZ7" s="836"/>
      <c r="BA7" s="522">
        <v>3</v>
      </c>
      <c r="BB7" s="522">
        <v>3</v>
      </c>
      <c r="BC7" s="522">
        <v>2</v>
      </c>
      <c r="BD7" s="522">
        <v>2</v>
      </c>
      <c r="BE7" s="522">
        <v>3</v>
      </c>
      <c r="BF7" s="522">
        <v>3</v>
      </c>
      <c r="BG7" s="522">
        <v>3</v>
      </c>
      <c r="BH7" s="522">
        <v>4</v>
      </c>
      <c r="BI7" s="522">
        <v>3</v>
      </c>
      <c r="BJ7" s="522">
        <v>3</v>
      </c>
      <c r="BK7" s="522">
        <v>2</v>
      </c>
      <c r="BL7" s="522">
        <v>3</v>
      </c>
      <c r="BM7" s="522">
        <v>2</v>
      </c>
      <c r="BN7" s="522">
        <v>2</v>
      </c>
      <c r="BO7" s="522">
        <v>2</v>
      </c>
      <c r="BP7" s="522">
        <v>3</v>
      </c>
    </row>
    <row r="8" spans="1:68">
      <c r="A8" s="2">
        <v>109</v>
      </c>
      <c r="B8" s="652">
        <v>184</v>
      </c>
      <c r="C8" s="669"/>
      <c r="D8" s="676">
        <v>130</v>
      </c>
      <c r="E8" s="511"/>
      <c r="F8" s="71">
        <v>10</v>
      </c>
      <c r="G8" s="71">
        <v>90</v>
      </c>
      <c r="H8" s="71">
        <v>85</v>
      </c>
      <c r="I8" s="71">
        <v>100</v>
      </c>
      <c r="J8" s="71">
        <v>50</v>
      </c>
      <c r="K8" s="71">
        <v>40</v>
      </c>
      <c r="L8" s="71">
        <v>60</v>
      </c>
      <c r="M8" s="34">
        <v>100</v>
      </c>
      <c r="N8" s="34">
        <v>20</v>
      </c>
      <c r="O8" s="34">
        <v>60</v>
      </c>
      <c r="P8" s="34">
        <v>10</v>
      </c>
      <c r="Q8" s="34">
        <v>50</v>
      </c>
      <c r="R8" s="34">
        <v>60</v>
      </c>
      <c r="S8" s="34">
        <v>10</v>
      </c>
      <c r="T8" s="34">
        <v>60</v>
      </c>
      <c r="U8" s="34">
        <v>60</v>
      </c>
      <c r="V8" s="678">
        <v>40</v>
      </c>
      <c r="W8" s="511"/>
      <c r="X8" s="202">
        <f t="shared" si="0"/>
        <v>13</v>
      </c>
      <c r="Y8" s="202">
        <f t="shared" si="1"/>
        <v>117</v>
      </c>
      <c r="Z8" s="202">
        <f t="shared" si="2"/>
        <v>110.5</v>
      </c>
      <c r="AA8" s="202">
        <f t="shared" si="3"/>
        <v>130</v>
      </c>
      <c r="AB8" s="202">
        <f t="shared" si="4"/>
        <v>65</v>
      </c>
      <c r="AC8" s="202">
        <f t="shared" si="5"/>
        <v>52</v>
      </c>
      <c r="AD8" s="202">
        <f t="shared" si="6"/>
        <v>78</v>
      </c>
      <c r="AE8" s="202">
        <f t="shared" si="7"/>
        <v>130</v>
      </c>
      <c r="AF8" s="202">
        <f t="shared" si="8"/>
        <v>26</v>
      </c>
      <c r="AG8" s="202">
        <f t="shared" si="9"/>
        <v>78</v>
      </c>
      <c r="AH8" s="202">
        <f t="shared" si="10"/>
        <v>13</v>
      </c>
      <c r="AI8" s="202">
        <f t="shared" si="11"/>
        <v>65</v>
      </c>
      <c r="AJ8" s="202">
        <f t="shared" si="12"/>
        <v>78</v>
      </c>
      <c r="AK8" s="202">
        <f t="shared" si="13"/>
        <v>13</v>
      </c>
      <c r="AL8" s="202">
        <f t="shared" si="14"/>
        <v>78</v>
      </c>
      <c r="AM8" s="202">
        <f t="shared" si="15"/>
        <v>78</v>
      </c>
      <c r="AN8" s="202">
        <f t="shared" si="16"/>
        <v>52</v>
      </c>
      <c r="AO8" s="672"/>
      <c r="AP8" s="34">
        <v>3</v>
      </c>
      <c r="AQ8" s="34">
        <v>4</v>
      </c>
      <c r="AR8" s="34">
        <v>3</v>
      </c>
      <c r="AS8" s="34">
        <v>4</v>
      </c>
      <c r="AT8" s="34">
        <v>4</v>
      </c>
      <c r="AU8" s="34">
        <v>999</v>
      </c>
      <c r="AV8" s="34">
        <v>4</v>
      </c>
      <c r="AW8" s="34">
        <v>4</v>
      </c>
      <c r="AX8" s="34">
        <v>0</v>
      </c>
      <c r="AY8" s="34">
        <v>3</v>
      </c>
      <c r="AZ8" s="836"/>
      <c r="BA8" s="564"/>
      <c r="BB8" s="564"/>
      <c r="BC8" s="564"/>
      <c r="BD8" s="564"/>
      <c r="BE8" s="564"/>
      <c r="BF8" s="564"/>
      <c r="BG8" s="522">
        <v>3</v>
      </c>
      <c r="BH8" s="522">
        <v>4</v>
      </c>
      <c r="BI8" s="522">
        <v>4</v>
      </c>
      <c r="BJ8" s="522">
        <v>3</v>
      </c>
      <c r="BK8" s="522">
        <v>2</v>
      </c>
      <c r="BL8" s="522">
        <v>3</v>
      </c>
      <c r="BM8" s="522">
        <v>3</v>
      </c>
      <c r="BN8" s="522">
        <v>4</v>
      </c>
      <c r="BO8" s="522">
        <v>4</v>
      </c>
      <c r="BP8" s="522">
        <v>4</v>
      </c>
    </row>
    <row r="9" spans="1:68">
      <c r="A9" s="2">
        <v>111</v>
      </c>
      <c r="B9" s="653">
        <v>15</v>
      </c>
      <c r="C9" s="669"/>
      <c r="D9" s="676">
        <v>60</v>
      </c>
      <c r="E9" s="511"/>
      <c r="F9" s="111">
        <v>10</v>
      </c>
      <c r="G9" s="111">
        <v>50</v>
      </c>
      <c r="H9" s="111">
        <v>70</v>
      </c>
      <c r="I9" s="111">
        <v>100</v>
      </c>
      <c r="J9" s="111">
        <v>20</v>
      </c>
      <c r="K9" s="111">
        <v>10</v>
      </c>
      <c r="L9" s="111">
        <v>10</v>
      </c>
      <c r="M9" s="462"/>
      <c r="N9" s="107">
        <v>999</v>
      </c>
      <c r="O9" s="107">
        <v>100</v>
      </c>
      <c r="P9" s="107">
        <v>90</v>
      </c>
      <c r="Q9" s="107">
        <v>20</v>
      </c>
      <c r="R9" s="107">
        <v>999</v>
      </c>
      <c r="S9" s="107">
        <v>999</v>
      </c>
      <c r="T9" s="107">
        <v>50</v>
      </c>
      <c r="U9" s="107">
        <v>100</v>
      </c>
      <c r="V9" s="677">
        <v>100</v>
      </c>
      <c r="W9" s="511"/>
      <c r="X9" s="202">
        <f t="shared" si="0"/>
        <v>6</v>
      </c>
      <c r="Y9" s="202">
        <f t="shared" si="1"/>
        <v>30</v>
      </c>
      <c r="Z9" s="202">
        <f t="shared" si="2"/>
        <v>42</v>
      </c>
      <c r="AA9" s="202">
        <f t="shared" si="3"/>
        <v>60</v>
      </c>
      <c r="AB9" s="202">
        <f t="shared" si="4"/>
        <v>12</v>
      </c>
      <c r="AC9" s="202">
        <f t="shared" si="5"/>
        <v>6</v>
      </c>
      <c r="AD9" s="202">
        <f t="shared" si="6"/>
        <v>6</v>
      </c>
      <c r="AE9" s="202">
        <f t="shared" si="7"/>
        <v>0</v>
      </c>
      <c r="AF9" s="202">
        <f t="shared" si="8"/>
        <v>0</v>
      </c>
      <c r="AG9" s="202">
        <f t="shared" si="9"/>
        <v>60</v>
      </c>
      <c r="AH9" s="202">
        <f t="shared" si="10"/>
        <v>54</v>
      </c>
      <c r="AI9" s="202">
        <f t="shared" si="11"/>
        <v>12</v>
      </c>
      <c r="AJ9" s="202">
        <f t="shared" si="12"/>
        <v>0</v>
      </c>
      <c r="AK9" s="202">
        <f t="shared" si="13"/>
        <v>0</v>
      </c>
      <c r="AL9" s="202">
        <f t="shared" si="14"/>
        <v>30</v>
      </c>
      <c r="AM9" s="202">
        <f t="shared" si="15"/>
        <v>60</v>
      </c>
      <c r="AN9" s="202">
        <f t="shared" si="16"/>
        <v>60</v>
      </c>
      <c r="AO9" s="672"/>
      <c r="AP9" s="107">
        <v>4</v>
      </c>
      <c r="AQ9" s="107">
        <v>4</v>
      </c>
      <c r="AR9" s="107">
        <v>4</v>
      </c>
      <c r="AS9" s="107">
        <v>4</v>
      </c>
      <c r="AT9" s="107">
        <v>4</v>
      </c>
      <c r="AU9" s="107">
        <v>4</v>
      </c>
      <c r="AV9" s="107">
        <v>4</v>
      </c>
      <c r="AW9" s="107">
        <v>4</v>
      </c>
      <c r="AX9" s="107">
        <v>0</v>
      </c>
      <c r="AY9" s="107">
        <v>3</v>
      </c>
      <c r="AZ9" s="836"/>
      <c r="BA9" s="453">
        <v>3</v>
      </c>
      <c r="BB9" s="453">
        <v>3</v>
      </c>
      <c r="BC9" s="453">
        <v>3</v>
      </c>
      <c r="BD9" s="453">
        <v>3</v>
      </c>
      <c r="BE9" s="453">
        <v>3</v>
      </c>
      <c r="BF9" s="453">
        <v>3</v>
      </c>
      <c r="BG9" s="453">
        <v>3</v>
      </c>
      <c r="BH9" s="453">
        <v>4</v>
      </c>
      <c r="BI9" s="453">
        <v>4</v>
      </c>
      <c r="BJ9" s="453">
        <v>4</v>
      </c>
      <c r="BK9" s="453">
        <v>3</v>
      </c>
      <c r="BL9" s="453">
        <v>4</v>
      </c>
      <c r="BM9" s="453">
        <v>99</v>
      </c>
      <c r="BN9" s="453">
        <v>3</v>
      </c>
      <c r="BO9" s="453">
        <v>4</v>
      </c>
      <c r="BP9" s="453">
        <v>4</v>
      </c>
    </row>
    <row r="10" spans="1:68">
      <c r="A10" s="2">
        <v>112</v>
      </c>
      <c r="B10" s="658">
        <v>35</v>
      </c>
      <c r="C10" s="669"/>
      <c r="D10" s="673">
        <v>44</v>
      </c>
      <c r="E10" s="511"/>
      <c r="F10" s="68">
        <v>15</v>
      </c>
      <c r="G10" s="68">
        <v>100</v>
      </c>
      <c r="H10" s="68">
        <v>100</v>
      </c>
      <c r="I10" s="68">
        <v>100</v>
      </c>
      <c r="J10" s="68">
        <v>35</v>
      </c>
      <c r="K10" s="68">
        <v>20</v>
      </c>
      <c r="L10" s="68">
        <v>40</v>
      </c>
      <c r="M10" s="68">
        <v>100</v>
      </c>
      <c r="N10" s="68">
        <v>60</v>
      </c>
      <c r="O10" s="68">
        <v>70</v>
      </c>
      <c r="P10" s="68">
        <v>30</v>
      </c>
      <c r="Q10" s="68">
        <v>75</v>
      </c>
      <c r="R10" s="68">
        <v>90</v>
      </c>
      <c r="S10" s="68">
        <v>90</v>
      </c>
      <c r="T10" s="68">
        <v>50</v>
      </c>
      <c r="U10" s="68">
        <v>90</v>
      </c>
      <c r="V10" s="700">
        <v>90</v>
      </c>
      <c r="W10" s="511"/>
      <c r="X10" s="202">
        <f t="shared" si="0"/>
        <v>6.6</v>
      </c>
      <c r="Y10" s="202">
        <f t="shared" si="1"/>
        <v>44</v>
      </c>
      <c r="Z10" s="202">
        <f t="shared" si="2"/>
        <v>44</v>
      </c>
      <c r="AA10" s="202">
        <f t="shared" si="3"/>
        <v>44</v>
      </c>
      <c r="AB10" s="202">
        <f t="shared" si="4"/>
        <v>15.4</v>
      </c>
      <c r="AC10" s="202">
        <f t="shared" si="5"/>
        <v>8.8000000000000007</v>
      </c>
      <c r="AD10" s="202">
        <f t="shared" si="6"/>
        <v>17.600000000000001</v>
      </c>
      <c r="AE10" s="202">
        <f t="shared" si="7"/>
        <v>44</v>
      </c>
      <c r="AF10" s="202">
        <f t="shared" si="8"/>
        <v>26.4</v>
      </c>
      <c r="AG10" s="202">
        <f t="shared" si="9"/>
        <v>30.8</v>
      </c>
      <c r="AH10" s="202">
        <f t="shared" si="10"/>
        <v>13.2</v>
      </c>
      <c r="AI10" s="202">
        <f t="shared" si="11"/>
        <v>33</v>
      </c>
      <c r="AJ10" s="202">
        <f t="shared" si="12"/>
        <v>39.6</v>
      </c>
      <c r="AK10" s="202">
        <f t="shared" si="13"/>
        <v>39.6</v>
      </c>
      <c r="AL10" s="202">
        <f t="shared" si="14"/>
        <v>22</v>
      </c>
      <c r="AM10" s="202">
        <f t="shared" si="15"/>
        <v>39.6</v>
      </c>
      <c r="AN10" s="202">
        <f t="shared" si="16"/>
        <v>39.6</v>
      </c>
      <c r="AO10" s="672"/>
      <c r="AP10" s="68">
        <v>3</v>
      </c>
      <c r="AQ10" s="68">
        <v>3</v>
      </c>
      <c r="AR10" s="68">
        <v>999</v>
      </c>
      <c r="AS10" s="68">
        <v>4</v>
      </c>
      <c r="AT10" s="68">
        <v>3</v>
      </c>
      <c r="AU10" s="68">
        <v>3</v>
      </c>
      <c r="AV10" s="68">
        <v>3</v>
      </c>
      <c r="AW10" s="68">
        <v>2</v>
      </c>
      <c r="AX10" s="68">
        <v>1</v>
      </c>
      <c r="AY10" s="68">
        <v>3</v>
      </c>
      <c r="AZ10" s="836"/>
      <c r="BA10" s="152"/>
      <c r="BB10" s="152"/>
      <c r="BC10" s="152"/>
      <c r="BD10" s="152"/>
      <c r="BE10" s="152"/>
      <c r="BF10" s="152"/>
      <c r="BG10" s="152"/>
      <c r="BH10" s="152"/>
      <c r="BI10" s="152"/>
      <c r="BJ10" s="152"/>
      <c r="BK10" s="152"/>
      <c r="BL10" s="152"/>
      <c r="BM10" s="152"/>
      <c r="BN10" s="152"/>
      <c r="BO10" s="152"/>
      <c r="BP10" s="152"/>
    </row>
    <row r="11" spans="1:68">
      <c r="A11" s="2">
        <v>114</v>
      </c>
      <c r="B11" s="653">
        <v>20</v>
      </c>
      <c r="C11" s="669"/>
      <c r="D11" s="676">
        <v>40</v>
      </c>
      <c r="E11" s="511"/>
      <c r="F11" s="111">
        <v>0</v>
      </c>
      <c r="G11" s="111">
        <v>90</v>
      </c>
      <c r="H11" s="111">
        <v>60</v>
      </c>
      <c r="I11" s="111">
        <v>80</v>
      </c>
      <c r="J11" s="111">
        <v>30</v>
      </c>
      <c r="K11" s="111">
        <v>0</v>
      </c>
      <c r="L11" s="111">
        <v>50</v>
      </c>
      <c r="M11" s="111">
        <v>80</v>
      </c>
      <c r="N11" s="111">
        <v>0</v>
      </c>
      <c r="O11" s="111">
        <v>90</v>
      </c>
      <c r="P11" s="111">
        <v>80</v>
      </c>
      <c r="Q11" s="111">
        <v>80</v>
      </c>
      <c r="R11" s="111">
        <v>90</v>
      </c>
      <c r="S11" s="111">
        <v>100</v>
      </c>
      <c r="T11" s="111">
        <v>100</v>
      </c>
      <c r="U11" s="111">
        <v>100</v>
      </c>
      <c r="V11" s="679">
        <v>100</v>
      </c>
      <c r="W11" s="508"/>
      <c r="X11" s="202">
        <f t="shared" si="0"/>
        <v>0</v>
      </c>
      <c r="Y11" s="202">
        <f t="shared" si="1"/>
        <v>36</v>
      </c>
      <c r="Z11" s="202">
        <f t="shared" si="2"/>
        <v>24</v>
      </c>
      <c r="AA11" s="202">
        <f t="shared" si="3"/>
        <v>32</v>
      </c>
      <c r="AB11" s="202">
        <f t="shared" si="4"/>
        <v>12</v>
      </c>
      <c r="AC11" s="202">
        <f t="shared" si="5"/>
        <v>0</v>
      </c>
      <c r="AD11" s="202">
        <f t="shared" si="6"/>
        <v>20</v>
      </c>
      <c r="AE11" s="202">
        <f t="shared" si="7"/>
        <v>32</v>
      </c>
      <c r="AF11" s="202">
        <f t="shared" si="8"/>
        <v>0</v>
      </c>
      <c r="AG11" s="202">
        <f t="shared" si="9"/>
        <v>36</v>
      </c>
      <c r="AH11" s="202">
        <f t="shared" si="10"/>
        <v>32</v>
      </c>
      <c r="AI11" s="202">
        <f t="shared" si="11"/>
        <v>32</v>
      </c>
      <c r="AJ11" s="202">
        <f t="shared" si="12"/>
        <v>36</v>
      </c>
      <c r="AK11" s="202">
        <f t="shared" si="13"/>
        <v>40</v>
      </c>
      <c r="AL11" s="202">
        <f t="shared" si="14"/>
        <v>40</v>
      </c>
      <c r="AM11" s="202">
        <f t="shared" si="15"/>
        <v>40</v>
      </c>
      <c r="AN11" s="202">
        <f t="shared" si="16"/>
        <v>40</v>
      </c>
      <c r="AO11" s="672"/>
      <c r="AP11" s="111">
        <v>4</v>
      </c>
      <c r="AQ11" s="111">
        <v>4</v>
      </c>
      <c r="AR11" s="111">
        <v>3</v>
      </c>
      <c r="AS11" s="111">
        <v>4</v>
      </c>
      <c r="AT11" s="111">
        <v>4</v>
      </c>
      <c r="AU11" s="111">
        <v>4</v>
      </c>
      <c r="AV11" s="111">
        <v>4</v>
      </c>
      <c r="AW11" s="111">
        <v>3</v>
      </c>
      <c r="AX11" s="111">
        <v>0</v>
      </c>
      <c r="AY11" s="111">
        <v>3</v>
      </c>
      <c r="AZ11" s="836"/>
      <c r="BA11" s="453">
        <v>3</v>
      </c>
      <c r="BB11" s="453">
        <v>3</v>
      </c>
      <c r="BC11" s="453">
        <v>2</v>
      </c>
      <c r="BD11" s="453">
        <v>1</v>
      </c>
      <c r="BE11" s="453">
        <v>2</v>
      </c>
      <c r="BF11" s="453">
        <v>4</v>
      </c>
      <c r="BG11" s="453">
        <v>4</v>
      </c>
      <c r="BH11" s="453">
        <v>4</v>
      </c>
      <c r="BI11" s="453">
        <v>4</v>
      </c>
      <c r="BJ11" s="453">
        <v>4</v>
      </c>
      <c r="BK11" s="453">
        <v>3</v>
      </c>
      <c r="BL11" s="453">
        <v>0</v>
      </c>
      <c r="BM11" s="453">
        <v>3</v>
      </c>
      <c r="BN11" s="453">
        <v>4</v>
      </c>
      <c r="BO11" s="453">
        <v>4</v>
      </c>
      <c r="BP11" s="453">
        <v>4</v>
      </c>
    </row>
    <row r="12" spans="1:68">
      <c r="A12" s="2">
        <v>118</v>
      </c>
      <c r="B12" s="652">
        <v>20</v>
      </c>
      <c r="C12" s="669"/>
      <c r="D12" s="676">
        <v>30</v>
      </c>
      <c r="E12" s="511"/>
      <c r="F12" s="71">
        <v>25</v>
      </c>
      <c r="G12" s="71">
        <v>40</v>
      </c>
      <c r="H12" s="71">
        <v>80</v>
      </c>
      <c r="I12" s="71">
        <v>90</v>
      </c>
      <c r="J12" s="71">
        <v>10</v>
      </c>
      <c r="K12" s="71">
        <v>25</v>
      </c>
      <c r="L12" s="71">
        <v>25</v>
      </c>
      <c r="M12" s="34">
        <v>50</v>
      </c>
      <c r="N12" s="34">
        <v>999</v>
      </c>
      <c r="O12" s="34">
        <v>75</v>
      </c>
      <c r="P12" s="34">
        <v>30</v>
      </c>
      <c r="Q12" s="34">
        <v>999</v>
      </c>
      <c r="R12" s="34">
        <v>70</v>
      </c>
      <c r="S12" s="34">
        <v>75</v>
      </c>
      <c r="T12" s="34">
        <v>70</v>
      </c>
      <c r="U12" s="34">
        <v>70</v>
      </c>
      <c r="V12" s="678">
        <v>25</v>
      </c>
      <c r="W12" s="511"/>
      <c r="X12" s="202">
        <f t="shared" si="0"/>
        <v>7.5</v>
      </c>
      <c r="Y12" s="202">
        <f t="shared" si="1"/>
        <v>12</v>
      </c>
      <c r="Z12" s="202">
        <f t="shared" si="2"/>
        <v>24</v>
      </c>
      <c r="AA12" s="202">
        <f t="shared" si="3"/>
        <v>27</v>
      </c>
      <c r="AB12" s="202">
        <f t="shared" si="4"/>
        <v>3</v>
      </c>
      <c r="AC12" s="202">
        <f t="shared" si="5"/>
        <v>7.5</v>
      </c>
      <c r="AD12" s="202">
        <f t="shared" si="6"/>
        <v>7.5</v>
      </c>
      <c r="AE12" s="202">
        <f t="shared" si="7"/>
        <v>15</v>
      </c>
      <c r="AF12" s="202">
        <f t="shared" si="8"/>
        <v>0</v>
      </c>
      <c r="AG12" s="202">
        <f t="shared" si="9"/>
        <v>22.5</v>
      </c>
      <c r="AH12" s="202">
        <f t="shared" si="10"/>
        <v>9</v>
      </c>
      <c r="AI12" s="202">
        <f t="shared" si="11"/>
        <v>0</v>
      </c>
      <c r="AJ12" s="202">
        <f t="shared" si="12"/>
        <v>21</v>
      </c>
      <c r="AK12" s="202">
        <f t="shared" si="13"/>
        <v>22.5</v>
      </c>
      <c r="AL12" s="202">
        <f t="shared" si="14"/>
        <v>21</v>
      </c>
      <c r="AM12" s="202">
        <f t="shared" si="15"/>
        <v>21</v>
      </c>
      <c r="AN12" s="202">
        <f t="shared" si="16"/>
        <v>7.5</v>
      </c>
      <c r="AO12" s="672"/>
      <c r="AP12" s="34">
        <v>3</v>
      </c>
      <c r="AQ12" s="34">
        <v>3</v>
      </c>
      <c r="AR12" s="34">
        <v>2</v>
      </c>
      <c r="AS12" s="34">
        <v>3</v>
      </c>
      <c r="AT12" s="34">
        <v>4</v>
      </c>
      <c r="AU12" s="34">
        <v>3</v>
      </c>
      <c r="AV12" s="34">
        <v>2</v>
      </c>
      <c r="AW12" s="34">
        <v>3</v>
      </c>
      <c r="AX12" s="34">
        <v>0</v>
      </c>
      <c r="AY12" s="34">
        <v>2</v>
      </c>
      <c r="AZ12" s="836"/>
      <c r="BA12" s="522">
        <v>3</v>
      </c>
      <c r="BB12" s="522">
        <v>3</v>
      </c>
      <c r="BC12" s="522">
        <v>1</v>
      </c>
      <c r="BD12" s="522">
        <v>0</v>
      </c>
      <c r="BE12" s="522">
        <v>2</v>
      </c>
      <c r="BF12" s="522">
        <v>2</v>
      </c>
      <c r="BG12" s="522">
        <v>2</v>
      </c>
      <c r="BH12" s="522">
        <v>3</v>
      </c>
      <c r="BI12" s="522">
        <v>3</v>
      </c>
      <c r="BJ12" s="522">
        <v>2</v>
      </c>
      <c r="BK12" s="522">
        <v>1</v>
      </c>
      <c r="BL12" s="522">
        <v>2</v>
      </c>
      <c r="BM12" s="522">
        <v>999</v>
      </c>
      <c r="BN12" s="522">
        <v>1</v>
      </c>
      <c r="BO12" s="522">
        <v>3</v>
      </c>
      <c r="BP12" s="522">
        <v>2</v>
      </c>
    </row>
    <row r="13" spans="1:68">
      <c r="A13" s="2">
        <v>122</v>
      </c>
      <c r="B13" s="652">
        <v>1800</v>
      </c>
      <c r="C13" s="669"/>
      <c r="D13" s="676">
        <v>1900</v>
      </c>
      <c r="E13" s="511"/>
      <c r="F13" s="71">
        <v>40</v>
      </c>
      <c r="G13" s="71">
        <v>999</v>
      </c>
      <c r="H13" s="71">
        <v>60</v>
      </c>
      <c r="I13" s="71">
        <v>100</v>
      </c>
      <c r="J13" s="71">
        <v>50</v>
      </c>
      <c r="K13" s="71">
        <v>50</v>
      </c>
      <c r="L13" s="71">
        <v>75</v>
      </c>
      <c r="M13" s="34">
        <v>80</v>
      </c>
      <c r="N13" s="34">
        <v>60</v>
      </c>
      <c r="O13" s="34">
        <v>100</v>
      </c>
      <c r="P13" s="34">
        <v>90</v>
      </c>
      <c r="Q13" s="34">
        <v>70</v>
      </c>
      <c r="R13" s="34">
        <v>75</v>
      </c>
      <c r="S13" s="34">
        <v>75</v>
      </c>
      <c r="T13" s="34">
        <v>80</v>
      </c>
      <c r="U13" s="34">
        <v>80</v>
      </c>
      <c r="V13" s="678">
        <v>80</v>
      </c>
      <c r="W13" s="511"/>
      <c r="X13" s="202">
        <f t="shared" si="0"/>
        <v>760</v>
      </c>
      <c r="Y13" s="202">
        <f t="shared" si="1"/>
        <v>0</v>
      </c>
      <c r="Z13" s="202">
        <f t="shared" si="2"/>
        <v>1140</v>
      </c>
      <c r="AA13" s="202">
        <f t="shared" si="3"/>
        <v>1900</v>
      </c>
      <c r="AB13" s="202">
        <f t="shared" si="4"/>
        <v>950</v>
      </c>
      <c r="AC13" s="202">
        <f t="shared" si="5"/>
        <v>950</v>
      </c>
      <c r="AD13" s="202">
        <f t="shared" si="6"/>
        <v>1425</v>
      </c>
      <c r="AE13" s="202">
        <f t="shared" si="7"/>
        <v>1520</v>
      </c>
      <c r="AF13" s="202">
        <f t="shared" si="8"/>
        <v>1140</v>
      </c>
      <c r="AG13" s="202">
        <f t="shared" si="9"/>
        <v>1900</v>
      </c>
      <c r="AH13" s="202">
        <f t="shared" si="10"/>
        <v>1710</v>
      </c>
      <c r="AI13" s="202">
        <f t="shared" si="11"/>
        <v>1330</v>
      </c>
      <c r="AJ13" s="202">
        <f t="shared" si="12"/>
        <v>1425</v>
      </c>
      <c r="AK13" s="202">
        <f t="shared" si="13"/>
        <v>1425</v>
      </c>
      <c r="AL13" s="202">
        <f t="shared" si="14"/>
        <v>1520</v>
      </c>
      <c r="AM13" s="202">
        <f t="shared" si="15"/>
        <v>1520</v>
      </c>
      <c r="AN13" s="202">
        <f t="shared" si="16"/>
        <v>1520</v>
      </c>
      <c r="AO13" s="672"/>
      <c r="AP13" s="34">
        <v>3</v>
      </c>
      <c r="AQ13" s="34">
        <v>3</v>
      </c>
      <c r="AR13" s="34">
        <v>999</v>
      </c>
      <c r="AS13" s="34">
        <v>4</v>
      </c>
      <c r="AT13" s="34">
        <v>4</v>
      </c>
      <c r="AU13" s="34">
        <v>3</v>
      </c>
      <c r="AV13" s="34">
        <v>999</v>
      </c>
      <c r="AW13" s="34">
        <v>999</v>
      </c>
      <c r="AX13" s="34">
        <v>0</v>
      </c>
      <c r="AY13" s="34">
        <v>4</v>
      </c>
      <c r="AZ13" s="836"/>
      <c r="BA13" s="522">
        <v>3</v>
      </c>
      <c r="BB13" s="522">
        <v>3</v>
      </c>
      <c r="BC13" s="522">
        <v>2</v>
      </c>
      <c r="BD13" s="522">
        <v>1</v>
      </c>
      <c r="BE13" s="522">
        <v>2</v>
      </c>
      <c r="BF13" s="522">
        <v>4</v>
      </c>
      <c r="BG13" s="522">
        <v>3</v>
      </c>
      <c r="BH13" s="522">
        <v>4</v>
      </c>
      <c r="BI13" s="522">
        <v>3</v>
      </c>
      <c r="BJ13" s="522">
        <v>3</v>
      </c>
      <c r="BK13" s="522">
        <v>3</v>
      </c>
      <c r="BL13" s="522">
        <v>3</v>
      </c>
      <c r="BM13" s="522">
        <v>3</v>
      </c>
      <c r="BN13" s="522">
        <v>4</v>
      </c>
      <c r="BO13" s="522">
        <v>3</v>
      </c>
      <c r="BP13" s="522">
        <v>2</v>
      </c>
    </row>
    <row r="14" spans="1:68">
      <c r="A14" s="9">
        <v>123</v>
      </c>
      <c r="B14" s="652">
        <v>125</v>
      </c>
      <c r="C14" s="669"/>
      <c r="D14" s="676">
        <v>80</v>
      </c>
      <c r="E14" s="511"/>
      <c r="F14" s="71">
        <v>30</v>
      </c>
      <c r="G14" s="71">
        <v>10</v>
      </c>
      <c r="H14" s="71">
        <v>95</v>
      </c>
      <c r="I14" s="71">
        <v>90</v>
      </c>
      <c r="J14" s="71">
        <v>15</v>
      </c>
      <c r="K14" s="71">
        <v>999</v>
      </c>
      <c r="L14" s="71">
        <v>999</v>
      </c>
      <c r="M14" s="34">
        <v>15</v>
      </c>
      <c r="N14" s="34">
        <v>999</v>
      </c>
      <c r="O14" s="34">
        <v>60</v>
      </c>
      <c r="P14" s="34">
        <v>20</v>
      </c>
      <c r="Q14" s="34">
        <v>10</v>
      </c>
      <c r="R14" s="34">
        <v>999</v>
      </c>
      <c r="S14" s="34">
        <v>999</v>
      </c>
      <c r="T14" s="34">
        <v>999</v>
      </c>
      <c r="U14" s="34">
        <v>999</v>
      </c>
      <c r="V14" s="678">
        <v>999</v>
      </c>
      <c r="W14" s="511"/>
      <c r="X14" s="202">
        <f t="shared" si="0"/>
        <v>24</v>
      </c>
      <c r="Y14" s="202">
        <f t="shared" si="1"/>
        <v>8</v>
      </c>
      <c r="Z14" s="202">
        <f t="shared" si="2"/>
        <v>76</v>
      </c>
      <c r="AA14" s="202">
        <f t="shared" si="3"/>
        <v>72</v>
      </c>
      <c r="AB14" s="202">
        <f t="shared" si="4"/>
        <v>12</v>
      </c>
      <c r="AC14" s="202">
        <f t="shared" si="5"/>
        <v>0</v>
      </c>
      <c r="AD14" s="202">
        <f t="shared" si="6"/>
        <v>0</v>
      </c>
      <c r="AE14" s="202">
        <f t="shared" si="7"/>
        <v>12</v>
      </c>
      <c r="AF14" s="202">
        <f t="shared" si="8"/>
        <v>0</v>
      </c>
      <c r="AG14" s="202">
        <f t="shared" si="9"/>
        <v>48</v>
      </c>
      <c r="AH14" s="202">
        <f t="shared" si="10"/>
        <v>16</v>
      </c>
      <c r="AI14" s="202">
        <f t="shared" si="11"/>
        <v>8</v>
      </c>
      <c r="AJ14" s="202">
        <f t="shared" si="12"/>
        <v>0</v>
      </c>
      <c r="AK14" s="202">
        <f t="shared" si="13"/>
        <v>0</v>
      </c>
      <c r="AL14" s="202">
        <f t="shared" si="14"/>
        <v>0</v>
      </c>
      <c r="AM14" s="202">
        <f t="shared" si="15"/>
        <v>0</v>
      </c>
      <c r="AN14" s="202">
        <f t="shared" si="16"/>
        <v>0</v>
      </c>
      <c r="AO14" s="672"/>
      <c r="AP14" s="34">
        <v>3</v>
      </c>
      <c r="AQ14" s="34">
        <v>4</v>
      </c>
      <c r="AR14" s="34">
        <v>4</v>
      </c>
      <c r="AS14" s="34">
        <v>4</v>
      </c>
      <c r="AT14" s="34">
        <v>3</v>
      </c>
      <c r="AU14" s="34">
        <v>4</v>
      </c>
      <c r="AV14" s="34">
        <v>4</v>
      </c>
      <c r="AW14" s="34">
        <v>3</v>
      </c>
      <c r="AX14" s="34">
        <v>4</v>
      </c>
      <c r="AY14" s="34">
        <v>2</v>
      </c>
      <c r="AZ14" s="836"/>
      <c r="BA14" s="152" t="s">
        <v>199</v>
      </c>
      <c r="BB14" s="152" t="s">
        <v>33</v>
      </c>
      <c r="BC14" s="152" t="s">
        <v>199</v>
      </c>
      <c r="BD14" s="152" t="s">
        <v>199</v>
      </c>
      <c r="BE14" s="152" t="s">
        <v>200</v>
      </c>
      <c r="BF14" s="152" t="s">
        <v>199</v>
      </c>
      <c r="BG14" s="152" t="s">
        <v>199</v>
      </c>
      <c r="BH14" s="152" t="s">
        <v>199</v>
      </c>
      <c r="BI14" s="152" t="s">
        <v>199</v>
      </c>
      <c r="BJ14" s="152" t="s">
        <v>199</v>
      </c>
      <c r="BK14" s="152" t="s">
        <v>199</v>
      </c>
      <c r="BL14" s="152" t="s">
        <v>33</v>
      </c>
      <c r="BM14" s="152" t="s">
        <v>33</v>
      </c>
      <c r="BN14" s="152" t="s">
        <v>199</v>
      </c>
      <c r="BO14" s="152" t="s">
        <v>199</v>
      </c>
      <c r="BP14" s="152" t="s">
        <v>199</v>
      </c>
    </row>
    <row r="15" spans="1:68">
      <c r="A15" s="2">
        <v>124</v>
      </c>
      <c r="B15" s="653">
        <v>30</v>
      </c>
      <c r="C15" s="669"/>
      <c r="D15" s="676">
        <v>145</v>
      </c>
      <c r="E15" s="511"/>
      <c r="F15" s="71">
        <v>5</v>
      </c>
      <c r="G15" s="71">
        <v>30</v>
      </c>
      <c r="H15" s="71">
        <v>85</v>
      </c>
      <c r="I15" s="71">
        <v>999</v>
      </c>
      <c r="J15" s="71">
        <v>20</v>
      </c>
      <c r="K15" s="71">
        <v>20</v>
      </c>
      <c r="L15" s="71">
        <v>20</v>
      </c>
      <c r="M15" s="525"/>
      <c r="N15" s="71">
        <v>999</v>
      </c>
      <c r="O15" s="71">
        <v>60</v>
      </c>
      <c r="P15" s="71">
        <v>50</v>
      </c>
      <c r="Q15" s="71">
        <v>30</v>
      </c>
      <c r="R15" s="71">
        <v>65</v>
      </c>
      <c r="S15" s="71">
        <v>60</v>
      </c>
      <c r="T15" s="71">
        <v>80</v>
      </c>
      <c r="U15" s="71">
        <v>95</v>
      </c>
      <c r="V15" s="268">
        <v>999</v>
      </c>
      <c r="W15" s="511"/>
      <c r="X15" s="202">
        <f t="shared" si="0"/>
        <v>7.25</v>
      </c>
      <c r="Y15" s="202">
        <f t="shared" si="1"/>
        <v>43.5</v>
      </c>
      <c r="Z15" s="202">
        <f t="shared" si="2"/>
        <v>123.25</v>
      </c>
      <c r="AA15" s="202">
        <f t="shared" si="3"/>
        <v>0</v>
      </c>
      <c r="AB15" s="202">
        <f t="shared" si="4"/>
        <v>29</v>
      </c>
      <c r="AC15" s="202">
        <f t="shared" si="5"/>
        <v>29</v>
      </c>
      <c r="AD15" s="202">
        <f t="shared" si="6"/>
        <v>29</v>
      </c>
      <c r="AE15" s="202">
        <f t="shared" si="7"/>
        <v>0</v>
      </c>
      <c r="AF15" s="202">
        <f t="shared" si="8"/>
        <v>0</v>
      </c>
      <c r="AG15" s="202">
        <f t="shared" si="9"/>
        <v>87</v>
      </c>
      <c r="AH15" s="202">
        <f t="shared" si="10"/>
        <v>72.5</v>
      </c>
      <c r="AI15" s="202">
        <f t="shared" si="11"/>
        <v>43.5</v>
      </c>
      <c r="AJ15" s="202">
        <f t="shared" si="12"/>
        <v>94.25</v>
      </c>
      <c r="AK15" s="202">
        <f t="shared" si="13"/>
        <v>87</v>
      </c>
      <c r="AL15" s="202">
        <f t="shared" si="14"/>
        <v>116</v>
      </c>
      <c r="AM15" s="202">
        <f t="shared" si="15"/>
        <v>137.75</v>
      </c>
      <c r="AN15" s="202">
        <f t="shared" si="16"/>
        <v>0</v>
      </c>
      <c r="AO15" s="672"/>
      <c r="AP15" s="71">
        <v>3</v>
      </c>
      <c r="AQ15" s="71">
        <v>2</v>
      </c>
      <c r="AR15" s="71">
        <v>2</v>
      </c>
      <c r="AS15" s="71">
        <v>2</v>
      </c>
      <c r="AT15" s="71">
        <v>4</v>
      </c>
      <c r="AU15" s="71">
        <v>4</v>
      </c>
      <c r="AV15" s="71">
        <v>3</v>
      </c>
      <c r="AW15" s="71">
        <v>4</v>
      </c>
      <c r="AX15" s="71">
        <v>2</v>
      </c>
      <c r="AY15" s="71">
        <v>2</v>
      </c>
      <c r="AZ15" s="836"/>
      <c r="BA15" s="453">
        <v>3</v>
      </c>
      <c r="BB15" s="453">
        <v>2</v>
      </c>
      <c r="BC15" s="453">
        <v>3</v>
      </c>
      <c r="BD15" s="453">
        <v>1</v>
      </c>
      <c r="BE15" s="453">
        <v>3</v>
      </c>
      <c r="BF15" s="453">
        <v>999</v>
      </c>
      <c r="BG15" s="453">
        <v>999</v>
      </c>
      <c r="BH15" s="453">
        <v>3</v>
      </c>
      <c r="BI15" s="453">
        <v>3</v>
      </c>
      <c r="BJ15" s="453">
        <v>3</v>
      </c>
      <c r="BK15" s="453">
        <v>3</v>
      </c>
      <c r="BL15" s="453">
        <v>2</v>
      </c>
      <c r="BM15" s="847"/>
      <c r="BN15" s="453">
        <v>3</v>
      </c>
      <c r="BO15" s="453">
        <v>3</v>
      </c>
      <c r="BP15" s="453">
        <v>4</v>
      </c>
    </row>
    <row r="16" spans="1:68">
      <c r="A16" s="2">
        <v>125</v>
      </c>
      <c r="B16" s="653">
        <v>65</v>
      </c>
      <c r="C16" s="669"/>
      <c r="D16" s="676">
        <v>208</v>
      </c>
      <c r="E16" s="511"/>
      <c r="F16" s="111">
        <v>0</v>
      </c>
      <c r="G16" s="111">
        <v>80</v>
      </c>
      <c r="H16" s="111">
        <v>90</v>
      </c>
      <c r="I16" s="111">
        <v>90</v>
      </c>
      <c r="J16" s="71">
        <v>10</v>
      </c>
      <c r="K16" s="111">
        <v>5</v>
      </c>
      <c r="L16" s="111">
        <v>5</v>
      </c>
      <c r="M16" s="111">
        <v>999</v>
      </c>
      <c r="N16" s="111">
        <v>20</v>
      </c>
      <c r="O16" s="111">
        <v>80</v>
      </c>
      <c r="P16" s="111">
        <v>60</v>
      </c>
      <c r="Q16" s="111">
        <v>20</v>
      </c>
      <c r="R16" s="111">
        <v>999</v>
      </c>
      <c r="S16" s="111">
        <v>999</v>
      </c>
      <c r="T16" s="111">
        <v>10</v>
      </c>
      <c r="U16" s="111">
        <v>10</v>
      </c>
      <c r="V16" s="679">
        <v>999</v>
      </c>
      <c r="W16" s="508"/>
      <c r="X16" s="202">
        <f t="shared" si="0"/>
        <v>0</v>
      </c>
      <c r="Y16" s="202">
        <f t="shared" si="1"/>
        <v>166.4</v>
      </c>
      <c r="Z16" s="202">
        <f t="shared" si="2"/>
        <v>187.20000000000002</v>
      </c>
      <c r="AA16" s="202">
        <f t="shared" si="3"/>
        <v>187.20000000000002</v>
      </c>
      <c r="AB16" s="202">
        <f t="shared" si="4"/>
        <v>20.8</v>
      </c>
      <c r="AC16" s="202">
        <f t="shared" si="5"/>
        <v>10.4</v>
      </c>
      <c r="AD16" s="202">
        <f t="shared" si="6"/>
        <v>10.4</v>
      </c>
      <c r="AE16" s="202">
        <f t="shared" si="7"/>
        <v>0</v>
      </c>
      <c r="AF16" s="202">
        <f t="shared" si="8"/>
        <v>41.6</v>
      </c>
      <c r="AG16" s="202">
        <f t="shared" si="9"/>
        <v>166.4</v>
      </c>
      <c r="AH16" s="202">
        <f t="shared" si="10"/>
        <v>124.80000000000001</v>
      </c>
      <c r="AI16" s="202">
        <f t="shared" si="11"/>
        <v>41.6</v>
      </c>
      <c r="AJ16" s="202">
        <f t="shared" si="12"/>
        <v>0</v>
      </c>
      <c r="AK16" s="202">
        <f t="shared" si="13"/>
        <v>0</v>
      </c>
      <c r="AL16" s="202">
        <f t="shared" si="14"/>
        <v>20.8</v>
      </c>
      <c r="AM16" s="202">
        <f t="shared" si="15"/>
        <v>20.8</v>
      </c>
      <c r="AN16" s="202">
        <f t="shared" si="16"/>
        <v>0</v>
      </c>
      <c r="AO16" s="672"/>
      <c r="AP16" s="111">
        <v>3</v>
      </c>
      <c r="AQ16" s="111">
        <v>3</v>
      </c>
      <c r="AR16" s="111">
        <v>2</v>
      </c>
      <c r="AS16" s="111">
        <v>4</v>
      </c>
      <c r="AT16" s="111">
        <v>4</v>
      </c>
      <c r="AU16" s="111">
        <v>4</v>
      </c>
      <c r="AV16" s="111">
        <v>3</v>
      </c>
      <c r="AW16" s="111">
        <v>3</v>
      </c>
      <c r="AX16" s="111">
        <v>1</v>
      </c>
      <c r="AY16" s="111">
        <v>2</v>
      </c>
      <c r="AZ16" s="836"/>
      <c r="BA16" s="524">
        <v>3</v>
      </c>
      <c r="BB16" s="524">
        <v>2</v>
      </c>
      <c r="BC16" s="524">
        <v>1</v>
      </c>
      <c r="BD16" s="524">
        <v>0</v>
      </c>
      <c r="BE16" s="524">
        <v>2</v>
      </c>
      <c r="BF16" s="524">
        <v>2</v>
      </c>
      <c r="BG16" s="524">
        <v>2</v>
      </c>
      <c r="BH16" s="524">
        <v>4</v>
      </c>
      <c r="BI16" s="524">
        <v>4</v>
      </c>
      <c r="BJ16" s="524">
        <v>2</v>
      </c>
      <c r="BK16" s="524">
        <v>3</v>
      </c>
      <c r="BL16" s="524">
        <v>1</v>
      </c>
      <c r="BM16" s="524">
        <v>3</v>
      </c>
      <c r="BN16" s="524">
        <v>2</v>
      </c>
      <c r="BO16" s="524">
        <v>2</v>
      </c>
      <c r="BP16" s="524">
        <v>2</v>
      </c>
    </row>
    <row r="17" spans="1:68">
      <c r="A17" s="2">
        <v>130</v>
      </c>
      <c r="B17" s="652">
        <v>27</v>
      </c>
      <c r="C17" s="669"/>
      <c r="D17" s="676">
        <v>50</v>
      </c>
      <c r="E17" s="511"/>
      <c r="F17" s="71">
        <v>999</v>
      </c>
      <c r="G17" s="71">
        <v>999</v>
      </c>
      <c r="H17" s="71">
        <v>80</v>
      </c>
      <c r="I17" s="71">
        <v>90</v>
      </c>
      <c r="J17" s="71">
        <v>50</v>
      </c>
      <c r="K17" s="71">
        <v>50</v>
      </c>
      <c r="L17" s="71">
        <v>75</v>
      </c>
      <c r="M17" s="34">
        <v>90</v>
      </c>
      <c r="N17" s="34">
        <v>50</v>
      </c>
      <c r="O17" s="34">
        <v>100</v>
      </c>
      <c r="P17" s="34">
        <v>50</v>
      </c>
      <c r="Q17" s="34">
        <v>20</v>
      </c>
      <c r="R17" s="34">
        <v>100</v>
      </c>
      <c r="S17" s="34">
        <v>100</v>
      </c>
      <c r="T17" s="34">
        <v>100</v>
      </c>
      <c r="U17" s="34">
        <v>100</v>
      </c>
      <c r="V17" s="678">
        <v>50</v>
      </c>
      <c r="W17" s="511"/>
      <c r="X17" s="202">
        <f t="shared" si="0"/>
        <v>0</v>
      </c>
      <c r="Y17" s="202">
        <f t="shared" si="1"/>
        <v>0</v>
      </c>
      <c r="Z17" s="202">
        <f t="shared" si="2"/>
        <v>40</v>
      </c>
      <c r="AA17" s="202">
        <f t="shared" si="3"/>
        <v>45</v>
      </c>
      <c r="AB17" s="202">
        <f t="shared" si="4"/>
        <v>25</v>
      </c>
      <c r="AC17" s="202">
        <f t="shared" si="5"/>
        <v>25</v>
      </c>
      <c r="AD17" s="202">
        <f t="shared" si="6"/>
        <v>37.5</v>
      </c>
      <c r="AE17" s="202">
        <f t="shared" si="7"/>
        <v>45</v>
      </c>
      <c r="AF17" s="202">
        <f t="shared" si="8"/>
        <v>25</v>
      </c>
      <c r="AG17" s="202">
        <f t="shared" si="9"/>
        <v>50</v>
      </c>
      <c r="AH17" s="202">
        <f t="shared" si="10"/>
        <v>25</v>
      </c>
      <c r="AI17" s="202">
        <f t="shared" si="11"/>
        <v>10</v>
      </c>
      <c r="AJ17" s="202">
        <f t="shared" si="12"/>
        <v>50</v>
      </c>
      <c r="AK17" s="202">
        <f t="shared" si="13"/>
        <v>50</v>
      </c>
      <c r="AL17" s="202">
        <f t="shared" si="14"/>
        <v>50</v>
      </c>
      <c r="AM17" s="202">
        <f t="shared" si="15"/>
        <v>50</v>
      </c>
      <c r="AN17" s="202">
        <f t="shared" si="16"/>
        <v>25</v>
      </c>
      <c r="AO17" s="672"/>
      <c r="AP17" s="34">
        <v>4</v>
      </c>
      <c r="AQ17" s="34">
        <v>4</v>
      </c>
      <c r="AR17" s="34">
        <v>4</v>
      </c>
      <c r="AS17" s="34">
        <v>2</v>
      </c>
      <c r="AT17" s="34">
        <v>4</v>
      </c>
      <c r="AU17" s="34">
        <v>4</v>
      </c>
      <c r="AV17" s="34">
        <v>3</v>
      </c>
      <c r="AW17" s="34">
        <v>3</v>
      </c>
      <c r="AX17" s="34">
        <v>1</v>
      </c>
      <c r="AY17" s="34">
        <v>4</v>
      </c>
      <c r="AZ17" s="836"/>
      <c r="BA17" s="522">
        <v>4</v>
      </c>
      <c r="BB17" s="522">
        <v>3</v>
      </c>
      <c r="BC17" s="522">
        <v>2</v>
      </c>
      <c r="BD17" s="522">
        <v>2</v>
      </c>
      <c r="BE17" s="522">
        <v>4</v>
      </c>
      <c r="BF17" s="522">
        <v>3</v>
      </c>
      <c r="BG17" s="522">
        <v>3</v>
      </c>
      <c r="BH17" s="522">
        <v>3</v>
      </c>
      <c r="BI17" s="522">
        <v>3</v>
      </c>
      <c r="BJ17" s="522">
        <v>3</v>
      </c>
      <c r="BK17" s="522">
        <v>4</v>
      </c>
      <c r="BL17" s="522">
        <v>3</v>
      </c>
      <c r="BM17" s="522">
        <v>3</v>
      </c>
      <c r="BN17" s="522">
        <v>4</v>
      </c>
      <c r="BO17" s="522">
        <v>4</v>
      </c>
      <c r="BP17" s="522">
        <v>3</v>
      </c>
    </row>
    <row r="18" spans="1:68">
      <c r="A18" s="2">
        <v>131</v>
      </c>
      <c r="B18" s="652">
        <v>85</v>
      </c>
      <c r="C18" s="669"/>
      <c r="D18" s="670">
        <v>18200</v>
      </c>
      <c r="E18" s="511"/>
      <c r="F18" s="68">
        <v>0</v>
      </c>
      <c r="G18" s="68">
        <v>100</v>
      </c>
      <c r="H18" s="68">
        <v>100</v>
      </c>
      <c r="I18" s="68">
        <v>100</v>
      </c>
      <c r="J18" s="68">
        <v>30</v>
      </c>
      <c r="K18" s="68">
        <v>30</v>
      </c>
      <c r="L18" s="68">
        <v>30</v>
      </c>
      <c r="M18" s="313">
        <v>100</v>
      </c>
      <c r="N18" s="313">
        <v>80</v>
      </c>
      <c r="O18" s="313">
        <v>80</v>
      </c>
      <c r="P18" s="313">
        <v>60</v>
      </c>
      <c r="Q18" s="313">
        <v>30</v>
      </c>
      <c r="R18" s="313">
        <v>80</v>
      </c>
      <c r="S18" s="313">
        <v>80</v>
      </c>
      <c r="T18" s="313">
        <v>80</v>
      </c>
      <c r="U18" s="313">
        <v>100</v>
      </c>
      <c r="V18" s="671">
        <v>80</v>
      </c>
      <c r="W18" s="511"/>
      <c r="X18" s="202">
        <f t="shared" si="0"/>
        <v>0</v>
      </c>
      <c r="Y18" s="202">
        <f t="shared" si="1"/>
        <v>18200</v>
      </c>
      <c r="Z18" s="202">
        <f t="shared" si="2"/>
        <v>18200</v>
      </c>
      <c r="AA18" s="202">
        <f t="shared" si="3"/>
        <v>18200</v>
      </c>
      <c r="AB18" s="202">
        <f t="shared" si="4"/>
        <v>5460</v>
      </c>
      <c r="AC18" s="202">
        <f t="shared" si="5"/>
        <v>5460</v>
      </c>
      <c r="AD18" s="202">
        <f t="shared" si="6"/>
        <v>5460</v>
      </c>
      <c r="AE18" s="202">
        <f t="shared" si="7"/>
        <v>18200</v>
      </c>
      <c r="AF18" s="202">
        <f t="shared" si="8"/>
        <v>14560</v>
      </c>
      <c r="AG18" s="202">
        <f t="shared" si="9"/>
        <v>14560</v>
      </c>
      <c r="AH18" s="202">
        <f t="shared" si="10"/>
        <v>10920</v>
      </c>
      <c r="AI18" s="202">
        <f t="shared" si="11"/>
        <v>5460</v>
      </c>
      <c r="AJ18" s="202">
        <f t="shared" si="12"/>
        <v>14560</v>
      </c>
      <c r="AK18" s="202">
        <f t="shared" si="13"/>
        <v>14560</v>
      </c>
      <c r="AL18" s="202">
        <f t="shared" si="14"/>
        <v>14560</v>
      </c>
      <c r="AM18" s="202">
        <f t="shared" si="15"/>
        <v>18200</v>
      </c>
      <c r="AN18" s="202">
        <f t="shared" si="16"/>
        <v>14560</v>
      </c>
      <c r="AO18" s="672"/>
      <c r="AP18" s="313">
        <v>3</v>
      </c>
      <c r="AQ18" s="313">
        <v>3</v>
      </c>
      <c r="AR18" s="313">
        <v>2</v>
      </c>
      <c r="AS18" s="313">
        <v>4</v>
      </c>
      <c r="AT18" s="313">
        <v>3</v>
      </c>
      <c r="AU18" s="313">
        <v>3</v>
      </c>
      <c r="AV18" s="313">
        <v>3</v>
      </c>
      <c r="AW18" s="313">
        <v>3</v>
      </c>
      <c r="AX18" s="313">
        <v>999</v>
      </c>
      <c r="AY18" s="313">
        <v>3</v>
      </c>
      <c r="AZ18" s="836"/>
      <c r="BA18" s="130"/>
      <c r="BB18" s="130"/>
      <c r="BC18" s="130"/>
      <c r="BD18" s="130"/>
      <c r="BE18" s="130"/>
      <c r="BF18" s="130"/>
      <c r="BG18" s="130"/>
      <c r="BH18" s="130"/>
      <c r="BI18" s="130"/>
      <c r="BJ18" s="130"/>
      <c r="BK18" s="130"/>
      <c r="BL18" s="130"/>
      <c r="BM18" s="130"/>
      <c r="BN18" s="130"/>
      <c r="BO18" s="130"/>
      <c r="BP18" s="555"/>
    </row>
    <row r="19" spans="1:68">
      <c r="A19" s="2">
        <v>132</v>
      </c>
      <c r="B19" s="653">
        <v>37</v>
      </c>
      <c r="C19" s="669"/>
      <c r="D19" s="676">
        <v>32</v>
      </c>
      <c r="E19" s="511"/>
      <c r="F19" s="111">
        <v>30</v>
      </c>
      <c r="G19" s="111">
        <v>100</v>
      </c>
      <c r="H19" s="111">
        <v>100</v>
      </c>
      <c r="I19" s="111">
        <v>100</v>
      </c>
      <c r="J19" s="111">
        <v>10</v>
      </c>
      <c r="K19" s="111">
        <v>35</v>
      </c>
      <c r="L19" s="111">
        <v>50</v>
      </c>
      <c r="M19" s="111">
        <v>100</v>
      </c>
      <c r="N19" s="111">
        <v>25</v>
      </c>
      <c r="O19" s="111">
        <v>100</v>
      </c>
      <c r="P19" s="111">
        <v>10</v>
      </c>
      <c r="Q19" s="111">
        <v>25</v>
      </c>
      <c r="R19" s="111">
        <v>80</v>
      </c>
      <c r="S19" s="111">
        <v>80</v>
      </c>
      <c r="T19" s="111">
        <v>80</v>
      </c>
      <c r="U19" s="111">
        <v>80</v>
      </c>
      <c r="V19" s="679">
        <v>80</v>
      </c>
      <c r="W19" s="511"/>
      <c r="X19" s="202">
        <f t="shared" si="0"/>
        <v>9.6</v>
      </c>
      <c r="Y19" s="202">
        <f t="shared" si="1"/>
        <v>32</v>
      </c>
      <c r="Z19" s="202">
        <f t="shared" si="2"/>
        <v>32</v>
      </c>
      <c r="AA19" s="202">
        <f t="shared" si="3"/>
        <v>32</v>
      </c>
      <c r="AB19" s="202">
        <f t="shared" si="4"/>
        <v>3.2</v>
      </c>
      <c r="AC19" s="202">
        <f t="shared" si="5"/>
        <v>11.200000000000001</v>
      </c>
      <c r="AD19" s="202">
        <f t="shared" si="6"/>
        <v>16</v>
      </c>
      <c r="AE19" s="202">
        <f t="shared" si="7"/>
        <v>32</v>
      </c>
      <c r="AF19" s="202">
        <f t="shared" si="8"/>
        <v>8</v>
      </c>
      <c r="AG19" s="202">
        <f t="shared" si="9"/>
        <v>32</v>
      </c>
      <c r="AH19" s="202">
        <f t="shared" si="10"/>
        <v>3.2</v>
      </c>
      <c r="AI19" s="202">
        <f t="shared" si="11"/>
        <v>8</v>
      </c>
      <c r="AJ19" s="202">
        <f t="shared" si="12"/>
        <v>25.6</v>
      </c>
      <c r="AK19" s="202">
        <f t="shared" si="13"/>
        <v>25.6</v>
      </c>
      <c r="AL19" s="202">
        <f t="shared" si="14"/>
        <v>25.6</v>
      </c>
      <c r="AM19" s="202">
        <f t="shared" si="15"/>
        <v>25.6</v>
      </c>
      <c r="AN19" s="202">
        <f t="shared" si="16"/>
        <v>25.6</v>
      </c>
      <c r="AO19" s="672"/>
      <c r="AP19" s="111">
        <v>4</v>
      </c>
      <c r="AQ19" s="111">
        <v>4</v>
      </c>
      <c r="AR19" s="111">
        <v>3</v>
      </c>
      <c r="AS19" s="111">
        <v>4</v>
      </c>
      <c r="AT19" s="111">
        <v>4</v>
      </c>
      <c r="AU19" s="111">
        <v>4</v>
      </c>
      <c r="AV19" s="111">
        <v>3</v>
      </c>
      <c r="AW19" s="111">
        <v>3</v>
      </c>
      <c r="AX19" s="111">
        <v>0</v>
      </c>
      <c r="AY19" s="111">
        <v>4</v>
      </c>
      <c r="AZ19" s="836"/>
      <c r="BA19" s="453">
        <v>3</v>
      </c>
      <c r="BB19" s="453">
        <v>3</v>
      </c>
      <c r="BC19" s="453">
        <v>1</v>
      </c>
      <c r="BD19" s="453">
        <v>1</v>
      </c>
      <c r="BE19" s="453">
        <v>3</v>
      </c>
      <c r="BF19" s="453">
        <v>3</v>
      </c>
      <c r="BG19" s="453">
        <v>3</v>
      </c>
      <c r="BH19" s="453">
        <v>3</v>
      </c>
      <c r="BI19" s="453">
        <v>3</v>
      </c>
      <c r="BJ19" s="453">
        <v>3</v>
      </c>
      <c r="BK19" s="453">
        <v>3</v>
      </c>
      <c r="BL19" s="453">
        <v>3</v>
      </c>
      <c r="BM19" s="453">
        <v>3</v>
      </c>
      <c r="BN19" s="453">
        <v>3</v>
      </c>
      <c r="BO19" s="453">
        <v>4</v>
      </c>
      <c r="BP19" s="453">
        <v>2</v>
      </c>
    </row>
    <row r="20" spans="1:68">
      <c r="A20" s="2">
        <v>133</v>
      </c>
      <c r="B20" s="653">
        <v>160</v>
      </c>
      <c r="C20" s="669"/>
      <c r="D20" s="680">
        <v>900</v>
      </c>
      <c r="E20" s="511"/>
      <c r="F20" s="71">
        <v>50</v>
      </c>
      <c r="G20" s="71">
        <v>15</v>
      </c>
      <c r="H20" s="71">
        <v>95</v>
      </c>
      <c r="I20" s="71">
        <v>70</v>
      </c>
      <c r="J20" s="71">
        <v>20</v>
      </c>
      <c r="K20" s="71">
        <v>25</v>
      </c>
      <c r="L20" s="71">
        <v>33</v>
      </c>
      <c r="M20" s="71">
        <v>20</v>
      </c>
      <c r="N20" s="71">
        <v>20</v>
      </c>
      <c r="O20" s="71">
        <v>40</v>
      </c>
      <c r="P20" s="71">
        <v>33</v>
      </c>
      <c r="Q20" s="71">
        <v>999</v>
      </c>
      <c r="R20" s="71">
        <v>40</v>
      </c>
      <c r="S20" s="71">
        <v>30</v>
      </c>
      <c r="T20" s="71">
        <v>50</v>
      </c>
      <c r="U20" s="71">
        <v>25</v>
      </c>
      <c r="V20" s="268">
        <v>999</v>
      </c>
      <c r="W20" s="511"/>
      <c r="X20" s="202">
        <f t="shared" si="0"/>
        <v>450</v>
      </c>
      <c r="Y20" s="202">
        <f t="shared" si="1"/>
        <v>135</v>
      </c>
      <c r="Z20" s="202">
        <f t="shared" si="2"/>
        <v>855</v>
      </c>
      <c r="AA20" s="202">
        <f t="shared" si="3"/>
        <v>630</v>
      </c>
      <c r="AB20" s="202">
        <f t="shared" si="4"/>
        <v>180</v>
      </c>
      <c r="AC20" s="202">
        <f t="shared" si="5"/>
        <v>225</v>
      </c>
      <c r="AD20" s="202">
        <f t="shared" si="6"/>
        <v>297</v>
      </c>
      <c r="AE20" s="202">
        <f t="shared" si="7"/>
        <v>180</v>
      </c>
      <c r="AF20" s="202">
        <f t="shared" si="8"/>
        <v>180</v>
      </c>
      <c r="AG20" s="202">
        <f t="shared" si="9"/>
        <v>360</v>
      </c>
      <c r="AH20" s="202">
        <f t="shared" si="10"/>
        <v>297</v>
      </c>
      <c r="AI20" s="202">
        <f t="shared" si="11"/>
        <v>0</v>
      </c>
      <c r="AJ20" s="202">
        <f t="shared" si="12"/>
        <v>360</v>
      </c>
      <c r="AK20" s="202">
        <f t="shared" si="13"/>
        <v>270</v>
      </c>
      <c r="AL20" s="202">
        <f t="shared" si="14"/>
        <v>450</v>
      </c>
      <c r="AM20" s="202">
        <f t="shared" si="15"/>
        <v>225</v>
      </c>
      <c r="AN20" s="202">
        <f t="shared" si="16"/>
        <v>0</v>
      </c>
      <c r="AO20" s="672"/>
      <c r="AP20" s="71">
        <v>2</v>
      </c>
      <c r="AQ20" s="71">
        <v>2</v>
      </c>
      <c r="AR20" s="71">
        <v>2</v>
      </c>
      <c r="AS20" s="71">
        <v>3</v>
      </c>
      <c r="AT20" s="71">
        <v>3</v>
      </c>
      <c r="AU20" s="71">
        <v>3</v>
      </c>
      <c r="AV20" s="71">
        <v>2</v>
      </c>
      <c r="AW20" s="71">
        <v>2</v>
      </c>
      <c r="AX20" s="71">
        <v>0</v>
      </c>
      <c r="AY20" s="71">
        <v>2</v>
      </c>
      <c r="AZ20" s="836"/>
      <c r="BA20" s="524">
        <v>3</v>
      </c>
      <c r="BB20" s="524">
        <v>3</v>
      </c>
      <c r="BC20" s="524">
        <v>2</v>
      </c>
      <c r="BD20" s="524">
        <v>2</v>
      </c>
      <c r="BE20" s="524">
        <v>2</v>
      </c>
      <c r="BF20" s="524">
        <v>3</v>
      </c>
      <c r="BG20" s="524">
        <v>3</v>
      </c>
      <c r="BH20" s="524">
        <v>4</v>
      </c>
      <c r="BI20" s="524">
        <v>3</v>
      </c>
      <c r="BJ20" s="524">
        <v>4</v>
      </c>
      <c r="BK20" s="524">
        <v>3</v>
      </c>
      <c r="BL20" s="524">
        <v>3</v>
      </c>
      <c r="BM20" s="524">
        <v>3</v>
      </c>
      <c r="BN20" s="524">
        <v>4</v>
      </c>
      <c r="BO20" s="524">
        <v>3</v>
      </c>
      <c r="BP20" s="524">
        <v>3</v>
      </c>
    </row>
    <row r="21" spans="1:68">
      <c r="A21" s="2">
        <v>136</v>
      </c>
      <c r="B21" s="653">
        <v>94</v>
      </c>
      <c r="C21" s="669"/>
      <c r="D21" s="676">
        <v>60</v>
      </c>
      <c r="E21" s="511"/>
      <c r="F21" s="71">
        <v>1.2</v>
      </c>
      <c r="G21" s="71">
        <v>999</v>
      </c>
      <c r="H21" s="71">
        <v>100</v>
      </c>
      <c r="I21" s="71">
        <v>100</v>
      </c>
      <c r="J21" s="71">
        <v>50</v>
      </c>
      <c r="K21" s="71">
        <v>50</v>
      </c>
      <c r="L21" s="71">
        <v>100</v>
      </c>
      <c r="M21" s="210">
        <v>30</v>
      </c>
      <c r="N21" s="210">
        <v>100</v>
      </c>
      <c r="O21" s="210">
        <v>100</v>
      </c>
      <c r="P21" s="210">
        <v>30</v>
      </c>
      <c r="Q21" s="210">
        <v>100</v>
      </c>
      <c r="R21" s="210">
        <v>100</v>
      </c>
      <c r="S21" s="210">
        <v>100</v>
      </c>
      <c r="T21" s="210">
        <v>100</v>
      </c>
      <c r="U21" s="210">
        <v>100</v>
      </c>
      <c r="V21" s="699">
        <v>100</v>
      </c>
      <c r="W21" s="508"/>
      <c r="X21" s="202">
        <f t="shared" si="0"/>
        <v>0.72</v>
      </c>
      <c r="Y21" s="202">
        <f t="shared" si="1"/>
        <v>0</v>
      </c>
      <c r="Z21" s="202">
        <f t="shared" si="2"/>
        <v>60</v>
      </c>
      <c r="AA21" s="202">
        <f t="shared" si="3"/>
        <v>60</v>
      </c>
      <c r="AB21" s="202">
        <f t="shared" si="4"/>
        <v>30</v>
      </c>
      <c r="AC21" s="202">
        <f t="shared" si="5"/>
        <v>30</v>
      </c>
      <c r="AD21" s="202">
        <f t="shared" si="6"/>
        <v>60</v>
      </c>
      <c r="AE21" s="202">
        <f t="shared" si="7"/>
        <v>18</v>
      </c>
      <c r="AF21" s="202">
        <f t="shared" si="8"/>
        <v>60</v>
      </c>
      <c r="AG21" s="202">
        <f t="shared" si="9"/>
        <v>60</v>
      </c>
      <c r="AH21" s="202">
        <f t="shared" si="10"/>
        <v>18</v>
      </c>
      <c r="AI21" s="202">
        <f t="shared" si="11"/>
        <v>60</v>
      </c>
      <c r="AJ21" s="202">
        <f t="shared" si="12"/>
        <v>60</v>
      </c>
      <c r="AK21" s="202">
        <f t="shared" si="13"/>
        <v>60</v>
      </c>
      <c r="AL21" s="202">
        <f t="shared" si="14"/>
        <v>60</v>
      </c>
      <c r="AM21" s="202">
        <f t="shared" si="15"/>
        <v>60</v>
      </c>
      <c r="AN21" s="202">
        <f t="shared" si="16"/>
        <v>60</v>
      </c>
      <c r="AO21" s="672"/>
      <c r="AP21" s="210">
        <v>4</v>
      </c>
      <c r="AQ21" s="210">
        <v>4</v>
      </c>
      <c r="AR21" s="210">
        <v>4</v>
      </c>
      <c r="AS21" s="210">
        <v>4</v>
      </c>
      <c r="AT21" s="16">
        <v>4</v>
      </c>
      <c r="AU21" s="210">
        <v>4</v>
      </c>
      <c r="AV21" s="210">
        <v>4</v>
      </c>
      <c r="AW21" s="210">
        <v>4</v>
      </c>
      <c r="AX21" s="210">
        <v>2</v>
      </c>
      <c r="AY21" s="210">
        <v>3</v>
      </c>
      <c r="AZ21" s="836"/>
      <c r="BA21" s="453">
        <v>3</v>
      </c>
      <c r="BB21" s="453">
        <v>3</v>
      </c>
      <c r="BC21" s="453">
        <v>999</v>
      </c>
      <c r="BD21" s="453">
        <v>999</v>
      </c>
      <c r="BE21" s="453">
        <v>4</v>
      </c>
      <c r="BF21" s="453">
        <v>999</v>
      </c>
      <c r="BG21" s="453">
        <v>999</v>
      </c>
      <c r="BH21" s="453">
        <v>2</v>
      </c>
      <c r="BI21" s="453">
        <v>3</v>
      </c>
      <c r="BJ21" s="453">
        <v>3</v>
      </c>
      <c r="BK21" s="453">
        <v>3</v>
      </c>
      <c r="BL21" s="453">
        <v>999</v>
      </c>
      <c r="BM21" s="453">
        <v>3</v>
      </c>
      <c r="BN21" s="453">
        <v>4</v>
      </c>
      <c r="BO21" s="453">
        <v>4</v>
      </c>
      <c r="BP21" s="453">
        <v>4</v>
      </c>
    </row>
    <row r="22" spans="1:68">
      <c r="A22" s="2">
        <v>136</v>
      </c>
      <c r="B22" s="653"/>
      <c r="C22" s="669"/>
      <c r="D22" s="676">
        <v>24</v>
      </c>
      <c r="E22" s="511"/>
      <c r="F22" s="71">
        <v>0</v>
      </c>
      <c r="G22" s="71">
        <v>0</v>
      </c>
      <c r="H22" s="71">
        <v>100</v>
      </c>
      <c r="I22" s="71">
        <v>100</v>
      </c>
      <c r="J22" s="71">
        <v>0</v>
      </c>
      <c r="K22" s="71">
        <v>0</v>
      </c>
      <c r="L22" s="71">
        <v>90</v>
      </c>
      <c r="M22" s="210">
        <v>100</v>
      </c>
      <c r="N22" s="210">
        <v>50</v>
      </c>
      <c r="O22" s="210">
        <v>100</v>
      </c>
      <c r="P22" s="210">
        <v>70</v>
      </c>
      <c r="Q22" s="210">
        <v>100</v>
      </c>
      <c r="R22" s="210">
        <v>100</v>
      </c>
      <c r="S22" s="210">
        <v>100</v>
      </c>
      <c r="T22" s="210">
        <v>100</v>
      </c>
      <c r="U22" s="210">
        <v>100</v>
      </c>
      <c r="V22" s="699">
        <v>100</v>
      </c>
      <c r="W22" s="511"/>
      <c r="X22" s="202">
        <f t="shared" si="0"/>
        <v>0</v>
      </c>
      <c r="Y22" s="202">
        <f t="shared" si="1"/>
        <v>0</v>
      </c>
      <c r="Z22" s="202">
        <f t="shared" si="2"/>
        <v>24</v>
      </c>
      <c r="AA22" s="202">
        <f t="shared" si="3"/>
        <v>24</v>
      </c>
      <c r="AB22" s="202">
        <f t="shared" si="4"/>
        <v>0</v>
      </c>
      <c r="AC22" s="202">
        <f t="shared" si="5"/>
        <v>0</v>
      </c>
      <c r="AD22" s="202">
        <f t="shared" si="6"/>
        <v>21.599999999999998</v>
      </c>
      <c r="AE22" s="202"/>
      <c r="AF22" s="202"/>
      <c r="AG22" s="202"/>
      <c r="AH22" s="202"/>
      <c r="AI22" s="202"/>
      <c r="AJ22" s="202"/>
      <c r="AK22" s="202"/>
      <c r="AL22" s="202"/>
      <c r="AM22" s="202"/>
      <c r="AN22" s="202"/>
      <c r="AO22" s="672"/>
      <c r="AP22" s="210">
        <v>999</v>
      </c>
      <c r="AQ22" s="210">
        <v>999</v>
      </c>
      <c r="AR22" s="210">
        <v>999</v>
      </c>
      <c r="AS22" s="210">
        <v>999</v>
      </c>
      <c r="AT22" s="16">
        <v>999</v>
      </c>
      <c r="AU22" s="210">
        <v>999</v>
      </c>
      <c r="AV22" s="210">
        <v>999</v>
      </c>
      <c r="AW22" s="210">
        <v>999</v>
      </c>
      <c r="AX22" s="210">
        <v>2</v>
      </c>
      <c r="AY22" s="210">
        <v>2</v>
      </c>
      <c r="AZ22" s="836"/>
      <c r="BA22" s="453"/>
      <c r="BB22" s="453"/>
      <c r="BC22" s="453"/>
      <c r="BD22" s="453"/>
      <c r="BE22" s="453"/>
      <c r="BF22" s="453"/>
      <c r="BG22" s="453"/>
      <c r="BH22" s="453"/>
      <c r="BI22" s="453"/>
      <c r="BJ22" s="453"/>
      <c r="BK22" s="453"/>
      <c r="BL22" s="453"/>
      <c r="BM22" s="453"/>
      <c r="BN22" s="453"/>
      <c r="BO22" s="453"/>
      <c r="BP22" s="453"/>
    </row>
    <row r="23" spans="1:68">
      <c r="A23" s="2">
        <v>136</v>
      </c>
      <c r="B23" s="653"/>
      <c r="C23" s="669"/>
      <c r="D23" s="676">
        <v>18</v>
      </c>
      <c r="E23" s="511"/>
      <c r="F23" s="71">
        <v>30</v>
      </c>
      <c r="G23" s="71">
        <v>999</v>
      </c>
      <c r="H23" s="71">
        <v>100</v>
      </c>
      <c r="I23" s="71">
        <v>100</v>
      </c>
      <c r="J23" s="71">
        <v>100</v>
      </c>
      <c r="K23" s="71">
        <v>100</v>
      </c>
      <c r="L23" s="71">
        <v>100</v>
      </c>
      <c r="M23" s="210">
        <v>70</v>
      </c>
      <c r="N23" s="210">
        <v>999</v>
      </c>
      <c r="O23" s="210">
        <v>100</v>
      </c>
      <c r="P23" s="210">
        <v>100</v>
      </c>
      <c r="Q23" s="210">
        <v>50</v>
      </c>
      <c r="R23" s="210">
        <v>90</v>
      </c>
      <c r="S23" s="210">
        <v>90</v>
      </c>
      <c r="T23" s="210">
        <v>85</v>
      </c>
      <c r="U23" s="210">
        <v>100</v>
      </c>
      <c r="V23" s="699">
        <v>100</v>
      </c>
      <c r="W23" s="511"/>
      <c r="X23" s="202">
        <f t="shared" si="0"/>
        <v>5.3999999999999995</v>
      </c>
      <c r="Y23" s="202">
        <f t="shared" si="1"/>
        <v>0</v>
      </c>
      <c r="Z23" s="202">
        <f t="shared" si="2"/>
        <v>18</v>
      </c>
      <c r="AA23" s="202">
        <f t="shared" si="3"/>
        <v>18</v>
      </c>
      <c r="AB23" s="202">
        <f t="shared" si="4"/>
        <v>18</v>
      </c>
      <c r="AC23" s="202">
        <f t="shared" si="5"/>
        <v>18</v>
      </c>
      <c r="AD23" s="202">
        <f t="shared" si="6"/>
        <v>18</v>
      </c>
      <c r="AE23" s="202"/>
      <c r="AF23" s="202"/>
      <c r="AG23" s="202"/>
      <c r="AH23" s="202"/>
      <c r="AI23" s="202"/>
      <c r="AJ23" s="202"/>
      <c r="AK23" s="202"/>
      <c r="AL23" s="202"/>
      <c r="AM23" s="202"/>
      <c r="AN23" s="202"/>
      <c r="AO23" s="672"/>
      <c r="AP23" s="210">
        <v>3</v>
      </c>
      <c r="AQ23" s="210">
        <v>4</v>
      </c>
      <c r="AR23" s="210">
        <v>2</v>
      </c>
      <c r="AS23" s="210">
        <v>3</v>
      </c>
      <c r="AT23" s="16">
        <v>4</v>
      </c>
      <c r="AU23" s="210">
        <v>4</v>
      </c>
      <c r="AV23" s="210">
        <v>4</v>
      </c>
      <c r="AW23" s="210">
        <v>4</v>
      </c>
      <c r="AX23" s="210">
        <v>2</v>
      </c>
      <c r="AY23" s="210">
        <v>3</v>
      </c>
      <c r="AZ23" s="836"/>
      <c r="BA23" s="453"/>
      <c r="BB23" s="453"/>
      <c r="BC23" s="453"/>
      <c r="BD23" s="453"/>
      <c r="BE23" s="453"/>
      <c r="BF23" s="453"/>
      <c r="BG23" s="453"/>
      <c r="BH23" s="453"/>
      <c r="BI23" s="453"/>
      <c r="BJ23" s="453"/>
      <c r="BK23" s="453"/>
      <c r="BL23" s="453"/>
      <c r="BM23" s="453"/>
      <c r="BN23" s="453"/>
      <c r="BO23" s="453"/>
      <c r="BP23" s="453"/>
    </row>
    <row r="24" spans="1:68">
      <c r="A24" s="2">
        <v>139</v>
      </c>
      <c r="B24" s="653">
        <v>30</v>
      </c>
      <c r="C24" s="669"/>
      <c r="D24" s="680">
        <v>650</v>
      </c>
      <c r="E24" s="511"/>
      <c r="F24" s="71">
        <v>999</v>
      </c>
      <c r="G24" s="71">
        <v>90</v>
      </c>
      <c r="H24" s="71">
        <v>50</v>
      </c>
      <c r="I24" s="71">
        <v>100</v>
      </c>
      <c r="J24" s="71">
        <v>0</v>
      </c>
      <c r="K24" s="71">
        <v>0</v>
      </c>
      <c r="L24" s="71">
        <v>0</v>
      </c>
      <c r="M24" s="71">
        <v>80</v>
      </c>
      <c r="N24" s="71">
        <v>0</v>
      </c>
      <c r="O24" s="71">
        <v>100</v>
      </c>
      <c r="P24" s="71">
        <v>40</v>
      </c>
      <c r="Q24" s="71">
        <v>0</v>
      </c>
      <c r="R24" s="71">
        <v>999</v>
      </c>
      <c r="S24" s="71">
        <v>999</v>
      </c>
      <c r="T24" s="71">
        <v>999</v>
      </c>
      <c r="U24" s="71">
        <v>999</v>
      </c>
      <c r="V24" s="268">
        <v>999</v>
      </c>
      <c r="W24" s="511"/>
      <c r="X24" s="202">
        <f t="shared" si="0"/>
        <v>0</v>
      </c>
      <c r="Y24" s="202">
        <f t="shared" si="1"/>
        <v>585</v>
      </c>
      <c r="Z24" s="202">
        <f t="shared" si="2"/>
        <v>325</v>
      </c>
      <c r="AA24" s="202">
        <f t="shared" si="3"/>
        <v>650</v>
      </c>
      <c r="AB24" s="202">
        <f t="shared" si="4"/>
        <v>0</v>
      </c>
      <c r="AC24" s="202">
        <f t="shared" si="5"/>
        <v>0</v>
      </c>
      <c r="AD24" s="202">
        <f t="shared" si="6"/>
        <v>0</v>
      </c>
      <c r="AE24" s="202">
        <f t="shared" ref="AE24:AE71" si="17">IF(M24=999,0,D24/100*M24)</f>
        <v>520</v>
      </c>
      <c r="AF24" s="202">
        <f t="shared" ref="AF24:AF71" si="18">IF(N24=999,0,D24/100*N24)</f>
        <v>0</v>
      </c>
      <c r="AG24" s="202">
        <f t="shared" ref="AG24:AG71" si="19">IF(O24=999,0,D24/100*O24)</f>
        <v>650</v>
      </c>
      <c r="AH24" s="202">
        <f t="shared" ref="AH24:AH71" si="20">IF(P24=999,0,D24/100*P24)</f>
        <v>260</v>
      </c>
      <c r="AI24" s="202">
        <f t="shared" ref="AI24:AI71" si="21">IF(Q24=999,0,D24/100*Q24)</f>
        <v>0</v>
      </c>
      <c r="AJ24" s="202">
        <f t="shared" ref="AJ24:AJ71" si="22">IF(R24=999,0,D24/100*R24)</f>
        <v>0</v>
      </c>
      <c r="AK24" s="202">
        <f t="shared" ref="AK24:AK71" si="23">IF(S24=999,0,D24/100*S24)</f>
        <v>0</v>
      </c>
      <c r="AL24" s="202">
        <f t="shared" ref="AL24:AL71" si="24">IF(T24=999,0,D24/100*T24)</f>
        <v>0</v>
      </c>
      <c r="AM24" s="202">
        <f t="shared" ref="AM24:AM71" si="25">IF(U24=999,0,D24/100*U24)</f>
        <v>0</v>
      </c>
      <c r="AN24" s="202">
        <f t="shared" ref="AN24:AN71" si="26">IF(V24=999,0,D24/100*V24)</f>
        <v>0</v>
      </c>
      <c r="AO24" s="672"/>
      <c r="AP24" s="71">
        <v>3</v>
      </c>
      <c r="AQ24" s="71">
        <v>3</v>
      </c>
      <c r="AR24" s="71">
        <v>3</v>
      </c>
      <c r="AS24" s="71">
        <v>2</v>
      </c>
      <c r="AT24" s="71">
        <v>4</v>
      </c>
      <c r="AU24" s="71">
        <v>4</v>
      </c>
      <c r="AV24" s="71">
        <v>0</v>
      </c>
      <c r="AW24" s="71">
        <v>0</v>
      </c>
      <c r="AX24" s="71">
        <v>4</v>
      </c>
      <c r="AY24" s="525"/>
      <c r="AZ24" s="836"/>
      <c r="BA24" s="453">
        <v>3</v>
      </c>
      <c r="BB24" s="453">
        <v>2</v>
      </c>
      <c r="BC24" s="453">
        <v>1</v>
      </c>
      <c r="BD24" s="453">
        <v>0</v>
      </c>
      <c r="BE24" s="453">
        <v>2</v>
      </c>
      <c r="BF24" s="453">
        <v>999</v>
      </c>
      <c r="BG24" s="453">
        <v>999</v>
      </c>
      <c r="BH24" s="453">
        <v>4</v>
      </c>
      <c r="BI24" s="453">
        <v>4</v>
      </c>
      <c r="BJ24" s="453">
        <v>4</v>
      </c>
      <c r="BK24" s="453">
        <v>4</v>
      </c>
      <c r="BL24" s="453">
        <v>2</v>
      </c>
      <c r="BM24" s="453">
        <v>3</v>
      </c>
      <c r="BN24" s="453">
        <v>3</v>
      </c>
      <c r="BO24" s="453">
        <v>4</v>
      </c>
      <c r="BP24" s="453">
        <v>0</v>
      </c>
    </row>
    <row r="25" spans="1:68">
      <c r="A25" s="2">
        <v>139</v>
      </c>
      <c r="B25" s="653">
        <v>38</v>
      </c>
      <c r="C25" s="669"/>
      <c r="D25" s="680">
        <v>300</v>
      </c>
      <c r="E25" s="511"/>
      <c r="F25" s="71">
        <v>12</v>
      </c>
      <c r="G25" s="71">
        <v>100</v>
      </c>
      <c r="H25" s="71">
        <v>80</v>
      </c>
      <c r="I25" s="71">
        <v>100</v>
      </c>
      <c r="J25" s="71">
        <v>0</v>
      </c>
      <c r="K25" s="71">
        <v>50</v>
      </c>
      <c r="L25" s="71">
        <v>20</v>
      </c>
      <c r="M25" s="71">
        <v>80</v>
      </c>
      <c r="N25" s="71">
        <v>0</v>
      </c>
      <c r="O25" s="71">
        <v>100</v>
      </c>
      <c r="P25" s="71">
        <v>50</v>
      </c>
      <c r="Q25" s="71">
        <v>0</v>
      </c>
      <c r="R25" s="71">
        <v>20</v>
      </c>
      <c r="S25" s="71">
        <v>20</v>
      </c>
      <c r="T25" s="71">
        <v>100</v>
      </c>
      <c r="U25" s="71">
        <v>100</v>
      </c>
      <c r="V25" s="268">
        <v>20</v>
      </c>
      <c r="W25" s="511"/>
      <c r="X25" s="202">
        <f t="shared" si="0"/>
        <v>36</v>
      </c>
      <c r="Y25" s="202">
        <f t="shared" si="1"/>
        <v>300</v>
      </c>
      <c r="Z25" s="202">
        <f t="shared" si="2"/>
        <v>240</v>
      </c>
      <c r="AA25" s="202">
        <f t="shared" si="3"/>
        <v>300</v>
      </c>
      <c r="AB25" s="202">
        <f t="shared" si="4"/>
        <v>0</v>
      </c>
      <c r="AC25" s="202">
        <f t="shared" si="5"/>
        <v>150</v>
      </c>
      <c r="AD25" s="202">
        <f t="shared" si="6"/>
        <v>60</v>
      </c>
      <c r="AE25" s="202">
        <f t="shared" si="17"/>
        <v>240</v>
      </c>
      <c r="AF25" s="202">
        <f t="shared" si="18"/>
        <v>0</v>
      </c>
      <c r="AG25" s="202">
        <f t="shared" si="19"/>
        <v>300</v>
      </c>
      <c r="AH25" s="202">
        <f t="shared" si="20"/>
        <v>150</v>
      </c>
      <c r="AI25" s="202">
        <f t="shared" si="21"/>
        <v>0</v>
      </c>
      <c r="AJ25" s="202">
        <f t="shared" si="22"/>
        <v>60</v>
      </c>
      <c r="AK25" s="202">
        <f t="shared" si="23"/>
        <v>60</v>
      </c>
      <c r="AL25" s="202">
        <f t="shared" si="24"/>
        <v>300</v>
      </c>
      <c r="AM25" s="202">
        <f t="shared" si="25"/>
        <v>300</v>
      </c>
      <c r="AN25" s="202">
        <f t="shared" si="26"/>
        <v>60</v>
      </c>
      <c r="AO25" s="672"/>
      <c r="AP25" s="71">
        <v>4</v>
      </c>
      <c r="AQ25" s="71">
        <v>4</v>
      </c>
      <c r="AR25" s="71">
        <v>4</v>
      </c>
      <c r="AS25" s="71">
        <v>2</v>
      </c>
      <c r="AT25" s="71">
        <v>4</v>
      </c>
      <c r="AU25" s="71">
        <v>4</v>
      </c>
      <c r="AV25" s="71">
        <v>3</v>
      </c>
      <c r="AW25" s="71">
        <v>4</v>
      </c>
      <c r="AX25" s="71">
        <v>4</v>
      </c>
      <c r="AY25" s="72">
        <v>2</v>
      </c>
      <c r="AZ25" s="836"/>
      <c r="BA25" s="453"/>
      <c r="BB25" s="453"/>
      <c r="BC25" s="453"/>
      <c r="BD25" s="453"/>
      <c r="BE25" s="453"/>
      <c r="BF25" s="453"/>
      <c r="BG25" s="453"/>
      <c r="BH25" s="453"/>
      <c r="BI25" s="453"/>
      <c r="BJ25" s="453"/>
      <c r="BK25" s="453"/>
      <c r="BL25" s="453"/>
      <c r="BM25" s="453"/>
      <c r="BN25" s="453"/>
      <c r="BO25" s="453"/>
      <c r="BP25" s="453"/>
    </row>
    <row r="26" spans="1:68">
      <c r="A26" s="2">
        <v>141</v>
      </c>
      <c r="B26" s="653">
        <v>25</v>
      </c>
      <c r="C26" s="669"/>
      <c r="D26" s="680">
        <v>157</v>
      </c>
      <c r="E26" s="511"/>
      <c r="F26" s="71">
        <v>2</v>
      </c>
      <c r="G26" s="71">
        <v>30</v>
      </c>
      <c r="H26" s="71">
        <v>85</v>
      </c>
      <c r="I26" s="71">
        <v>999</v>
      </c>
      <c r="J26" s="71">
        <v>20</v>
      </c>
      <c r="K26" s="71">
        <v>3</v>
      </c>
      <c r="L26" s="71">
        <v>10</v>
      </c>
      <c r="M26" s="210">
        <v>999</v>
      </c>
      <c r="N26" s="210">
        <v>999</v>
      </c>
      <c r="O26" s="210">
        <v>25</v>
      </c>
      <c r="P26" s="210">
        <v>30</v>
      </c>
      <c r="Q26" s="210">
        <v>999</v>
      </c>
      <c r="R26" s="210">
        <v>999</v>
      </c>
      <c r="S26" s="210">
        <v>60</v>
      </c>
      <c r="T26" s="107">
        <v>100</v>
      </c>
      <c r="U26" s="107">
        <v>90</v>
      </c>
      <c r="V26" s="677">
        <v>70</v>
      </c>
      <c r="W26" s="511"/>
      <c r="X26" s="202">
        <f t="shared" si="0"/>
        <v>3.14</v>
      </c>
      <c r="Y26" s="202">
        <f t="shared" si="1"/>
        <v>47.1</v>
      </c>
      <c r="Z26" s="202">
        <f t="shared" si="2"/>
        <v>133.45000000000002</v>
      </c>
      <c r="AA26" s="202">
        <f t="shared" si="3"/>
        <v>0</v>
      </c>
      <c r="AB26" s="202">
        <f t="shared" si="4"/>
        <v>31.400000000000002</v>
      </c>
      <c r="AC26" s="202">
        <f t="shared" si="5"/>
        <v>4.71</v>
      </c>
      <c r="AD26" s="202">
        <f t="shared" si="6"/>
        <v>15.700000000000001</v>
      </c>
      <c r="AE26" s="202">
        <f t="shared" si="17"/>
        <v>0</v>
      </c>
      <c r="AF26" s="202">
        <f t="shared" si="18"/>
        <v>0</v>
      </c>
      <c r="AG26" s="202">
        <f t="shared" si="19"/>
        <v>39.25</v>
      </c>
      <c r="AH26" s="202">
        <f t="shared" si="20"/>
        <v>47.1</v>
      </c>
      <c r="AI26" s="202">
        <f t="shared" si="21"/>
        <v>0</v>
      </c>
      <c r="AJ26" s="202">
        <f t="shared" si="22"/>
        <v>0</v>
      </c>
      <c r="AK26" s="202">
        <f t="shared" si="23"/>
        <v>94.2</v>
      </c>
      <c r="AL26" s="202">
        <f t="shared" si="24"/>
        <v>157</v>
      </c>
      <c r="AM26" s="202">
        <f t="shared" si="25"/>
        <v>141.30000000000001</v>
      </c>
      <c r="AN26" s="202">
        <f t="shared" si="26"/>
        <v>109.9</v>
      </c>
      <c r="AO26" s="672"/>
      <c r="AP26" s="210">
        <v>3</v>
      </c>
      <c r="AQ26" s="210">
        <v>3</v>
      </c>
      <c r="AR26" s="107">
        <v>2</v>
      </c>
      <c r="AS26" s="210">
        <v>4</v>
      </c>
      <c r="AT26" s="210">
        <v>3</v>
      </c>
      <c r="AU26" s="210">
        <v>3</v>
      </c>
      <c r="AV26" s="210">
        <v>2</v>
      </c>
      <c r="AW26" s="210">
        <v>2</v>
      </c>
      <c r="AX26" s="210">
        <v>1</v>
      </c>
      <c r="AY26" s="210">
        <v>3</v>
      </c>
      <c r="AZ26" s="836"/>
      <c r="BA26" s="170" t="s">
        <v>200</v>
      </c>
      <c r="BB26" s="170" t="s">
        <v>200</v>
      </c>
      <c r="BC26" s="170" t="s">
        <v>174</v>
      </c>
      <c r="BD26" s="170" t="s">
        <v>45</v>
      </c>
      <c r="BE26" s="170" t="s">
        <v>174</v>
      </c>
      <c r="BF26" s="453">
        <v>3</v>
      </c>
      <c r="BG26" s="453">
        <v>3</v>
      </c>
      <c r="BH26" s="453">
        <v>3</v>
      </c>
      <c r="BI26" s="453">
        <v>4</v>
      </c>
      <c r="BJ26" s="453">
        <v>3</v>
      </c>
      <c r="BK26" s="453">
        <v>3</v>
      </c>
      <c r="BL26" s="453">
        <v>3</v>
      </c>
      <c r="BM26" s="453">
        <v>2</v>
      </c>
      <c r="BN26" s="453">
        <v>4</v>
      </c>
      <c r="BO26" s="453">
        <v>4</v>
      </c>
      <c r="BP26" s="453">
        <v>2</v>
      </c>
    </row>
    <row r="27" spans="1:68">
      <c r="A27" s="2">
        <v>142</v>
      </c>
      <c r="B27" s="653">
        <v>23</v>
      </c>
      <c r="C27" s="669"/>
      <c r="D27" s="676">
        <v>145</v>
      </c>
      <c r="E27" s="511"/>
      <c r="F27" s="71">
        <v>95</v>
      </c>
      <c r="G27" s="71">
        <v>20</v>
      </c>
      <c r="H27" s="71">
        <v>100</v>
      </c>
      <c r="I27" s="71">
        <v>80</v>
      </c>
      <c r="J27" s="71">
        <v>50</v>
      </c>
      <c r="K27" s="71">
        <v>50</v>
      </c>
      <c r="L27" s="71">
        <v>50</v>
      </c>
      <c r="M27" s="71">
        <v>50</v>
      </c>
      <c r="N27" s="71">
        <v>999</v>
      </c>
      <c r="O27" s="71">
        <v>90</v>
      </c>
      <c r="P27" s="71">
        <v>90</v>
      </c>
      <c r="Q27" s="71">
        <v>100</v>
      </c>
      <c r="R27" s="71">
        <v>90</v>
      </c>
      <c r="S27" s="71">
        <v>90</v>
      </c>
      <c r="T27" s="71">
        <v>90</v>
      </c>
      <c r="U27" s="71">
        <v>90</v>
      </c>
      <c r="V27" s="268">
        <v>90</v>
      </c>
      <c r="W27" s="511"/>
      <c r="X27" s="202">
        <f t="shared" si="0"/>
        <v>137.75</v>
      </c>
      <c r="Y27" s="202">
        <f t="shared" si="1"/>
        <v>29</v>
      </c>
      <c r="Z27" s="202">
        <f t="shared" si="2"/>
        <v>145</v>
      </c>
      <c r="AA27" s="202">
        <f t="shared" si="3"/>
        <v>116</v>
      </c>
      <c r="AB27" s="202">
        <f t="shared" si="4"/>
        <v>72.5</v>
      </c>
      <c r="AC27" s="202">
        <f t="shared" si="5"/>
        <v>72.5</v>
      </c>
      <c r="AD27" s="202">
        <f t="shared" si="6"/>
        <v>72.5</v>
      </c>
      <c r="AE27" s="202">
        <f t="shared" si="17"/>
        <v>72.5</v>
      </c>
      <c r="AF27" s="202">
        <f t="shared" si="18"/>
        <v>0</v>
      </c>
      <c r="AG27" s="202">
        <f t="shared" si="19"/>
        <v>130.5</v>
      </c>
      <c r="AH27" s="202">
        <f t="shared" si="20"/>
        <v>130.5</v>
      </c>
      <c r="AI27" s="202">
        <f t="shared" si="21"/>
        <v>145</v>
      </c>
      <c r="AJ27" s="202">
        <f t="shared" si="22"/>
        <v>130.5</v>
      </c>
      <c r="AK27" s="202">
        <f t="shared" si="23"/>
        <v>130.5</v>
      </c>
      <c r="AL27" s="202">
        <f t="shared" si="24"/>
        <v>130.5</v>
      </c>
      <c r="AM27" s="202">
        <f t="shared" si="25"/>
        <v>130.5</v>
      </c>
      <c r="AN27" s="202">
        <f t="shared" si="26"/>
        <v>130.5</v>
      </c>
      <c r="AO27" s="672"/>
      <c r="AP27" s="71">
        <v>4</v>
      </c>
      <c r="AQ27" s="71">
        <v>4</v>
      </c>
      <c r="AR27" s="71">
        <v>4</v>
      </c>
      <c r="AS27" s="71">
        <v>3</v>
      </c>
      <c r="AT27" s="71">
        <v>4</v>
      </c>
      <c r="AU27" s="71">
        <v>3</v>
      </c>
      <c r="AV27" s="71">
        <v>4</v>
      </c>
      <c r="AW27" s="71">
        <v>4</v>
      </c>
      <c r="AX27" s="71">
        <v>1</v>
      </c>
      <c r="AY27" s="71">
        <v>4</v>
      </c>
      <c r="AZ27" s="836"/>
      <c r="BA27" s="453">
        <v>4</v>
      </c>
      <c r="BB27" s="453">
        <v>4</v>
      </c>
      <c r="BC27" s="453">
        <v>3</v>
      </c>
      <c r="BD27" s="453">
        <v>3</v>
      </c>
      <c r="BE27" s="453">
        <v>2</v>
      </c>
      <c r="BF27" s="453">
        <v>4</v>
      </c>
      <c r="BG27" s="453">
        <v>4</v>
      </c>
      <c r="BH27" s="453">
        <v>3</v>
      </c>
      <c r="BI27" s="453">
        <v>3</v>
      </c>
      <c r="BJ27" s="453">
        <v>4</v>
      </c>
      <c r="BK27" s="453">
        <v>4</v>
      </c>
      <c r="BL27" s="453">
        <v>3</v>
      </c>
      <c r="BM27" s="453">
        <v>3</v>
      </c>
      <c r="BN27" s="453">
        <v>4</v>
      </c>
      <c r="BO27" s="453">
        <v>4</v>
      </c>
      <c r="BP27" s="453">
        <v>4</v>
      </c>
    </row>
    <row r="28" spans="1:68">
      <c r="A28" s="2">
        <v>165</v>
      </c>
      <c r="B28" s="652">
        <v>20</v>
      </c>
      <c r="C28" s="669"/>
      <c r="D28" s="676">
        <v>60</v>
      </c>
      <c r="E28" s="511"/>
      <c r="F28" s="71">
        <v>95</v>
      </c>
      <c r="G28" s="71">
        <v>80</v>
      </c>
      <c r="H28" s="71">
        <v>100</v>
      </c>
      <c r="I28" s="71">
        <v>100</v>
      </c>
      <c r="J28" s="71">
        <v>999</v>
      </c>
      <c r="K28" s="71">
        <v>60</v>
      </c>
      <c r="L28" s="71">
        <v>75</v>
      </c>
      <c r="M28" s="34">
        <v>80</v>
      </c>
      <c r="N28" s="34">
        <v>999</v>
      </c>
      <c r="O28" s="34">
        <v>100</v>
      </c>
      <c r="P28" s="34">
        <v>60</v>
      </c>
      <c r="Q28" s="34">
        <v>50</v>
      </c>
      <c r="R28" s="34">
        <v>80</v>
      </c>
      <c r="S28" s="34">
        <v>80</v>
      </c>
      <c r="T28" s="34">
        <v>80</v>
      </c>
      <c r="U28" s="34">
        <v>80</v>
      </c>
      <c r="V28" s="678">
        <v>80</v>
      </c>
      <c r="W28" s="508"/>
      <c r="X28" s="202">
        <f t="shared" si="0"/>
        <v>57</v>
      </c>
      <c r="Y28" s="202">
        <f t="shared" si="1"/>
        <v>48</v>
      </c>
      <c r="Z28" s="202">
        <f t="shared" si="2"/>
        <v>60</v>
      </c>
      <c r="AA28" s="202">
        <f t="shared" si="3"/>
        <v>60</v>
      </c>
      <c r="AB28" s="202">
        <f t="shared" si="4"/>
        <v>0</v>
      </c>
      <c r="AC28" s="202">
        <f t="shared" si="5"/>
        <v>36</v>
      </c>
      <c r="AD28" s="202">
        <f t="shared" si="6"/>
        <v>45</v>
      </c>
      <c r="AE28" s="202">
        <f t="shared" si="17"/>
        <v>48</v>
      </c>
      <c r="AF28" s="202">
        <f t="shared" si="18"/>
        <v>0</v>
      </c>
      <c r="AG28" s="202">
        <f t="shared" si="19"/>
        <v>60</v>
      </c>
      <c r="AH28" s="202">
        <f t="shared" si="20"/>
        <v>36</v>
      </c>
      <c r="AI28" s="202">
        <f t="shared" si="21"/>
        <v>30</v>
      </c>
      <c r="AJ28" s="202">
        <f t="shared" si="22"/>
        <v>48</v>
      </c>
      <c r="AK28" s="202">
        <f t="shared" si="23"/>
        <v>48</v>
      </c>
      <c r="AL28" s="202">
        <f t="shared" si="24"/>
        <v>48</v>
      </c>
      <c r="AM28" s="202">
        <f t="shared" si="25"/>
        <v>48</v>
      </c>
      <c r="AN28" s="202">
        <f t="shared" si="26"/>
        <v>48</v>
      </c>
      <c r="AO28" s="672"/>
      <c r="AP28" s="34"/>
      <c r="AQ28" s="34"/>
      <c r="AR28" s="34"/>
      <c r="AS28" s="34"/>
      <c r="AT28" s="34"/>
      <c r="AU28" s="34"/>
      <c r="AV28" s="34"/>
      <c r="AW28" s="34"/>
      <c r="AX28" s="34"/>
      <c r="AY28" s="34"/>
      <c r="AZ28" s="836"/>
      <c r="BA28" s="522"/>
      <c r="BB28" s="522"/>
      <c r="BC28" s="522"/>
      <c r="BD28" s="522"/>
      <c r="BE28" s="522"/>
      <c r="BF28" s="522"/>
      <c r="BG28" s="522"/>
      <c r="BH28" s="522"/>
      <c r="BI28" s="522"/>
      <c r="BJ28" s="522"/>
      <c r="BK28" s="522"/>
      <c r="BL28" s="522"/>
      <c r="BM28" s="522"/>
      <c r="BN28" s="522"/>
      <c r="BO28" s="522"/>
      <c r="BP28" s="522"/>
    </row>
    <row r="29" spans="1:68">
      <c r="A29" s="718">
        <v>186</v>
      </c>
      <c r="B29" s="652">
        <v>26</v>
      </c>
      <c r="C29" s="669"/>
      <c r="D29" s="676">
        <v>30</v>
      </c>
      <c r="E29" s="511"/>
      <c r="F29" s="71">
        <v>25</v>
      </c>
      <c r="G29" s="71">
        <v>50</v>
      </c>
      <c r="H29" s="71">
        <v>90</v>
      </c>
      <c r="I29" s="71">
        <v>50</v>
      </c>
      <c r="J29" s="71">
        <v>20</v>
      </c>
      <c r="K29" s="71">
        <v>30</v>
      </c>
      <c r="L29" s="71">
        <v>30</v>
      </c>
      <c r="M29" s="34">
        <v>40</v>
      </c>
      <c r="N29" s="34">
        <v>0</v>
      </c>
      <c r="O29" s="34">
        <v>20</v>
      </c>
      <c r="P29" s="34">
        <v>10</v>
      </c>
      <c r="Q29" s="34">
        <v>20</v>
      </c>
      <c r="R29" s="34">
        <v>999</v>
      </c>
      <c r="S29" s="34">
        <v>30</v>
      </c>
      <c r="T29" s="34">
        <v>30</v>
      </c>
      <c r="U29" s="34">
        <v>30</v>
      </c>
      <c r="V29" s="678">
        <v>50</v>
      </c>
      <c r="W29" s="511"/>
      <c r="X29" s="202">
        <f t="shared" si="0"/>
        <v>7.5</v>
      </c>
      <c r="Y29" s="202">
        <f t="shared" si="1"/>
        <v>15</v>
      </c>
      <c r="Z29" s="202">
        <f t="shared" si="2"/>
        <v>27</v>
      </c>
      <c r="AA29" s="202">
        <f t="shared" si="3"/>
        <v>15</v>
      </c>
      <c r="AB29" s="202">
        <f t="shared" si="4"/>
        <v>6</v>
      </c>
      <c r="AC29" s="202">
        <f t="shared" si="5"/>
        <v>9</v>
      </c>
      <c r="AD29" s="202">
        <f t="shared" si="6"/>
        <v>9</v>
      </c>
      <c r="AE29" s="202">
        <f t="shared" si="17"/>
        <v>12</v>
      </c>
      <c r="AF29" s="202">
        <f t="shared" si="18"/>
        <v>0</v>
      </c>
      <c r="AG29" s="202">
        <f t="shared" si="19"/>
        <v>6</v>
      </c>
      <c r="AH29" s="202">
        <f t="shared" si="20"/>
        <v>3</v>
      </c>
      <c r="AI29" s="202">
        <f t="shared" si="21"/>
        <v>6</v>
      </c>
      <c r="AJ29" s="202">
        <f t="shared" si="22"/>
        <v>0</v>
      </c>
      <c r="AK29" s="202">
        <f t="shared" si="23"/>
        <v>9</v>
      </c>
      <c r="AL29" s="202">
        <f t="shared" si="24"/>
        <v>9</v>
      </c>
      <c r="AM29" s="202">
        <f t="shared" si="25"/>
        <v>9</v>
      </c>
      <c r="AN29" s="202">
        <f t="shared" si="26"/>
        <v>15</v>
      </c>
      <c r="AO29" s="672"/>
      <c r="AP29" s="34">
        <v>3</v>
      </c>
      <c r="AQ29" s="34">
        <v>3</v>
      </c>
      <c r="AR29" s="34">
        <v>2</v>
      </c>
      <c r="AS29" s="34">
        <v>3</v>
      </c>
      <c r="AT29" s="34">
        <v>3</v>
      </c>
      <c r="AU29" s="34">
        <v>4</v>
      </c>
      <c r="AV29" s="34">
        <v>3</v>
      </c>
      <c r="AW29" s="34">
        <v>3</v>
      </c>
      <c r="AX29" s="34">
        <v>1</v>
      </c>
      <c r="AY29" s="34">
        <v>3</v>
      </c>
      <c r="AZ29" s="836"/>
      <c r="BA29" s="522">
        <v>2</v>
      </c>
      <c r="BB29" s="522">
        <v>3</v>
      </c>
      <c r="BC29" s="522">
        <v>2</v>
      </c>
      <c r="BD29" s="522">
        <v>0</v>
      </c>
      <c r="BE29" s="522">
        <v>1</v>
      </c>
      <c r="BF29" s="522">
        <v>3</v>
      </c>
      <c r="BG29" s="522">
        <v>2</v>
      </c>
      <c r="BH29" s="522">
        <v>3</v>
      </c>
      <c r="BI29" s="522">
        <v>4</v>
      </c>
      <c r="BJ29" s="522">
        <v>3</v>
      </c>
      <c r="BK29" s="522">
        <v>4</v>
      </c>
      <c r="BL29" s="522">
        <v>2</v>
      </c>
      <c r="BM29" s="522">
        <v>2</v>
      </c>
      <c r="BN29" s="522">
        <v>3</v>
      </c>
      <c r="BO29" s="522">
        <v>4</v>
      </c>
      <c r="BP29" s="561">
        <v>3</v>
      </c>
    </row>
    <row r="30" spans="1:68">
      <c r="A30" s="718">
        <v>187</v>
      </c>
      <c r="B30" s="653">
        <v>30</v>
      </c>
      <c r="C30" s="669"/>
      <c r="D30" s="676">
        <v>43</v>
      </c>
      <c r="E30" s="511"/>
      <c r="F30" s="71">
        <v>0</v>
      </c>
      <c r="G30" s="71">
        <v>55</v>
      </c>
      <c r="H30" s="71">
        <v>55</v>
      </c>
      <c r="I30" s="71">
        <v>85</v>
      </c>
      <c r="J30" s="71">
        <v>10</v>
      </c>
      <c r="K30" s="71">
        <v>10</v>
      </c>
      <c r="L30" s="71">
        <v>10</v>
      </c>
      <c r="M30" s="71">
        <v>10</v>
      </c>
      <c r="N30" s="71">
        <v>10</v>
      </c>
      <c r="O30" s="71">
        <v>20</v>
      </c>
      <c r="P30" s="71">
        <v>25</v>
      </c>
      <c r="Q30" s="71">
        <v>30</v>
      </c>
      <c r="R30" s="71">
        <v>30</v>
      </c>
      <c r="S30" s="71">
        <v>10</v>
      </c>
      <c r="T30" s="71">
        <v>25</v>
      </c>
      <c r="U30" s="71">
        <v>40</v>
      </c>
      <c r="V30" s="268">
        <v>25</v>
      </c>
      <c r="W30" s="511"/>
      <c r="X30" s="202">
        <f t="shared" si="0"/>
        <v>0</v>
      </c>
      <c r="Y30" s="202">
        <f t="shared" si="1"/>
        <v>23.65</v>
      </c>
      <c r="Z30" s="202">
        <f t="shared" si="2"/>
        <v>23.65</v>
      </c>
      <c r="AA30" s="202">
        <f t="shared" si="3"/>
        <v>36.549999999999997</v>
      </c>
      <c r="AB30" s="202">
        <f t="shared" si="4"/>
        <v>4.3</v>
      </c>
      <c r="AC30" s="202">
        <f t="shared" si="5"/>
        <v>4.3</v>
      </c>
      <c r="AD30" s="202">
        <f t="shared" si="6"/>
        <v>4.3</v>
      </c>
      <c r="AE30" s="202">
        <f t="shared" si="17"/>
        <v>4.3</v>
      </c>
      <c r="AF30" s="202">
        <f t="shared" si="18"/>
        <v>4.3</v>
      </c>
      <c r="AG30" s="202">
        <f t="shared" si="19"/>
        <v>8.6</v>
      </c>
      <c r="AH30" s="202">
        <f t="shared" si="20"/>
        <v>10.75</v>
      </c>
      <c r="AI30" s="202">
        <f t="shared" si="21"/>
        <v>12.9</v>
      </c>
      <c r="AJ30" s="202">
        <f t="shared" si="22"/>
        <v>12.9</v>
      </c>
      <c r="AK30" s="202">
        <f t="shared" si="23"/>
        <v>4.3</v>
      </c>
      <c r="AL30" s="202">
        <f t="shared" si="24"/>
        <v>10.75</v>
      </c>
      <c r="AM30" s="202">
        <f t="shared" si="25"/>
        <v>17.2</v>
      </c>
      <c r="AN30" s="202">
        <f t="shared" si="26"/>
        <v>10.75</v>
      </c>
      <c r="AO30" s="672"/>
      <c r="AP30" s="71">
        <v>2</v>
      </c>
      <c r="AQ30" s="71">
        <v>3</v>
      </c>
      <c r="AR30" s="71">
        <v>4</v>
      </c>
      <c r="AS30" s="71">
        <v>4</v>
      </c>
      <c r="AT30" s="71">
        <v>4</v>
      </c>
      <c r="AU30" s="71">
        <v>4</v>
      </c>
      <c r="AV30" s="71">
        <v>4</v>
      </c>
      <c r="AW30" s="71">
        <v>2</v>
      </c>
      <c r="AX30" s="71">
        <v>1</v>
      </c>
      <c r="AY30" s="71">
        <v>3</v>
      </c>
      <c r="AZ30" s="836"/>
      <c r="BA30" s="453">
        <v>3</v>
      </c>
      <c r="BB30" s="453">
        <v>3</v>
      </c>
      <c r="BC30" s="453">
        <v>2</v>
      </c>
      <c r="BD30" s="453">
        <v>1</v>
      </c>
      <c r="BE30" s="453">
        <v>1</v>
      </c>
      <c r="BF30" s="453">
        <v>3</v>
      </c>
      <c r="BG30" s="453">
        <v>2</v>
      </c>
      <c r="BH30" s="453">
        <v>4</v>
      </c>
      <c r="BI30" s="453">
        <v>4</v>
      </c>
      <c r="BJ30" s="453">
        <v>4</v>
      </c>
      <c r="BK30" s="453">
        <v>3</v>
      </c>
      <c r="BL30" s="453">
        <v>4</v>
      </c>
      <c r="BM30" s="453">
        <v>2</v>
      </c>
      <c r="BN30" s="453">
        <v>3</v>
      </c>
      <c r="BO30" s="453">
        <v>4</v>
      </c>
      <c r="BP30" s="453">
        <v>4</v>
      </c>
    </row>
    <row r="31" spans="1:68">
      <c r="A31" s="2">
        <v>188</v>
      </c>
      <c r="B31" s="19">
        <v>15</v>
      </c>
      <c r="C31" s="669"/>
      <c r="D31" s="676">
        <v>60</v>
      </c>
      <c r="E31" s="511"/>
      <c r="F31" s="71">
        <v>40</v>
      </c>
      <c r="G31" s="71">
        <v>70</v>
      </c>
      <c r="H31" s="71">
        <v>70</v>
      </c>
      <c r="I31" s="71">
        <v>90</v>
      </c>
      <c r="J31" s="71">
        <v>20</v>
      </c>
      <c r="K31" s="71">
        <v>15</v>
      </c>
      <c r="L31" s="71">
        <v>0</v>
      </c>
      <c r="M31" s="71">
        <v>80</v>
      </c>
      <c r="N31" s="71">
        <v>0</v>
      </c>
      <c r="O31" s="71">
        <v>90</v>
      </c>
      <c r="P31" s="71">
        <v>40</v>
      </c>
      <c r="Q31" s="71">
        <v>15</v>
      </c>
      <c r="R31" s="71">
        <v>50</v>
      </c>
      <c r="S31" s="71">
        <v>70</v>
      </c>
      <c r="T31" s="71">
        <v>80</v>
      </c>
      <c r="U31" s="71">
        <v>90</v>
      </c>
      <c r="V31" s="268">
        <v>85</v>
      </c>
      <c r="W31" s="511"/>
      <c r="X31" s="202">
        <f t="shared" si="0"/>
        <v>24</v>
      </c>
      <c r="Y31" s="202">
        <f t="shared" si="1"/>
        <v>42</v>
      </c>
      <c r="Z31" s="202">
        <f t="shared" si="2"/>
        <v>42</v>
      </c>
      <c r="AA31" s="202">
        <f t="shared" si="3"/>
        <v>54</v>
      </c>
      <c r="AB31" s="202">
        <f t="shared" si="4"/>
        <v>12</v>
      </c>
      <c r="AC31" s="202">
        <f t="shared" si="5"/>
        <v>9</v>
      </c>
      <c r="AD31" s="202">
        <f t="shared" si="6"/>
        <v>0</v>
      </c>
      <c r="AE31" s="202">
        <f t="shared" si="17"/>
        <v>48</v>
      </c>
      <c r="AF31" s="202">
        <f t="shared" si="18"/>
        <v>0</v>
      </c>
      <c r="AG31" s="202">
        <f t="shared" si="19"/>
        <v>54</v>
      </c>
      <c r="AH31" s="202">
        <f t="shared" si="20"/>
        <v>24</v>
      </c>
      <c r="AI31" s="202">
        <f t="shared" si="21"/>
        <v>9</v>
      </c>
      <c r="AJ31" s="202">
        <f t="shared" si="22"/>
        <v>30</v>
      </c>
      <c r="AK31" s="202">
        <f t="shared" si="23"/>
        <v>42</v>
      </c>
      <c r="AL31" s="202">
        <f t="shared" si="24"/>
        <v>48</v>
      </c>
      <c r="AM31" s="202">
        <f t="shared" si="25"/>
        <v>54</v>
      </c>
      <c r="AN31" s="202">
        <f t="shared" si="26"/>
        <v>51</v>
      </c>
      <c r="AO31" s="672"/>
      <c r="AP31" s="71">
        <v>3</v>
      </c>
      <c r="AQ31" s="71">
        <v>3</v>
      </c>
      <c r="AR31" s="71">
        <v>2</v>
      </c>
      <c r="AS31" s="71">
        <v>4</v>
      </c>
      <c r="AT31" s="71">
        <v>4</v>
      </c>
      <c r="AU31" s="71">
        <v>4</v>
      </c>
      <c r="AV31" s="71">
        <v>4</v>
      </c>
      <c r="AW31" s="71">
        <v>4</v>
      </c>
      <c r="AX31" s="71">
        <v>0</v>
      </c>
      <c r="AY31" s="71">
        <v>3</v>
      </c>
      <c r="AZ31" s="836"/>
      <c r="BA31" s="453">
        <v>4</v>
      </c>
      <c r="BB31" s="453">
        <v>4</v>
      </c>
      <c r="BC31" s="453">
        <v>2</v>
      </c>
      <c r="BD31" s="453">
        <v>2</v>
      </c>
      <c r="BE31" s="453">
        <v>2</v>
      </c>
      <c r="BF31" s="453">
        <v>3</v>
      </c>
      <c r="BG31" s="453">
        <v>4</v>
      </c>
      <c r="BH31" s="453">
        <v>4</v>
      </c>
      <c r="BI31" s="453">
        <v>4</v>
      </c>
      <c r="BJ31" s="453">
        <v>3</v>
      </c>
      <c r="BK31" s="453">
        <v>3</v>
      </c>
      <c r="BL31" s="453">
        <v>3</v>
      </c>
      <c r="BM31" s="453">
        <v>2</v>
      </c>
      <c r="BN31" s="453">
        <v>3</v>
      </c>
      <c r="BO31" s="453">
        <v>4</v>
      </c>
      <c r="BP31" s="453">
        <v>2</v>
      </c>
    </row>
    <row r="32" spans="1:68">
      <c r="A32" s="2">
        <v>188</v>
      </c>
      <c r="B32" s="19">
        <v>18</v>
      </c>
      <c r="C32" s="669"/>
      <c r="D32" s="676">
        <v>45</v>
      </c>
      <c r="E32" s="511"/>
      <c r="F32" s="71">
        <v>19</v>
      </c>
      <c r="G32" s="71">
        <v>20</v>
      </c>
      <c r="H32" s="71">
        <v>95</v>
      </c>
      <c r="I32" s="71">
        <v>80</v>
      </c>
      <c r="J32" s="71">
        <v>30</v>
      </c>
      <c r="K32" s="71">
        <v>50</v>
      </c>
      <c r="L32" s="71">
        <v>40</v>
      </c>
      <c r="M32" s="71">
        <v>30</v>
      </c>
      <c r="N32" s="71">
        <v>10</v>
      </c>
      <c r="O32" s="71">
        <v>80</v>
      </c>
      <c r="P32" s="71">
        <v>65</v>
      </c>
      <c r="Q32" s="71">
        <v>10</v>
      </c>
      <c r="R32" s="71">
        <v>85</v>
      </c>
      <c r="S32" s="71">
        <v>60</v>
      </c>
      <c r="T32" s="71">
        <v>65</v>
      </c>
      <c r="U32" s="71">
        <v>80</v>
      </c>
      <c r="V32" s="268">
        <v>85</v>
      </c>
      <c r="W32" s="511"/>
      <c r="X32" s="202">
        <f t="shared" si="0"/>
        <v>8.5500000000000007</v>
      </c>
      <c r="Y32" s="202">
        <f t="shared" si="1"/>
        <v>9</v>
      </c>
      <c r="Z32" s="202">
        <f t="shared" si="2"/>
        <v>42.75</v>
      </c>
      <c r="AA32" s="202">
        <f t="shared" si="3"/>
        <v>36</v>
      </c>
      <c r="AB32" s="202">
        <f t="shared" si="4"/>
        <v>13.5</v>
      </c>
      <c r="AC32" s="202">
        <f t="shared" si="5"/>
        <v>22.5</v>
      </c>
      <c r="AD32" s="202">
        <f t="shared" si="6"/>
        <v>18</v>
      </c>
      <c r="AE32" s="202">
        <f t="shared" si="17"/>
        <v>13.5</v>
      </c>
      <c r="AF32" s="202">
        <f t="shared" si="18"/>
        <v>4.5</v>
      </c>
      <c r="AG32" s="202">
        <f t="shared" si="19"/>
        <v>36</v>
      </c>
      <c r="AH32" s="202">
        <f t="shared" si="20"/>
        <v>29.25</v>
      </c>
      <c r="AI32" s="202">
        <f t="shared" si="21"/>
        <v>4.5</v>
      </c>
      <c r="AJ32" s="202">
        <f t="shared" si="22"/>
        <v>38.25</v>
      </c>
      <c r="AK32" s="202">
        <f t="shared" si="23"/>
        <v>27</v>
      </c>
      <c r="AL32" s="202">
        <f t="shared" si="24"/>
        <v>29.25</v>
      </c>
      <c r="AM32" s="202">
        <f t="shared" si="25"/>
        <v>36</v>
      </c>
      <c r="AN32" s="202">
        <f t="shared" si="26"/>
        <v>38.25</v>
      </c>
      <c r="AO32" s="672"/>
      <c r="AP32" s="71"/>
      <c r="AQ32" s="71"/>
      <c r="AR32" s="71"/>
      <c r="AS32" s="71"/>
      <c r="AT32" s="71"/>
      <c r="AU32" s="71"/>
      <c r="AV32" s="71"/>
      <c r="AW32" s="71"/>
      <c r="AX32" s="71"/>
      <c r="AY32" s="71"/>
      <c r="AZ32" s="836"/>
      <c r="BA32" s="453"/>
      <c r="BB32" s="453"/>
      <c r="BC32" s="453"/>
      <c r="BD32" s="453"/>
      <c r="BE32" s="453"/>
      <c r="BF32" s="453"/>
      <c r="BG32" s="453"/>
      <c r="BH32" s="453"/>
      <c r="BI32" s="453"/>
      <c r="BJ32" s="453"/>
      <c r="BK32" s="453"/>
      <c r="BL32" s="453"/>
      <c r="BM32" s="453"/>
      <c r="BN32" s="453"/>
      <c r="BO32" s="453"/>
      <c r="BP32" s="453"/>
    </row>
    <row r="33" spans="1:68">
      <c r="A33" s="2">
        <v>188</v>
      </c>
      <c r="B33" s="19">
        <v>45</v>
      </c>
      <c r="C33" s="669"/>
      <c r="D33" s="676">
        <v>50</v>
      </c>
      <c r="E33" s="511"/>
      <c r="F33" s="71">
        <v>10</v>
      </c>
      <c r="G33" s="71">
        <v>60</v>
      </c>
      <c r="H33" s="71">
        <v>100</v>
      </c>
      <c r="I33" s="71">
        <v>80</v>
      </c>
      <c r="J33" s="71">
        <v>40</v>
      </c>
      <c r="K33" s="71">
        <v>50</v>
      </c>
      <c r="L33" s="71">
        <v>50</v>
      </c>
      <c r="M33" s="71">
        <v>20</v>
      </c>
      <c r="N33" s="71">
        <v>25</v>
      </c>
      <c r="O33" s="71">
        <v>70</v>
      </c>
      <c r="P33" s="71">
        <v>80</v>
      </c>
      <c r="Q33" s="71">
        <v>20</v>
      </c>
      <c r="R33" s="71">
        <v>70</v>
      </c>
      <c r="S33" s="71">
        <v>60</v>
      </c>
      <c r="T33" s="71">
        <v>60</v>
      </c>
      <c r="U33" s="71">
        <v>70</v>
      </c>
      <c r="V33" s="268">
        <v>50</v>
      </c>
      <c r="W33" s="511"/>
      <c r="X33" s="202">
        <f t="shared" si="0"/>
        <v>5</v>
      </c>
      <c r="Y33" s="202">
        <f t="shared" si="1"/>
        <v>30</v>
      </c>
      <c r="Z33" s="202">
        <f t="shared" si="2"/>
        <v>50</v>
      </c>
      <c r="AA33" s="202">
        <f t="shared" si="3"/>
        <v>40</v>
      </c>
      <c r="AB33" s="202">
        <f t="shared" si="4"/>
        <v>20</v>
      </c>
      <c r="AC33" s="202">
        <f t="shared" si="5"/>
        <v>25</v>
      </c>
      <c r="AD33" s="202">
        <f t="shared" si="6"/>
        <v>25</v>
      </c>
      <c r="AE33" s="202">
        <f t="shared" si="17"/>
        <v>10</v>
      </c>
      <c r="AF33" s="202">
        <f t="shared" si="18"/>
        <v>12.5</v>
      </c>
      <c r="AG33" s="202">
        <f t="shared" si="19"/>
        <v>35</v>
      </c>
      <c r="AH33" s="202">
        <f t="shared" si="20"/>
        <v>40</v>
      </c>
      <c r="AI33" s="202">
        <f t="shared" si="21"/>
        <v>10</v>
      </c>
      <c r="AJ33" s="202">
        <f t="shared" si="22"/>
        <v>35</v>
      </c>
      <c r="AK33" s="202">
        <f t="shared" si="23"/>
        <v>30</v>
      </c>
      <c r="AL33" s="202">
        <f t="shared" si="24"/>
        <v>30</v>
      </c>
      <c r="AM33" s="202">
        <f t="shared" si="25"/>
        <v>35</v>
      </c>
      <c r="AN33" s="202">
        <f t="shared" si="26"/>
        <v>25</v>
      </c>
      <c r="AO33" s="672"/>
      <c r="AP33" s="71"/>
      <c r="AQ33" s="71"/>
      <c r="AR33" s="71"/>
      <c r="AS33" s="71"/>
      <c r="AT33" s="71"/>
      <c r="AU33" s="71"/>
      <c r="AV33" s="71"/>
      <c r="AW33" s="71"/>
      <c r="AX33" s="71"/>
      <c r="AY33" s="71"/>
      <c r="AZ33" s="836"/>
      <c r="BA33" s="453"/>
      <c r="BB33" s="453"/>
      <c r="BC33" s="453"/>
      <c r="BD33" s="453"/>
      <c r="BE33" s="453"/>
      <c r="BF33" s="453"/>
      <c r="BG33" s="453"/>
      <c r="BH33" s="453"/>
      <c r="BI33" s="453"/>
      <c r="BJ33" s="453"/>
      <c r="BK33" s="453"/>
      <c r="BL33" s="453"/>
      <c r="BM33" s="453"/>
      <c r="BN33" s="453"/>
      <c r="BO33" s="453"/>
      <c r="BP33" s="453"/>
    </row>
    <row r="34" spans="1:68">
      <c r="A34" s="2">
        <v>189</v>
      </c>
      <c r="B34" s="652">
        <v>50</v>
      </c>
      <c r="C34" s="669"/>
      <c r="D34" s="676">
        <v>75</v>
      </c>
      <c r="E34" s="511"/>
      <c r="F34" s="71">
        <v>25</v>
      </c>
      <c r="G34" s="71">
        <v>80</v>
      </c>
      <c r="H34" s="71">
        <v>100</v>
      </c>
      <c r="I34" s="71">
        <v>90</v>
      </c>
      <c r="J34" s="71">
        <v>60</v>
      </c>
      <c r="K34" s="71">
        <v>70</v>
      </c>
      <c r="L34" s="71">
        <v>85</v>
      </c>
      <c r="M34" s="34">
        <v>100</v>
      </c>
      <c r="N34" s="34">
        <v>50</v>
      </c>
      <c r="O34" s="34">
        <v>90</v>
      </c>
      <c r="P34" s="34">
        <v>30</v>
      </c>
      <c r="Q34" s="34">
        <v>50</v>
      </c>
      <c r="R34" s="34">
        <v>100</v>
      </c>
      <c r="S34" s="34">
        <v>90</v>
      </c>
      <c r="T34" s="34">
        <v>100</v>
      </c>
      <c r="U34" s="34">
        <v>100</v>
      </c>
      <c r="V34" s="678">
        <v>100</v>
      </c>
      <c r="W34" s="511"/>
      <c r="X34" s="202">
        <f t="shared" si="0"/>
        <v>18.75</v>
      </c>
      <c r="Y34" s="202">
        <f t="shared" si="1"/>
        <v>60</v>
      </c>
      <c r="Z34" s="202">
        <f t="shared" si="2"/>
        <v>75</v>
      </c>
      <c r="AA34" s="202">
        <f t="shared" si="3"/>
        <v>67.5</v>
      </c>
      <c r="AB34" s="202">
        <f t="shared" si="4"/>
        <v>45</v>
      </c>
      <c r="AC34" s="202">
        <f t="shared" si="5"/>
        <v>52.5</v>
      </c>
      <c r="AD34" s="202">
        <f t="shared" si="6"/>
        <v>63.75</v>
      </c>
      <c r="AE34" s="202">
        <f t="shared" si="17"/>
        <v>75</v>
      </c>
      <c r="AF34" s="202">
        <f t="shared" si="18"/>
        <v>37.5</v>
      </c>
      <c r="AG34" s="202">
        <f t="shared" si="19"/>
        <v>67.5</v>
      </c>
      <c r="AH34" s="202">
        <f t="shared" si="20"/>
        <v>22.5</v>
      </c>
      <c r="AI34" s="202">
        <f t="shared" si="21"/>
        <v>37.5</v>
      </c>
      <c r="AJ34" s="202">
        <f t="shared" si="22"/>
        <v>75</v>
      </c>
      <c r="AK34" s="202">
        <f t="shared" si="23"/>
        <v>67.5</v>
      </c>
      <c r="AL34" s="202">
        <f t="shared" si="24"/>
        <v>75</v>
      </c>
      <c r="AM34" s="202">
        <f t="shared" si="25"/>
        <v>75</v>
      </c>
      <c r="AN34" s="202">
        <f t="shared" si="26"/>
        <v>75</v>
      </c>
      <c r="AO34" s="672"/>
      <c r="AP34" s="34">
        <v>2</v>
      </c>
      <c r="AQ34" s="34">
        <v>4</v>
      </c>
      <c r="AR34" s="34">
        <v>3</v>
      </c>
      <c r="AS34" s="34">
        <v>4</v>
      </c>
      <c r="AT34" s="34">
        <v>4</v>
      </c>
      <c r="AU34" s="34">
        <v>4</v>
      </c>
      <c r="AV34" s="521"/>
      <c r="AW34" s="34">
        <v>4</v>
      </c>
      <c r="AX34" s="34">
        <v>1</v>
      </c>
      <c r="AY34" s="34">
        <v>4</v>
      </c>
      <c r="AZ34" s="836"/>
      <c r="BA34" s="522">
        <v>1</v>
      </c>
      <c r="BB34" s="522">
        <v>1</v>
      </c>
      <c r="BC34" s="522">
        <v>0</v>
      </c>
      <c r="BD34" s="522">
        <v>0</v>
      </c>
      <c r="BE34" s="522">
        <v>1</v>
      </c>
      <c r="BF34" s="522">
        <v>3</v>
      </c>
      <c r="BG34" s="522">
        <v>3</v>
      </c>
      <c r="BH34" s="522">
        <v>3</v>
      </c>
      <c r="BI34" s="522">
        <v>3</v>
      </c>
      <c r="BJ34" s="522">
        <v>3</v>
      </c>
      <c r="BK34" s="522">
        <v>2</v>
      </c>
      <c r="BL34" s="522">
        <v>2</v>
      </c>
      <c r="BM34" s="522">
        <v>2</v>
      </c>
      <c r="BN34" s="522">
        <v>2</v>
      </c>
      <c r="BO34" s="522">
        <v>3</v>
      </c>
      <c r="BP34" s="522">
        <v>3</v>
      </c>
    </row>
    <row r="35" spans="1:68">
      <c r="A35" s="2">
        <v>191</v>
      </c>
      <c r="B35" s="653">
        <v>33</v>
      </c>
      <c r="C35" s="669"/>
      <c r="D35" s="680"/>
      <c r="E35" s="511"/>
      <c r="F35" s="71">
        <v>1</v>
      </c>
      <c r="G35" s="71">
        <v>50</v>
      </c>
      <c r="H35" s="71">
        <v>95</v>
      </c>
      <c r="I35" s="71">
        <v>65</v>
      </c>
      <c r="J35" s="71">
        <v>10</v>
      </c>
      <c r="K35" s="71">
        <v>25</v>
      </c>
      <c r="L35" s="71">
        <v>999</v>
      </c>
      <c r="M35" s="210">
        <v>25</v>
      </c>
      <c r="N35" s="210">
        <v>17</v>
      </c>
      <c r="O35" s="210">
        <v>55</v>
      </c>
      <c r="P35" s="210">
        <v>80</v>
      </c>
      <c r="Q35" s="210">
        <v>0</v>
      </c>
      <c r="R35" s="210">
        <v>80</v>
      </c>
      <c r="S35" s="210">
        <v>999</v>
      </c>
      <c r="T35" s="210">
        <v>999</v>
      </c>
      <c r="U35" s="210">
        <v>80</v>
      </c>
      <c r="V35" s="699">
        <v>60</v>
      </c>
      <c r="W35" s="508"/>
      <c r="X35" s="202">
        <f t="shared" ref="X35:X71" si="27">IF(F35=999,0,D35/100*F35)</f>
        <v>0</v>
      </c>
      <c r="Y35" s="202">
        <f t="shared" ref="Y35:Y71" si="28">IF(G35=999,0,D35/100*G35)</f>
        <v>0</v>
      </c>
      <c r="Z35" s="202">
        <f t="shared" ref="Z35:Z71" si="29">IF(H35=999,0,D35/100*H35)</f>
        <v>0</v>
      </c>
      <c r="AA35" s="202">
        <f t="shared" ref="AA35:AA71" si="30">IF(I35=999,0,D35/100*I35)</f>
        <v>0</v>
      </c>
      <c r="AB35" s="202">
        <f t="shared" ref="AB35:AB71" si="31">IF(J35=999,0,D35/100*J35)</f>
        <v>0</v>
      </c>
      <c r="AC35" s="202">
        <f t="shared" ref="AC35:AC71" si="32">IF(K35=999,0,D35/100*K35)</f>
        <v>0</v>
      </c>
      <c r="AD35" s="202">
        <f t="shared" ref="AD35:AD71" si="33">IF(L35=999,0,D35/100*L35)</f>
        <v>0</v>
      </c>
      <c r="AE35" s="202">
        <f t="shared" si="17"/>
        <v>0</v>
      </c>
      <c r="AF35" s="202">
        <f t="shared" si="18"/>
        <v>0</v>
      </c>
      <c r="AG35" s="202">
        <f t="shared" si="19"/>
        <v>0</v>
      </c>
      <c r="AH35" s="202">
        <f t="shared" si="20"/>
        <v>0</v>
      </c>
      <c r="AI35" s="202">
        <f t="shared" si="21"/>
        <v>0</v>
      </c>
      <c r="AJ35" s="202">
        <f t="shared" si="22"/>
        <v>0</v>
      </c>
      <c r="AK35" s="202">
        <f t="shared" si="23"/>
        <v>0</v>
      </c>
      <c r="AL35" s="202">
        <f t="shared" si="24"/>
        <v>0</v>
      </c>
      <c r="AM35" s="202">
        <f t="shared" si="25"/>
        <v>0</v>
      </c>
      <c r="AN35" s="202">
        <f t="shared" si="26"/>
        <v>0</v>
      </c>
      <c r="AO35" s="672"/>
      <c r="AP35" s="210">
        <v>3</v>
      </c>
      <c r="AQ35" s="210">
        <v>3</v>
      </c>
      <c r="AR35" s="210">
        <v>2</v>
      </c>
      <c r="AS35" s="210">
        <v>2</v>
      </c>
      <c r="AT35" s="210">
        <v>2</v>
      </c>
      <c r="AU35" s="210">
        <v>2</v>
      </c>
      <c r="AV35" s="210">
        <v>2</v>
      </c>
      <c r="AW35" s="210">
        <v>2</v>
      </c>
      <c r="AX35" s="210">
        <v>3</v>
      </c>
      <c r="AY35" s="210">
        <v>2</v>
      </c>
      <c r="AZ35" s="836"/>
      <c r="BA35" s="170"/>
      <c r="BB35" s="170"/>
      <c r="BC35" s="170"/>
      <c r="BD35" s="170"/>
      <c r="BE35" s="170"/>
      <c r="BF35" s="170"/>
      <c r="BG35" s="170"/>
      <c r="BH35" s="170"/>
      <c r="BI35" s="170"/>
      <c r="BJ35" s="170"/>
      <c r="BK35" s="170"/>
      <c r="BL35" s="170"/>
      <c r="BM35" s="170"/>
      <c r="BN35" s="170"/>
      <c r="BO35" s="170"/>
      <c r="BP35" s="170"/>
    </row>
    <row r="36" spans="1:68">
      <c r="A36" s="2">
        <v>192</v>
      </c>
      <c r="B36" s="653">
        <v>25</v>
      </c>
      <c r="C36" s="669"/>
      <c r="D36" s="676">
        <v>35</v>
      </c>
      <c r="E36" s="511"/>
      <c r="F36" s="71">
        <v>100</v>
      </c>
      <c r="G36" s="71">
        <v>100</v>
      </c>
      <c r="H36" s="71">
        <v>100</v>
      </c>
      <c r="I36" s="71">
        <v>100</v>
      </c>
      <c r="J36" s="71">
        <v>80</v>
      </c>
      <c r="K36" s="71">
        <v>60</v>
      </c>
      <c r="L36" s="71">
        <v>70</v>
      </c>
      <c r="M36" s="71">
        <v>80</v>
      </c>
      <c r="N36" s="71">
        <v>90</v>
      </c>
      <c r="O36" s="71">
        <v>100</v>
      </c>
      <c r="P36" s="71">
        <v>30</v>
      </c>
      <c r="Q36" s="71">
        <v>90</v>
      </c>
      <c r="R36" s="71">
        <v>90</v>
      </c>
      <c r="S36" s="71">
        <v>98</v>
      </c>
      <c r="T36" s="71">
        <v>70</v>
      </c>
      <c r="U36" s="71">
        <v>80</v>
      </c>
      <c r="V36" s="268">
        <v>90</v>
      </c>
      <c r="W36" s="511"/>
      <c r="X36" s="202">
        <f t="shared" si="27"/>
        <v>35</v>
      </c>
      <c r="Y36" s="202">
        <f t="shared" si="28"/>
        <v>35</v>
      </c>
      <c r="Z36" s="202">
        <f t="shared" si="29"/>
        <v>35</v>
      </c>
      <c r="AA36" s="202">
        <f t="shared" si="30"/>
        <v>35</v>
      </c>
      <c r="AB36" s="202">
        <f t="shared" si="31"/>
        <v>28</v>
      </c>
      <c r="AC36" s="202">
        <f t="shared" si="32"/>
        <v>21</v>
      </c>
      <c r="AD36" s="202">
        <f t="shared" si="33"/>
        <v>24.5</v>
      </c>
      <c r="AE36" s="202">
        <f t="shared" si="17"/>
        <v>28</v>
      </c>
      <c r="AF36" s="202">
        <f t="shared" si="18"/>
        <v>31.499999999999996</v>
      </c>
      <c r="AG36" s="202">
        <f t="shared" si="19"/>
        <v>35</v>
      </c>
      <c r="AH36" s="202">
        <f t="shared" si="20"/>
        <v>10.5</v>
      </c>
      <c r="AI36" s="202">
        <f t="shared" si="21"/>
        <v>31.499999999999996</v>
      </c>
      <c r="AJ36" s="202">
        <f t="shared" si="22"/>
        <v>31.499999999999996</v>
      </c>
      <c r="AK36" s="202">
        <f t="shared" si="23"/>
        <v>34.299999999999997</v>
      </c>
      <c r="AL36" s="202">
        <f t="shared" si="24"/>
        <v>24.5</v>
      </c>
      <c r="AM36" s="202">
        <f t="shared" si="25"/>
        <v>28</v>
      </c>
      <c r="AN36" s="202">
        <f t="shared" si="26"/>
        <v>31.499999999999996</v>
      </c>
      <c r="AO36" s="672"/>
      <c r="AP36" s="71">
        <v>4</v>
      </c>
      <c r="AQ36" s="71">
        <v>3</v>
      </c>
      <c r="AR36" s="71">
        <v>4</v>
      </c>
      <c r="AS36" s="71">
        <v>3</v>
      </c>
      <c r="AT36" s="71">
        <v>2</v>
      </c>
      <c r="AU36" s="71">
        <v>4</v>
      </c>
      <c r="AV36" s="71">
        <v>3</v>
      </c>
      <c r="AW36" s="71">
        <v>4</v>
      </c>
      <c r="AX36" s="71">
        <v>1</v>
      </c>
      <c r="AY36" s="525"/>
      <c r="AZ36" s="836"/>
      <c r="BA36" s="847"/>
      <c r="BB36" s="453">
        <v>3</v>
      </c>
      <c r="BC36" s="453">
        <v>2</v>
      </c>
      <c r="BD36" s="453">
        <v>2</v>
      </c>
      <c r="BE36" s="453">
        <v>2</v>
      </c>
      <c r="BF36" s="453">
        <v>3</v>
      </c>
      <c r="BG36" s="453">
        <v>3</v>
      </c>
      <c r="BH36" s="453">
        <v>3</v>
      </c>
      <c r="BI36" s="453">
        <v>2</v>
      </c>
      <c r="BJ36" s="453">
        <v>3</v>
      </c>
      <c r="BK36" s="453">
        <v>999</v>
      </c>
      <c r="BL36" s="453">
        <v>2</v>
      </c>
      <c r="BM36" s="453">
        <v>3</v>
      </c>
      <c r="BN36" s="453">
        <v>4</v>
      </c>
      <c r="BO36" s="453">
        <v>4</v>
      </c>
      <c r="BP36" s="453">
        <v>4</v>
      </c>
    </row>
    <row r="37" spans="1:68">
      <c r="A37" s="2">
        <v>193</v>
      </c>
      <c r="B37" s="652">
        <v>65</v>
      </c>
      <c r="C37" s="669"/>
      <c r="D37" s="676">
        <v>70</v>
      </c>
      <c r="E37" s="511"/>
      <c r="F37" s="71">
        <v>95</v>
      </c>
      <c r="G37" s="71">
        <v>60</v>
      </c>
      <c r="H37" s="71">
        <v>100</v>
      </c>
      <c r="I37" s="71">
        <v>95</v>
      </c>
      <c r="J37" s="71">
        <v>70</v>
      </c>
      <c r="K37" s="71">
        <v>90</v>
      </c>
      <c r="L37" s="71">
        <v>50</v>
      </c>
      <c r="M37" s="34">
        <v>95</v>
      </c>
      <c r="N37" s="34">
        <v>50</v>
      </c>
      <c r="O37" s="34">
        <v>99</v>
      </c>
      <c r="P37" s="34">
        <v>95</v>
      </c>
      <c r="Q37" s="34">
        <v>60</v>
      </c>
      <c r="R37" s="34">
        <v>70</v>
      </c>
      <c r="S37" s="34">
        <v>80</v>
      </c>
      <c r="T37" s="34">
        <v>60</v>
      </c>
      <c r="U37" s="34">
        <v>99</v>
      </c>
      <c r="V37" s="678">
        <v>60</v>
      </c>
      <c r="W37" s="511"/>
      <c r="X37" s="202">
        <f t="shared" si="27"/>
        <v>66.5</v>
      </c>
      <c r="Y37" s="202">
        <f t="shared" si="28"/>
        <v>42</v>
      </c>
      <c r="Z37" s="202">
        <f t="shared" si="29"/>
        <v>70</v>
      </c>
      <c r="AA37" s="202">
        <f t="shared" si="30"/>
        <v>66.5</v>
      </c>
      <c r="AB37" s="202">
        <f t="shared" si="31"/>
        <v>49</v>
      </c>
      <c r="AC37" s="202">
        <f t="shared" si="32"/>
        <v>62.999999999999993</v>
      </c>
      <c r="AD37" s="202">
        <f t="shared" si="33"/>
        <v>35</v>
      </c>
      <c r="AE37" s="202">
        <f t="shared" si="17"/>
        <v>66.5</v>
      </c>
      <c r="AF37" s="202">
        <f t="shared" si="18"/>
        <v>35</v>
      </c>
      <c r="AG37" s="202">
        <f t="shared" si="19"/>
        <v>69.3</v>
      </c>
      <c r="AH37" s="202">
        <f t="shared" si="20"/>
        <v>66.5</v>
      </c>
      <c r="AI37" s="202">
        <f t="shared" si="21"/>
        <v>42</v>
      </c>
      <c r="AJ37" s="202">
        <f t="shared" si="22"/>
        <v>49</v>
      </c>
      <c r="AK37" s="202">
        <f t="shared" si="23"/>
        <v>56</v>
      </c>
      <c r="AL37" s="202">
        <f t="shared" si="24"/>
        <v>42</v>
      </c>
      <c r="AM37" s="202">
        <f t="shared" si="25"/>
        <v>69.3</v>
      </c>
      <c r="AN37" s="202">
        <f t="shared" si="26"/>
        <v>42</v>
      </c>
      <c r="AO37" s="672"/>
      <c r="AP37" s="34">
        <v>3</v>
      </c>
      <c r="AQ37" s="34">
        <v>3</v>
      </c>
      <c r="AR37" s="34">
        <v>4</v>
      </c>
      <c r="AS37" s="34">
        <v>4</v>
      </c>
      <c r="AT37" s="34">
        <v>4</v>
      </c>
      <c r="AU37" s="34">
        <v>4</v>
      </c>
      <c r="AV37" s="34">
        <v>4</v>
      </c>
      <c r="AW37" s="34">
        <v>4</v>
      </c>
      <c r="AX37" s="34">
        <v>1</v>
      </c>
      <c r="AY37" s="34">
        <v>2</v>
      </c>
      <c r="AZ37" s="836"/>
      <c r="BA37" s="522">
        <v>2</v>
      </c>
      <c r="BB37" s="522">
        <v>2</v>
      </c>
      <c r="BC37" s="522">
        <v>3</v>
      </c>
      <c r="BD37" s="522">
        <v>0</v>
      </c>
      <c r="BE37" s="522">
        <v>4</v>
      </c>
      <c r="BF37" s="522">
        <v>3</v>
      </c>
      <c r="BG37" s="522">
        <v>4</v>
      </c>
      <c r="BH37" s="522">
        <v>4</v>
      </c>
      <c r="BI37" s="522">
        <v>4</v>
      </c>
      <c r="BJ37" s="522">
        <v>3</v>
      </c>
      <c r="BK37" s="522">
        <v>3</v>
      </c>
      <c r="BL37" s="522">
        <v>3</v>
      </c>
      <c r="BM37" s="522">
        <v>3</v>
      </c>
      <c r="BN37" s="522">
        <v>4</v>
      </c>
      <c r="BO37" s="522">
        <v>4</v>
      </c>
      <c r="BP37" s="522">
        <v>3</v>
      </c>
    </row>
    <row r="38" spans="1:68">
      <c r="A38" s="718">
        <v>194</v>
      </c>
      <c r="B38" s="653">
        <v>26</v>
      </c>
      <c r="C38" s="669"/>
      <c r="D38" s="676">
        <v>27</v>
      </c>
      <c r="E38" s="511"/>
      <c r="F38" s="111">
        <v>0</v>
      </c>
      <c r="G38" s="111">
        <v>90</v>
      </c>
      <c r="H38" s="111">
        <v>100</v>
      </c>
      <c r="I38" s="111">
        <v>70</v>
      </c>
      <c r="J38" s="111">
        <v>70</v>
      </c>
      <c r="K38" s="111">
        <v>30</v>
      </c>
      <c r="L38" s="111">
        <v>80</v>
      </c>
      <c r="M38" s="111">
        <v>100</v>
      </c>
      <c r="N38" s="111">
        <v>100</v>
      </c>
      <c r="O38" s="111">
        <v>100</v>
      </c>
      <c r="P38" s="111">
        <v>70</v>
      </c>
      <c r="Q38" s="111">
        <v>100</v>
      </c>
      <c r="R38" s="111">
        <v>95</v>
      </c>
      <c r="S38" s="111">
        <v>95</v>
      </c>
      <c r="T38" s="111">
        <v>80</v>
      </c>
      <c r="U38" s="111">
        <v>90</v>
      </c>
      <c r="V38" s="679">
        <v>100</v>
      </c>
      <c r="W38" s="511"/>
      <c r="X38" s="202">
        <f t="shared" si="27"/>
        <v>0</v>
      </c>
      <c r="Y38" s="202">
        <f t="shared" si="28"/>
        <v>24.3</v>
      </c>
      <c r="Z38" s="202">
        <f t="shared" si="29"/>
        <v>27</v>
      </c>
      <c r="AA38" s="202">
        <f t="shared" si="30"/>
        <v>18.900000000000002</v>
      </c>
      <c r="AB38" s="202">
        <f t="shared" si="31"/>
        <v>18.900000000000002</v>
      </c>
      <c r="AC38" s="202">
        <f t="shared" si="32"/>
        <v>8.1000000000000014</v>
      </c>
      <c r="AD38" s="202">
        <f t="shared" si="33"/>
        <v>21.6</v>
      </c>
      <c r="AE38" s="202">
        <f t="shared" si="17"/>
        <v>27</v>
      </c>
      <c r="AF38" s="202">
        <f t="shared" si="18"/>
        <v>27</v>
      </c>
      <c r="AG38" s="202">
        <f t="shared" si="19"/>
        <v>27</v>
      </c>
      <c r="AH38" s="202">
        <f t="shared" si="20"/>
        <v>18.900000000000002</v>
      </c>
      <c r="AI38" s="202">
        <f t="shared" si="21"/>
        <v>27</v>
      </c>
      <c r="AJ38" s="202">
        <f t="shared" si="22"/>
        <v>25.650000000000002</v>
      </c>
      <c r="AK38" s="202">
        <f t="shared" si="23"/>
        <v>25.650000000000002</v>
      </c>
      <c r="AL38" s="202">
        <f t="shared" si="24"/>
        <v>21.6</v>
      </c>
      <c r="AM38" s="202">
        <f t="shared" si="25"/>
        <v>24.3</v>
      </c>
      <c r="AN38" s="202">
        <f t="shared" si="26"/>
        <v>27</v>
      </c>
      <c r="AO38" s="672"/>
      <c r="AP38" s="111">
        <v>4</v>
      </c>
      <c r="AQ38" s="111">
        <v>4</v>
      </c>
      <c r="AR38" s="111">
        <v>4</v>
      </c>
      <c r="AS38" s="111">
        <v>4</v>
      </c>
      <c r="AT38" s="111">
        <v>4</v>
      </c>
      <c r="AU38" s="111">
        <v>4</v>
      </c>
      <c r="AV38" s="111">
        <v>4</v>
      </c>
      <c r="AW38" s="111">
        <v>3</v>
      </c>
      <c r="AX38" s="111">
        <v>1</v>
      </c>
      <c r="AY38" s="111">
        <v>4</v>
      </c>
      <c r="AZ38" s="836"/>
      <c r="BA38" s="453">
        <v>3</v>
      </c>
      <c r="BB38" s="453">
        <v>2</v>
      </c>
      <c r="BC38" s="453">
        <v>2</v>
      </c>
      <c r="BD38" s="453">
        <v>1</v>
      </c>
      <c r="BE38" s="453">
        <v>2</v>
      </c>
      <c r="BF38" s="453">
        <v>3</v>
      </c>
      <c r="BG38" s="453">
        <v>4</v>
      </c>
      <c r="BH38" s="453">
        <v>3</v>
      </c>
      <c r="BI38" s="453">
        <v>4</v>
      </c>
      <c r="BJ38" s="453">
        <v>3</v>
      </c>
      <c r="BK38" s="453">
        <v>3</v>
      </c>
      <c r="BL38" s="453">
        <v>3</v>
      </c>
      <c r="BM38" s="453">
        <v>3</v>
      </c>
      <c r="BN38" s="453">
        <v>3</v>
      </c>
      <c r="BO38" s="453">
        <v>3</v>
      </c>
      <c r="BP38" s="453">
        <v>4</v>
      </c>
    </row>
    <row r="39" spans="1:68">
      <c r="A39" s="2">
        <v>209</v>
      </c>
      <c r="B39" s="653">
        <v>25</v>
      </c>
      <c r="C39" s="669"/>
      <c r="D39" s="676">
        <v>60</v>
      </c>
      <c r="E39" s="511"/>
      <c r="F39" s="111">
        <v>999</v>
      </c>
      <c r="G39" s="111">
        <v>999</v>
      </c>
      <c r="H39" s="111">
        <v>100</v>
      </c>
      <c r="I39" s="111">
        <v>80</v>
      </c>
      <c r="J39" s="111">
        <v>20</v>
      </c>
      <c r="K39" s="111">
        <v>10</v>
      </c>
      <c r="L39" s="111">
        <v>0</v>
      </c>
      <c r="M39" s="111">
        <v>50</v>
      </c>
      <c r="N39" s="111">
        <v>15</v>
      </c>
      <c r="O39" s="111">
        <v>50</v>
      </c>
      <c r="P39" s="111">
        <v>25</v>
      </c>
      <c r="Q39" s="111">
        <v>16</v>
      </c>
      <c r="R39" s="111">
        <v>80</v>
      </c>
      <c r="S39" s="111">
        <v>80</v>
      </c>
      <c r="T39" s="111">
        <v>85</v>
      </c>
      <c r="U39" s="111">
        <v>100</v>
      </c>
      <c r="V39" s="679">
        <v>80</v>
      </c>
      <c r="W39" s="511"/>
      <c r="X39" s="202">
        <f t="shared" si="27"/>
        <v>0</v>
      </c>
      <c r="Y39" s="202">
        <f t="shared" si="28"/>
        <v>0</v>
      </c>
      <c r="Z39" s="202">
        <f t="shared" si="29"/>
        <v>60</v>
      </c>
      <c r="AA39" s="202">
        <f t="shared" si="30"/>
        <v>48</v>
      </c>
      <c r="AB39" s="202">
        <f t="shared" si="31"/>
        <v>12</v>
      </c>
      <c r="AC39" s="202">
        <f t="shared" si="32"/>
        <v>6</v>
      </c>
      <c r="AD39" s="202">
        <f t="shared" si="33"/>
        <v>0</v>
      </c>
      <c r="AE39" s="202">
        <f t="shared" si="17"/>
        <v>30</v>
      </c>
      <c r="AF39" s="202">
        <f t="shared" si="18"/>
        <v>9</v>
      </c>
      <c r="AG39" s="202">
        <f t="shared" si="19"/>
        <v>30</v>
      </c>
      <c r="AH39" s="202">
        <f t="shared" si="20"/>
        <v>15</v>
      </c>
      <c r="AI39" s="202">
        <f t="shared" si="21"/>
        <v>9.6</v>
      </c>
      <c r="AJ39" s="202">
        <f t="shared" si="22"/>
        <v>48</v>
      </c>
      <c r="AK39" s="202">
        <f t="shared" si="23"/>
        <v>48</v>
      </c>
      <c r="AL39" s="202">
        <f t="shared" si="24"/>
        <v>51</v>
      </c>
      <c r="AM39" s="202">
        <f t="shared" si="25"/>
        <v>60</v>
      </c>
      <c r="AN39" s="202">
        <f t="shared" si="26"/>
        <v>48</v>
      </c>
      <c r="AO39" s="672"/>
      <c r="AP39" s="111">
        <v>4</v>
      </c>
      <c r="AQ39" s="111">
        <v>4</v>
      </c>
      <c r="AR39" s="111">
        <v>3</v>
      </c>
      <c r="AS39" s="111">
        <v>2</v>
      </c>
      <c r="AT39" s="111">
        <v>3</v>
      </c>
      <c r="AU39" s="111">
        <v>3</v>
      </c>
      <c r="AV39" s="111">
        <v>3</v>
      </c>
      <c r="AW39" s="111">
        <v>3</v>
      </c>
      <c r="AX39" s="111">
        <v>2</v>
      </c>
      <c r="AY39" s="111">
        <v>3</v>
      </c>
      <c r="AZ39" s="836"/>
      <c r="BA39" s="453"/>
      <c r="BB39" s="453"/>
      <c r="BC39" s="453"/>
      <c r="BD39" s="453"/>
      <c r="BE39" s="453"/>
      <c r="BF39" s="453"/>
      <c r="BG39" s="453"/>
      <c r="BH39" s="453"/>
      <c r="BI39" s="453"/>
      <c r="BJ39" s="453"/>
      <c r="BK39" s="453"/>
      <c r="BL39" s="453"/>
      <c r="BM39" s="453"/>
      <c r="BN39" s="453"/>
      <c r="BO39" s="453"/>
      <c r="BP39" s="453"/>
    </row>
    <row r="40" spans="1:68">
      <c r="A40" s="2">
        <v>213</v>
      </c>
      <c r="B40" s="652">
        <v>15</v>
      </c>
      <c r="C40" s="669"/>
      <c r="D40" s="676">
        <v>40</v>
      </c>
      <c r="E40" s="511"/>
      <c r="F40" s="71">
        <v>20</v>
      </c>
      <c r="G40" s="71">
        <v>30</v>
      </c>
      <c r="H40" s="71">
        <v>50</v>
      </c>
      <c r="I40" s="71">
        <v>70</v>
      </c>
      <c r="J40" s="71">
        <v>20</v>
      </c>
      <c r="K40" s="71">
        <v>40</v>
      </c>
      <c r="L40" s="71">
        <v>20</v>
      </c>
      <c r="M40" s="34">
        <v>80</v>
      </c>
      <c r="N40" s="34">
        <v>20</v>
      </c>
      <c r="O40" s="34">
        <v>70</v>
      </c>
      <c r="P40" s="34">
        <v>50</v>
      </c>
      <c r="Q40" s="34">
        <v>20</v>
      </c>
      <c r="R40" s="34">
        <v>30</v>
      </c>
      <c r="S40" s="34">
        <v>40</v>
      </c>
      <c r="T40" s="34">
        <v>30</v>
      </c>
      <c r="U40" s="34">
        <v>70</v>
      </c>
      <c r="V40" s="678">
        <v>50</v>
      </c>
      <c r="W40" s="511"/>
      <c r="X40" s="202">
        <f t="shared" si="27"/>
        <v>8</v>
      </c>
      <c r="Y40" s="202">
        <f t="shared" si="28"/>
        <v>12</v>
      </c>
      <c r="Z40" s="202">
        <f t="shared" si="29"/>
        <v>20</v>
      </c>
      <c r="AA40" s="202">
        <f t="shared" si="30"/>
        <v>28</v>
      </c>
      <c r="AB40" s="202">
        <f t="shared" si="31"/>
        <v>8</v>
      </c>
      <c r="AC40" s="202">
        <f t="shared" si="32"/>
        <v>16</v>
      </c>
      <c r="AD40" s="202">
        <f t="shared" si="33"/>
        <v>8</v>
      </c>
      <c r="AE40" s="202">
        <f t="shared" si="17"/>
        <v>32</v>
      </c>
      <c r="AF40" s="202">
        <f t="shared" si="18"/>
        <v>8</v>
      </c>
      <c r="AG40" s="202">
        <f t="shared" si="19"/>
        <v>28</v>
      </c>
      <c r="AH40" s="202">
        <f t="shared" si="20"/>
        <v>20</v>
      </c>
      <c r="AI40" s="202">
        <f t="shared" si="21"/>
        <v>8</v>
      </c>
      <c r="AJ40" s="202">
        <f t="shared" si="22"/>
        <v>12</v>
      </c>
      <c r="AK40" s="202">
        <f t="shared" si="23"/>
        <v>16</v>
      </c>
      <c r="AL40" s="202">
        <f t="shared" si="24"/>
        <v>12</v>
      </c>
      <c r="AM40" s="202">
        <f t="shared" si="25"/>
        <v>28</v>
      </c>
      <c r="AN40" s="202">
        <f t="shared" si="26"/>
        <v>20</v>
      </c>
      <c r="AO40" s="672"/>
      <c r="AP40" s="34">
        <v>2</v>
      </c>
      <c r="AQ40" s="34">
        <v>3</v>
      </c>
      <c r="AR40" s="34">
        <v>4</v>
      </c>
      <c r="AS40" s="34">
        <v>3</v>
      </c>
      <c r="AT40" s="34">
        <v>3</v>
      </c>
      <c r="AU40" s="34">
        <v>4</v>
      </c>
      <c r="AV40" s="34">
        <v>4</v>
      </c>
      <c r="AW40" s="34">
        <v>4</v>
      </c>
      <c r="AX40" s="34">
        <v>3</v>
      </c>
      <c r="AY40" s="34">
        <v>0</v>
      </c>
      <c r="AZ40" s="836"/>
      <c r="BA40" s="522"/>
      <c r="BB40" s="522"/>
      <c r="BC40" s="522"/>
      <c r="BD40" s="522"/>
      <c r="BE40" s="522"/>
      <c r="BF40" s="522"/>
      <c r="BG40" s="522"/>
      <c r="BH40" s="522"/>
      <c r="BI40" s="522"/>
      <c r="BJ40" s="522"/>
      <c r="BK40" s="522"/>
      <c r="BL40" s="522"/>
      <c r="BM40" s="522"/>
      <c r="BN40" s="522"/>
      <c r="BO40" s="522"/>
      <c r="BP40" s="561"/>
    </row>
    <row r="41" spans="1:68">
      <c r="A41" s="2">
        <v>214</v>
      </c>
      <c r="B41" s="652">
        <v>25</v>
      </c>
      <c r="C41" s="669"/>
      <c r="D41" s="676">
        <v>85</v>
      </c>
      <c r="E41" s="511"/>
      <c r="F41" s="71">
        <v>20</v>
      </c>
      <c r="G41" s="71">
        <v>50</v>
      </c>
      <c r="H41" s="71">
        <v>90</v>
      </c>
      <c r="I41" s="71">
        <v>60</v>
      </c>
      <c r="J41" s="71">
        <v>40</v>
      </c>
      <c r="K41" s="71">
        <v>30</v>
      </c>
      <c r="L41" s="71">
        <v>50</v>
      </c>
      <c r="M41" s="34">
        <v>999</v>
      </c>
      <c r="N41" s="34">
        <v>60</v>
      </c>
      <c r="O41" s="34">
        <v>999</v>
      </c>
      <c r="P41" s="34">
        <v>10</v>
      </c>
      <c r="Q41" s="34">
        <v>40</v>
      </c>
      <c r="R41" s="34">
        <v>20</v>
      </c>
      <c r="S41" s="34">
        <v>30</v>
      </c>
      <c r="T41" s="34">
        <v>40</v>
      </c>
      <c r="U41" s="34">
        <v>60</v>
      </c>
      <c r="V41" s="678">
        <v>60</v>
      </c>
      <c r="W41" s="508"/>
      <c r="X41" s="202">
        <f t="shared" si="27"/>
        <v>17</v>
      </c>
      <c r="Y41" s="202">
        <f t="shared" si="28"/>
        <v>42.5</v>
      </c>
      <c r="Z41" s="202">
        <f t="shared" si="29"/>
        <v>76.5</v>
      </c>
      <c r="AA41" s="202">
        <f t="shared" si="30"/>
        <v>51</v>
      </c>
      <c r="AB41" s="202">
        <f t="shared" si="31"/>
        <v>34</v>
      </c>
      <c r="AC41" s="202">
        <f t="shared" si="32"/>
        <v>25.5</v>
      </c>
      <c r="AD41" s="202">
        <f t="shared" si="33"/>
        <v>42.5</v>
      </c>
      <c r="AE41" s="202">
        <f t="shared" si="17"/>
        <v>0</v>
      </c>
      <c r="AF41" s="202">
        <f t="shared" si="18"/>
        <v>51</v>
      </c>
      <c r="AG41" s="202">
        <f t="shared" si="19"/>
        <v>0</v>
      </c>
      <c r="AH41" s="202">
        <f t="shared" si="20"/>
        <v>8.5</v>
      </c>
      <c r="AI41" s="202">
        <f t="shared" si="21"/>
        <v>34</v>
      </c>
      <c r="AJ41" s="202">
        <f t="shared" si="22"/>
        <v>17</v>
      </c>
      <c r="AK41" s="202">
        <f t="shared" si="23"/>
        <v>25.5</v>
      </c>
      <c r="AL41" s="202">
        <f t="shared" si="24"/>
        <v>34</v>
      </c>
      <c r="AM41" s="202">
        <f t="shared" si="25"/>
        <v>51</v>
      </c>
      <c r="AN41" s="202">
        <f t="shared" si="26"/>
        <v>51</v>
      </c>
      <c r="AO41" s="672"/>
      <c r="AP41" s="34">
        <v>2</v>
      </c>
      <c r="AQ41" s="34">
        <v>3</v>
      </c>
      <c r="AR41" s="34">
        <v>3</v>
      </c>
      <c r="AS41" s="34">
        <v>3</v>
      </c>
      <c r="AT41" s="34">
        <v>2</v>
      </c>
      <c r="AU41" s="34">
        <v>4</v>
      </c>
      <c r="AV41" s="34">
        <v>3</v>
      </c>
      <c r="AW41" s="34">
        <v>3</v>
      </c>
      <c r="AX41" s="34">
        <v>2</v>
      </c>
      <c r="AY41" s="34">
        <v>3</v>
      </c>
      <c r="AZ41" s="836"/>
      <c r="BA41" s="522">
        <v>3</v>
      </c>
      <c r="BB41" s="522">
        <v>3</v>
      </c>
      <c r="BC41" s="522">
        <v>1</v>
      </c>
      <c r="BD41" s="522">
        <v>1</v>
      </c>
      <c r="BE41" s="522">
        <v>1</v>
      </c>
      <c r="BF41" s="522">
        <v>3</v>
      </c>
      <c r="BG41" s="522">
        <v>3</v>
      </c>
      <c r="BH41" s="522">
        <v>3</v>
      </c>
      <c r="BI41" s="522">
        <v>3</v>
      </c>
      <c r="BJ41" s="522">
        <v>3</v>
      </c>
      <c r="BK41" s="522">
        <v>4</v>
      </c>
      <c r="BL41" s="522">
        <v>2</v>
      </c>
      <c r="BM41" s="522">
        <v>2</v>
      </c>
      <c r="BN41" s="522">
        <v>3</v>
      </c>
      <c r="BO41" s="522">
        <v>2</v>
      </c>
      <c r="BP41" s="522">
        <v>3</v>
      </c>
    </row>
    <row r="42" spans="1:68">
      <c r="A42" s="2">
        <v>215</v>
      </c>
      <c r="B42" s="653">
        <v>30</v>
      </c>
      <c r="C42" s="669"/>
      <c r="D42" s="676">
        <v>42</v>
      </c>
      <c r="E42" s="511"/>
      <c r="F42" s="71">
        <v>0</v>
      </c>
      <c r="G42" s="71">
        <v>0</v>
      </c>
      <c r="H42" s="71">
        <v>100</v>
      </c>
      <c r="I42" s="71">
        <v>100</v>
      </c>
      <c r="J42" s="71">
        <v>50</v>
      </c>
      <c r="K42" s="71">
        <v>999</v>
      </c>
      <c r="L42" s="71">
        <v>80</v>
      </c>
      <c r="M42" s="71">
        <v>100</v>
      </c>
      <c r="N42" s="71">
        <v>100</v>
      </c>
      <c r="O42" s="71">
        <v>100</v>
      </c>
      <c r="P42" s="71">
        <v>70</v>
      </c>
      <c r="Q42" s="71">
        <v>100</v>
      </c>
      <c r="R42" s="71">
        <v>70</v>
      </c>
      <c r="S42" s="71">
        <v>100</v>
      </c>
      <c r="T42" s="71">
        <v>100</v>
      </c>
      <c r="U42" s="71">
        <v>100</v>
      </c>
      <c r="V42" s="268">
        <v>100</v>
      </c>
      <c r="W42" s="511"/>
      <c r="X42" s="202">
        <f t="shared" si="27"/>
        <v>0</v>
      </c>
      <c r="Y42" s="202">
        <f t="shared" si="28"/>
        <v>0</v>
      </c>
      <c r="Z42" s="202">
        <f t="shared" si="29"/>
        <v>42</v>
      </c>
      <c r="AA42" s="202">
        <f t="shared" si="30"/>
        <v>42</v>
      </c>
      <c r="AB42" s="202">
        <f t="shared" si="31"/>
        <v>21</v>
      </c>
      <c r="AC42" s="202">
        <f t="shared" si="32"/>
        <v>0</v>
      </c>
      <c r="AD42" s="202">
        <f t="shared" si="33"/>
        <v>33.6</v>
      </c>
      <c r="AE42" s="202">
        <f t="shared" si="17"/>
        <v>42</v>
      </c>
      <c r="AF42" s="202">
        <f t="shared" si="18"/>
        <v>42</v>
      </c>
      <c r="AG42" s="202">
        <f t="shared" si="19"/>
        <v>42</v>
      </c>
      <c r="AH42" s="202">
        <f t="shared" si="20"/>
        <v>29.4</v>
      </c>
      <c r="AI42" s="202">
        <f t="shared" si="21"/>
        <v>42</v>
      </c>
      <c r="AJ42" s="202">
        <f t="shared" si="22"/>
        <v>29.4</v>
      </c>
      <c r="AK42" s="202">
        <f t="shared" si="23"/>
        <v>42</v>
      </c>
      <c r="AL42" s="202">
        <f t="shared" si="24"/>
        <v>42</v>
      </c>
      <c r="AM42" s="202">
        <f t="shared" si="25"/>
        <v>42</v>
      </c>
      <c r="AN42" s="202">
        <f t="shared" si="26"/>
        <v>42</v>
      </c>
      <c r="AO42" s="672"/>
      <c r="AP42" s="71">
        <v>2</v>
      </c>
      <c r="AQ42" s="71">
        <v>4</v>
      </c>
      <c r="AR42" s="71">
        <v>999</v>
      </c>
      <c r="AS42" s="71">
        <v>3</v>
      </c>
      <c r="AT42" s="71">
        <v>4</v>
      </c>
      <c r="AU42" s="71">
        <v>4</v>
      </c>
      <c r="AV42" s="71">
        <v>3</v>
      </c>
      <c r="AW42" s="71">
        <v>3</v>
      </c>
      <c r="AX42" s="71">
        <v>4</v>
      </c>
      <c r="AY42" s="71">
        <v>1</v>
      </c>
      <c r="AZ42" s="836"/>
      <c r="BA42" s="453">
        <v>3</v>
      </c>
      <c r="BB42" s="453">
        <v>3</v>
      </c>
      <c r="BC42" s="453">
        <v>2</v>
      </c>
      <c r="BD42" s="453">
        <v>2</v>
      </c>
      <c r="BE42" s="453">
        <v>4</v>
      </c>
      <c r="BF42" s="453">
        <v>4</v>
      </c>
      <c r="BG42" s="453">
        <v>4</v>
      </c>
      <c r="BH42" s="453">
        <v>4</v>
      </c>
      <c r="BI42" s="453">
        <v>4</v>
      </c>
      <c r="BJ42" s="453">
        <v>4</v>
      </c>
      <c r="BK42" s="453">
        <v>4</v>
      </c>
      <c r="BL42" s="453">
        <v>4</v>
      </c>
      <c r="BM42" s="453">
        <v>4</v>
      </c>
      <c r="BN42" s="453">
        <v>4</v>
      </c>
      <c r="BO42" s="453">
        <v>4</v>
      </c>
      <c r="BP42" s="453">
        <v>0</v>
      </c>
    </row>
    <row r="43" spans="1:68">
      <c r="A43" s="2">
        <v>216</v>
      </c>
      <c r="B43" s="653">
        <v>23</v>
      </c>
      <c r="C43" s="669"/>
      <c r="D43" s="676">
        <v>90</v>
      </c>
      <c r="E43" s="511"/>
      <c r="F43" s="111">
        <v>36</v>
      </c>
      <c r="G43" s="111">
        <v>47</v>
      </c>
      <c r="H43" s="111">
        <v>88</v>
      </c>
      <c r="I43" s="111">
        <v>77</v>
      </c>
      <c r="J43" s="111">
        <v>3</v>
      </c>
      <c r="K43" s="111">
        <v>24</v>
      </c>
      <c r="L43" s="111">
        <v>22</v>
      </c>
      <c r="M43" s="111">
        <v>66</v>
      </c>
      <c r="N43" s="111">
        <v>17</v>
      </c>
      <c r="O43" s="111">
        <v>38</v>
      </c>
      <c r="P43" s="111">
        <v>22</v>
      </c>
      <c r="Q43" s="111">
        <v>0</v>
      </c>
      <c r="R43" s="111">
        <v>33</v>
      </c>
      <c r="S43" s="111">
        <v>40</v>
      </c>
      <c r="T43" s="111">
        <v>35</v>
      </c>
      <c r="U43" s="111">
        <v>67</v>
      </c>
      <c r="V43" s="679">
        <v>51</v>
      </c>
      <c r="W43" s="511"/>
      <c r="X43" s="202">
        <f t="shared" si="27"/>
        <v>32.4</v>
      </c>
      <c r="Y43" s="202">
        <f t="shared" si="28"/>
        <v>42.300000000000004</v>
      </c>
      <c r="Z43" s="202">
        <f t="shared" si="29"/>
        <v>79.2</v>
      </c>
      <c r="AA43" s="202">
        <f t="shared" si="30"/>
        <v>69.3</v>
      </c>
      <c r="AB43" s="202">
        <f t="shared" si="31"/>
        <v>2.7</v>
      </c>
      <c r="AC43" s="202">
        <f t="shared" si="32"/>
        <v>21.6</v>
      </c>
      <c r="AD43" s="202">
        <f t="shared" si="33"/>
        <v>19.8</v>
      </c>
      <c r="AE43" s="202">
        <f t="shared" si="17"/>
        <v>59.4</v>
      </c>
      <c r="AF43" s="202">
        <f t="shared" si="18"/>
        <v>15.3</v>
      </c>
      <c r="AG43" s="202">
        <f t="shared" si="19"/>
        <v>34.200000000000003</v>
      </c>
      <c r="AH43" s="202">
        <f t="shared" si="20"/>
        <v>19.8</v>
      </c>
      <c r="AI43" s="202">
        <f t="shared" si="21"/>
        <v>0</v>
      </c>
      <c r="AJ43" s="202">
        <f t="shared" si="22"/>
        <v>29.7</v>
      </c>
      <c r="AK43" s="202">
        <f t="shared" si="23"/>
        <v>36</v>
      </c>
      <c r="AL43" s="202">
        <f t="shared" si="24"/>
        <v>31.5</v>
      </c>
      <c r="AM43" s="202">
        <f t="shared" si="25"/>
        <v>60.300000000000004</v>
      </c>
      <c r="AN43" s="202">
        <f t="shared" si="26"/>
        <v>45.9</v>
      </c>
      <c r="AO43" s="672"/>
      <c r="AP43" s="111">
        <v>2</v>
      </c>
      <c r="AQ43" s="111">
        <v>3</v>
      </c>
      <c r="AR43" s="111">
        <v>3</v>
      </c>
      <c r="AS43" s="111">
        <v>4</v>
      </c>
      <c r="AT43" s="111">
        <v>3</v>
      </c>
      <c r="AU43" s="111">
        <v>3</v>
      </c>
      <c r="AV43" s="111">
        <v>3</v>
      </c>
      <c r="AW43" s="111">
        <v>3</v>
      </c>
      <c r="AX43" s="111">
        <v>3</v>
      </c>
      <c r="AY43" s="111">
        <v>1</v>
      </c>
      <c r="AZ43" s="836"/>
      <c r="BA43" s="453">
        <v>3</v>
      </c>
      <c r="BB43" s="453">
        <v>0</v>
      </c>
      <c r="BC43" s="453">
        <v>0</v>
      </c>
      <c r="BD43" s="453">
        <v>0</v>
      </c>
      <c r="BE43" s="453">
        <v>999</v>
      </c>
      <c r="BF43" s="453">
        <v>999</v>
      </c>
      <c r="BG43" s="453">
        <v>999</v>
      </c>
      <c r="BH43" s="453">
        <v>999</v>
      </c>
      <c r="BI43" s="453">
        <v>2</v>
      </c>
      <c r="BJ43" s="453">
        <v>3</v>
      </c>
      <c r="BK43" s="453">
        <v>2</v>
      </c>
      <c r="BL43" s="453">
        <v>4</v>
      </c>
      <c r="BM43" s="453">
        <v>2</v>
      </c>
      <c r="BN43" s="453">
        <v>3</v>
      </c>
      <c r="BO43" s="453">
        <v>3</v>
      </c>
      <c r="BP43" s="453">
        <v>3</v>
      </c>
    </row>
    <row r="44" spans="1:68">
      <c r="A44" s="2">
        <v>217</v>
      </c>
      <c r="B44" s="653">
        <v>30</v>
      </c>
      <c r="C44" s="669"/>
      <c r="D44" s="680">
        <v>500</v>
      </c>
      <c r="E44" s="511"/>
      <c r="F44" s="71">
        <v>999</v>
      </c>
      <c r="G44" s="71">
        <v>25</v>
      </c>
      <c r="H44" s="71">
        <v>100</v>
      </c>
      <c r="I44" s="71">
        <v>80</v>
      </c>
      <c r="J44" s="71">
        <v>5</v>
      </c>
      <c r="K44" s="71">
        <v>5</v>
      </c>
      <c r="L44" s="71">
        <v>25</v>
      </c>
      <c r="M44" s="210">
        <v>50</v>
      </c>
      <c r="N44" s="210">
        <v>2</v>
      </c>
      <c r="O44" s="210">
        <v>20</v>
      </c>
      <c r="P44" s="210">
        <v>999</v>
      </c>
      <c r="Q44" s="210">
        <v>0</v>
      </c>
      <c r="R44" s="210">
        <v>15</v>
      </c>
      <c r="S44" s="210">
        <v>5</v>
      </c>
      <c r="T44" s="210">
        <v>5</v>
      </c>
      <c r="U44" s="210">
        <v>5</v>
      </c>
      <c r="V44" s="699">
        <v>15</v>
      </c>
      <c r="W44" s="511"/>
      <c r="X44" s="202">
        <f t="shared" si="27"/>
        <v>0</v>
      </c>
      <c r="Y44" s="202">
        <f t="shared" si="28"/>
        <v>125</v>
      </c>
      <c r="Z44" s="202">
        <f t="shared" si="29"/>
        <v>500</v>
      </c>
      <c r="AA44" s="202">
        <f t="shared" si="30"/>
        <v>400</v>
      </c>
      <c r="AB44" s="202">
        <f t="shared" si="31"/>
        <v>25</v>
      </c>
      <c r="AC44" s="202">
        <f t="shared" si="32"/>
        <v>25</v>
      </c>
      <c r="AD44" s="202">
        <f t="shared" si="33"/>
        <v>125</v>
      </c>
      <c r="AE44" s="202">
        <f t="shared" si="17"/>
        <v>250</v>
      </c>
      <c r="AF44" s="202">
        <f t="shared" si="18"/>
        <v>10</v>
      </c>
      <c r="AG44" s="202">
        <f t="shared" si="19"/>
        <v>100</v>
      </c>
      <c r="AH44" s="202">
        <f t="shared" si="20"/>
        <v>0</v>
      </c>
      <c r="AI44" s="202">
        <f t="shared" si="21"/>
        <v>0</v>
      </c>
      <c r="AJ44" s="202">
        <f t="shared" si="22"/>
        <v>75</v>
      </c>
      <c r="AK44" s="202">
        <f t="shared" si="23"/>
        <v>25</v>
      </c>
      <c r="AL44" s="202">
        <f t="shared" si="24"/>
        <v>25</v>
      </c>
      <c r="AM44" s="202">
        <f t="shared" si="25"/>
        <v>25</v>
      </c>
      <c r="AN44" s="202">
        <f t="shared" si="26"/>
        <v>75</v>
      </c>
      <c r="AO44" s="672"/>
      <c r="AP44" s="210">
        <v>4</v>
      </c>
      <c r="AQ44" s="210">
        <v>4</v>
      </c>
      <c r="AR44" s="210">
        <v>3</v>
      </c>
      <c r="AS44" s="210">
        <v>4</v>
      </c>
      <c r="AT44" s="210">
        <v>4</v>
      </c>
      <c r="AU44" s="210">
        <v>4</v>
      </c>
      <c r="AV44" s="210">
        <v>4</v>
      </c>
      <c r="AW44" s="210">
        <v>4</v>
      </c>
      <c r="AX44" s="210">
        <v>2</v>
      </c>
      <c r="AY44" s="210">
        <v>4</v>
      </c>
      <c r="AZ44" s="836"/>
      <c r="BA44" s="453">
        <v>3</v>
      </c>
      <c r="BB44" s="453">
        <v>3</v>
      </c>
      <c r="BC44" s="453">
        <v>2</v>
      </c>
      <c r="BD44" s="453">
        <v>0</v>
      </c>
      <c r="BE44" s="453">
        <v>2</v>
      </c>
      <c r="BF44" s="453">
        <v>3</v>
      </c>
      <c r="BG44" s="453">
        <v>3</v>
      </c>
      <c r="BH44" s="453">
        <v>2</v>
      </c>
      <c r="BI44" s="453">
        <v>4</v>
      </c>
      <c r="BJ44" s="453">
        <v>3</v>
      </c>
      <c r="BK44" s="453">
        <v>3</v>
      </c>
      <c r="BL44" s="453">
        <v>4</v>
      </c>
      <c r="BM44" s="453">
        <v>4</v>
      </c>
      <c r="BN44" s="453">
        <v>3</v>
      </c>
      <c r="BO44" s="453">
        <v>3</v>
      </c>
      <c r="BP44" s="453">
        <v>4</v>
      </c>
    </row>
    <row r="45" spans="1:68">
      <c r="A45" s="2">
        <v>218</v>
      </c>
      <c r="B45" s="653">
        <v>20</v>
      </c>
      <c r="C45" s="669"/>
      <c r="D45" s="676">
        <v>50</v>
      </c>
      <c r="E45" s="511"/>
      <c r="F45" s="71">
        <v>95</v>
      </c>
      <c r="G45" s="71">
        <v>80</v>
      </c>
      <c r="H45" s="71">
        <v>100</v>
      </c>
      <c r="I45" s="71">
        <v>100</v>
      </c>
      <c r="J45" s="71">
        <v>0</v>
      </c>
      <c r="K45" s="71">
        <v>0</v>
      </c>
      <c r="L45" s="71">
        <v>20</v>
      </c>
      <c r="M45" s="210">
        <v>50</v>
      </c>
      <c r="N45" s="210">
        <v>40</v>
      </c>
      <c r="O45" s="210">
        <v>90</v>
      </c>
      <c r="P45" s="210">
        <v>70</v>
      </c>
      <c r="Q45" s="210">
        <v>50</v>
      </c>
      <c r="R45" s="210">
        <v>100</v>
      </c>
      <c r="S45" s="210">
        <v>100</v>
      </c>
      <c r="T45" s="210">
        <v>100</v>
      </c>
      <c r="U45" s="210">
        <v>100</v>
      </c>
      <c r="V45" s="699">
        <v>100</v>
      </c>
      <c r="W45" s="511"/>
      <c r="X45" s="202">
        <f t="shared" si="27"/>
        <v>47.5</v>
      </c>
      <c r="Y45" s="202">
        <f t="shared" si="28"/>
        <v>40</v>
      </c>
      <c r="Z45" s="202">
        <f t="shared" si="29"/>
        <v>50</v>
      </c>
      <c r="AA45" s="202">
        <f t="shared" si="30"/>
        <v>50</v>
      </c>
      <c r="AB45" s="202">
        <f t="shared" si="31"/>
        <v>0</v>
      </c>
      <c r="AC45" s="202">
        <f t="shared" si="32"/>
        <v>0</v>
      </c>
      <c r="AD45" s="202">
        <f t="shared" si="33"/>
        <v>10</v>
      </c>
      <c r="AE45" s="202">
        <f t="shared" si="17"/>
        <v>25</v>
      </c>
      <c r="AF45" s="202">
        <f t="shared" si="18"/>
        <v>20</v>
      </c>
      <c r="AG45" s="202">
        <f t="shared" si="19"/>
        <v>45</v>
      </c>
      <c r="AH45" s="202">
        <f t="shared" si="20"/>
        <v>35</v>
      </c>
      <c r="AI45" s="202">
        <f t="shared" si="21"/>
        <v>25</v>
      </c>
      <c r="AJ45" s="202">
        <f t="shared" si="22"/>
        <v>50</v>
      </c>
      <c r="AK45" s="202">
        <f t="shared" si="23"/>
        <v>50</v>
      </c>
      <c r="AL45" s="202">
        <f t="shared" si="24"/>
        <v>50</v>
      </c>
      <c r="AM45" s="202">
        <f t="shared" si="25"/>
        <v>50</v>
      </c>
      <c r="AN45" s="202">
        <f t="shared" si="26"/>
        <v>50</v>
      </c>
      <c r="AO45" s="672"/>
      <c r="AP45" s="210">
        <v>4</v>
      </c>
      <c r="AQ45" s="210">
        <v>4</v>
      </c>
      <c r="AR45" s="210">
        <v>3</v>
      </c>
      <c r="AS45" s="210">
        <v>4</v>
      </c>
      <c r="AT45" s="210">
        <v>4</v>
      </c>
      <c r="AU45" s="210">
        <v>4</v>
      </c>
      <c r="AV45" s="210">
        <v>3</v>
      </c>
      <c r="AW45" s="210">
        <v>4</v>
      </c>
      <c r="AX45" s="210">
        <v>999</v>
      </c>
      <c r="AY45" s="210">
        <v>3</v>
      </c>
      <c r="AZ45" s="836"/>
      <c r="BA45" s="453">
        <v>3</v>
      </c>
      <c r="BB45" s="453">
        <v>2</v>
      </c>
      <c r="BC45" s="453">
        <v>1</v>
      </c>
      <c r="BD45" s="453">
        <v>0</v>
      </c>
      <c r="BE45" s="453">
        <v>4</v>
      </c>
      <c r="BF45" s="453">
        <v>3</v>
      </c>
      <c r="BG45" s="453">
        <v>4</v>
      </c>
      <c r="BH45" s="453">
        <v>4</v>
      </c>
      <c r="BI45" s="453">
        <v>4</v>
      </c>
      <c r="BJ45" s="453">
        <v>4</v>
      </c>
      <c r="BK45" s="453">
        <v>3</v>
      </c>
      <c r="BL45" s="453">
        <v>3</v>
      </c>
      <c r="BM45" s="453">
        <v>3</v>
      </c>
      <c r="BN45" s="453">
        <v>4</v>
      </c>
      <c r="BO45" s="453">
        <v>4</v>
      </c>
      <c r="BP45" s="453">
        <v>4</v>
      </c>
    </row>
    <row r="46" spans="1:68">
      <c r="A46" s="2">
        <v>220</v>
      </c>
      <c r="B46" s="653">
        <v>120</v>
      </c>
      <c r="C46" s="669"/>
      <c r="D46" s="676">
        <v>110</v>
      </c>
      <c r="E46" s="511"/>
      <c r="F46" s="71">
        <v>100</v>
      </c>
      <c r="G46" s="71">
        <v>40</v>
      </c>
      <c r="H46" s="71">
        <v>100</v>
      </c>
      <c r="I46" s="71">
        <v>70</v>
      </c>
      <c r="J46" s="71">
        <v>30</v>
      </c>
      <c r="K46" s="71">
        <v>30</v>
      </c>
      <c r="L46" s="71">
        <v>40</v>
      </c>
      <c r="M46" s="71">
        <v>30</v>
      </c>
      <c r="N46" s="71">
        <v>10</v>
      </c>
      <c r="O46" s="71">
        <v>40</v>
      </c>
      <c r="P46" s="71">
        <v>30</v>
      </c>
      <c r="Q46" s="71">
        <v>40</v>
      </c>
      <c r="R46" s="71">
        <v>40</v>
      </c>
      <c r="S46" s="71">
        <v>40</v>
      </c>
      <c r="T46" s="71">
        <v>40</v>
      </c>
      <c r="U46" s="71">
        <v>30</v>
      </c>
      <c r="V46" s="268">
        <v>45</v>
      </c>
      <c r="W46" s="508"/>
      <c r="X46" s="202">
        <f t="shared" si="27"/>
        <v>110.00000000000001</v>
      </c>
      <c r="Y46" s="202">
        <f t="shared" si="28"/>
        <v>44</v>
      </c>
      <c r="Z46" s="202">
        <f t="shared" si="29"/>
        <v>110.00000000000001</v>
      </c>
      <c r="AA46" s="202">
        <f t="shared" si="30"/>
        <v>77</v>
      </c>
      <c r="AB46" s="202">
        <f t="shared" si="31"/>
        <v>33</v>
      </c>
      <c r="AC46" s="202">
        <f t="shared" si="32"/>
        <v>33</v>
      </c>
      <c r="AD46" s="202">
        <f t="shared" si="33"/>
        <v>44</v>
      </c>
      <c r="AE46" s="202">
        <f t="shared" si="17"/>
        <v>33</v>
      </c>
      <c r="AF46" s="202">
        <f t="shared" si="18"/>
        <v>11</v>
      </c>
      <c r="AG46" s="202">
        <f t="shared" si="19"/>
        <v>44</v>
      </c>
      <c r="AH46" s="202">
        <f t="shared" si="20"/>
        <v>33</v>
      </c>
      <c r="AI46" s="202">
        <f t="shared" si="21"/>
        <v>44</v>
      </c>
      <c r="AJ46" s="202">
        <f t="shared" si="22"/>
        <v>44</v>
      </c>
      <c r="AK46" s="202">
        <f t="shared" si="23"/>
        <v>44</v>
      </c>
      <c r="AL46" s="202">
        <f t="shared" si="24"/>
        <v>44</v>
      </c>
      <c r="AM46" s="202">
        <f t="shared" si="25"/>
        <v>33</v>
      </c>
      <c r="AN46" s="202">
        <f t="shared" si="26"/>
        <v>49.500000000000007</v>
      </c>
      <c r="AO46" s="672"/>
      <c r="AP46" s="71">
        <v>3</v>
      </c>
      <c r="AQ46" s="71">
        <v>3</v>
      </c>
      <c r="AR46" s="71">
        <v>2</v>
      </c>
      <c r="AS46" s="71">
        <v>3</v>
      </c>
      <c r="AT46" s="71">
        <v>3</v>
      </c>
      <c r="AU46" s="71">
        <v>3</v>
      </c>
      <c r="AV46" s="71">
        <v>3</v>
      </c>
      <c r="AW46" s="71">
        <v>3</v>
      </c>
      <c r="AX46" s="71">
        <v>1</v>
      </c>
      <c r="AY46" s="71">
        <v>3</v>
      </c>
      <c r="AZ46" s="836"/>
      <c r="BA46" s="453">
        <v>3</v>
      </c>
      <c r="BB46" s="453">
        <v>3</v>
      </c>
      <c r="BC46" s="453">
        <v>3</v>
      </c>
      <c r="BD46" s="453">
        <v>2</v>
      </c>
      <c r="BE46" s="453">
        <v>3</v>
      </c>
      <c r="BF46" s="453">
        <v>3</v>
      </c>
      <c r="BG46" s="453">
        <v>3</v>
      </c>
      <c r="BH46" s="453">
        <v>4</v>
      </c>
      <c r="BI46" s="453">
        <v>3</v>
      </c>
      <c r="BJ46" s="453">
        <v>4</v>
      </c>
      <c r="BK46" s="453">
        <v>3</v>
      </c>
      <c r="BL46" s="453">
        <v>3</v>
      </c>
      <c r="BM46" s="453">
        <v>3</v>
      </c>
      <c r="BN46" s="453">
        <v>4</v>
      </c>
      <c r="BO46" s="453">
        <v>4</v>
      </c>
      <c r="BP46" s="453">
        <v>4</v>
      </c>
    </row>
    <row r="47" spans="1:68">
      <c r="A47" s="2">
        <v>221</v>
      </c>
      <c r="B47" s="849">
        <v>60</v>
      </c>
      <c r="C47" s="669"/>
      <c r="D47" s="676">
        <v>70</v>
      </c>
      <c r="E47" s="511"/>
      <c r="F47" s="71">
        <v>35</v>
      </c>
      <c r="G47" s="71">
        <v>80</v>
      </c>
      <c r="H47" s="71">
        <v>100</v>
      </c>
      <c r="I47" s="71">
        <v>999</v>
      </c>
      <c r="J47" s="71">
        <v>10</v>
      </c>
      <c r="K47" s="71">
        <v>20</v>
      </c>
      <c r="L47" s="71">
        <v>10</v>
      </c>
      <c r="M47" s="210">
        <v>100</v>
      </c>
      <c r="N47" s="210">
        <v>10</v>
      </c>
      <c r="O47" s="210">
        <v>50</v>
      </c>
      <c r="P47" s="210">
        <v>80</v>
      </c>
      <c r="Q47" s="210">
        <v>20</v>
      </c>
      <c r="R47" s="210">
        <v>30</v>
      </c>
      <c r="S47" s="210">
        <v>999</v>
      </c>
      <c r="T47" s="210">
        <v>999</v>
      </c>
      <c r="U47" s="210">
        <v>999</v>
      </c>
      <c r="V47" s="699">
        <v>999</v>
      </c>
      <c r="W47" s="511"/>
      <c r="X47" s="202">
        <f t="shared" si="27"/>
        <v>24.5</v>
      </c>
      <c r="Y47" s="202">
        <f t="shared" si="28"/>
        <v>56</v>
      </c>
      <c r="Z47" s="202">
        <f t="shared" si="29"/>
        <v>70</v>
      </c>
      <c r="AA47" s="202">
        <f t="shared" si="30"/>
        <v>0</v>
      </c>
      <c r="AB47" s="202">
        <f t="shared" si="31"/>
        <v>7</v>
      </c>
      <c r="AC47" s="202">
        <f t="shared" si="32"/>
        <v>14</v>
      </c>
      <c r="AD47" s="202">
        <f t="shared" si="33"/>
        <v>7</v>
      </c>
      <c r="AE47" s="202">
        <f t="shared" si="17"/>
        <v>70</v>
      </c>
      <c r="AF47" s="202">
        <f t="shared" si="18"/>
        <v>7</v>
      </c>
      <c r="AG47" s="202">
        <f t="shared" si="19"/>
        <v>35</v>
      </c>
      <c r="AH47" s="202">
        <f t="shared" si="20"/>
        <v>56</v>
      </c>
      <c r="AI47" s="202">
        <f t="shared" si="21"/>
        <v>14</v>
      </c>
      <c r="AJ47" s="202">
        <f t="shared" si="22"/>
        <v>21</v>
      </c>
      <c r="AK47" s="202">
        <f t="shared" si="23"/>
        <v>0</v>
      </c>
      <c r="AL47" s="202">
        <f t="shared" si="24"/>
        <v>0</v>
      </c>
      <c r="AM47" s="202">
        <f t="shared" si="25"/>
        <v>0</v>
      </c>
      <c r="AN47" s="202">
        <f t="shared" si="26"/>
        <v>0</v>
      </c>
      <c r="AO47" s="672"/>
      <c r="AP47" s="210">
        <v>2</v>
      </c>
      <c r="AQ47" s="210">
        <v>2</v>
      </c>
      <c r="AR47" s="210">
        <v>2</v>
      </c>
      <c r="AS47" s="210">
        <v>4</v>
      </c>
      <c r="AT47" s="210">
        <v>4</v>
      </c>
      <c r="AU47" s="210">
        <v>4</v>
      </c>
      <c r="AV47" s="210">
        <v>999</v>
      </c>
      <c r="AW47" s="210">
        <v>2</v>
      </c>
      <c r="AX47" s="210">
        <v>0</v>
      </c>
      <c r="AY47" s="210">
        <v>3</v>
      </c>
      <c r="AZ47" s="836"/>
      <c r="BA47" s="15"/>
      <c r="BB47" s="15"/>
      <c r="BC47" s="15"/>
      <c r="BD47" s="15"/>
      <c r="BE47" s="15"/>
      <c r="BF47" s="15"/>
      <c r="BG47" s="15"/>
      <c r="BH47" s="15"/>
      <c r="BI47" s="15"/>
      <c r="BJ47" s="15"/>
      <c r="BK47" s="15"/>
      <c r="BL47" s="15"/>
      <c r="BM47" s="15"/>
      <c r="BN47" s="15"/>
      <c r="BO47" s="15"/>
      <c r="BP47" s="15"/>
    </row>
    <row r="48" spans="1:68">
      <c r="A48" s="6">
        <v>233</v>
      </c>
      <c r="B48" s="653">
        <v>40</v>
      </c>
      <c r="C48" s="669"/>
      <c r="D48" s="676">
        <v>200</v>
      </c>
      <c r="E48" s="511"/>
      <c r="F48" s="71">
        <v>25</v>
      </c>
      <c r="G48" s="71">
        <v>40</v>
      </c>
      <c r="H48" s="71">
        <v>95</v>
      </c>
      <c r="I48" s="71">
        <v>90</v>
      </c>
      <c r="J48" s="71">
        <v>10</v>
      </c>
      <c r="K48" s="71">
        <v>10</v>
      </c>
      <c r="L48" s="71">
        <v>10</v>
      </c>
      <c r="M48" s="71">
        <v>90</v>
      </c>
      <c r="N48" s="71">
        <v>15</v>
      </c>
      <c r="O48" s="71">
        <v>90</v>
      </c>
      <c r="P48" s="71">
        <v>999</v>
      </c>
      <c r="Q48" s="71">
        <v>999</v>
      </c>
      <c r="R48" s="71">
        <v>95</v>
      </c>
      <c r="S48" s="71">
        <v>95</v>
      </c>
      <c r="T48" s="71">
        <v>95</v>
      </c>
      <c r="U48" s="71">
        <v>99</v>
      </c>
      <c r="V48" s="268">
        <v>99</v>
      </c>
      <c r="W48" s="511"/>
      <c r="X48" s="202">
        <f t="shared" si="27"/>
        <v>50</v>
      </c>
      <c r="Y48" s="202">
        <f t="shared" si="28"/>
        <v>80</v>
      </c>
      <c r="Z48" s="202">
        <f t="shared" si="29"/>
        <v>190</v>
      </c>
      <c r="AA48" s="202">
        <f t="shared" si="30"/>
        <v>180</v>
      </c>
      <c r="AB48" s="202">
        <f t="shared" si="31"/>
        <v>20</v>
      </c>
      <c r="AC48" s="202">
        <f t="shared" si="32"/>
        <v>20</v>
      </c>
      <c r="AD48" s="202">
        <f t="shared" si="33"/>
        <v>20</v>
      </c>
      <c r="AE48" s="202">
        <f t="shared" si="17"/>
        <v>180</v>
      </c>
      <c r="AF48" s="202">
        <f t="shared" si="18"/>
        <v>30</v>
      </c>
      <c r="AG48" s="202">
        <f t="shared" si="19"/>
        <v>180</v>
      </c>
      <c r="AH48" s="202">
        <f t="shared" si="20"/>
        <v>0</v>
      </c>
      <c r="AI48" s="202">
        <f t="shared" si="21"/>
        <v>0</v>
      </c>
      <c r="AJ48" s="202">
        <f t="shared" si="22"/>
        <v>190</v>
      </c>
      <c r="AK48" s="202">
        <f t="shared" si="23"/>
        <v>190</v>
      </c>
      <c r="AL48" s="202">
        <f t="shared" si="24"/>
        <v>190</v>
      </c>
      <c r="AM48" s="202">
        <f t="shared" si="25"/>
        <v>198</v>
      </c>
      <c r="AN48" s="202">
        <f t="shared" si="26"/>
        <v>198</v>
      </c>
      <c r="AO48" s="672"/>
      <c r="AP48" s="71">
        <v>4</v>
      </c>
      <c r="AQ48" s="71">
        <v>3</v>
      </c>
      <c r="AR48" s="71">
        <v>3</v>
      </c>
      <c r="AS48" s="71">
        <v>4</v>
      </c>
      <c r="AT48" s="71">
        <v>4</v>
      </c>
      <c r="AU48" s="71">
        <v>4</v>
      </c>
      <c r="AV48" s="71">
        <v>3</v>
      </c>
      <c r="AW48" s="71">
        <v>4</v>
      </c>
      <c r="AX48" s="71">
        <v>0</v>
      </c>
      <c r="AY48" s="71">
        <v>3</v>
      </c>
      <c r="AZ48" s="836"/>
      <c r="BA48" s="565">
        <v>3</v>
      </c>
      <c r="BB48" s="565">
        <v>3</v>
      </c>
      <c r="BC48" s="565">
        <v>2</v>
      </c>
      <c r="BD48" s="453">
        <v>1</v>
      </c>
      <c r="BE48" s="565">
        <v>1</v>
      </c>
      <c r="BF48" s="565">
        <v>4</v>
      </c>
      <c r="BG48" s="565">
        <v>4</v>
      </c>
      <c r="BH48" s="565">
        <v>4</v>
      </c>
      <c r="BI48" s="565">
        <v>4</v>
      </c>
      <c r="BJ48" s="565">
        <v>4</v>
      </c>
      <c r="BK48" s="565">
        <v>4</v>
      </c>
      <c r="BL48" s="565">
        <v>3</v>
      </c>
      <c r="BM48" s="565">
        <v>3</v>
      </c>
      <c r="BN48" s="565">
        <v>4</v>
      </c>
      <c r="BO48" s="565">
        <v>4</v>
      </c>
      <c r="BP48" s="453">
        <v>4</v>
      </c>
    </row>
    <row r="49" spans="1:68">
      <c r="A49" s="2">
        <v>249</v>
      </c>
      <c r="B49" s="653">
        <v>12</v>
      </c>
      <c r="C49" s="669"/>
      <c r="D49" s="676">
        <v>55</v>
      </c>
      <c r="E49" s="511"/>
      <c r="F49" s="71">
        <v>20</v>
      </c>
      <c r="G49" s="71">
        <v>25</v>
      </c>
      <c r="H49" s="71">
        <v>40</v>
      </c>
      <c r="I49" s="71">
        <v>15</v>
      </c>
      <c r="J49" s="71">
        <v>3</v>
      </c>
      <c r="K49" s="71">
        <v>50</v>
      </c>
      <c r="L49" s="71">
        <v>20</v>
      </c>
      <c r="M49" s="71">
        <v>20</v>
      </c>
      <c r="N49" s="71">
        <v>20</v>
      </c>
      <c r="O49" s="71">
        <v>70</v>
      </c>
      <c r="P49" s="71">
        <v>30</v>
      </c>
      <c r="Q49" s="71">
        <v>25</v>
      </c>
      <c r="R49" s="71">
        <v>20</v>
      </c>
      <c r="S49" s="71">
        <v>20</v>
      </c>
      <c r="T49" s="71">
        <v>25</v>
      </c>
      <c r="U49" s="71">
        <v>40</v>
      </c>
      <c r="V49" s="268">
        <v>25</v>
      </c>
      <c r="W49" s="511"/>
      <c r="X49" s="202">
        <f t="shared" si="27"/>
        <v>11</v>
      </c>
      <c r="Y49" s="202">
        <f t="shared" si="28"/>
        <v>13.750000000000002</v>
      </c>
      <c r="Z49" s="202">
        <f t="shared" si="29"/>
        <v>22</v>
      </c>
      <c r="AA49" s="202">
        <f t="shared" si="30"/>
        <v>8.25</v>
      </c>
      <c r="AB49" s="202">
        <f t="shared" si="31"/>
        <v>1.6500000000000001</v>
      </c>
      <c r="AC49" s="202">
        <f t="shared" si="32"/>
        <v>27.500000000000004</v>
      </c>
      <c r="AD49" s="202">
        <f t="shared" si="33"/>
        <v>11</v>
      </c>
      <c r="AE49" s="202">
        <f t="shared" si="17"/>
        <v>11</v>
      </c>
      <c r="AF49" s="202">
        <f t="shared" si="18"/>
        <v>11</v>
      </c>
      <c r="AG49" s="202">
        <f t="shared" si="19"/>
        <v>38.5</v>
      </c>
      <c r="AH49" s="202">
        <f t="shared" si="20"/>
        <v>16.5</v>
      </c>
      <c r="AI49" s="202">
        <f t="shared" si="21"/>
        <v>13.750000000000002</v>
      </c>
      <c r="AJ49" s="202">
        <f t="shared" si="22"/>
        <v>11</v>
      </c>
      <c r="AK49" s="202">
        <f t="shared" si="23"/>
        <v>11</v>
      </c>
      <c r="AL49" s="202">
        <f t="shared" si="24"/>
        <v>13.750000000000002</v>
      </c>
      <c r="AM49" s="202">
        <f t="shared" si="25"/>
        <v>22</v>
      </c>
      <c r="AN49" s="202">
        <f t="shared" si="26"/>
        <v>13.750000000000002</v>
      </c>
      <c r="AO49" s="672"/>
      <c r="AP49" s="71">
        <v>3</v>
      </c>
      <c r="AQ49" s="71">
        <v>4</v>
      </c>
      <c r="AR49" s="71">
        <v>4</v>
      </c>
      <c r="AS49" s="71">
        <v>3</v>
      </c>
      <c r="AT49" s="71">
        <v>3</v>
      </c>
      <c r="AU49" s="71">
        <v>4</v>
      </c>
      <c r="AV49" s="71">
        <v>4</v>
      </c>
      <c r="AW49" s="71">
        <v>4</v>
      </c>
      <c r="AX49" s="71">
        <v>0</v>
      </c>
      <c r="AY49" s="71">
        <v>2</v>
      </c>
      <c r="AZ49" s="836"/>
      <c r="BA49" s="453">
        <v>3</v>
      </c>
      <c r="BB49" s="453">
        <v>2</v>
      </c>
      <c r="BC49" s="453">
        <v>2</v>
      </c>
      <c r="BD49" s="453">
        <v>1</v>
      </c>
      <c r="BE49" s="453">
        <v>2</v>
      </c>
      <c r="BF49" s="453">
        <v>3</v>
      </c>
      <c r="BG49" s="453">
        <v>3</v>
      </c>
      <c r="BH49" s="453">
        <v>4</v>
      </c>
      <c r="BI49" s="453">
        <v>4</v>
      </c>
      <c r="BJ49" s="453">
        <v>4</v>
      </c>
      <c r="BK49" s="453">
        <v>3</v>
      </c>
      <c r="BL49" s="453">
        <v>2</v>
      </c>
      <c r="BM49" s="453">
        <v>2</v>
      </c>
      <c r="BN49" s="453">
        <v>3</v>
      </c>
      <c r="BO49" s="453">
        <v>4</v>
      </c>
      <c r="BP49" s="453">
        <v>3</v>
      </c>
    </row>
    <row r="50" spans="1:68">
      <c r="A50" s="2">
        <v>255</v>
      </c>
      <c r="B50" s="653">
        <v>20</v>
      </c>
      <c r="C50" s="669"/>
      <c r="D50" s="673">
        <v>35</v>
      </c>
      <c r="E50" s="511"/>
      <c r="F50" s="39">
        <v>0</v>
      </c>
      <c r="G50" s="39">
        <v>95</v>
      </c>
      <c r="H50" s="39">
        <v>95</v>
      </c>
      <c r="I50" s="39">
        <v>90</v>
      </c>
      <c r="J50" s="39">
        <v>20</v>
      </c>
      <c r="K50" s="39">
        <v>75</v>
      </c>
      <c r="L50" s="39">
        <v>85</v>
      </c>
      <c r="M50" s="39">
        <v>50</v>
      </c>
      <c r="N50" s="39">
        <v>50</v>
      </c>
      <c r="O50" s="39">
        <v>85</v>
      </c>
      <c r="P50" s="39">
        <v>95</v>
      </c>
      <c r="Q50" s="39">
        <v>50</v>
      </c>
      <c r="R50" s="39">
        <v>90</v>
      </c>
      <c r="S50" s="39">
        <v>95</v>
      </c>
      <c r="T50" s="39">
        <v>90</v>
      </c>
      <c r="U50" s="39">
        <v>95</v>
      </c>
      <c r="V50" s="674">
        <v>85</v>
      </c>
      <c r="W50" s="511"/>
      <c r="X50" s="202">
        <f t="shared" si="27"/>
        <v>0</v>
      </c>
      <c r="Y50" s="202">
        <f t="shared" si="28"/>
        <v>33.25</v>
      </c>
      <c r="Z50" s="202">
        <f t="shared" si="29"/>
        <v>33.25</v>
      </c>
      <c r="AA50" s="202">
        <f t="shared" si="30"/>
        <v>31.499999999999996</v>
      </c>
      <c r="AB50" s="202">
        <f t="shared" si="31"/>
        <v>7</v>
      </c>
      <c r="AC50" s="202">
        <f t="shared" si="32"/>
        <v>26.25</v>
      </c>
      <c r="AD50" s="202">
        <f t="shared" si="33"/>
        <v>29.749999999999996</v>
      </c>
      <c r="AE50" s="202">
        <f t="shared" si="17"/>
        <v>17.5</v>
      </c>
      <c r="AF50" s="202">
        <f t="shared" si="18"/>
        <v>17.5</v>
      </c>
      <c r="AG50" s="202">
        <f t="shared" si="19"/>
        <v>29.749999999999996</v>
      </c>
      <c r="AH50" s="202">
        <f t="shared" si="20"/>
        <v>33.25</v>
      </c>
      <c r="AI50" s="202">
        <f t="shared" si="21"/>
        <v>17.5</v>
      </c>
      <c r="AJ50" s="202">
        <f t="shared" si="22"/>
        <v>31.499999999999996</v>
      </c>
      <c r="AK50" s="202">
        <f t="shared" si="23"/>
        <v>33.25</v>
      </c>
      <c r="AL50" s="202">
        <f t="shared" si="24"/>
        <v>31.499999999999996</v>
      </c>
      <c r="AM50" s="202">
        <f t="shared" si="25"/>
        <v>33.25</v>
      </c>
      <c r="AN50" s="202">
        <f t="shared" si="26"/>
        <v>29.749999999999996</v>
      </c>
      <c r="AO50" s="675"/>
      <c r="AP50" s="39">
        <v>3</v>
      </c>
      <c r="AQ50" s="39">
        <v>4</v>
      </c>
      <c r="AR50" s="39">
        <v>3</v>
      </c>
      <c r="AS50" s="39">
        <v>4</v>
      </c>
      <c r="AT50" s="39">
        <v>3</v>
      </c>
      <c r="AU50" s="39">
        <v>4</v>
      </c>
      <c r="AV50" s="39">
        <v>2</v>
      </c>
      <c r="AW50" s="39">
        <v>3</v>
      </c>
      <c r="AX50" s="39">
        <v>1</v>
      </c>
      <c r="AY50" s="39">
        <v>3</v>
      </c>
      <c r="AZ50" s="836"/>
      <c r="BA50" s="524">
        <v>4</v>
      </c>
      <c r="BB50" s="524">
        <v>3</v>
      </c>
      <c r="BC50" s="524">
        <v>2</v>
      </c>
      <c r="BD50" s="524">
        <v>2</v>
      </c>
      <c r="BE50" s="524">
        <v>3</v>
      </c>
      <c r="BF50" s="524">
        <v>3</v>
      </c>
      <c r="BG50" s="524">
        <v>3</v>
      </c>
      <c r="BH50" s="524">
        <v>4</v>
      </c>
      <c r="BI50" s="524">
        <v>4</v>
      </c>
      <c r="BJ50" s="524">
        <v>3</v>
      </c>
      <c r="BK50" s="524">
        <v>4</v>
      </c>
      <c r="BL50" s="524">
        <v>4</v>
      </c>
      <c r="BM50" s="524">
        <v>3</v>
      </c>
      <c r="BN50" s="524">
        <v>4</v>
      </c>
      <c r="BO50" s="524">
        <v>4</v>
      </c>
      <c r="BP50" s="558">
        <v>4</v>
      </c>
    </row>
    <row r="51" spans="1:68">
      <c r="A51" s="2">
        <v>269</v>
      </c>
      <c r="B51" s="652">
        <v>20</v>
      </c>
      <c r="C51" s="669"/>
      <c r="D51" s="676">
        <v>50</v>
      </c>
      <c r="E51" s="511"/>
      <c r="F51" s="71">
        <v>0</v>
      </c>
      <c r="G51" s="71">
        <v>80</v>
      </c>
      <c r="H51" s="71">
        <v>100</v>
      </c>
      <c r="I51" s="71">
        <v>100</v>
      </c>
      <c r="J51" s="71">
        <v>5</v>
      </c>
      <c r="K51" s="71">
        <v>30</v>
      </c>
      <c r="L51" s="71">
        <v>30</v>
      </c>
      <c r="M51" s="34">
        <v>40</v>
      </c>
      <c r="N51" s="34">
        <v>0</v>
      </c>
      <c r="O51" s="34">
        <v>90</v>
      </c>
      <c r="P51" s="34">
        <v>70</v>
      </c>
      <c r="Q51" s="34">
        <v>40</v>
      </c>
      <c r="R51" s="34">
        <v>100</v>
      </c>
      <c r="S51" s="34">
        <v>100</v>
      </c>
      <c r="T51" s="34">
        <v>50</v>
      </c>
      <c r="U51" s="34">
        <v>50</v>
      </c>
      <c r="V51" s="678">
        <v>100</v>
      </c>
      <c r="W51" s="511"/>
      <c r="X51" s="202">
        <f t="shared" si="27"/>
        <v>0</v>
      </c>
      <c r="Y51" s="202">
        <f t="shared" si="28"/>
        <v>40</v>
      </c>
      <c r="Z51" s="202">
        <f t="shared" si="29"/>
        <v>50</v>
      </c>
      <c r="AA51" s="202">
        <f t="shared" si="30"/>
        <v>50</v>
      </c>
      <c r="AB51" s="202">
        <f t="shared" si="31"/>
        <v>2.5</v>
      </c>
      <c r="AC51" s="202">
        <f t="shared" si="32"/>
        <v>15</v>
      </c>
      <c r="AD51" s="202">
        <f t="shared" si="33"/>
        <v>15</v>
      </c>
      <c r="AE51" s="202">
        <f t="shared" si="17"/>
        <v>20</v>
      </c>
      <c r="AF51" s="202">
        <f t="shared" si="18"/>
        <v>0</v>
      </c>
      <c r="AG51" s="202">
        <f t="shared" si="19"/>
        <v>45</v>
      </c>
      <c r="AH51" s="202">
        <f t="shared" si="20"/>
        <v>35</v>
      </c>
      <c r="AI51" s="202">
        <f t="shared" si="21"/>
        <v>20</v>
      </c>
      <c r="AJ51" s="202">
        <f t="shared" si="22"/>
        <v>50</v>
      </c>
      <c r="AK51" s="202">
        <f t="shared" si="23"/>
        <v>50</v>
      </c>
      <c r="AL51" s="202">
        <f t="shared" si="24"/>
        <v>25</v>
      </c>
      <c r="AM51" s="202">
        <f t="shared" si="25"/>
        <v>25</v>
      </c>
      <c r="AN51" s="202">
        <f t="shared" si="26"/>
        <v>50</v>
      </c>
      <c r="AO51" s="672"/>
      <c r="AP51" s="34">
        <v>2</v>
      </c>
      <c r="AQ51" s="34">
        <v>3</v>
      </c>
      <c r="AR51" s="34">
        <v>1</v>
      </c>
      <c r="AS51" s="34">
        <v>4</v>
      </c>
      <c r="AT51" s="34">
        <v>4</v>
      </c>
      <c r="AU51" s="34">
        <v>4</v>
      </c>
      <c r="AV51" s="34">
        <v>3</v>
      </c>
      <c r="AW51" s="34">
        <v>2</v>
      </c>
      <c r="AX51" s="34">
        <v>4</v>
      </c>
      <c r="AY51" s="34">
        <v>3</v>
      </c>
      <c r="AZ51" s="836"/>
      <c r="BA51" s="522">
        <v>3</v>
      </c>
      <c r="BB51" s="522">
        <v>4</v>
      </c>
      <c r="BC51" s="522">
        <v>2</v>
      </c>
      <c r="BD51" s="522">
        <v>0</v>
      </c>
      <c r="BE51" s="522">
        <v>4</v>
      </c>
      <c r="BF51" s="522">
        <v>999</v>
      </c>
      <c r="BG51" s="522">
        <v>3</v>
      </c>
      <c r="BH51" s="522">
        <v>4</v>
      </c>
      <c r="BI51" s="522">
        <v>4</v>
      </c>
      <c r="BJ51" s="522">
        <v>4</v>
      </c>
      <c r="BK51" s="522">
        <v>999</v>
      </c>
      <c r="BL51" s="522">
        <v>3</v>
      </c>
      <c r="BM51" s="522">
        <v>3</v>
      </c>
      <c r="BN51" s="522">
        <v>3</v>
      </c>
      <c r="BO51" s="522">
        <v>4</v>
      </c>
      <c r="BP51" s="522">
        <v>3</v>
      </c>
    </row>
    <row r="52" spans="1:68">
      <c r="A52" s="2">
        <v>270</v>
      </c>
      <c r="B52" s="652">
        <v>76</v>
      </c>
      <c r="C52" s="669"/>
      <c r="D52" s="676">
        <v>76</v>
      </c>
      <c r="E52" s="511"/>
      <c r="F52" s="71">
        <v>999</v>
      </c>
      <c r="G52" s="71">
        <v>999</v>
      </c>
      <c r="H52" s="71">
        <v>999</v>
      </c>
      <c r="I52" s="71">
        <v>100</v>
      </c>
      <c r="J52" s="71">
        <v>10</v>
      </c>
      <c r="K52" s="71">
        <v>999</v>
      </c>
      <c r="L52" s="71">
        <v>999</v>
      </c>
      <c r="M52" s="34">
        <v>20</v>
      </c>
      <c r="N52" s="34">
        <v>25</v>
      </c>
      <c r="O52" s="34">
        <v>100</v>
      </c>
      <c r="P52" s="34">
        <v>75</v>
      </c>
      <c r="Q52" s="34">
        <v>25</v>
      </c>
      <c r="R52" s="34">
        <v>50</v>
      </c>
      <c r="S52" s="34">
        <v>75</v>
      </c>
      <c r="T52" s="34">
        <v>75</v>
      </c>
      <c r="U52" s="34">
        <v>95</v>
      </c>
      <c r="V52" s="678">
        <v>95</v>
      </c>
      <c r="W52" s="511"/>
      <c r="X52" s="202">
        <f t="shared" si="27"/>
        <v>0</v>
      </c>
      <c r="Y52" s="202">
        <f t="shared" si="28"/>
        <v>0</v>
      </c>
      <c r="Z52" s="202">
        <f t="shared" si="29"/>
        <v>0</v>
      </c>
      <c r="AA52" s="202">
        <f t="shared" si="30"/>
        <v>76</v>
      </c>
      <c r="AB52" s="202">
        <f t="shared" si="31"/>
        <v>7.6</v>
      </c>
      <c r="AC52" s="202">
        <f t="shared" si="32"/>
        <v>0</v>
      </c>
      <c r="AD52" s="202">
        <f t="shared" si="33"/>
        <v>0</v>
      </c>
      <c r="AE52" s="202">
        <f t="shared" si="17"/>
        <v>15.2</v>
      </c>
      <c r="AF52" s="202">
        <f t="shared" si="18"/>
        <v>19</v>
      </c>
      <c r="AG52" s="202">
        <f t="shared" si="19"/>
        <v>76</v>
      </c>
      <c r="AH52" s="202">
        <f t="shared" si="20"/>
        <v>57</v>
      </c>
      <c r="AI52" s="202">
        <f t="shared" si="21"/>
        <v>19</v>
      </c>
      <c r="AJ52" s="202">
        <f t="shared" si="22"/>
        <v>38</v>
      </c>
      <c r="AK52" s="202">
        <f t="shared" si="23"/>
        <v>57</v>
      </c>
      <c r="AL52" s="202">
        <f t="shared" si="24"/>
        <v>57</v>
      </c>
      <c r="AM52" s="202">
        <f t="shared" si="25"/>
        <v>72.2</v>
      </c>
      <c r="AN52" s="202">
        <f t="shared" si="26"/>
        <v>72.2</v>
      </c>
      <c r="AO52" s="672"/>
      <c r="AP52" s="34">
        <v>3</v>
      </c>
      <c r="AQ52" s="34">
        <v>4</v>
      </c>
      <c r="AR52" s="34">
        <v>3</v>
      </c>
      <c r="AS52" s="34">
        <v>4</v>
      </c>
      <c r="AT52" s="34">
        <v>4</v>
      </c>
      <c r="AU52" s="34">
        <v>4</v>
      </c>
      <c r="AV52" s="34">
        <v>4</v>
      </c>
      <c r="AW52" s="34">
        <v>4</v>
      </c>
      <c r="AX52" s="34">
        <v>0</v>
      </c>
      <c r="AY52" s="34">
        <v>4</v>
      </c>
      <c r="AZ52" s="836"/>
      <c r="BA52" s="522">
        <v>3</v>
      </c>
      <c r="BB52" s="522">
        <v>2</v>
      </c>
      <c r="BC52" s="522">
        <v>1</v>
      </c>
      <c r="BD52" s="522">
        <v>0</v>
      </c>
      <c r="BE52" s="522">
        <v>4</v>
      </c>
      <c r="BF52" s="522">
        <v>999</v>
      </c>
      <c r="BG52" s="522">
        <v>999</v>
      </c>
      <c r="BH52" s="522">
        <v>3</v>
      </c>
      <c r="BI52" s="522">
        <v>3</v>
      </c>
      <c r="BJ52" s="522">
        <v>4</v>
      </c>
      <c r="BK52" s="522">
        <v>4</v>
      </c>
      <c r="BL52" s="522">
        <v>2</v>
      </c>
      <c r="BM52" s="522">
        <v>4</v>
      </c>
      <c r="BN52" s="522">
        <v>4</v>
      </c>
      <c r="BO52" s="522">
        <v>4</v>
      </c>
      <c r="BP52" s="522">
        <v>999</v>
      </c>
    </row>
    <row r="53" spans="1:68">
      <c r="A53" s="2">
        <v>281</v>
      </c>
      <c r="B53" s="654">
        <v>50</v>
      </c>
      <c r="C53" s="669"/>
      <c r="D53" s="680">
        <v>230</v>
      </c>
      <c r="E53" s="511"/>
      <c r="F53" s="71">
        <v>30</v>
      </c>
      <c r="G53" s="71">
        <v>90</v>
      </c>
      <c r="H53" s="71">
        <v>40</v>
      </c>
      <c r="I53" s="71">
        <v>70</v>
      </c>
      <c r="J53" s="71">
        <v>50</v>
      </c>
      <c r="K53" s="71">
        <v>60</v>
      </c>
      <c r="L53" s="71">
        <v>50</v>
      </c>
      <c r="M53" s="71">
        <v>60</v>
      </c>
      <c r="N53" s="71">
        <v>40</v>
      </c>
      <c r="O53" s="71">
        <v>55</v>
      </c>
      <c r="P53" s="71">
        <v>55</v>
      </c>
      <c r="Q53" s="71">
        <v>35</v>
      </c>
      <c r="R53" s="71">
        <v>60</v>
      </c>
      <c r="S53" s="71">
        <v>35</v>
      </c>
      <c r="T53" s="71">
        <v>85</v>
      </c>
      <c r="U53" s="71">
        <v>80</v>
      </c>
      <c r="V53" s="268">
        <v>65</v>
      </c>
      <c r="W53" s="508"/>
      <c r="X53" s="202">
        <f t="shared" si="27"/>
        <v>69</v>
      </c>
      <c r="Y53" s="202">
        <f t="shared" si="28"/>
        <v>206.99999999999997</v>
      </c>
      <c r="Z53" s="202">
        <f t="shared" si="29"/>
        <v>92</v>
      </c>
      <c r="AA53" s="202">
        <f t="shared" si="30"/>
        <v>161</v>
      </c>
      <c r="AB53" s="202">
        <f t="shared" si="31"/>
        <v>114.99999999999999</v>
      </c>
      <c r="AC53" s="202">
        <f t="shared" si="32"/>
        <v>138</v>
      </c>
      <c r="AD53" s="202">
        <f t="shared" si="33"/>
        <v>114.99999999999999</v>
      </c>
      <c r="AE53" s="202">
        <f t="shared" si="17"/>
        <v>138</v>
      </c>
      <c r="AF53" s="202">
        <f t="shared" si="18"/>
        <v>92</v>
      </c>
      <c r="AG53" s="202">
        <f t="shared" si="19"/>
        <v>126.49999999999999</v>
      </c>
      <c r="AH53" s="202">
        <f t="shared" si="20"/>
        <v>126.49999999999999</v>
      </c>
      <c r="AI53" s="202">
        <f t="shared" si="21"/>
        <v>80.5</v>
      </c>
      <c r="AJ53" s="202">
        <f t="shared" si="22"/>
        <v>138</v>
      </c>
      <c r="AK53" s="202">
        <f t="shared" si="23"/>
        <v>80.5</v>
      </c>
      <c r="AL53" s="202">
        <f t="shared" si="24"/>
        <v>195.49999999999997</v>
      </c>
      <c r="AM53" s="202">
        <f t="shared" si="25"/>
        <v>184</v>
      </c>
      <c r="AN53" s="202">
        <f t="shared" si="26"/>
        <v>149.5</v>
      </c>
      <c r="AO53" s="672"/>
      <c r="AP53" s="71">
        <v>2</v>
      </c>
      <c r="AQ53" s="71">
        <v>3</v>
      </c>
      <c r="AR53" s="71">
        <v>3</v>
      </c>
      <c r="AS53" s="71">
        <v>4</v>
      </c>
      <c r="AT53" s="71">
        <v>4</v>
      </c>
      <c r="AU53" s="71">
        <v>4</v>
      </c>
      <c r="AV53" s="71">
        <v>3</v>
      </c>
      <c r="AW53" s="71">
        <v>4</v>
      </c>
      <c r="AX53" s="71">
        <v>0</v>
      </c>
      <c r="AY53" s="71">
        <v>3</v>
      </c>
      <c r="AZ53" s="836"/>
      <c r="BA53" s="524">
        <v>3</v>
      </c>
      <c r="BB53" s="524">
        <v>2</v>
      </c>
      <c r="BC53" s="524">
        <v>2</v>
      </c>
      <c r="BD53" s="524">
        <v>1</v>
      </c>
      <c r="BE53" s="524">
        <v>2</v>
      </c>
      <c r="BF53" s="524">
        <v>4</v>
      </c>
      <c r="BG53" s="524">
        <v>4</v>
      </c>
      <c r="BH53" s="524">
        <v>4</v>
      </c>
      <c r="BI53" s="524">
        <v>4</v>
      </c>
      <c r="BJ53" s="524">
        <v>3</v>
      </c>
      <c r="BK53" s="524">
        <v>3</v>
      </c>
      <c r="BL53" s="524">
        <v>2</v>
      </c>
      <c r="BM53" s="524">
        <v>2</v>
      </c>
      <c r="BN53" s="524">
        <v>3</v>
      </c>
      <c r="BO53" s="524">
        <v>3</v>
      </c>
      <c r="BP53" s="524">
        <v>3</v>
      </c>
    </row>
    <row r="54" spans="1:68">
      <c r="A54" s="2">
        <v>282</v>
      </c>
      <c r="B54" s="653">
        <v>9</v>
      </c>
      <c r="C54" s="669"/>
      <c r="D54" s="680">
        <v>60</v>
      </c>
      <c r="E54" s="511"/>
      <c r="F54" s="71">
        <v>0</v>
      </c>
      <c r="G54" s="71">
        <v>20</v>
      </c>
      <c r="H54" s="71">
        <v>50</v>
      </c>
      <c r="I54" s="71">
        <v>50</v>
      </c>
      <c r="J54" s="71">
        <v>80</v>
      </c>
      <c r="K54" s="71">
        <v>30</v>
      </c>
      <c r="L54" s="71">
        <v>30</v>
      </c>
      <c r="M54" s="71">
        <v>30</v>
      </c>
      <c r="N54" s="71">
        <v>40</v>
      </c>
      <c r="O54" s="71">
        <v>50</v>
      </c>
      <c r="P54" s="71">
        <v>50</v>
      </c>
      <c r="Q54" s="71">
        <v>30</v>
      </c>
      <c r="R54" s="71">
        <v>50</v>
      </c>
      <c r="S54" s="71">
        <v>40</v>
      </c>
      <c r="T54" s="71">
        <v>80</v>
      </c>
      <c r="U54" s="71">
        <v>80</v>
      </c>
      <c r="V54" s="268">
        <v>50</v>
      </c>
      <c r="W54" s="511"/>
      <c r="X54" s="202">
        <f t="shared" si="27"/>
        <v>0</v>
      </c>
      <c r="Y54" s="202">
        <f t="shared" si="28"/>
        <v>12</v>
      </c>
      <c r="Z54" s="202">
        <f t="shared" si="29"/>
        <v>30</v>
      </c>
      <c r="AA54" s="202">
        <f t="shared" si="30"/>
        <v>30</v>
      </c>
      <c r="AB54" s="202">
        <f t="shared" si="31"/>
        <v>48</v>
      </c>
      <c r="AC54" s="202">
        <f t="shared" si="32"/>
        <v>18</v>
      </c>
      <c r="AD54" s="202">
        <f t="shared" si="33"/>
        <v>18</v>
      </c>
      <c r="AE54" s="202">
        <f t="shared" si="17"/>
        <v>18</v>
      </c>
      <c r="AF54" s="202">
        <f t="shared" si="18"/>
        <v>24</v>
      </c>
      <c r="AG54" s="202">
        <f t="shared" si="19"/>
        <v>30</v>
      </c>
      <c r="AH54" s="202">
        <f t="shared" si="20"/>
        <v>30</v>
      </c>
      <c r="AI54" s="202">
        <f t="shared" si="21"/>
        <v>18</v>
      </c>
      <c r="AJ54" s="202">
        <f t="shared" si="22"/>
        <v>30</v>
      </c>
      <c r="AK54" s="202">
        <f t="shared" si="23"/>
        <v>24</v>
      </c>
      <c r="AL54" s="202">
        <f t="shared" si="24"/>
        <v>48</v>
      </c>
      <c r="AM54" s="202">
        <f t="shared" si="25"/>
        <v>48</v>
      </c>
      <c r="AN54" s="202">
        <f t="shared" si="26"/>
        <v>30</v>
      </c>
      <c r="AO54" s="672"/>
      <c r="AP54" s="71">
        <v>3</v>
      </c>
      <c r="AQ54" s="71">
        <v>3</v>
      </c>
      <c r="AR54" s="71">
        <v>3</v>
      </c>
      <c r="AS54" s="71">
        <v>3</v>
      </c>
      <c r="AT54" s="71">
        <v>3</v>
      </c>
      <c r="AU54" s="71">
        <v>4</v>
      </c>
      <c r="AV54" s="71">
        <v>4</v>
      </c>
      <c r="AW54" s="71">
        <v>3</v>
      </c>
      <c r="AX54" s="71">
        <v>0</v>
      </c>
      <c r="AY54" s="71">
        <v>4</v>
      </c>
      <c r="AZ54" s="836"/>
      <c r="BA54" s="170"/>
      <c r="BB54" s="170"/>
      <c r="BC54" s="170"/>
      <c r="BD54" s="170"/>
      <c r="BE54" s="170"/>
      <c r="BF54" s="170"/>
      <c r="BG54" s="170"/>
      <c r="BH54" s="170"/>
      <c r="BI54" s="170"/>
      <c r="BJ54" s="170"/>
      <c r="BK54" s="170"/>
      <c r="BL54" s="170"/>
      <c r="BM54" s="170"/>
      <c r="BN54" s="170"/>
      <c r="BO54" s="170"/>
      <c r="BP54" s="170"/>
    </row>
    <row r="55" spans="1:68">
      <c r="A55" s="2">
        <v>403</v>
      </c>
      <c r="B55" s="653">
        <v>27</v>
      </c>
      <c r="C55" s="669"/>
      <c r="D55" s="705">
        <v>53</v>
      </c>
      <c r="E55" s="511"/>
      <c r="F55" s="71">
        <v>70</v>
      </c>
      <c r="G55" s="71">
        <v>20</v>
      </c>
      <c r="H55" s="71">
        <v>80</v>
      </c>
      <c r="I55" s="71">
        <v>90</v>
      </c>
      <c r="J55" s="71">
        <v>80</v>
      </c>
      <c r="K55" s="71">
        <v>80</v>
      </c>
      <c r="L55" s="71">
        <v>80</v>
      </c>
      <c r="M55" s="210">
        <v>75</v>
      </c>
      <c r="N55" s="210">
        <v>20</v>
      </c>
      <c r="O55" s="210">
        <v>100</v>
      </c>
      <c r="P55" s="210">
        <v>70</v>
      </c>
      <c r="Q55" s="210">
        <v>30</v>
      </c>
      <c r="R55" s="210">
        <v>70</v>
      </c>
      <c r="S55" s="210">
        <v>60</v>
      </c>
      <c r="T55" s="210">
        <v>60</v>
      </c>
      <c r="U55" s="210">
        <v>70</v>
      </c>
      <c r="V55" s="699">
        <v>90</v>
      </c>
      <c r="W55" s="511"/>
      <c r="X55" s="202">
        <f t="shared" si="27"/>
        <v>37.1</v>
      </c>
      <c r="Y55" s="202">
        <f t="shared" si="28"/>
        <v>10.600000000000001</v>
      </c>
      <c r="Z55" s="202">
        <f t="shared" si="29"/>
        <v>42.400000000000006</v>
      </c>
      <c r="AA55" s="202">
        <f t="shared" si="30"/>
        <v>47.7</v>
      </c>
      <c r="AB55" s="202">
        <f t="shared" si="31"/>
        <v>42.400000000000006</v>
      </c>
      <c r="AC55" s="202">
        <f t="shared" si="32"/>
        <v>42.400000000000006</v>
      </c>
      <c r="AD55" s="202">
        <f t="shared" si="33"/>
        <v>42.400000000000006</v>
      </c>
      <c r="AE55" s="202">
        <f t="shared" si="17"/>
        <v>39.75</v>
      </c>
      <c r="AF55" s="202">
        <f t="shared" si="18"/>
        <v>10.600000000000001</v>
      </c>
      <c r="AG55" s="202">
        <f t="shared" si="19"/>
        <v>53</v>
      </c>
      <c r="AH55" s="202">
        <f t="shared" si="20"/>
        <v>37.1</v>
      </c>
      <c r="AI55" s="202">
        <f t="shared" si="21"/>
        <v>15.9</v>
      </c>
      <c r="AJ55" s="202">
        <f t="shared" si="22"/>
        <v>37.1</v>
      </c>
      <c r="AK55" s="202">
        <f t="shared" si="23"/>
        <v>31.8</v>
      </c>
      <c r="AL55" s="202">
        <f t="shared" si="24"/>
        <v>31.8</v>
      </c>
      <c r="AM55" s="202">
        <f t="shared" si="25"/>
        <v>37.1</v>
      </c>
      <c r="AN55" s="202">
        <f t="shared" si="26"/>
        <v>47.7</v>
      </c>
      <c r="AO55" s="672"/>
      <c r="AP55" s="210">
        <v>3</v>
      </c>
      <c r="AQ55" s="210">
        <v>3</v>
      </c>
      <c r="AR55" s="210">
        <v>3</v>
      </c>
      <c r="AS55" s="210">
        <v>2</v>
      </c>
      <c r="AT55" s="210">
        <v>4</v>
      </c>
      <c r="AU55" s="210">
        <v>3</v>
      </c>
      <c r="AV55" s="210">
        <v>3</v>
      </c>
      <c r="AW55" s="210">
        <v>3</v>
      </c>
      <c r="AX55" s="210">
        <v>0</v>
      </c>
      <c r="AY55" s="210">
        <v>3</v>
      </c>
      <c r="AZ55" s="836"/>
      <c r="BA55" s="453">
        <v>3</v>
      </c>
      <c r="BB55" s="453">
        <v>2</v>
      </c>
      <c r="BC55" s="453">
        <v>2</v>
      </c>
      <c r="BD55" s="453">
        <v>1</v>
      </c>
      <c r="BE55" s="453">
        <v>2</v>
      </c>
      <c r="BF55" s="453">
        <v>3</v>
      </c>
      <c r="BG55" s="453">
        <v>3</v>
      </c>
      <c r="BH55" s="453">
        <v>4</v>
      </c>
      <c r="BI55" s="453">
        <v>4</v>
      </c>
      <c r="BJ55" s="453">
        <v>4</v>
      </c>
      <c r="BK55" s="453">
        <v>3</v>
      </c>
      <c r="BL55" s="453">
        <v>2</v>
      </c>
      <c r="BM55" s="453">
        <v>2</v>
      </c>
      <c r="BN55" s="453">
        <v>3</v>
      </c>
      <c r="BO55" s="453">
        <v>4</v>
      </c>
      <c r="BP55" s="453">
        <v>3</v>
      </c>
    </row>
    <row r="56" spans="1:68">
      <c r="A56" s="2">
        <v>404</v>
      </c>
      <c r="B56" s="652">
        <v>20</v>
      </c>
      <c r="C56" s="669"/>
      <c r="D56" s="705">
        <v>25</v>
      </c>
      <c r="E56" s="511"/>
      <c r="F56" s="71">
        <v>25</v>
      </c>
      <c r="G56" s="71">
        <v>50</v>
      </c>
      <c r="H56" s="71">
        <v>100</v>
      </c>
      <c r="I56" s="71">
        <v>100</v>
      </c>
      <c r="J56" s="71">
        <v>50</v>
      </c>
      <c r="K56" s="71">
        <v>50</v>
      </c>
      <c r="L56" s="71">
        <v>50</v>
      </c>
      <c r="M56" s="34">
        <v>80</v>
      </c>
      <c r="N56" s="34">
        <v>50</v>
      </c>
      <c r="O56" s="34">
        <v>80</v>
      </c>
      <c r="P56" s="34">
        <v>50</v>
      </c>
      <c r="Q56" s="34">
        <v>50</v>
      </c>
      <c r="R56" s="34">
        <v>50</v>
      </c>
      <c r="S56" s="34">
        <v>50</v>
      </c>
      <c r="T56" s="34">
        <v>50</v>
      </c>
      <c r="U56" s="34">
        <v>50</v>
      </c>
      <c r="V56" s="678">
        <v>50</v>
      </c>
      <c r="W56" s="511"/>
      <c r="X56" s="202">
        <f t="shared" si="27"/>
        <v>6.25</v>
      </c>
      <c r="Y56" s="202">
        <f t="shared" si="28"/>
        <v>12.5</v>
      </c>
      <c r="Z56" s="202">
        <f t="shared" si="29"/>
        <v>25</v>
      </c>
      <c r="AA56" s="202">
        <f t="shared" si="30"/>
        <v>25</v>
      </c>
      <c r="AB56" s="202">
        <f t="shared" si="31"/>
        <v>12.5</v>
      </c>
      <c r="AC56" s="202">
        <f t="shared" si="32"/>
        <v>12.5</v>
      </c>
      <c r="AD56" s="202">
        <f t="shared" si="33"/>
        <v>12.5</v>
      </c>
      <c r="AE56" s="202">
        <f t="shared" si="17"/>
        <v>20</v>
      </c>
      <c r="AF56" s="202">
        <f t="shared" si="18"/>
        <v>12.5</v>
      </c>
      <c r="AG56" s="202">
        <f t="shared" si="19"/>
        <v>20</v>
      </c>
      <c r="AH56" s="202">
        <f t="shared" si="20"/>
        <v>12.5</v>
      </c>
      <c r="AI56" s="202">
        <f t="shared" si="21"/>
        <v>12.5</v>
      </c>
      <c r="AJ56" s="202">
        <f t="shared" si="22"/>
        <v>12.5</v>
      </c>
      <c r="AK56" s="202">
        <f t="shared" si="23"/>
        <v>12.5</v>
      </c>
      <c r="AL56" s="202">
        <f t="shared" si="24"/>
        <v>12.5</v>
      </c>
      <c r="AM56" s="202">
        <f t="shared" si="25"/>
        <v>12.5</v>
      </c>
      <c r="AN56" s="202">
        <f t="shared" si="26"/>
        <v>12.5</v>
      </c>
      <c r="AO56" s="672"/>
      <c r="AP56" s="34">
        <v>3</v>
      </c>
      <c r="AQ56" s="34">
        <v>4</v>
      </c>
      <c r="AR56" s="34">
        <v>2</v>
      </c>
      <c r="AS56" s="34">
        <v>4</v>
      </c>
      <c r="AT56" s="34">
        <v>4</v>
      </c>
      <c r="AU56" s="34">
        <v>2</v>
      </c>
      <c r="AV56" s="34">
        <v>3</v>
      </c>
      <c r="AW56" s="34">
        <v>3</v>
      </c>
      <c r="AX56" s="34">
        <v>3</v>
      </c>
      <c r="AY56" s="34">
        <v>3</v>
      </c>
      <c r="AZ56" s="836"/>
      <c r="BA56" s="522">
        <v>3</v>
      </c>
      <c r="BB56" s="522">
        <v>2</v>
      </c>
      <c r="BC56" s="522">
        <v>0</v>
      </c>
      <c r="BD56" s="522">
        <v>0</v>
      </c>
      <c r="BE56" s="522">
        <v>2</v>
      </c>
      <c r="BF56" s="522">
        <v>2</v>
      </c>
      <c r="BG56" s="522">
        <v>3</v>
      </c>
      <c r="BH56" s="522">
        <v>4</v>
      </c>
      <c r="BI56" s="522">
        <v>4</v>
      </c>
      <c r="BJ56" s="522">
        <v>3</v>
      </c>
      <c r="BK56" s="522">
        <v>4</v>
      </c>
      <c r="BL56" s="522">
        <v>4</v>
      </c>
      <c r="BM56" s="522">
        <v>1</v>
      </c>
      <c r="BN56" s="522">
        <v>4</v>
      </c>
      <c r="BO56" s="522">
        <v>4</v>
      </c>
      <c r="BP56" s="522">
        <v>3</v>
      </c>
    </row>
    <row r="57" spans="1:68">
      <c r="A57" s="2">
        <v>417</v>
      </c>
      <c r="B57" s="653">
        <v>20</v>
      </c>
      <c r="C57" s="669"/>
      <c r="D57" s="680">
        <v>136</v>
      </c>
      <c r="E57" s="511"/>
      <c r="F57" s="71">
        <v>999</v>
      </c>
      <c r="G57" s="71">
        <v>20</v>
      </c>
      <c r="H57" s="71">
        <v>100</v>
      </c>
      <c r="I57" s="71">
        <v>80</v>
      </c>
      <c r="J57" s="71">
        <v>30</v>
      </c>
      <c r="K57" s="71">
        <v>7</v>
      </c>
      <c r="L57" s="71">
        <v>15</v>
      </c>
      <c r="M57" s="210">
        <v>70</v>
      </c>
      <c r="N57" s="210">
        <v>20</v>
      </c>
      <c r="O57" s="210">
        <v>60</v>
      </c>
      <c r="P57" s="210">
        <v>65</v>
      </c>
      <c r="Q57" s="210">
        <v>10</v>
      </c>
      <c r="R57" s="210">
        <v>30</v>
      </c>
      <c r="S57" s="210">
        <v>30</v>
      </c>
      <c r="T57" s="210">
        <v>75</v>
      </c>
      <c r="U57" s="210">
        <v>55</v>
      </c>
      <c r="V57" s="699">
        <v>80</v>
      </c>
      <c r="W57" s="511"/>
      <c r="X57" s="202">
        <f t="shared" si="27"/>
        <v>0</v>
      </c>
      <c r="Y57" s="202">
        <f t="shared" si="28"/>
        <v>27.200000000000003</v>
      </c>
      <c r="Z57" s="202">
        <f t="shared" si="29"/>
        <v>136</v>
      </c>
      <c r="AA57" s="202">
        <f t="shared" si="30"/>
        <v>108.80000000000001</v>
      </c>
      <c r="AB57" s="202">
        <f t="shared" si="31"/>
        <v>40.800000000000004</v>
      </c>
      <c r="AC57" s="202">
        <f t="shared" si="32"/>
        <v>9.5200000000000014</v>
      </c>
      <c r="AD57" s="202">
        <f t="shared" si="33"/>
        <v>20.400000000000002</v>
      </c>
      <c r="AE57" s="202">
        <f t="shared" si="17"/>
        <v>95.2</v>
      </c>
      <c r="AF57" s="202">
        <f t="shared" si="18"/>
        <v>27.200000000000003</v>
      </c>
      <c r="AG57" s="202">
        <f t="shared" si="19"/>
        <v>81.600000000000009</v>
      </c>
      <c r="AH57" s="202">
        <f t="shared" si="20"/>
        <v>88.4</v>
      </c>
      <c r="AI57" s="202">
        <f t="shared" si="21"/>
        <v>13.600000000000001</v>
      </c>
      <c r="AJ57" s="202">
        <f t="shared" si="22"/>
        <v>40.800000000000004</v>
      </c>
      <c r="AK57" s="202">
        <f t="shared" si="23"/>
        <v>40.800000000000004</v>
      </c>
      <c r="AL57" s="202">
        <f t="shared" si="24"/>
        <v>102.00000000000001</v>
      </c>
      <c r="AM57" s="202">
        <f t="shared" si="25"/>
        <v>74.800000000000011</v>
      </c>
      <c r="AN57" s="202">
        <f t="shared" si="26"/>
        <v>108.80000000000001</v>
      </c>
      <c r="AO57" s="672"/>
      <c r="AP57" s="210">
        <v>3</v>
      </c>
      <c r="AQ57" s="210">
        <v>3</v>
      </c>
      <c r="AR57" s="464"/>
      <c r="AS57" s="210">
        <v>4</v>
      </c>
      <c r="AT57" s="210">
        <v>4</v>
      </c>
      <c r="AU57" s="210">
        <v>3</v>
      </c>
      <c r="AV57" s="210">
        <v>3</v>
      </c>
      <c r="AW57" s="210">
        <v>3</v>
      </c>
      <c r="AX57" s="210">
        <v>1</v>
      </c>
      <c r="AY57" s="210">
        <v>4</v>
      </c>
      <c r="AZ57" s="836"/>
      <c r="BA57" s="453">
        <v>3</v>
      </c>
      <c r="BB57" s="453">
        <v>2</v>
      </c>
      <c r="BC57" s="453">
        <v>2</v>
      </c>
      <c r="BD57" s="453">
        <v>2</v>
      </c>
      <c r="BE57" s="453">
        <v>3</v>
      </c>
      <c r="BF57" s="453">
        <v>3</v>
      </c>
      <c r="BG57" s="453">
        <v>2</v>
      </c>
      <c r="BH57" s="453">
        <v>3</v>
      </c>
      <c r="BI57" s="453">
        <v>3</v>
      </c>
      <c r="BJ57" s="453">
        <v>4</v>
      </c>
      <c r="BK57" s="453">
        <v>3</v>
      </c>
      <c r="BL57" s="453">
        <v>4</v>
      </c>
      <c r="BM57" s="453">
        <v>3</v>
      </c>
      <c r="BN57" s="453">
        <v>4</v>
      </c>
      <c r="BO57" s="453">
        <v>4</v>
      </c>
      <c r="BP57" s="453">
        <v>3</v>
      </c>
    </row>
    <row r="58" spans="1:68">
      <c r="A58" s="2">
        <v>418</v>
      </c>
      <c r="B58" s="653">
        <v>20</v>
      </c>
      <c r="C58" s="669"/>
      <c r="D58" s="706">
        <v>20</v>
      </c>
      <c r="E58" s="511"/>
      <c r="F58" s="71">
        <v>0</v>
      </c>
      <c r="G58" s="71">
        <v>75</v>
      </c>
      <c r="H58" s="71">
        <v>75</v>
      </c>
      <c r="I58" s="71">
        <v>100</v>
      </c>
      <c r="J58" s="71">
        <v>50</v>
      </c>
      <c r="K58" s="71">
        <v>50</v>
      </c>
      <c r="L58" s="71">
        <v>50</v>
      </c>
      <c r="M58" s="210">
        <v>100</v>
      </c>
      <c r="N58" s="464"/>
      <c r="O58" s="210">
        <v>100</v>
      </c>
      <c r="P58" s="210">
        <v>100</v>
      </c>
      <c r="Q58" s="464"/>
      <c r="R58" s="210">
        <v>100</v>
      </c>
      <c r="S58" s="210">
        <v>100</v>
      </c>
      <c r="T58" s="210">
        <v>100</v>
      </c>
      <c r="U58" s="210">
        <v>100</v>
      </c>
      <c r="V58" s="699">
        <v>100</v>
      </c>
      <c r="W58" s="508"/>
      <c r="X58" s="202">
        <f t="shared" si="27"/>
        <v>0</v>
      </c>
      <c r="Y58" s="202">
        <f t="shared" si="28"/>
        <v>15</v>
      </c>
      <c r="Z58" s="202">
        <f t="shared" si="29"/>
        <v>15</v>
      </c>
      <c r="AA58" s="202">
        <f t="shared" si="30"/>
        <v>20</v>
      </c>
      <c r="AB58" s="202">
        <f t="shared" si="31"/>
        <v>10</v>
      </c>
      <c r="AC58" s="202">
        <f t="shared" si="32"/>
        <v>10</v>
      </c>
      <c r="AD58" s="202">
        <f t="shared" si="33"/>
        <v>10</v>
      </c>
      <c r="AE58" s="202">
        <f t="shared" si="17"/>
        <v>20</v>
      </c>
      <c r="AF58" s="202">
        <f t="shared" si="18"/>
        <v>0</v>
      </c>
      <c r="AG58" s="202">
        <f t="shared" si="19"/>
        <v>20</v>
      </c>
      <c r="AH58" s="202">
        <f t="shared" si="20"/>
        <v>20</v>
      </c>
      <c r="AI58" s="202">
        <f t="shared" si="21"/>
        <v>0</v>
      </c>
      <c r="AJ58" s="202">
        <f t="shared" si="22"/>
        <v>20</v>
      </c>
      <c r="AK58" s="202">
        <f t="shared" si="23"/>
        <v>20</v>
      </c>
      <c r="AL58" s="202">
        <f t="shared" si="24"/>
        <v>20</v>
      </c>
      <c r="AM58" s="202">
        <f t="shared" si="25"/>
        <v>20</v>
      </c>
      <c r="AN58" s="202">
        <f t="shared" si="26"/>
        <v>20</v>
      </c>
      <c r="AO58" s="672"/>
      <c r="AP58" s="210">
        <v>4</v>
      </c>
      <c r="AQ58" s="210">
        <v>4</v>
      </c>
      <c r="AR58" s="210">
        <v>4</v>
      </c>
      <c r="AS58" s="210">
        <v>4</v>
      </c>
      <c r="AT58" s="210">
        <v>4</v>
      </c>
      <c r="AU58" s="210">
        <v>4</v>
      </c>
      <c r="AV58" s="210">
        <v>3</v>
      </c>
      <c r="AW58" s="210">
        <v>4</v>
      </c>
      <c r="AX58" s="210">
        <v>3</v>
      </c>
      <c r="AY58" s="210">
        <v>3</v>
      </c>
      <c r="AZ58" s="836"/>
      <c r="BA58" s="453">
        <v>3</v>
      </c>
      <c r="BB58" s="453">
        <v>4</v>
      </c>
      <c r="BC58" s="453">
        <v>0</v>
      </c>
      <c r="BD58" s="453">
        <v>0</v>
      </c>
      <c r="BE58" s="453">
        <v>4</v>
      </c>
      <c r="BF58" s="453">
        <v>2</v>
      </c>
      <c r="BG58" s="453">
        <v>2</v>
      </c>
      <c r="BH58" s="453">
        <v>4</v>
      </c>
      <c r="BI58" s="453">
        <v>4</v>
      </c>
      <c r="BJ58" s="453">
        <v>4</v>
      </c>
      <c r="BK58" s="453">
        <v>4</v>
      </c>
      <c r="BL58" s="453">
        <v>999</v>
      </c>
      <c r="BM58" s="453">
        <v>4</v>
      </c>
      <c r="BN58" s="453">
        <v>4</v>
      </c>
      <c r="BO58" s="453">
        <v>4</v>
      </c>
      <c r="BP58" s="453">
        <v>4</v>
      </c>
    </row>
    <row r="59" spans="1:68">
      <c r="A59" s="2">
        <v>437</v>
      </c>
      <c r="B59" s="653">
        <v>165</v>
      </c>
      <c r="C59" s="669"/>
      <c r="D59" s="706">
        <v>145</v>
      </c>
      <c r="E59" s="511"/>
      <c r="F59" s="71">
        <v>100</v>
      </c>
      <c r="G59" s="71">
        <v>999</v>
      </c>
      <c r="H59" s="71">
        <v>100</v>
      </c>
      <c r="I59" s="71">
        <v>100</v>
      </c>
      <c r="J59" s="71">
        <v>15</v>
      </c>
      <c r="K59" s="71">
        <v>999</v>
      </c>
      <c r="L59" s="71">
        <v>15</v>
      </c>
      <c r="M59" s="71">
        <v>50</v>
      </c>
      <c r="N59" s="71">
        <v>20</v>
      </c>
      <c r="O59" s="71">
        <v>80</v>
      </c>
      <c r="P59" s="71">
        <v>999</v>
      </c>
      <c r="Q59" s="71">
        <v>0</v>
      </c>
      <c r="R59" s="71">
        <v>90</v>
      </c>
      <c r="S59" s="71">
        <v>90</v>
      </c>
      <c r="T59" s="71">
        <v>90</v>
      </c>
      <c r="U59" s="71">
        <v>90</v>
      </c>
      <c r="V59" s="268">
        <v>90</v>
      </c>
      <c r="W59" s="511"/>
      <c r="X59" s="202">
        <f t="shared" si="27"/>
        <v>145</v>
      </c>
      <c r="Y59" s="202">
        <f t="shared" si="28"/>
        <v>0</v>
      </c>
      <c r="Z59" s="202">
        <f t="shared" si="29"/>
        <v>145</v>
      </c>
      <c r="AA59" s="202">
        <f t="shared" si="30"/>
        <v>145</v>
      </c>
      <c r="AB59" s="202">
        <f t="shared" si="31"/>
        <v>21.75</v>
      </c>
      <c r="AC59" s="202">
        <f t="shared" si="32"/>
        <v>0</v>
      </c>
      <c r="AD59" s="202">
        <f t="shared" si="33"/>
        <v>21.75</v>
      </c>
      <c r="AE59" s="202">
        <f t="shared" si="17"/>
        <v>72.5</v>
      </c>
      <c r="AF59" s="202">
        <f t="shared" si="18"/>
        <v>29</v>
      </c>
      <c r="AG59" s="202">
        <f t="shared" si="19"/>
        <v>116</v>
      </c>
      <c r="AH59" s="202">
        <f t="shared" si="20"/>
        <v>0</v>
      </c>
      <c r="AI59" s="202">
        <f t="shared" si="21"/>
        <v>0</v>
      </c>
      <c r="AJ59" s="202">
        <f t="shared" si="22"/>
        <v>130.5</v>
      </c>
      <c r="AK59" s="202">
        <f t="shared" si="23"/>
        <v>130.5</v>
      </c>
      <c r="AL59" s="202">
        <f t="shared" si="24"/>
        <v>130.5</v>
      </c>
      <c r="AM59" s="202">
        <f t="shared" si="25"/>
        <v>130.5</v>
      </c>
      <c r="AN59" s="202">
        <f t="shared" si="26"/>
        <v>130.5</v>
      </c>
      <c r="AO59" s="672"/>
      <c r="AP59" s="71">
        <v>2</v>
      </c>
      <c r="AQ59" s="71">
        <v>4</v>
      </c>
      <c r="AR59" s="71">
        <v>2</v>
      </c>
      <c r="AS59" s="71">
        <v>4</v>
      </c>
      <c r="AT59" s="71">
        <v>4</v>
      </c>
      <c r="AU59" s="71">
        <v>4</v>
      </c>
      <c r="AV59" s="71">
        <v>4</v>
      </c>
      <c r="AW59" s="71">
        <v>3</v>
      </c>
      <c r="AX59" s="71">
        <v>1</v>
      </c>
      <c r="AY59" s="71">
        <v>3</v>
      </c>
      <c r="AZ59" s="836"/>
      <c r="BA59" s="524">
        <v>3</v>
      </c>
      <c r="BB59" s="524">
        <v>3</v>
      </c>
      <c r="BC59" s="524">
        <v>2</v>
      </c>
      <c r="BD59" s="524">
        <v>2</v>
      </c>
      <c r="BE59" s="524">
        <v>3</v>
      </c>
      <c r="BF59" s="524">
        <v>999</v>
      </c>
      <c r="BG59" s="524">
        <v>999</v>
      </c>
      <c r="BH59" s="524">
        <v>2</v>
      </c>
      <c r="BI59" s="524">
        <v>2</v>
      </c>
      <c r="BJ59" s="524">
        <v>4</v>
      </c>
      <c r="BK59" s="524">
        <v>999</v>
      </c>
      <c r="BL59" s="524">
        <v>3</v>
      </c>
      <c r="BM59" s="524">
        <v>2</v>
      </c>
      <c r="BN59" s="524">
        <v>3</v>
      </c>
      <c r="BO59" s="524">
        <v>3</v>
      </c>
      <c r="BP59" s="524">
        <v>3</v>
      </c>
    </row>
    <row r="60" spans="1:68">
      <c r="A60" s="6">
        <v>482</v>
      </c>
      <c r="B60" s="653">
        <v>15</v>
      </c>
      <c r="C60" s="669"/>
      <c r="D60" s="706">
        <v>15</v>
      </c>
      <c r="E60" s="511"/>
      <c r="F60" s="111">
        <v>50</v>
      </c>
      <c r="G60" s="111">
        <v>10</v>
      </c>
      <c r="H60" s="111">
        <v>100</v>
      </c>
      <c r="I60" s="111">
        <v>80</v>
      </c>
      <c r="J60" s="111">
        <v>70</v>
      </c>
      <c r="K60" s="111">
        <v>70</v>
      </c>
      <c r="L60" s="111">
        <v>80</v>
      </c>
      <c r="M60" s="107">
        <v>40</v>
      </c>
      <c r="N60" s="107">
        <v>70</v>
      </c>
      <c r="O60" s="107">
        <v>999</v>
      </c>
      <c r="P60" s="107">
        <v>50</v>
      </c>
      <c r="Q60" s="107">
        <v>80</v>
      </c>
      <c r="R60" s="107">
        <v>60</v>
      </c>
      <c r="S60" s="107">
        <v>70</v>
      </c>
      <c r="T60" s="107">
        <v>999</v>
      </c>
      <c r="U60" s="107">
        <v>60</v>
      </c>
      <c r="V60" s="677">
        <v>999</v>
      </c>
      <c r="W60" s="511"/>
      <c r="X60" s="202">
        <f t="shared" si="27"/>
        <v>7.5</v>
      </c>
      <c r="Y60" s="202">
        <f t="shared" si="28"/>
        <v>1.5</v>
      </c>
      <c r="Z60" s="202">
        <f t="shared" si="29"/>
        <v>15</v>
      </c>
      <c r="AA60" s="202">
        <f t="shared" si="30"/>
        <v>12</v>
      </c>
      <c r="AB60" s="202">
        <f t="shared" si="31"/>
        <v>10.5</v>
      </c>
      <c r="AC60" s="202">
        <f t="shared" si="32"/>
        <v>10.5</v>
      </c>
      <c r="AD60" s="202">
        <f t="shared" si="33"/>
        <v>12</v>
      </c>
      <c r="AE60" s="202">
        <f t="shared" si="17"/>
        <v>6</v>
      </c>
      <c r="AF60" s="202">
        <f t="shared" si="18"/>
        <v>10.5</v>
      </c>
      <c r="AG60" s="202">
        <f t="shared" si="19"/>
        <v>0</v>
      </c>
      <c r="AH60" s="202">
        <f t="shared" si="20"/>
        <v>7.5</v>
      </c>
      <c r="AI60" s="202">
        <f t="shared" si="21"/>
        <v>12</v>
      </c>
      <c r="AJ60" s="202">
        <f t="shared" si="22"/>
        <v>9</v>
      </c>
      <c r="AK60" s="202">
        <f t="shared" si="23"/>
        <v>10.5</v>
      </c>
      <c r="AL60" s="202">
        <f t="shared" si="24"/>
        <v>0</v>
      </c>
      <c r="AM60" s="202">
        <f t="shared" si="25"/>
        <v>9</v>
      </c>
      <c r="AN60" s="202">
        <f t="shared" si="26"/>
        <v>0</v>
      </c>
      <c r="AO60" s="672"/>
      <c r="AP60" s="107"/>
      <c r="AQ60" s="107"/>
      <c r="AR60" s="107"/>
      <c r="AS60" s="107"/>
      <c r="AT60" s="107"/>
      <c r="AU60" s="107"/>
      <c r="AV60" s="107"/>
      <c r="AW60" s="107"/>
      <c r="AX60" s="107"/>
      <c r="AY60" s="107"/>
      <c r="AZ60" s="836"/>
      <c r="BA60" s="565">
        <v>3</v>
      </c>
      <c r="BB60" s="565">
        <v>2</v>
      </c>
      <c r="BC60" s="565">
        <v>1</v>
      </c>
      <c r="BD60" s="453">
        <v>1</v>
      </c>
      <c r="BE60" s="565">
        <v>0</v>
      </c>
      <c r="BF60" s="565">
        <v>2</v>
      </c>
      <c r="BG60" s="565">
        <v>999</v>
      </c>
      <c r="BH60" s="565">
        <v>4</v>
      </c>
      <c r="BI60" s="565">
        <v>3</v>
      </c>
      <c r="BJ60" s="565">
        <v>2</v>
      </c>
      <c r="BK60" s="565">
        <v>3</v>
      </c>
      <c r="BL60" s="565">
        <v>2</v>
      </c>
      <c r="BM60" s="565">
        <v>999</v>
      </c>
      <c r="BN60" s="565">
        <v>3</v>
      </c>
      <c r="BO60" s="565">
        <v>3</v>
      </c>
      <c r="BP60" s="453">
        <v>1</v>
      </c>
    </row>
    <row r="61" spans="1:68">
      <c r="A61" s="6">
        <v>483</v>
      </c>
      <c r="B61" s="653">
        <v>10</v>
      </c>
      <c r="C61" s="669"/>
      <c r="D61" s="676">
        <v>75</v>
      </c>
      <c r="E61" s="511"/>
      <c r="F61" s="111">
        <v>35</v>
      </c>
      <c r="G61" s="111">
        <v>50</v>
      </c>
      <c r="H61" s="111">
        <v>80</v>
      </c>
      <c r="I61" s="111">
        <v>80</v>
      </c>
      <c r="J61" s="111">
        <v>10</v>
      </c>
      <c r="K61" s="111">
        <v>40</v>
      </c>
      <c r="L61" s="111">
        <v>40</v>
      </c>
      <c r="M61" s="107">
        <v>30</v>
      </c>
      <c r="N61" s="107">
        <v>40</v>
      </c>
      <c r="O61" s="107">
        <v>50</v>
      </c>
      <c r="P61" s="107">
        <v>30</v>
      </c>
      <c r="Q61" s="107">
        <v>80</v>
      </c>
      <c r="R61" s="107">
        <v>30</v>
      </c>
      <c r="S61" s="107">
        <v>50</v>
      </c>
      <c r="T61" s="107">
        <v>100</v>
      </c>
      <c r="U61" s="107">
        <v>60</v>
      </c>
      <c r="V61" s="677">
        <v>100</v>
      </c>
      <c r="W61" s="511"/>
      <c r="X61" s="202">
        <f t="shared" si="27"/>
        <v>26.25</v>
      </c>
      <c r="Y61" s="202">
        <f t="shared" si="28"/>
        <v>37.5</v>
      </c>
      <c r="Z61" s="202">
        <f t="shared" si="29"/>
        <v>60</v>
      </c>
      <c r="AA61" s="202">
        <f t="shared" si="30"/>
        <v>60</v>
      </c>
      <c r="AB61" s="202">
        <f t="shared" si="31"/>
        <v>7.5</v>
      </c>
      <c r="AC61" s="202">
        <f t="shared" si="32"/>
        <v>30</v>
      </c>
      <c r="AD61" s="202">
        <f t="shared" si="33"/>
        <v>30</v>
      </c>
      <c r="AE61" s="202">
        <f t="shared" si="17"/>
        <v>22.5</v>
      </c>
      <c r="AF61" s="202">
        <f t="shared" si="18"/>
        <v>30</v>
      </c>
      <c r="AG61" s="202">
        <f t="shared" si="19"/>
        <v>37.5</v>
      </c>
      <c r="AH61" s="202">
        <f t="shared" si="20"/>
        <v>22.5</v>
      </c>
      <c r="AI61" s="202">
        <f t="shared" si="21"/>
        <v>60</v>
      </c>
      <c r="AJ61" s="202">
        <f t="shared" si="22"/>
        <v>22.5</v>
      </c>
      <c r="AK61" s="202">
        <f t="shared" si="23"/>
        <v>37.5</v>
      </c>
      <c r="AL61" s="202">
        <f t="shared" si="24"/>
        <v>75</v>
      </c>
      <c r="AM61" s="202">
        <f t="shared" si="25"/>
        <v>45</v>
      </c>
      <c r="AN61" s="202">
        <f t="shared" si="26"/>
        <v>75</v>
      </c>
      <c r="AO61" s="672"/>
      <c r="AP61" s="107">
        <v>4</v>
      </c>
      <c r="AQ61" s="107">
        <v>3</v>
      </c>
      <c r="AR61" s="107">
        <v>4</v>
      </c>
      <c r="AS61" s="107">
        <v>3</v>
      </c>
      <c r="AT61" s="107">
        <v>4</v>
      </c>
      <c r="AU61" s="107">
        <v>4</v>
      </c>
      <c r="AV61" s="107">
        <v>4</v>
      </c>
      <c r="AW61" s="107">
        <v>4</v>
      </c>
      <c r="AX61" s="107">
        <v>1</v>
      </c>
      <c r="AY61" s="107">
        <v>4</v>
      </c>
      <c r="AZ61" s="836"/>
      <c r="BA61" s="565">
        <v>2</v>
      </c>
      <c r="BB61" s="565">
        <v>3</v>
      </c>
      <c r="BC61" s="565">
        <v>2</v>
      </c>
      <c r="BD61" s="453">
        <v>1</v>
      </c>
      <c r="BE61" s="565">
        <v>3</v>
      </c>
      <c r="BF61" s="565">
        <v>2</v>
      </c>
      <c r="BG61" s="565">
        <v>4</v>
      </c>
      <c r="BH61" s="565">
        <v>4</v>
      </c>
      <c r="BI61" s="565">
        <v>4</v>
      </c>
      <c r="BJ61" s="565">
        <v>4</v>
      </c>
      <c r="BK61" s="565">
        <v>4</v>
      </c>
      <c r="BL61" s="565">
        <v>4</v>
      </c>
      <c r="BM61" s="565">
        <v>4</v>
      </c>
      <c r="BN61" s="565">
        <v>4</v>
      </c>
      <c r="BO61" s="565">
        <v>4</v>
      </c>
      <c r="BP61" s="453">
        <v>4</v>
      </c>
    </row>
    <row r="62" spans="1:68" ht="19">
      <c r="A62" s="718">
        <v>599</v>
      </c>
      <c r="B62" s="652">
        <v>17</v>
      </c>
      <c r="C62" s="669"/>
      <c r="D62" s="851">
        <v>35</v>
      </c>
      <c r="E62" s="511"/>
      <c r="F62" s="111">
        <v>999</v>
      </c>
      <c r="G62" s="111">
        <v>80</v>
      </c>
      <c r="H62" s="111">
        <v>80</v>
      </c>
      <c r="I62" s="111">
        <v>80</v>
      </c>
      <c r="J62" s="111">
        <v>70</v>
      </c>
      <c r="K62" s="111">
        <v>30</v>
      </c>
      <c r="L62" s="111">
        <v>999</v>
      </c>
      <c r="M62" s="319">
        <v>30</v>
      </c>
      <c r="N62" s="319">
        <v>5</v>
      </c>
      <c r="O62" s="319">
        <v>90</v>
      </c>
      <c r="P62" s="319">
        <v>90</v>
      </c>
      <c r="Q62" s="319">
        <v>999</v>
      </c>
      <c r="R62" s="319">
        <v>90</v>
      </c>
      <c r="S62" s="319">
        <v>90</v>
      </c>
      <c r="T62" s="319">
        <v>80</v>
      </c>
      <c r="U62" s="319">
        <v>100</v>
      </c>
      <c r="V62" s="681">
        <v>90</v>
      </c>
      <c r="W62" s="511"/>
      <c r="X62" s="202">
        <f t="shared" si="27"/>
        <v>0</v>
      </c>
      <c r="Y62" s="202">
        <f t="shared" si="28"/>
        <v>28</v>
      </c>
      <c r="Z62" s="202">
        <f t="shared" si="29"/>
        <v>28</v>
      </c>
      <c r="AA62" s="202">
        <f t="shared" si="30"/>
        <v>28</v>
      </c>
      <c r="AB62" s="202">
        <f t="shared" si="31"/>
        <v>24.5</v>
      </c>
      <c r="AC62" s="202">
        <f t="shared" si="32"/>
        <v>10.5</v>
      </c>
      <c r="AD62" s="202">
        <f t="shared" si="33"/>
        <v>0</v>
      </c>
      <c r="AE62" s="202">
        <f t="shared" si="17"/>
        <v>10.5</v>
      </c>
      <c r="AF62" s="202">
        <f t="shared" si="18"/>
        <v>1.75</v>
      </c>
      <c r="AG62" s="202">
        <f t="shared" si="19"/>
        <v>31.499999999999996</v>
      </c>
      <c r="AH62" s="202">
        <f t="shared" si="20"/>
        <v>31.499999999999996</v>
      </c>
      <c r="AI62" s="202">
        <f t="shared" si="21"/>
        <v>0</v>
      </c>
      <c r="AJ62" s="202">
        <f t="shared" si="22"/>
        <v>31.499999999999996</v>
      </c>
      <c r="AK62" s="202">
        <f t="shared" si="23"/>
        <v>31.499999999999996</v>
      </c>
      <c r="AL62" s="202">
        <f t="shared" si="24"/>
        <v>28</v>
      </c>
      <c r="AM62" s="202">
        <f t="shared" si="25"/>
        <v>35</v>
      </c>
      <c r="AN62" s="202">
        <f t="shared" si="26"/>
        <v>31.499999999999996</v>
      </c>
      <c r="AO62" s="672">
        <v>90</v>
      </c>
      <c r="AP62" s="319">
        <v>3</v>
      </c>
      <c r="AQ62" s="319">
        <v>4</v>
      </c>
      <c r="AR62" s="319">
        <v>3</v>
      </c>
      <c r="AS62" s="319">
        <v>4</v>
      </c>
      <c r="AT62" s="319">
        <v>4</v>
      </c>
      <c r="AU62" s="319">
        <v>4</v>
      </c>
      <c r="AV62" s="319">
        <v>4</v>
      </c>
      <c r="AW62" s="319">
        <v>4</v>
      </c>
      <c r="AX62" s="319">
        <v>1</v>
      </c>
      <c r="AY62" s="319">
        <v>1</v>
      </c>
      <c r="AZ62" s="836"/>
      <c r="BA62" s="152"/>
      <c r="BB62" s="152"/>
      <c r="BC62" s="152"/>
      <c r="BD62" s="152"/>
      <c r="BE62" s="152"/>
      <c r="BF62" s="152"/>
      <c r="BG62" s="152"/>
      <c r="BH62" s="152"/>
      <c r="BI62" s="152"/>
      <c r="BJ62" s="152"/>
      <c r="BK62" s="152"/>
      <c r="BL62" s="152"/>
      <c r="BM62" s="152"/>
      <c r="BN62" s="152"/>
      <c r="BO62" s="152"/>
      <c r="BP62" s="152"/>
    </row>
    <row r="63" spans="1:68">
      <c r="A63" s="718">
        <v>600</v>
      </c>
      <c r="B63" s="653">
        <v>55</v>
      </c>
      <c r="C63" s="669"/>
      <c r="D63" s="705">
        <v>41</v>
      </c>
      <c r="E63" s="511"/>
      <c r="F63" s="71">
        <v>20</v>
      </c>
      <c r="G63" s="71">
        <v>45</v>
      </c>
      <c r="H63" s="71">
        <v>100</v>
      </c>
      <c r="I63" s="71">
        <v>70</v>
      </c>
      <c r="J63" s="71">
        <v>40</v>
      </c>
      <c r="K63" s="71">
        <v>60</v>
      </c>
      <c r="L63" s="71">
        <v>45</v>
      </c>
      <c r="M63" s="210">
        <v>100</v>
      </c>
      <c r="N63" s="210">
        <v>70</v>
      </c>
      <c r="O63" s="210">
        <v>90</v>
      </c>
      <c r="P63" s="210">
        <v>60</v>
      </c>
      <c r="Q63" s="210">
        <v>35</v>
      </c>
      <c r="R63" s="210">
        <v>60</v>
      </c>
      <c r="S63" s="210">
        <v>60</v>
      </c>
      <c r="T63" s="210">
        <v>70</v>
      </c>
      <c r="U63" s="210">
        <v>100</v>
      </c>
      <c r="V63" s="699">
        <v>100</v>
      </c>
      <c r="W63" s="511"/>
      <c r="X63" s="202">
        <f t="shared" si="27"/>
        <v>8.1999999999999993</v>
      </c>
      <c r="Y63" s="202">
        <f t="shared" si="28"/>
        <v>18.45</v>
      </c>
      <c r="Z63" s="202">
        <f t="shared" si="29"/>
        <v>41</v>
      </c>
      <c r="AA63" s="202">
        <f t="shared" si="30"/>
        <v>28.7</v>
      </c>
      <c r="AB63" s="202">
        <f t="shared" si="31"/>
        <v>16.399999999999999</v>
      </c>
      <c r="AC63" s="202">
        <f t="shared" si="32"/>
        <v>24.599999999999998</v>
      </c>
      <c r="AD63" s="202">
        <f t="shared" si="33"/>
        <v>18.45</v>
      </c>
      <c r="AE63" s="202">
        <f t="shared" si="17"/>
        <v>41</v>
      </c>
      <c r="AF63" s="202">
        <f t="shared" si="18"/>
        <v>28.7</v>
      </c>
      <c r="AG63" s="202">
        <f t="shared" si="19"/>
        <v>36.9</v>
      </c>
      <c r="AH63" s="202">
        <f t="shared" si="20"/>
        <v>24.599999999999998</v>
      </c>
      <c r="AI63" s="202">
        <f t="shared" si="21"/>
        <v>14.35</v>
      </c>
      <c r="AJ63" s="202">
        <f t="shared" si="22"/>
        <v>24.599999999999998</v>
      </c>
      <c r="AK63" s="202">
        <f t="shared" si="23"/>
        <v>24.599999999999998</v>
      </c>
      <c r="AL63" s="202">
        <f t="shared" si="24"/>
        <v>28.7</v>
      </c>
      <c r="AM63" s="202">
        <f t="shared" si="25"/>
        <v>41</v>
      </c>
      <c r="AN63" s="202">
        <f t="shared" si="26"/>
        <v>41</v>
      </c>
      <c r="AO63" s="672"/>
      <c r="AP63" s="210">
        <v>4</v>
      </c>
      <c r="AQ63" s="210">
        <v>4</v>
      </c>
      <c r="AR63" s="210">
        <v>3</v>
      </c>
      <c r="AS63" s="210">
        <v>4</v>
      </c>
      <c r="AT63" s="210">
        <v>3</v>
      </c>
      <c r="AU63" s="210">
        <v>3</v>
      </c>
      <c r="AV63" s="210">
        <v>2</v>
      </c>
      <c r="AW63" s="210">
        <v>4</v>
      </c>
      <c r="AX63" s="210">
        <v>999</v>
      </c>
      <c r="AY63" s="210">
        <v>3</v>
      </c>
      <c r="AZ63" s="836"/>
      <c r="BA63" s="170"/>
      <c r="BB63" s="170"/>
      <c r="BC63" s="170"/>
      <c r="BD63" s="170"/>
      <c r="BE63" s="170"/>
      <c r="BF63" s="170"/>
      <c r="BG63" s="170"/>
      <c r="BH63" s="170"/>
      <c r="BI63" s="170"/>
      <c r="BJ63" s="170"/>
      <c r="BK63" s="170"/>
      <c r="BL63" s="170"/>
      <c r="BM63" s="170"/>
      <c r="BN63" s="170"/>
      <c r="BO63" s="170"/>
      <c r="BP63" s="170"/>
    </row>
    <row r="64" spans="1:68">
      <c r="A64" s="2">
        <v>601</v>
      </c>
      <c r="B64" s="652">
        <v>13</v>
      </c>
      <c r="C64" s="669"/>
      <c r="D64" s="705">
        <v>55</v>
      </c>
      <c r="E64" s="511"/>
      <c r="F64" s="71">
        <v>12.5</v>
      </c>
      <c r="G64" s="71">
        <v>22.5</v>
      </c>
      <c r="H64" s="71">
        <v>80</v>
      </c>
      <c r="I64" s="71">
        <v>80</v>
      </c>
      <c r="J64" s="71">
        <v>77.5</v>
      </c>
      <c r="K64" s="71">
        <v>77.5</v>
      </c>
      <c r="L64" s="71">
        <v>999</v>
      </c>
      <c r="M64" s="34">
        <v>100</v>
      </c>
      <c r="N64" s="34">
        <v>50</v>
      </c>
      <c r="O64" s="34">
        <v>50</v>
      </c>
      <c r="P64" s="34">
        <v>35</v>
      </c>
      <c r="Q64" s="34">
        <v>999</v>
      </c>
      <c r="R64" s="34">
        <v>50</v>
      </c>
      <c r="S64" s="34">
        <v>30</v>
      </c>
      <c r="T64" s="34">
        <v>50</v>
      </c>
      <c r="U64" s="34">
        <v>80</v>
      </c>
      <c r="V64" s="678">
        <v>45</v>
      </c>
      <c r="W64" s="511"/>
      <c r="X64" s="202">
        <f t="shared" si="27"/>
        <v>6.8750000000000009</v>
      </c>
      <c r="Y64" s="202">
        <f t="shared" si="28"/>
        <v>12.375000000000002</v>
      </c>
      <c r="Z64" s="202">
        <f t="shared" si="29"/>
        <v>44</v>
      </c>
      <c r="AA64" s="202">
        <f t="shared" si="30"/>
        <v>44</v>
      </c>
      <c r="AB64" s="202">
        <f t="shared" si="31"/>
        <v>42.625</v>
      </c>
      <c r="AC64" s="202">
        <f t="shared" si="32"/>
        <v>42.625</v>
      </c>
      <c r="AD64" s="202">
        <f t="shared" si="33"/>
        <v>0</v>
      </c>
      <c r="AE64" s="202">
        <f t="shared" si="17"/>
        <v>55.000000000000007</v>
      </c>
      <c r="AF64" s="202">
        <f t="shared" si="18"/>
        <v>27.500000000000004</v>
      </c>
      <c r="AG64" s="202">
        <f t="shared" si="19"/>
        <v>27.500000000000004</v>
      </c>
      <c r="AH64" s="202">
        <f t="shared" si="20"/>
        <v>19.25</v>
      </c>
      <c r="AI64" s="202">
        <f t="shared" si="21"/>
        <v>0</v>
      </c>
      <c r="AJ64" s="202">
        <f t="shared" si="22"/>
        <v>27.500000000000004</v>
      </c>
      <c r="AK64" s="202">
        <f t="shared" si="23"/>
        <v>16.5</v>
      </c>
      <c r="AL64" s="202">
        <f t="shared" si="24"/>
        <v>27.500000000000004</v>
      </c>
      <c r="AM64" s="202">
        <f t="shared" si="25"/>
        <v>44</v>
      </c>
      <c r="AN64" s="202">
        <f t="shared" si="26"/>
        <v>24.750000000000004</v>
      </c>
      <c r="AO64" s="672"/>
      <c r="AP64" s="34">
        <v>3</v>
      </c>
      <c r="AQ64" s="34">
        <v>3</v>
      </c>
      <c r="AR64" s="34">
        <v>2</v>
      </c>
      <c r="AS64" s="34">
        <v>2</v>
      </c>
      <c r="AT64" s="34">
        <v>4</v>
      </c>
      <c r="AU64" s="34">
        <v>2</v>
      </c>
      <c r="AV64" s="34">
        <v>2</v>
      </c>
      <c r="AW64" s="34">
        <v>3</v>
      </c>
      <c r="AX64" s="34">
        <v>1</v>
      </c>
      <c r="AY64" s="34">
        <v>3</v>
      </c>
      <c r="AZ64" s="836"/>
      <c r="BA64" s="152"/>
      <c r="BB64" s="152"/>
      <c r="BC64" s="152"/>
      <c r="BD64" s="152"/>
      <c r="BE64" s="152"/>
      <c r="BF64" s="152"/>
      <c r="BG64" s="152"/>
      <c r="BH64" s="152"/>
      <c r="BI64" s="152"/>
      <c r="BJ64" s="152"/>
      <c r="BK64" s="152"/>
      <c r="BL64" s="152"/>
      <c r="BM64" s="152"/>
      <c r="BN64" s="152"/>
      <c r="BO64" s="152"/>
      <c r="BP64" s="152"/>
    </row>
    <row r="65" spans="1:68">
      <c r="A65" s="8">
        <v>602</v>
      </c>
      <c r="B65" s="655">
        <v>32.5</v>
      </c>
      <c r="C65" s="669"/>
      <c r="D65" s="531">
        <v>45</v>
      </c>
      <c r="E65" s="511"/>
      <c r="F65" s="686">
        <v>15</v>
      </c>
      <c r="G65" s="687">
        <v>75</v>
      </c>
      <c r="H65" s="686">
        <v>80</v>
      </c>
      <c r="I65" s="686">
        <v>80</v>
      </c>
      <c r="J65" s="686">
        <v>75</v>
      </c>
      <c r="K65" s="686">
        <v>80</v>
      </c>
      <c r="L65" s="686">
        <v>75</v>
      </c>
      <c r="M65" s="106">
        <v>80</v>
      </c>
      <c r="N65" s="106">
        <v>0</v>
      </c>
      <c r="O65" s="106">
        <v>70</v>
      </c>
      <c r="P65" s="106">
        <v>100</v>
      </c>
      <c r="Q65" s="686">
        <v>50</v>
      </c>
      <c r="R65" s="688">
        <v>80</v>
      </c>
      <c r="S65" s="688">
        <v>30</v>
      </c>
      <c r="T65" s="71">
        <v>80</v>
      </c>
      <c r="U65" s="111">
        <v>100</v>
      </c>
      <c r="V65" s="679">
        <v>50</v>
      </c>
      <c r="W65" s="508"/>
      <c r="X65" s="202">
        <f t="shared" si="27"/>
        <v>6.75</v>
      </c>
      <c r="Y65" s="202">
        <f t="shared" si="28"/>
        <v>33.75</v>
      </c>
      <c r="Z65" s="202">
        <f t="shared" si="29"/>
        <v>36</v>
      </c>
      <c r="AA65" s="202">
        <f t="shared" si="30"/>
        <v>36</v>
      </c>
      <c r="AB65" s="202">
        <f t="shared" si="31"/>
        <v>33.75</v>
      </c>
      <c r="AC65" s="202">
        <f t="shared" si="32"/>
        <v>36</v>
      </c>
      <c r="AD65" s="202">
        <f t="shared" si="33"/>
        <v>33.75</v>
      </c>
      <c r="AE65" s="202">
        <f t="shared" si="17"/>
        <v>36</v>
      </c>
      <c r="AF65" s="202">
        <f t="shared" si="18"/>
        <v>0</v>
      </c>
      <c r="AG65" s="202">
        <f t="shared" si="19"/>
        <v>31.5</v>
      </c>
      <c r="AH65" s="202">
        <f t="shared" si="20"/>
        <v>45</v>
      </c>
      <c r="AI65" s="202">
        <f t="shared" si="21"/>
        <v>22.5</v>
      </c>
      <c r="AJ65" s="202">
        <f t="shared" si="22"/>
        <v>36</v>
      </c>
      <c r="AK65" s="202">
        <f t="shared" si="23"/>
        <v>13.5</v>
      </c>
      <c r="AL65" s="202">
        <f t="shared" si="24"/>
        <v>36</v>
      </c>
      <c r="AM65" s="202">
        <f t="shared" si="25"/>
        <v>45</v>
      </c>
      <c r="AN65" s="202">
        <f t="shared" si="26"/>
        <v>22.5</v>
      </c>
      <c r="AO65" s="672"/>
      <c r="AP65" s="111">
        <v>2</v>
      </c>
      <c r="AQ65" s="111">
        <v>3</v>
      </c>
      <c r="AR65" s="71">
        <v>3</v>
      </c>
      <c r="AS65" s="71">
        <v>4</v>
      </c>
      <c r="AT65" s="71">
        <v>3</v>
      </c>
      <c r="AU65" s="71">
        <v>4</v>
      </c>
      <c r="AV65" s="71">
        <v>3</v>
      </c>
      <c r="AW65" s="111">
        <v>1</v>
      </c>
      <c r="AX65" s="111">
        <v>0</v>
      </c>
      <c r="AY65" s="523"/>
      <c r="AZ65" s="836"/>
      <c r="BA65" s="144"/>
      <c r="BB65" s="146"/>
      <c r="BC65" s="146"/>
      <c r="BD65" s="838"/>
      <c r="BE65" s="567"/>
      <c r="BF65" s="170"/>
      <c r="BG65" s="170"/>
      <c r="BH65" s="284"/>
      <c r="BI65" s="568"/>
      <c r="BJ65" s="568"/>
      <c r="BK65" s="569"/>
      <c r="BL65" s="569"/>
      <c r="BM65" s="284"/>
      <c r="BN65" s="170"/>
      <c r="BO65" s="170"/>
      <c r="BP65" s="98"/>
    </row>
    <row r="66" spans="1:68">
      <c r="A66" s="8">
        <v>623</v>
      </c>
      <c r="B66" s="653">
        <v>40</v>
      </c>
      <c r="C66" s="669"/>
      <c r="D66" s="706">
        <v>80</v>
      </c>
      <c r="E66" s="511"/>
      <c r="F66" s="71">
        <v>15</v>
      </c>
      <c r="G66" s="71">
        <v>50</v>
      </c>
      <c r="H66" s="71">
        <v>100</v>
      </c>
      <c r="I66" s="71">
        <v>80</v>
      </c>
      <c r="J66" s="71">
        <v>30</v>
      </c>
      <c r="K66" s="71">
        <v>30</v>
      </c>
      <c r="L66" s="71">
        <v>50</v>
      </c>
      <c r="M66" s="71">
        <v>70</v>
      </c>
      <c r="N66" s="71">
        <v>10</v>
      </c>
      <c r="O66" s="71">
        <v>70</v>
      </c>
      <c r="P66" s="71">
        <v>40</v>
      </c>
      <c r="Q66" s="71">
        <v>30</v>
      </c>
      <c r="R66" s="71">
        <v>30</v>
      </c>
      <c r="S66" s="525"/>
      <c r="T66" s="71">
        <v>30</v>
      </c>
      <c r="U66" s="71">
        <v>70</v>
      </c>
      <c r="V66" s="268">
        <v>50</v>
      </c>
      <c r="W66" s="511"/>
      <c r="X66" s="202">
        <f t="shared" si="27"/>
        <v>12</v>
      </c>
      <c r="Y66" s="202">
        <f t="shared" si="28"/>
        <v>40</v>
      </c>
      <c r="Z66" s="202">
        <f t="shared" si="29"/>
        <v>80</v>
      </c>
      <c r="AA66" s="202">
        <f t="shared" si="30"/>
        <v>64</v>
      </c>
      <c r="AB66" s="202">
        <f t="shared" si="31"/>
        <v>24</v>
      </c>
      <c r="AC66" s="202">
        <f t="shared" si="32"/>
        <v>24</v>
      </c>
      <c r="AD66" s="202">
        <f t="shared" si="33"/>
        <v>40</v>
      </c>
      <c r="AE66" s="202">
        <f t="shared" si="17"/>
        <v>56</v>
      </c>
      <c r="AF66" s="202">
        <f t="shared" si="18"/>
        <v>8</v>
      </c>
      <c r="AG66" s="202">
        <f t="shared" si="19"/>
        <v>56</v>
      </c>
      <c r="AH66" s="202">
        <f t="shared" si="20"/>
        <v>32</v>
      </c>
      <c r="AI66" s="202">
        <f t="shared" si="21"/>
        <v>24</v>
      </c>
      <c r="AJ66" s="202">
        <f t="shared" si="22"/>
        <v>24</v>
      </c>
      <c r="AK66" s="202">
        <f t="shared" si="23"/>
        <v>0</v>
      </c>
      <c r="AL66" s="202">
        <f t="shared" si="24"/>
        <v>24</v>
      </c>
      <c r="AM66" s="202">
        <f t="shared" si="25"/>
        <v>56</v>
      </c>
      <c r="AN66" s="202">
        <f t="shared" si="26"/>
        <v>40</v>
      </c>
      <c r="AO66" s="672"/>
      <c r="AP66" s="71">
        <v>2</v>
      </c>
      <c r="AQ66" s="71">
        <v>3</v>
      </c>
      <c r="AR66" s="71">
        <v>3</v>
      </c>
      <c r="AS66" s="71">
        <v>4</v>
      </c>
      <c r="AT66" s="71">
        <v>3</v>
      </c>
      <c r="AU66" s="71">
        <v>2</v>
      </c>
      <c r="AV66" s="71">
        <v>3</v>
      </c>
      <c r="AW66" s="71">
        <v>4</v>
      </c>
      <c r="AX66" s="71">
        <v>2</v>
      </c>
      <c r="AY66" s="71">
        <v>3</v>
      </c>
      <c r="AZ66" s="836"/>
      <c r="BA66" s="170"/>
      <c r="BB66" s="170"/>
      <c r="BC66" s="170"/>
      <c r="BD66" s="170"/>
      <c r="BE66" s="170"/>
      <c r="BF66" s="170"/>
      <c r="BG66" s="170"/>
      <c r="BH66" s="170"/>
      <c r="BI66" s="170"/>
      <c r="BJ66" s="170"/>
      <c r="BK66" s="170"/>
      <c r="BL66" s="170"/>
      <c r="BM66" s="170"/>
      <c r="BN66" s="170"/>
      <c r="BO66" s="170"/>
      <c r="BP66" s="170"/>
    </row>
    <row r="67" spans="1:68">
      <c r="A67" s="8">
        <v>663</v>
      </c>
      <c r="B67" s="653">
        <v>35</v>
      </c>
      <c r="C67" s="669"/>
      <c r="D67" s="706">
        <v>70</v>
      </c>
      <c r="E67" s="511"/>
      <c r="F67" s="111">
        <v>0</v>
      </c>
      <c r="G67" s="111">
        <v>80</v>
      </c>
      <c r="H67" s="111">
        <v>80</v>
      </c>
      <c r="I67" s="111">
        <v>99</v>
      </c>
      <c r="J67" s="111">
        <v>10</v>
      </c>
      <c r="K67" s="111">
        <v>5</v>
      </c>
      <c r="L67" s="111">
        <v>10</v>
      </c>
      <c r="M67" s="107">
        <v>50</v>
      </c>
      <c r="N67" s="107">
        <v>0</v>
      </c>
      <c r="O67" s="107">
        <v>99</v>
      </c>
      <c r="P67" s="107">
        <v>30</v>
      </c>
      <c r="Q67" s="107">
        <v>99</v>
      </c>
      <c r="R67" s="107">
        <v>50</v>
      </c>
      <c r="S67" s="107">
        <v>80</v>
      </c>
      <c r="T67" s="107">
        <v>70</v>
      </c>
      <c r="U67" s="107">
        <v>99</v>
      </c>
      <c r="V67" s="677">
        <v>50</v>
      </c>
      <c r="W67" s="511"/>
      <c r="X67" s="202">
        <f t="shared" si="27"/>
        <v>0</v>
      </c>
      <c r="Y67" s="202">
        <f t="shared" si="28"/>
        <v>56</v>
      </c>
      <c r="Z67" s="202">
        <f t="shared" si="29"/>
        <v>56</v>
      </c>
      <c r="AA67" s="202">
        <f t="shared" si="30"/>
        <v>69.3</v>
      </c>
      <c r="AB67" s="202">
        <f t="shared" si="31"/>
        <v>7</v>
      </c>
      <c r="AC67" s="202">
        <f t="shared" si="32"/>
        <v>3.5</v>
      </c>
      <c r="AD67" s="202">
        <f t="shared" si="33"/>
        <v>7</v>
      </c>
      <c r="AE67" s="202">
        <f t="shared" si="17"/>
        <v>35</v>
      </c>
      <c r="AF67" s="202">
        <f t="shared" si="18"/>
        <v>0</v>
      </c>
      <c r="AG67" s="202">
        <f t="shared" si="19"/>
        <v>69.3</v>
      </c>
      <c r="AH67" s="202">
        <f t="shared" si="20"/>
        <v>21</v>
      </c>
      <c r="AI67" s="202">
        <f t="shared" si="21"/>
        <v>69.3</v>
      </c>
      <c r="AJ67" s="202">
        <f t="shared" si="22"/>
        <v>35</v>
      </c>
      <c r="AK67" s="202">
        <f t="shared" si="23"/>
        <v>56</v>
      </c>
      <c r="AL67" s="202">
        <f t="shared" si="24"/>
        <v>49</v>
      </c>
      <c r="AM67" s="202">
        <f t="shared" si="25"/>
        <v>69.3</v>
      </c>
      <c r="AN67" s="202">
        <f t="shared" si="26"/>
        <v>35</v>
      </c>
      <c r="AO67" s="672"/>
      <c r="AP67" s="107">
        <v>4</v>
      </c>
      <c r="AQ67" s="107">
        <v>4</v>
      </c>
      <c r="AR67" s="107">
        <v>4</v>
      </c>
      <c r="AS67" s="107">
        <v>3</v>
      </c>
      <c r="AT67" s="107">
        <v>4</v>
      </c>
      <c r="AU67" s="107">
        <v>4</v>
      </c>
      <c r="AV67" s="107">
        <v>4</v>
      </c>
      <c r="AW67" s="107">
        <v>4</v>
      </c>
      <c r="AX67" s="107">
        <v>0</v>
      </c>
      <c r="AY67" s="107">
        <v>3</v>
      </c>
      <c r="AZ67" s="836"/>
      <c r="BA67" s="170"/>
      <c r="BB67" s="170"/>
      <c r="BC67" s="170"/>
      <c r="BD67" s="170"/>
      <c r="BE67" s="170"/>
      <c r="BF67" s="170"/>
      <c r="BG67" s="170"/>
      <c r="BH67" s="170"/>
      <c r="BI67" s="170"/>
      <c r="BJ67" s="170"/>
      <c r="BK67" s="170"/>
      <c r="BL67" s="170"/>
      <c r="BM67" s="170"/>
      <c r="BN67" s="170"/>
      <c r="BO67" s="170"/>
      <c r="BP67" s="170"/>
    </row>
    <row r="68" spans="1:68">
      <c r="A68" s="8">
        <v>664</v>
      </c>
      <c r="B68" s="653">
        <v>75</v>
      </c>
      <c r="C68" s="669"/>
      <c r="D68" s="676">
        <v>110</v>
      </c>
      <c r="E68" s="511"/>
      <c r="F68" s="111">
        <v>0</v>
      </c>
      <c r="G68" s="111">
        <v>75</v>
      </c>
      <c r="H68" s="111">
        <v>98</v>
      </c>
      <c r="I68" s="111">
        <v>98</v>
      </c>
      <c r="J68" s="111">
        <v>20</v>
      </c>
      <c r="K68" s="111">
        <v>20</v>
      </c>
      <c r="L68" s="111">
        <v>20</v>
      </c>
      <c r="M68" s="111">
        <v>100</v>
      </c>
      <c r="N68" s="111">
        <v>10</v>
      </c>
      <c r="O68" s="111">
        <v>80</v>
      </c>
      <c r="P68" s="111">
        <v>35</v>
      </c>
      <c r="Q68" s="111">
        <v>30</v>
      </c>
      <c r="R68" s="111">
        <v>30</v>
      </c>
      <c r="S68" s="111">
        <v>25</v>
      </c>
      <c r="T68" s="111">
        <v>15</v>
      </c>
      <c r="U68" s="111">
        <v>60</v>
      </c>
      <c r="V68" s="679">
        <v>35</v>
      </c>
      <c r="W68" s="511"/>
      <c r="X68" s="202">
        <f t="shared" si="27"/>
        <v>0</v>
      </c>
      <c r="Y68" s="202">
        <f t="shared" si="28"/>
        <v>82.5</v>
      </c>
      <c r="Z68" s="202">
        <f t="shared" si="29"/>
        <v>107.80000000000001</v>
      </c>
      <c r="AA68" s="202">
        <f t="shared" si="30"/>
        <v>107.80000000000001</v>
      </c>
      <c r="AB68" s="202">
        <f t="shared" si="31"/>
        <v>22</v>
      </c>
      <c r="AC68" s="202">
        <f t="shared" si="32"/>
        <v>22</v>
      </c>
      <c r="AD68" s="202">
        <f t="shared" si="33"/>
        <v>22</v>
      </c>
      <c r="AE68" s="202">
        <f t="shared" si="17"/>
        <v>110.00000000000001</v>
      </c>
      <c r="AF68" s="202">
        <f t="shared" si="18"/>
        <v>11</v>
      </c>
      <c r="AG68" s="202">
        <f t="shared" si="19"/>
        <v>88</v>
      </c>
      <c r="AH68" s="202">
        <f t="shared" si="20"/>
        <v>38.5</v>
      </c>
      <c r="AI68" s="202">
        <f t="shared" si="21"/>
        <v>33</v>
      </c>
      <c r="AJ68" s="202">
        <f t="shared" si="22"/>
        <v>33</v>
      </c>
      <c r="AK68" s="202">
        <f t="shared" si="23"/>
        <v>27.500000000000004</v>
      </c>
      <c r="AL68" s="202">
        <f t="shared" si="24"/>
        <v>16.5</v>
      </c>
      <c r="AM68" s="202">
        <f t="shared" si="25"/>
        <v>66</v>
      </c>
      <c r="AN68" s="202">
        <f t="shared" si="26"/>
        <v>38.5</v>
      </c>
      <c r="AO68" s="672"/>
      <c r="AP68" s="111">
        <v>2</v>
      </c>
      <c r="AQ68" s="111">
        <v>3</v>
      </c>
      <c r="AR68" s="111">
        <v>3</v>
      </c>
      <c r="AS68" s="111">
        <v>3</v>
      </c>
      <c r="AT68" s="111">
        <v>2</v>
      </c>
      <c r="AU68" s="111">
        <v>2</v>
      </c>
      <c r="AV68" s="111">
        <v>3</v>
      </c>
      <c r="AW68" s="111">
        <v>3</v>
      </c>
      <c r="AX68" s="111">
        <v>2</v>
      </c>
      <c r="AY68" s="111">
        <v>2</v>
      </c>
      <c r="AZ68" s="836"/>
      <c r="BA68" s="170"/>
      <c r="BB68" s="170"/>
      <c r="BC68" s="170"/>
      <c r="BD68" s="170"/>
      <c r="BE68" s="170"/>
      <c r="BF68" s="170"/>
      <c r="BG68" s="170"/>
      <c r="BH68" s="170"/>
      <c r="BI68" s="170"/>
      <c r="BJ68" s="170"/>
      <c r="BK68" s="170"/>
      <c r="BL68" s="170"/>
      <c r="BM68" s="170"/>
      <c r="BN68" s="170"/>
      <c r="BO68" s="170"/>
      <c r="BP68" s="170"/>
    </row>
    <row r="69" spans="1:68">
      <c r="A69" s="8">
        <v>665</v>
      </c>
      <c r="B69" s="653">
        <v>40</v>
      </c>
      <c r="C69" s="669"/>
      <c r="D69" s="676">
        <v>70</v>
      </c>
      <c r="E69" s="511"/>
      <c r="F69" s="118">
        <v>5</v>
      </c>
      <c r="G69" s="118">
        <v>999</v>
      </c>
      <c r="H69" s="118">
        <v>100</v>
      </c>
      <c r="I69" s="118">
        <v>95</v>
      </c>
      <c r="J69" s="118">
        <v>20</v>
      </c>
      <c r="K69" s="118">
        <v>20</v>
      </c>
      <c r="L69" s="118">
        <v>20</v>
      </c>
      <c r="M69" s="118">
        <v>999</v>
      </c>
      <c r="N69" s="118">
        <v>0</v>
      </c>
      <c r="O69" s="118">
        <v>50</v>
      </c>
      <c r="P69" s="118">
        <v>30</v>
      </c>
      <c r="Q69" s="118">
        <v>0</v>
      </c>
      <c r="R69" s="118">
        <v>30</v>
      </c>
      <c r="S69" s="118">
        <v>15</v>
      </c>
      <c r="T69" s="118">
        <v>20</v>
      </c>
      <c r="U69" s="118">
        <v>30</v>
      </c>
      <c r="V69" s="701">
        <v>999</v>
      </c>
      <c r="W69" s="511"/>
      <c r="X69" s="202">
        <f t="shared" si="27"/>
        <v>3.5</v>
      </c>
      <c r="Y69" s="202">
        <f t="shared" si="28"/>
        <v>0</v>
      </c>
      <c r="Z69" s="202">
        <f t="shared" si="29"/>
        <v>70</v>
      </c>
      <c r="AA69" s="202">
        <f t="shared" si="30"/>
        <v>66.5</v>
      </c>
      <c r="AB69" s="202">
        <f t="shared" si="31"/>
        <v>14</v>
      </c>
      <c r="AC69" s="202">
        <f t="shared" si="32"/>
        <v>14</v>
      </c>
      <c r="AD69" s="202">
        <f t="shared" si="33"/>
        <v>14</v>
      </c>
      <c r="AE69" s="202">
        <f t="shared" si="17"/>
        <v>0</v>
      </c>
      <c r="AF69" s="202">
        <f t="shared" si="18"/>
        <v>0</v>
      </c>
      <c r="AG69" s="202">
        <f t="shared" si="19"/>
        <v>35</v>
      </c>
      <c r="AH69" s="202">
        <f t="shared" si="20"/>
        <v>21</v>
      </c>
      <c r="AI69" s="202">
        <f t="shared" si="21"/>
        <v>0</v>
      </c>
      <c r="AJ69" s="202">
        <f t="shared" si="22"/>
        <v>21</v>
      </c>
      <c r="AK69" s="202">
        <f t="shared" si="23"/>
        <v>10.5</v>
      </c>
      <c r="AL69" s="202">
        <f t="shared" si="24"/>
        <v>14</v>
      </c>
      <c r="AM69" s="202">
        <f t="shared" si="25"/>
        <v>21</v>
      </c>
      <c r="AN69" s="202">
        <f t="shared" si="26"/>
        <v>0</v>
      </c>
      <c r="AO69" s="672"/>
      <c r="AP69" s="118">
        <v>2</v>
      </c>
      <c r="AQ69" s="118">
        <v>4</v>
      </c>
      <c r="AR69" s="118">
        <v>999</v>
      </c>
      <c r="AS69" s="118">
        <v>4</v>
      </c>
      <c r="AT69" s="118">
        <v>4</v>
      </c>
      <c r="AU69" s="118">
        <v>3</v>
      </c>
      <c r="AV69" s="118">
        <v>3</v>
      </c>
      <c r="AW69" s="118">
        <v>3</v>
      </c>
      <c r="AX69" s="118">
        <v>2</v>
      </c>
      <c r="AY69" s="118">
        <v>4</v>
      </c>
      <c r="AZ69" s="836"/>
      <c r="BA69" s="170"/>
      <c r="BB69" s="170"/>
      <c r="BC69" s="170"/>
      <c r="BD69" s="170"/>
      <c r="BE69" s="170"/>
      <c r="BF69" s="170"/>
      <c r="BG69" s="170"/>
      <c r="BH69" s="170"/>
      <c r="BI69" s="170"/>
      <c r="BJ69" s="170"/>
      <c r="BK69" s="170"/>
      <c r="BL69" s="170"/>
      <c r="BM69" s="170"/>
      <c r="BN69" s="170"/>
      <c r="BO69" s="170"/>
      <c r="BP69" s="170"/>
    </row>
    <row r="70" spans="1:68">
      <c r="A70" s="2">
        <v>666</v>
      </c>
      <c r="B70" s="652">
        <v>45</v>
      </c>
      <c r="C70" s="669"/>
      <c r="D70" s="676">
        <v>200</v>
      </c>
      <c r="E70" s="511"/>
      <c r="F70" s="111">
        <v>10</v>
      </c>
      <c r="G70" s="111">
        <v>40</v>
      </c>
      <c r="H70" s="111">
        <v>100</v>
      </c>
      <c r="I70" s="111">
        <v>60</v>
      </c>
      <c r="J70" s="111">
        <v>80</v>
      </c>
      <c r="K70" s="111">
        <v>80</v>
      </c>
      <c r="L70" s="111">
        <v>80</v>
      </c>
      <c r="M70" s="319">
        <v>60</v>
      </c>
      <c r="N70" s="319">
        <v>10</v>
      </c>
      <c r="O70" s="319">
        <v>40</v>
      </c>
      <c r="P70" s="319">
        <v>80</v>
      </c>
      <c r="Q70" s="319">
        <v>999</v>
      </c>
      <c r="R70" s="319">
        <v>80</v>
      </c>
      <c r="S70" s="319">
        <v>50</v>
      </c>
      <c r="T70" s="319">
        <v>100</v>
      </c>
      <c r="U70" s="319">
        <v>100</v>
      </c>
      <c r="V70" s="681">
        <v>60</v>
      </c>
      <c r="W70" s="508"/>
      <c r="X70" s="202">
        <f t="shared" si="27"/>
        <v>20</v>
      </c>
      <c r="Y70" s="202">
        <f t="shared" si="28"/>
        <v>80</v>
      </c>
      <c r="Z70" s="202">
        <f t="shared" si="29"/>
        <v>200</v>
      </c>
      <c r="AA70" s="202">
        <f t="shared" si="30"/>
        <v>120</v>
      </c>
      <c r="AB70" s="202">
        <f t="shared" si="31"/>
        <v>160</v>
      </c>
      <c r="AC70" s="202">
        <f t="shared" si="32"/>
        <v>160</v>
      </c>
      <c r="AD70" s="202">
        <f t="shared" si="33"/>
        <v>160</v>
      </c>
      <c r="AE70" s="202">
        <f t="shared" si="17"/>
        <v>120</v>
      </c>
      <c r="AF70" s="202">
        <f t="shared" si="18"/>
        <v>20</v>
      </c>
      <c r="AG70" s="202">
        <f t="shared" si="19"/>
        <v>80</v>
      </c>
      <c r="AH70" s="202">
        <f t="shared" si="20"/>
        <v>160</v>
      </c>
      <c r="AI70" s="202">
        <f t="shared" si="21"/>
        <v>0</v>
      </c>
      <c r="AJ70" s="202">
        <f t="shared" si="22"/>
        <v>160</v>
      </c>
      <c r="AK70" s="202">
        <f t="shared" si="23"/>
        <v>100</v>
      </c>
      <c r="AL70" s="202">
        <f t="shared" si="24"/>
        <v>200</v>
      </c>
      <c r="AM70" s="202">
        <f t="shared" si="25"/>
        <v>200</v>
      </c>
      <c r="AN70" s="202">
        <f t="shared" si="26"/>
        <v>120</v>
      </c>
      <c r="AO70" s="672"/>
      <c r="AP70" s="319">
        <v>4</v>
      </c>
      <c r="AQ70" s="319">
        <v>4</v>
      </c>
      <c r="AR70" s="319">
        <v>4</v>
      </c>
      <c r="AS70" s="319">
        <v>4</v>
      </c>
      <c r="AT70" s="319">
        <v>2</v>
      </c>
      <c r="AU70" s="319">
        <v>2</v>
      </c>
      <c r="AV70" s="319">
        <v>2</v>
      </c>
      <c r="AW70" s="319">
        <v>4</v>
      </c>
      <c r="AX70" s="319">
        <v>999</v>
      </c>
      <c r="AY70" s="319">
        <v>4</v>
      </c>
      <c r="AZ70" s="836"/>
      <c r="BA70" s="152"/>
      <c r="BB70" s="152"/>
      <c r="BC70" s="152"/>
      <c r="BD70" s="152"/>
      <c r="BE70" s="152"/>
      <c r="BF70" s="152"/>
      <c r="BG70" s="152"/>
      <c r="BH70" s="152"/>
      <c r="BI70" s="152"/>
      <c r="BJ70" s="152"/>
      <c r="BK70" s="152"/>
      <c r="BL70" s="152"/>
      <c r="BM70" s="152"/>
      <c r="BN70" s="152"/>
      <c r="BO70" s="152"/>
      <c r="BP70" s="152"/>
    </row>
    <row r="71" spans="1:68">
      <c r="A71" s="8">
        <v>667</v>
      </c>
      <c r="B71" s="653">
        <v>40</v>
      </c>
      <c r="C71" s="669"/>
      <c r="D71" s="676">
        <v>40</v>
      </c>
      <c r="E71" s="511"/>
      <c r="F71" s="111">
        <v>5</v>
      </c>
      <c r="G71" s="111">
        <v>20</v>
      </c>
      <c r="H71" s="111">
        <v>80</v>
      </c>
      <c r="I71" s="111">
        <v>25</v>
      </c>
      <c r="J71" s="111">
        <v>5</v>
      </c>
      <c r="K71" s="111">
        <v>20</v>
      </c>
      <c r="L71" s="111">
        <v>75</v>
      </c>
      <c r="M71" s="111">
        <v>25</v>
      </c>
      <c r="N71" s="111">
        <v>0</v>
      </c>
      <c r="O71" s="111">
        <v>75</v>
      </c>
      <c r="P71" s="111">
        <v>15</v>
      </c>
      <c r="Q71" s="111">
        <v>0</v>
      </c>
      <c r="R71" s="111">
        <v>50</v>
      </c>
      <c r="S71" s="111">
        <v>50</v>
      </c>
      <c r="T71" s="111">
        <v>50</v>
      </c>
      <c r="U71" s="111">
        <v>50</v>
      </c>
      <c r="V71" s="679">
        <v>30</v>
      </c>
      <c r="W71" s="511"/>
      <c r="X71" s="202">
        <f t="shared" si="27"/>
        <v>2</v>
      </c>
      <c r="Y71" s="202">
        <f t="shared" si="28"/>
        <v>8</v>
      </c>
      <c r="Z71" s="202">
        <f t="shared" si="29"/>
        <v>32</v>
      </c>
      <c r="AA71" s="202">
        <f t="shared" si="30"/>
        <v>10</v>
      </c>
      <c r="AB71" s="202">
        <f t="shared" si="31"/>
        <v>2</v>
      </c>
      <c r="AC71" s="202">
        <f t="shared" si="32"/>
        <v>8</v>
      </c>
      <c r="AD71" s="202">
        <f t="shared" si="33"/>
        <v>30</v>
      </c>
      <c r="AE71" s="202">
        <f t="shared" si="17"/>
        <v>10</v>
      </c>
      <c r="AF71" s="202">
        <f t="shared" si="18"/>
        <v>0</v>
      </c>
      <c r="AG71" s="202">
        <f t="shared" si="19"/>
        <v>30</v>
      </c>
      <c r="AH71" s="202">
        <f t="shared" si="20"/>
        <v>6</v>
      </c>
      <c r="AI71" s="202">
        <f t="shared" si="21"/>
        <v>0</v>
      </c>
      <c r="AJ71" s="202">
        <f t="shared" si="22"/>
        <v>20</v>
      </c>
      <c r="AK71" s="202">
        <f t="shared" si="23"/>
        <v>20</v>
      </c>
      <c r="AL71" s="202">
        <f t="shared" si="24"/>
        <v>20</v>
      </c>
      <c r="AM71" s="202">
        <f t="shared" si="25"/>
        <v>20</v>
      </c>
      <c r="AN71" s="202">
        <f t="shared" si="26"/>
        <v>12</v>
      </c>
      <c r="AO71" s="672"/>
      <c r="AP71" s="111">
        <v>2</v>
      </c>
      <c r="AQ71" s="111">
        <v>3</v>
      </c>
      <c r="AR71" s="111">
        <v>2</v>
      </c>
      <c r="AS71" s="111">
        <v>4</v>
      </c>
      <c r="AT71" s="111">
        <v>1</v>
      </c>
      <c r="AU71" s="111">
        <v>2</v>
      </c>
      <c r="AV71" s="111">
        <v>3</v>
      </c>
      <c r="AW71" s="111">
        <v>3</v>
      </c>
      <c r="AX71" s="111">
        <v>1</v>
      </c>
      <c r="AY71" s="111">
        <v>3</v>
      </c>
      <c r="AZ71" s="836"/>
      <c r="BA71" s="170"/>
      <c r="BB71" s="170"/>
      <c r="BC71" s="170"/>
      <c r="BD71" s="170"/>
      <c r="BE71" s="170"/>
      <c r="BF71" s="170"/>
      <c r="BG71" s="170"/>
      <c r="BH71" s="170"/>
      <c r="BI71" s="170"/>
      <c r="BJ71" s="170"/>
      <c r="BK71" s="170"/>
      <c r="BL71" s="170"/>
      <c r="BM71" s="170"/>
      <c r="BN71" s="170"/>
      <c r="BO71" s="170"/>
      <c r="BP71" s="170"/>
    </row>
    <row r="72" spans="1:68">
      <c r="A72" s="8">
        <v>684</v>
      </c>
      <c r="B72" s="653"/>
      <c r="C72" s="669"/>
      <c r="D72" s="676"/>
      <c r="E72" s="511"/>
      <c r="F72" s="682"/>
      <c r="G72" s="682"/>
      <c r="H72" s="682"/>
      <c r="I72" s="682"/>
      <c r="J72" s="682"/>
      <c r="K72" s="682"/>
      <c r="L72" s="682"/>
      <c r="M72" s="682"/>
      <c r="N72" s="682"/>
      <c r="O72" s="682"/>
      <c r="P72" s="682"/>
      <c r="Q72" s="682"/>
      <c r="R72" s="682"/>
      <c r="S72" s="682"/>
      <c r="T72" s="682"/>
      <c r="U72" s="682"/>
      <c r="V72" s="707"/>
      <c r="W72" s="511"/>
      <c r="X72" s="685"/>
      <c r="Y72" s="685"/>
      <c r="Z72" s="685"/>
      <c r="AA72" s="685"/>
      <c r="AB72" s="685"/>
      <c r="AC72" s="685"/>
      <c r="AD72" s="685"/>
      <c r="AE72" s="685"/>
      <c r="AF72" s="685"/>
      <c r="AG72" s="685"/>
      <c r="AH72" s="685"/>
      <c r="AI72" s="685"/>
      <c r="AJ72" s="685"/>
      <c r="AK72" s="685"/>
      <c r="AL72" s="685"/>
      <c r="AM72" s="685"/>
      <c r="AN72" s="685"/>
      <c r="AO72" s="672"/>
      <c r="AP72" s="71"/>
      <c r="AQ72" s="71"/>
      <c r="AR72" s="71"/>
      <c r="AS72" s="71"/>
      <c r="AT72" s="71"/>
      <c r="AU72" s="71"/>
      <c r="AV72" s="71"/>
      <c r="AW72" s="71"/>
      <c r="AX72" s="71"/>
      <c r="AY72" s="71"/>
      <c r="AZ72" s="836"/>
      <c r="BA72" s="170"/>
      <c r="BB72" s="170"/>
      <c r="BC72" s="170"/>
      <c r="BD72" s="170"/>
      <c r="BE72" s="170"/>
      <c r="BF72" s="170"/>
      <c r="BG72" s="170"/>
      <c r="BH72" s="170"/>
      <c r="BI72" s="170"/>
      <c r="BJ72" s="170"/>
      <c r="BK72" s="170"/>
      <c r="BL72" s="170"/>
      <c r="BM72" s="170"/>
      <c r="BN72" s="170"/>
      <c r="BO72" s="170"/>
      <c r="BP72" s="170"/>
    </row>
    <row r="73" spans="1:68">
      <c r="A73" s="2">
        <v>685</v>
      </c>
      <c r="B73" s="653">
        <v>20</v>
      </c>
      <c r="C73" s="669"/>
      <c r="D73" s="676"/>
      <c r="E73" s="511"/>
      <c r="F73" s="682"/>
      <c r="G73" s="682"/>
      <c r="H73" s="682"/>
      <c r="I73" s="682"/>
      <c r="J73" s="682"/>
      <c r="K73" s="682"/>
      <c r="L73" s="682"/>
      <c r="M73" s="682"/>
      <c r="N73" s="682"/>
      <c r="O73" s="682"/>
      <c r="P73" s="682"/>
      <c r="Q73" s="682"/>
      <c r="R73" s="682"/>
      <c r="S73" s="682"/>
      <c r="T73" s="682"/>
      <c r="U73" s="682"/>
      <c r="V73" s="707"/>
      <c r="W73" s="511"/>
      <c r="X73" s="685"/>
      <c r="Y73" s="685"/>
      <c r="Z73" s="685"/>
      <c r="AA73" s="685"/>
      <c r="AB73" s="685"/>
      <c r="AC73" s="685"/>
      <c r="AD73" s="685"/>
      <c r="AE73" s="685"/>
      <c r="AF73" s="685"/>
      <c r="AG73" s="685"/>
      <c r="AH73" s="685"/>
      <c r="AI73" s="685"/>
      <c r="AJ73" s="685"/>
      <c r="AK73" s="685"/>
      <c r="AL73" s="685"/>
      <c r="AM73" s="685"/>
      <c r="AN73" s="685"/>
      <c r="AO73" s="672"/>
      <c r="AP73" s="71"/>
      <c r="AQ73" s="71"/>
      <c r="AR73" s="71"/>
      <c r="AS73" s="71"/>
      <c r="AT73" s="71"/>
      <c r="AU73" s="71"/>
      <c r="AV73" s="71"/>
      <c r="AW73" s="71"/>
      <c r="AX73" s="71"/>
      <c r="AY73" s="71"/>
      <c r="AZ73" s="836"/>
      <c r="BA73" s="842"/>
      <c r="BB73" s="842"/>
      <c r="BC73" s="842"/>
      <c r="BD73" s="842"/>
      <c r="BE73" s="842"/>
      <c r="BF73" s="842"/>
      <c r="BG73" s="842"/>
      <c r="BH73" s="842"/>
      <c r="BI73" s="842"/>
      <c r="BJ73" s="842"/>
      <c r="BK73" s="842"/>
      <c r="BL73" s="842"/>
      <c r="BM73" s="842"/>
      <c r="BN73" s="842"/>
      <c r="BO73" s="842"/>
      <c r="BP73" s="842"/>
    </row>
    <row r="74" spans="1:68">
      <c r="A74" s="2">
        <v>686</v>
      </c>
      <c r="B74" s="153">
        <v>15</v>
      </c>
      <c r="C74" s="669"/>
      <c r="D74" s="676"/>
      <c r="E74" s="511"/>
      <c r="F74" s="682"/>
      <c r="G74" s="682"/>
      <c r="H74" s="682"/>
      <c r="I74" s="682"/>
      <c r="J74" s="682"/>
      <c r="K74" s="682"/>
      <c r="L74" s="682"/>
      <c r="M74" s="683"/>
      <c r="N74" s="683"/>
      <c r="O74" s="683"/>
      <c r="P74" s="683"/>
      <c r="Q74" s="683"/>
      <c r="R74" s="683"/>
      <c r="S74" s="683"/>
      <c r="T74" s="683"/>
      <c r="U74" s="683"/>
      <c r="V74" s="684"/>
      <c r="W74" s="511"/>
      <c r="X74" s="685"/>
      <c r="Y74" s="685"/>
      <c r="Z74" s="685"/>
      <c r="AA74" s="685"/>
      <c r="AB74" s="685"/>
      <c r="AC74" s="685"/>
      <c r="AD74" s="685"/>
      <c r="AE74" s="685"/>
      <c r="AF74" s="685"/>
      <c r="AG74" s="685"/>
      <c r="AH74" s="685"/>
      <c r="AI74" s="685"/>
      <c r="AJ74" s="685"/>
      <c r="AK74" s="685"/>
      <c r="AL74" s="685"/>
      <c r="AM74" s="685"/>
      <c r="AN74" s="685"/>
      <c r="AO74" s="672"/>
      <c r="AP74" s="34"/>
      <c r="AQ74" s="34"/>
      <c r="AR74" s="34"/>
      <c r="AS74" s="34"/>
      <c r="AT74" s="34"/>
      <c r="AU74" s="34"/>
      <c r="AV74" s="34"/>
      <c r="AW74" s="34"/>
      <c r="AX74" s="34"/>
      <c r="AY74" s="34"/>
      <c r="AZ74" s="836"/>
      <c r="BA74" s="522"/>
      <c r="BB74" s="522"/>
      <c r="BC74" s="522"/>
      <c r="BD74" s="522"/>
      <c r="BE74" s="522"/>
      <c r="BF74" s="522"/>
      <c r="BG74" s="522"/>
      <c r="BH74" s="522"/>
      <c r="BI74" s="522"/>
      <c r="BJ74" s="522"/>
      <c r="BK74" s="522"/>
      <c r="BL74" s="522"/>
      <c r="BM74" s="522"/>
      <c r="BN74" s="522"/>
      <c r="BO74" s="522"/>
      <c r="BP74" s="522"/>
    </row>
    <row r="75" spans="1:68">
      <c r="A75" s="2">
        <v>687</v>
      </c>
      <c r="B75" s="653">
        <v>80</v>
      </c>
      <c r="C75" s="669"/>
      <c r="D75" s="676"/>
      <c r="E75" s="511"/>
      <c r="F75" s="682"/>
      <c r="G75" s="682"/>
      <c r="H75" s="682"/>
      <c r="I75" s="682"/>
      <c r="J75" s="682"/>
      <c r="K75" s="682"/>
      <c r="L75" s="682"/>
      <c r="M75" s="682"/>
      <c r="N75" s="682"/>
      <c r="O75" s="682"/>
      <c r="P75" s="682"/>
      <c r="Q75" s="682"/>
      <c r="R75" s="682"/>
      <c r="S75" s="682"/>
      <c r="T75" s="682"/>
      <c r="U75" s="682"/>
      <c r="V75" s="707"/>
      <c r="W75" s="511"/>
      <c r="X75" s="685"/>
      <c r="Y75" s="685"/>
      <c r="Z75" s="685"/>
      <c r="AA75" s="685"/>
      <c r="AB75" s="685"/>
      <c r="AC75" s="685"/>
      <c r="AD75" s="685"/>
      <c r="AE75" s="685"/>
      <c r="AF75" s="685"/>
      <c r="AG75" s="685"/>
      <c r="AH75" s="685"/>
      <c r="AI75" s="685"/>
      <c r="AJ75" s="685"/>
      <c r="AK75" s="685"/>
      <c r="AL75" s="685"/>
      <c r="AM75" s="685"/>
      <c r="AN75" s="685"/>
      <c r="AO75" s="672"/>
      <c r="AP75" s="71"/>
      <c r="AQ75" s="71"/>
      <c r="AR75" s="71"/>
      <c r="AS75" s="71"/>
      <c r="AT75" s="71"/>
      <c r="AU75" s="71"/>
      <c r="AV75" s="71"/>
      <c r="AW75" s="71"/>
      <c r="AX75" s="71"/>
      <c r="AY75" s="71"/>
      <c r="AZ75" s="836"/>
      <c r="BA75" s="453"/>
      <c r="BB75" s="453"/>
      <c r="BC75" s="453"/>
      <c r="BD75" s="453"/>
      <c r="BE75" s="453"/>
      <c r="BF75" s="453"/>
      <c r="BG75" s="453"/>
      <c r="BH75" s="453"/>
      <c r="BI75" s="453"/>
      <c r="BJ75" s="453"/>
      <c r="BK75" s="453"/>
      <c r="BL75" s="453"/>
      <c r="BM75" s="453"/>
      <c r="BN75" s="453"/>
      <c r="BO75" s="453"/>
      <c r="BP75" s="453"/>
    </row>
    <row r="76" spans="1:68">
      <c r="A76" s="2"/>
      <c r="B76" s="652"/>
      <c r="C76" s="669"/>
      <c r="D76" s="676"/>
      <c r="E76" s="511"/>
      <c r="F76" s="682"/>
      <c r="G76" s="682"/>
      <c r="H76" s="682"/>
      <c r="I76" s="682"/>
      <c r="J76" s="682"/>
      <c r="K76" s="682"/>
      <c r="L76" s="682"/>
      <c r="M76" s="683"/>
      <c r="N76" s="683"/>
      <c r="O76" s="683"/>
      <c r="P76" s="683"/>
      <c r="Q76" s="683"/>
      <c r="R76" s="683"/>
      <c r="S76" s="683"/>
      <c r="T76" s="683"/>
      <c r="U76" s="683"/>
      <c r="V76" s="684"/>
      <c r="W76" s="511"/>
      <c r="X76" s="685"/>
      <c r="Y76" s="685"/>
      <c r="Z76" s="685"/>
      <c r="AA76" s="685"/>
      <c r="AB76" s="685"/>
      <c r="AC76" s="685"/>
      <c r="AD76" s="685"/>
      <c r="AE76" s="685"/>
      <c r="AF76" s="685"/>
      <c r="AG76" s="685"/>
      <c r="AH76" s="685"/>
      <c r="AI76" s="685"/>
      <c r="AJ76" s="685"/>
      <c r="AK76" s="685"/>
      <c r="AL76" s="685"/>
      <c r="AM76" s="685"/>
      <c r="AN76" s="685"/>
      <c r="AO76" s="672"/>
      <c r="AP76" s="34"/>
      <c r="AQ76" s="34"/>
      <c r="AR76" s="34"/>
      <c r="AS76" s="34"/>
      <c r="AT76" s="34"/>
      <c r="AU76" s="34"/>
      <c r="AV76" s="34"/>
      <c r="AW76" s="34"/>
      <c r="AX76" s="34"/>
      <c r="AY76" s="34"/>
      <c r="AZ76" s="836"/>
      <c r="BA76" s="522"/>
      <c r="BB76" s="522"/>
      <c r="BC76" s="522"/>
      <c r="BD76" s="522"/>
      <c r="BE76" s="522"/>
      <c r="BF76" s="522"/>
      <c r="BG76" s="522"/>
      <c r="BH76" s="522"/>
      <c r="BI76" s="522"/>
      <c r="BJ76" s="522"/>
      <c r="BK76" s="522"/>
      <c r="BL76" s="522"/>
      <c r="BM76" s="522"/>
      <c r="BN76" s="522"/>
      <c r="BO76" s="522"/>
      <c r="BP76" s="522"/>
    </row>
    <row r="77" spans="1:68">
      <c r="A77" s="8"/>
      <c r="B77" s="656"/>
      <c r="C77" s="689"/>
      <c r="D77" s="690"/>
      <c r="E77" s="691"/>
      <c r="F77" s="690"/>
      <c r="G77" s="692"/>
      <c r="H77" s="690"/>
      <c r="I77" s="690"/>
      <c r="J77" s="690"/>
      <c r="K77" s="690"/>
      <c r="L77" s="690"/>
      <c r="M77" s="693"/>
      <c r="N77" s="693"/>
      <c r="O77" s="693"/>
      <c r="P77" s="693"/>
      <c r="Q77" s="690"/>
      <c r="R77" s="694"/>
      <c r="S77" s="694"/>
      <c r="T77" s="682"/>
      <c r="U77" s="695"/>
      <c r="V77" s="696"/>
      <c r="W77" s="508"/>
      <c r="X77" s="685"/>
      <c r="Y77" s="685"/>
      <c r="Z77" s="685"/>
      <c r="AA77" s="685"/>
      <c r="AB77" s="685"/>
      <c r="AC77" s="685"/>
      <c r="AD77" s="685"/>
      <c r="AE77" s="685"/>
      <c r="AF77" s="685"/>
      <c r="AG77" s="685"/>
      <c r="AH77" s="685"/>
      <c r="AI77" s="685"/>
      <c r="AJ77" s="685"/>
      <c r="AK77" s="685"/>
      <c r="AL77" s="685"/>
      <c r="AM77" s="685"/>
      <c r="AN77" s="685"/>
      <c r="AO77" s="697"/>
      <c r="AP77" s="695"/>
      <c r="AQ77" s="695"/>
      <c r="AR77" s="682"/>
      <c r="AS77" s="682"/>
      <c r="AT77" s="682"/>
      <c r="AU77" s="682"/>
      <c r="AV77" s="682"/>
      <c r="AW77" s="695"/>
      <c r="AX77" s="695"/>
      <c r="AY77" s="695"/>
      <c r="AZ77" s="836"/>
      <c r="BA77" s="839"/>
      <c r="BB77" s="693"/>
      <c r="BC77" s="693"/>
      <c r="BD77" s="840"/>
      <c r="BE77" s="841"/>
      <c r="BF77" s="842"/>
      <c r="BG77" s="842"/>
      <c r="BH77" s="843"/>
      <c r="BI77" s="844"/>
      <c r="BJ77" s="844"/>
      <c r="BK77" s="845"/>
      <c r="BL77" s="845"/>
      <c r="BM77" s="843"/>
      <c r="BN77" s="842"/>
      <c r="BO77" s="842"/>
      <c r="BP77" s="846"/>
    </row>
    <row r="78" spans="1:68">
      <c r="A78" s="2"/>
      <c r="B78" s="657"/>
      <c r="C78" s="689"/>
      <c r="D78" s="698"/>
      <c r="E78" s="691"/>
      <c r="F78" s="682"/>
      <c r="G78" s="682"/>
      <c r="H78" s="682"/>
      <c r="I78" s="682"/>
      <c r="J78" s="682"/>
      <c r="K78" s="682"/>
      <c r="L78" s="682"/>
      <c r="M78" s="683"/>
      <c r="N78" s="683"/>
      <c r="O78" s="683"/>
      <c r="P78" s="683"/>
      <c r="Q78" s="683"/>
      <c r="R78" s="683"/>
      <c r="S78" s="683"/>
      <c r="T78" s="683"/>
      <c r="U78" s="683"/>
      <c r="V78" s="684"/>
      <c r="W78" s="511"/>
      <c r="X78" s="685"/>
      <c r="Y78" s="685"/>
      <c r="Z78" s="685"/>
      <c r="AA78" s="685"/>
      <c r="AB78" s="685"/>
      <c r="AC78" s="685"/>
      <c r="AD78" s="685"/>
      <c r="AE78" s="685"/>
      <c r="AF78" s="685"/>
      <c r="AG78" s="685"/>
      <c r="AH78" s="685"/>
      <c r="AI78" s="685"/>
      <c r="AJ78" s="685"/>
      <c r="AK78" s="685"/>
      <c r="AL78" s="685"/>
      <c r="AM78" s="685"/>
      <c r="AN78" s="685"/>
      <c r="AO78" s="697"/>
      <c r="AP78" s="683"/>
      <c r="AQ78" s="683"/>
      <c r="AR78" s="683"/>
      <c r="AS78" s="683"/>
      <c r="AT78" s="683"/>
      <c r="AU78" s="683"/>
      <c r="AV78" s="683"/>
      <c r="AW78" s="683"/>
      <c r="AX78" s="683"/>
      <c r="AY78" s="683"/>
      <c r="AZ78" s="836"/>
      <c r="BA78" s="848"/>
      <c r="BB78" s="848"/>
      <c r="BC78" s="848"/>
      <c r="BD78" s="848"/>
      <c r="BE78" s="848"/>
      <c r="BF78" s="848"/>
      <c r="BG78" s="848"/>
      <c r="BH78" s="848"/>
      <c r="BI78" s="848"/>
      <c r="BJ78" s="848"/>
      <c r="BK78" s="848"/>
      <c r="BL78" s="848"/>
      <c r="BM78" s="848"/>
      <c r="BN78" s="848"/>
      <c r="BO78" s="848"/>
      <c r="BP78" s="848"/>
    </row>
    <row r="79" spans="1:68">
      <c r="A79" s="8"/>
      <c r="B79" s="659"/>
      <c r="C79" s="689"/>
      <c r="D79" s="698"/>
      <c r="E79" s="691"/>
      <c r="F79" s="703"/>
      <c r="G79" s="703"/>
      <c r="H79" s="703"/>
      <c r="I79" s="703"/>
      <c r="J79" s="703"/>
      <c r="K79" s="703"/>
      <c r="L79" s="703"/>
      <c r="M79" s="703"/>
      <c r="N79" s="703"/>
      <c r="O79" s="703"/>
      <c r="P79" s="703"/>
      <c r="Q79" s="703"/>
      <c r="R79" s="703"/>
      <c r="S79" s="703"/>
      <c r="T79" s="703"/>
      <c r="U79" s="703"/>
      <c r="V79" s="704"/>
      <c r="W79" s="511"/>
      <c r="X79" s="685"/>
      <c r="Y79" s="685"/>
      <c r="Z79" s="685"/>
      <c r="AA79" s="685"/>
      <c r="AB79" s="685"/>
      <c r="AC79" s="685"/>
      <c r="AD79" s="685"/>
      <c r="AE79" s="685"/>
      <c r="AF79" s="685"/>
      <c r="AG79" s="685"/>
      <c r="AH79" s="685"/>
      <c r="AI79" s="685"/>
      <c r="AJ79" s="685"/>
      <c r="AK79" s="685"/>
      <c r="AL79" s="685"/>
      <c r="AM79" s="685"/>
      <c r="AN79" s="685"/>
      <c r="AO79" s="697"/>
      <c r="AP79" s="703"/>
      <c r="AQ79" s="703"/>
      <c r="AR79" s="703"/>
      <c r="AS79" s="703"/>
      <c r="AT79" s="703"/>
      <c r="AU79" s="703"/>
      <c r="AV79" s="703"/>
      <c r="AW79" s="703"/>
      <c r="AX79" s="703"/>
      <c r="AY79" s="703"/>
      <c r="AZ79" s="836"/>
      <c r="BA79" s="842"/>
      <c r="BB79" s="842"/>
      <c r="BC79" s="842"/>
      <c r="BD79" s="842"/>
      <c r="BE79" s="842"/>
      <c r="BF79" s="842"/>
      <c r="BG79" s="842"/>
      <c r="BH79" s="842"/>
      <c r="BI79" s="842"/>
      <c r="BJ79" s="842"/>
      <c r="BK79" s="842"/>
      <c r="BL79" s="842"/>
      <c r="BM79" s="842"/>
      <c r="BN79" s="842"/>
      <c r="BO79" s="842"/>
      <c r="BP79" s="842"/>
    </row>
    <row r="80" spans="1:68">
      <c r="A80" s="8"/>
      <c r="B80" s="659"/>
      <c r="C80" s="689"/>
      <c r="D80" s="698"/>
      <c r="E80" s="691"/>
      <c r="F80" s="682"/>
      <c r="G80" s="682"/>
      <c r="H80" s="682"/>
      <c r="I80" s="682"/>
      <c r="J80" s="682"/>
      <c r="K80" s="682"/>
      <c r="L80" s="682"/>
      <c r="M80" s="682"/>
      <c r="N80" s="682"/>
      <c r="O80" s="682"/>
      <c r="P80" s="682"/>
      <c r="Q80" s="682"/>
      <c r="R80" s="682"/>
      <c r="S80" s="682"/>
      <c r="T80" s="682"/>
      <c r="U80" s="682"/>
      <c r="V80" s="707"/>
      <c r="W80" s="511"/>
      <c r="X80" s="685"/>
      <c r="Y80" s="685"/>
      <c r="Z80" s="685"/>
      <c r="AA80" s="685"/>
      <c r="AB80" s="685"/>
      <c r="AC80" s="685"/>
      <c r="AD80" s="685"/>
      <c r="AE80" s="685"/>
      <c r="AF80" s="685"/>
      <c r="AG80" s="685"/>
      <c r="AH80" s="685"/>
      <c r="AI80" s="685"/>
      <c r="AJ80" s="685"/>
      <c r="AK80" s="685"/>
      <c r="AL80" s="685"/>
      <c r="AM80" s="685"/>
      <c r="AN80" s="685"/>
      <c r="AO80" s="697"/>
      <c r="AP80" s="682"/>
      <c r="AQ80" s="682"/>
      <c r="AR80" s="682"/>
      <c r="AS80" s="682"/>
      <c r="AT80" s="682"/>
      <c r="AU80" s="682"/>
      <c r="AV80" s="682"/>
      <c r="AW80" s="682"/>
      <c r="AX80" s="682"/>
      <c r="AY80" s="682"/>
      <c r="AZ80" s="836"/>
      <c r="BA80" s="842"/>
      <c r="BB80" s="842"/>
      <c r="BC80" s="842"/>
      <c r="BD80" s="842"/>
      <c r="BE80" s="842"/>
      <c r="BF80" s="842"/>
      <c r="BG80" s="842"/>
      <c r="BH80" s="842"/>
      <c r="BI80" s="842"/>
      <c r="BJ80" s="842"/>
      <c r="BK80" s="842"/>
      <c r="BL80" s="842"/>
      <c r="BM80" s="842"/>
      <c r="BN80" s="842"/>
      <c r="BO80" s="842"/>
      <c r="BP80" s="842"/>
    </row>
    <row r="81" spans="1:68">
      <c r="A81" s="2"/>
      <c r="B81" s="659"/>
      <c r="C81" s="689"/>
      <c r="D81" s="698"/>
      <c r="E81" s="691"/>
      <c r="F81" s="682"/>
      <c r="G81" s="682"/>
      <c r="H81" s="682"/>
      <c r="I81" s="682"/>
      <c r="J81" s="682"/>
      <c r="K81" s="682"/>
      <c r="L81" s="682"/>
      <c r="M81" s="708"/>
      <c r="N81" s="708"/>
      <c r="O81" s="708"/>
      <c r="P81" s="708"/>
      <c r="Q81" s="708"/>
      <c r="R81" s="708"/>
      <c r="S81" s="708"/>
      <c r="T81" s="708"/>
      <c r="U81" s="708"/>
      <c r="V81" s="709"/>
      <c r="W81" s="511"/>
      <c r="X81" s="685"/>
      <c r="Y81" s="685"/>
      <c r="Z81" s="685"/>
      <c r="AA81" s="685"/>
      <c r="AB81" s="685"/>
      <c r="AC81" s="685"/>
      <c r="AD81" s="685"/>
      <c r="AE81" s="685"/>
      <c r="AF81" s="685"/>
      <c r="AG81" s="685"/>
      <c r="AH81" s="685"/>
      <c r="AI81" s="685"/>
      <c r="AJ81" s="685"/>
      <c r="AK81" s="685"/>
      <c r="AL81" s="685"/>
      <c r="AM81" s="685"/>
      <c r="AN81" s="685"/>
      <c r="AO81" s="697"/>
      <c r="AP81" s="708"/>
      <c r="AQ81" s="708"/>
      <c r="AR81" s="708"/>
      <c r="AS81" s="708"/>
      <c r="AT81" s="708"/>
      <c r="AU81" s="708"/>
      <c r="AV81" s="708"/>
      <c r="AW81" s="708"/>
      <c r="AX81" s="708"/>
      <c r="AY81" s="708"/>
      <c r="AZ81" s="836"/>
      <c r="BA81" s="842"/>
      <c r="BB81" s="842"/>
      <c r="BC81" s="842"/>
      <c r="BD81" s="842"/>
      <c r="BE81" s="842"/>
      <c r="BF81" s="842"/>
      <c r="BG81" s="842"/>
      <c r="BH81" s="842"/>
      <c r="BI81" s="842"/>
      <c r="BJ81" s="842"/>
      <c r="BK81" s="842"/>
      <c r="BL81" s="842"/>
      <c r="BM81" s="842"/>
      <c r="BN81" s="842"/>
      <c r="BO81" s="842"/>
      <c r="BP81" s="842"/>
    </row>
    <row r="82" spans="1:68">
      <c r="A82" s="2"/>
      <c r="B82" s="659"/>
      <c r="C82" s="689"/>
      <c r="D82" s="698"/>
      <c r="E82" s="691"/>
      <c r="F82" s="682"/>
      <c r="G82" s="682"/>
      <c r="H82" s="682"/>
      <c r="I82" s="682"/>
      <c r="J82" s="682"/>
      <c r="K82" s="682"/>
      <c r="L82" s="682"/>
      <c r="M82" s="682"/>
      <c r="N82" s="682"/>
      <c r="O82" s="682"/>
      <c r="P82" s="682"/>
      <c r="Q82" s="682"/>
      <c r="R82" s="682"/>
      <c r="S82" s="682"/>
      <c r="T82" s="682"/>
      <c r="U82" s="682"/>
      <c r="V82" s="707"/>
      <c r="W82" s="508"/>
      <c r="X82" s="685"/>
      <c r="Y82" s="685"/>
      <c r="Z82" s="685"/>
      <c r="AA82" s="685"/>
      <c r="AB82" s="685"/>
      <c r="AC82" s="685"/>
      <c r="AD82" s="685"/>
      <c r="AE82" s="685"/>
      <c r="AF82" s="685"/>
      <c r="AG82" s="685"/>
      <c r="AH82" s="685"/>
      <c r="AI82" s="685"/>
      <c r="AJ82" s="685"/>
      <c r="AK82" s="685"/>
      <c r="AL82" s="685"/>
      <c r="AM82" s="685"/>
      <c r="AN82" s="685"/>
      <c r="AO82" s="697"/>
      <c r="AP82" s="682"/>
      <c r="AQ82" s="682"/>
      <c r="AR82" s="682"/>
      <c r="AS82" s="682"/>
      <c r="AT82" s="682"/>
      <c r="AU82" s="682"/>
      <c r="AV82" s="682"/>
      <c r="AW82" s="682"/>
      <c r="AX82" s="682"/>
      <c r="AY82" s="682"/>
      <c r="AZ82" s="836"/>
      <c r="BA82" s="842"/>
      <c r="BB82" s="842"/>
      <c r="BC82" s="842"/>
      <c r="BD82" s="842"/>
      <c r="BE82" s="842"/>
      <c r="BF82" s="842"/>
      <c r="BG82" s="842"/>
      <c r="BH82" s="842"/>
      <c r="BI82" s="842"/>
      <c r="BJ82" s="842"/>
      <c r="BK82" s="842"/>
      <c r="BL82" s="842"/>
      <c r="BM82" s="842"/>
      <c r="BN82" s="842"/>
      <c r="BO82" s="842"/>
      <c r="BP82" s="842"/>
    </row>
    <row r="83" spans="1:68">
      <c r="A83" s="2"/>
      <c r="B83" s="850"/>
      <c r="C83" s="689"/>
      <c r="D83" s="702"/>
      <c r="E83" s="691"/>
      <c r="F83" s="711"/>
      <c r="G83" s="711"/>
      <c r="H83" s="711"/>
      <c r="I83" s="711"/>
      <c r="J83" s="711"/>
      <c r="K83" s="711"/>
      <c r="L83" s="711"/>
      <c r="M83" s="711"/>
      <c r="N83" s="711"/>
      <c r="O83" s="711"/>
      <c r="P83" s="711"/>
      <c r="Q83" s="711"/>
      <c r="R83" s="711"/>
      <c r="S83" s="711"/>
      <c r="T83" s="711"/>
      <c r="U83" s="711"/>
      <c r="V83" s="852"/>
      <c r="W83" s="511"/>
      <c r="X83" s="853"/>
      <c r="Y83" s="853"/>
      <c r="Z83" s="853"/>
      <c r="AA83" s="853"/>
      <c r="AB83" s="853"/>
      <c r="AC83" s="853"/>
      <c r="AD83" s="853"/>
      <c r="AE83" s="853"/>
      <c r="AF83" s="853"/>
      <c r="AG83" s="853"/>
      <c r="AH83" s="853"/>
      <c r="AI83" s="853"/>
      <c r="AJ83" s="853"/>
      <c r="AK83" s="853"/>
      <c r="AL83" s="853"/>
      <c r="AM83" s="853"/>
      <c r="AN83" s="853"/>
      <c r="AO83" s="697"/>
      <c r="AP83" s="711"/>
      <c r="AQ83" s="711"/>
      <c r="AR83" s="711"/>
      <c r="AS83" s="711"/>
      <c r="AT83" s="711"/>
      <c r="AU83" s="711"/>
      <c r="AV83" s="711"/>
      <c r="AW83" s="711"/>
      <c r="AX83" s="711"/>
      <c r="AY83" s="711"/>
      <c r="AZ83" s="836"/>
      <c r="BA83" s="854"/>
      <c r="BB83" s="854"/>
      <c r="BC83" s="854"/>
      <c r="BD83" s="854"/>
      <c r="BE83" s="854"/>
      <c r="BF83" s="854"/>
      <c r="BG83" s="854"/>
      <c r="BH83" s="854"/>
      <c r="BI83" s="854"/>
      <c r="BJ83" s="854"/>
      <c r="BK83" s="854"/>
      <c r="BL83" s="854"/>
      <c r="BM83" s="854"/>
      <c r="BN83" s="854"/>
      <c r="BO83" s="854"/>
      <c r="BP83" s="854"/>
    </row>
    <row r="84" spans="1:68" ht="14" thickBot="1">
      <c r="A84" s="2"/>
      <c r="B84" s="660"/>
      <c r="C84" s="669"/>
      <c r="D84" s="705"/>
      <c r="E84" s="511"/>
      <c r="F84" s="711"/>
      <c r="G84" s="711"/>
      <c r="H84" s="711"/>
      <c r="I84" s="711"/>
      <c r="J84" s="711"/>
      <c r="K84" s="711"/>
      <c r="L84" s="711"/>
      <c r="M84" s="712"/>
      <c r="N84" s="712"/>
      <c r="O84" s="712"/>
      <c r="P84" s="712"/>
      <c r="Q84" s="712"/>
      <c r="R84" s="712"/>
      <c r="S84" s="712"/>
      <c r="T84" s="712"/>
      <c r="U84" s="712"/>
      <c r="V84" s="713"/>
      <c r="W84" s="511"/>
      <c r="X84" s="714"/>
      <c r="Y84" s="715"/>
      <c r="Z84" s="715"/>
      <c r="AA84" s="715"/>
      <c r="AB84" s="715"/>
      <c r="AC84" s="715"/>
      <c r="AD84" s="715"/>
      <c r="AE84" s="715"/>
      <c r="AF84" s="715"/>
      <c r="AG84" s="715"/>
      <c r="AH84" s="715"/>
      <c r="AI84" s="715"/>
      <c r="AJ84" s="715"/>
      <c r="AK84" s="715"/>
      <c r="AL84" s="715"/>
      <c r="AM84" s="715"/>
      <c r="AN84" s="715"/>
      <c r="AO84" s="509"/>
      <c r="AP84" s="716"/>
      <c r="AQ84" s="716"/>
      <c r="AR84" s="716"/>
      <c r="AS84" s="716"/>
      <c r="AT84" s="716"/>
      <c r="AU84" s="716"/>
      <c r="AV84" s="716"/>
      <c r="AW84" s="716"/>
      <c r="AX84" s="716"/>
      <c r="AY84" s="716"/>
      <c r="BA84" s="618"/>
      <c r="BB84" s="618"/>
      <c r="BC84" s="618"/>
      <c r="BD84" s="618"/>
      <c r="BE84" s="618"/>
      <c r="BF84" s="618"/>
      <c r="BG84" s="618"/>
      <c r="BH84" s="618"/>
      <c r="BI84" s="618"/>
      <c r="BJ84" s="618"/>
      <c r="BK84" s="618"/>
      <c r="BL84" s="618"/>
      <c r="BM84" s="618"/>
      <c r="BN84" s="618"/>
      <c r="BO84" s="618"/>
      <c r="BP84" s="618"/>
    </row>
    <row r="85" spans="1:68" ht="15" thickTop="1" thickBot="1">
      <c r="A85" s="717"/>
      <c r="B85" s="661"/>
    </row>
    <row r="86" spans="1:68" ht="14" thickTop="1">
      <c r="B86" s="662"/>
    </row>
  </sheetData>
  <sortState xmlns:xlrd2="http://schemas.microsoft.com/office/spreadsheetml/2017/richdata2" ref="A3:BP84">
    <sortCondition ref="A3:A84"/>
  </sortState>
  <conditionalFormatting sqref="F3:V4 F69:V77 F6:V18 F21:V43 F45:V63 F65:V67 F79:V84">
    <cfRule type="cellIs" dxfId="7" priority="8" operator="equal">
      <formula>999</formula>
    </cfRule>
  </conditionalFormatting>
  <conditionalFormatting sqref="F68:L68 N68:V68">
    <cfRule type="cellIs" dxfId="6" priority="7" operator="equal">
      <formula>999</formula>
    </cfRule>
  </conditionalFormatting>
  <conditionalFormatting sqref="M68">
    <cfRule type="cellIs" dxfId="5" priority="6" operator="equal">
      <formula>999</formula>
    </cfRule>
  </conditionalFormatting>
  <conditionalFormatting sqref="F5:V5">
    <cfRule type="cellIs" dxfId="4" priority="5" operator="equal">
      <formula>999</formula>
    </cfRule>
  </conditionalFormatting>
  <conditionalFormatting sqref="F19:V20">
    <cfRule type="cellIs" dxfId="3" priority="4" operator="equal">
      <formula>999</formula>
    </cfRule>
  </conditionalFormatting>
  <conditionalFormatting sqref="F44:V44">
    <cfRule type="cellIs" dxfId="2" priority="3" operator="equal">
      <formula>999</formula>
    </cfRule>
  </conditionalFormatting>
  <conditionalFormatting sqref="F64:V64">
    <cfRule type="cellIs" dxfId="1" priority="2" operator="equal">
      <formula>999</formula>
    </cfRule>
  </conditionalFormatting>
  <conditionalFormatting sqref="F78:V78">
    <cfRule type="cellIs" dxfId="0" priority="1" operator="equal">
      <formula>999</formula>
    </cfRule>
  </conditionalFormatting>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D1540"/>
  <sheetViews>
    <sheetView workbookViewId="0">
      <selection activeCell="E2" sqref="E2"/>
    </sheetView>
  </sheetViews>
  <sheetFormatPr baseColWidth="10" defaultRowHeight="13" outlineLevelCol="1"/>
  <cols>
    <col min="1" max="1" width="13.1640625" style="719" customWidth="1"/>
    <col min="2" max="2" width="12.33203125" style="431" customWidth="1"/>
    <col min="3" max="6" width="11.5" style="431" customWidth="1"/>
    <col min="7" max="7" width="11.5" style="475" customWidth="1"/>
    <col min="8" max="8" width="11.5" style="467" customWidth="1"/>
    <col min="9" max="12" width="11.5" style="431" customWidth="1"/>
    <col min="13" max="13" width="11.5" style="467" customWidth="1"/>
    <col min="14" max="17" width="11.5" style="431" customWidth="1"/>
    <col min="18" max="18" width="12.33203125" style="469" customWidth="1"/>
    <col min="19" max="19" width="14.5" style="484" customWidth="1" outlineLevel="1"/>
    <col min="20" max="20" width="12.83203125" style="485" customWidth="1" outlineLevel="1"/>
    <col min="21" max="21" width="13.83203125" style="498" customWidth="1"/>
    <col min="22" max="22" width="7.5" style="544" customWidth="1"/>
    <col min="23" max="23" width="9.5" style="539" customWidth="1" outlineLevel="1"/>
    <col min="24" max="24" width="8.5" style="539" customWidth="1" outlineLevel="1"/>
    <col min="25" max="25" width="5.83203125" style="539" customWidth="1" outlineLevel="1"/>
    <col min="26" max="26" width="5.6640625" style="541" customWidth="1" outlineLevel="1"/>
    <col min="27" max="27" width="4.6640625" style="539" customWidth="1" outlineLevel="1"/>
    <col min="28" max="28" width="5.6640625" style="539" customWidth="1" outlineLevel="1"/>
    <col min="29" max="29" width="7.5" style="544" customWidth="1"/>
    <col min="30" max="30" width="6.1640625" style="431" customWidth="1" outlineLevel="1"/>
    <col min="31" max="31" width="5.33203125" style="431" customWidth="1" outlineLevel="1"/>
    <col min="32" max="58" width="4.6640625" style="431" customWidth="1" outlineLevel="1"/>
    <col min="59" max="59" width="4.6640625" style="543" customWidth="1" outlineLevel="1"/>
    <col min="60" max="60" width="4.6640625" style="548" customWidth="1" outlineLevel="1"/>
    <col min="61" max="64" width="4.6640625" style="431" customWidth="1" outlineLevel="1"/>
    <col min="65" max="65" width="8.1640625" style="547" customWidth="1" outlineLevel="1"/>
    <col min="66" max="66" width="6.5" style="185" customWidth="1" outlineLevel="1"/>
    <col min="67" max="67" width="6.1640625" style="185" customWidth="1" outlineLevel="1"/>
    <col min="68" max="68" width="4.6640625" style="540" customWidth="1" outlineLevel="1"/>
    <col min="69" max="78" width="4.6640625" style="431" customWidth="1" outlineLevel="1"/>
    <col min="79" max="79" width="12.33203125" style="540" customWidth="1"/>
    <col min="80" max="80" width="5.5" style="431" customWidth="1" outlineLevel="1"/>
    <col min="81" max="82" width="4.1640625" style="431" customWidth="1" outlineLevel="1"/>
    <col min="83" max="83" width="4.1640625" style="185" customWidth="1" outlineLevel="1"/>
    <col min="84" max="85" width="5" style="185" customWidth="1" outlineLevel="1"/>
    <col min="86" max="86" width="4.1640625" style="431" customWidth="1" outlineLevel="1"/>
    <col min="87" max="87" width="5.5" style="431" customWidth="1" outlineLevel="1"/>
    <col min="88" max="89" width="4.1640625" style="431" customWidth="1" outlineLevel="1"/>
    <col min="90" max="90" width="5.5" style="431" customWidth="1" outlineLevel="1"/>
    <col min="91" max="91" width="4.1640625" style="431" customWidth="1" outlineLevel="1"/>
    <col min="92" max="92" width="3.83203125" style="431" customWidth="1" outlineLevel="1"/>
    <col min="93" max="93" width="5.5" style="431" customWidth="1" outlineLevel="1"/>
    <col min="94" max="97" width="6.1640625" style="431" customWidth="1" outlineLevel="1"/>
    <col min="98" max="98" width="5.33203125" style="431" customWidth="1" outlineLevel="1"/>
    <col min="99" max="99" width="5.33203125" style="185" customWidth="1" outlineLevel="1"/>
    <col min="100" max="100" width="5.33203125" style="431" customWidth="1" outlineLevel="1"/>
    <col min="101" max="101" width="5" style="540" customWidth="1"/>
    <col min="102" max="103" width="11.5" style="575" customWidth="1" outlineLevel="1"/>
    <col min="104" max="104" width="11.5" style="485" customWidth="1" outlineLevel="1"/>
    <col min="105" max="105" width="24.6640625" style="431" customWidth="1" outlineLevel="1"/>
    <col min="106" max="106" width="14.33203125" style="431" customWidth="1" outlineLevel="1"/>
    <col min="107" max="107" width="14.83203125" style="431" customWidth="1" outlineLevel="1"/>
    <col min="108" max="108" width="20.5" style="575" customWidth="1"/>
  </cols>
  <sheetData>
    <row r="1" spans="1:108" ht="220">
      <c r="A1" s="723" t="s">
        <v>0</v>
      </c>
      <c r="B1" s="428" t="s">
        <v>431</v>
      </c>
      <c r="C1" s="432" t="s">
        <v>482</v>
      </c>
      <c r="D1" s="432" t="s">
        <v>483</v>
      </c>
      <c r="E1" s="433" t="s">
        <v>484</v>
      </c>
      <c r="F1" s="434" t="s">
        <v>485</v>
      </c>
      <c r="G1" s="435" t="s">
        <v>486</v>
      </c>
      <c r="H1" s="436" t="s">
        <v>487</v>
      </c>
      <c r="I1" s="437" t="s">
        <v>488</v>
      </c>
      <c r="J1" s="437" t="s">
        <v>489</v>
      </c>
      <c r="K1" s="437" t="s">
        <v>490</v>
      </c>
      <c r="L1" s="437" t="s">
        <v>491</v>
      </c>
      <c r="M1" s="436" t="s">
        <v>492</v>
      </c>
      <c r="N1" s="437" t="s">
        <v>493</v>
      </c>
      <c r="O1" s="437" t="s">
        <v>494</v>
      </c>
      <c r="P1" s="437" t="s">
        <v>495</v>
      </c>
      <c r="Q1" s="437" t="s">
        <v>496</v>
      </c>
      <c r="R1" s="438" t="s">
        <v>497</v>
      </c>
      <c r="S1" s="476" t="s">
        <v>574</v>
      </c>
      <c r="T1" s="486" t="s">
        <v>575</v>
      </c>
      <c r="U1" s="491" t="s">
        <v>576</v>
      </c>
      <c r="V1" s="499" t="s">
        <v>577</v>
      </c>
      <c r="W1" s="500" t="s">
        <v>578</v>
      </c>
      <c r="X1" s="500" t="s">
        <v>209</v>
      </c>
      <c r="Y1" s="500" t="s">
        <v>579</v>
      </c>
      <c r="Z1" s="501" t="s">
        <v>580</v>
      </c>
      <c r="AA1" s="500" t="s">
        <v>581</v>
      </c>
      <c r="AB1" s="500" t="s">
        <v>582</v>
      </c>
      <c r="AC1" s="502" t="s">
        <v>214</v>
      </c>
      <c r="AD1" s="501" t="s">
        <v>215</v>
      </c>
      <c r="AE1" s="501" t="s">
        <v>216</v>
      </c>
      <c r="AF1" s="501" t="s">
        <v>217</v>
      </c>
      <c r="AG1" s="501" t="s">
        <v>583</v>
      </c>
      <c r="AH1" s="501" t="s">
        <v>219</v>
      </c>
      <c r="AI1" s="501" t="s">
        <v>220</v>
      </c>
      <c r="AJ1" s="501" t="s">
        <v>221</v>
      </c>
      <c r="AK1" s="501" t="s">
        <v>222</v>
      </c>
      <c r="AL1" s="501" t="s">
        <v>223</v>
      </c>
      <c r="AM1" s="501" t="s">
        <v>224</v>
      </c>
      <c r="AN1" s="501" t="s">
        <v>225</v>
      </c>
      <c r="AO1" s="501" t="s">
        <v>226</v>
      </c>
      <c r="AP1" s="501" t="s">
        <v>227</v>
      </c>
      <c r="AQ1" s="501" t="s">
        <v>228</v>
      </c>
      <c r="AR1" s="501" t="s">
        <v>229</v>
      </c>
      <c r="AS1" s="501" t="s">
        <v>230</v>
      </c>
      <c r="AT1" s="501" t="s">
        <v>231</v>
      </c>
      <c r="AU1" s="501" t="s">
        <v>232</v>
      </c>
      <c r="AV1" s="501" t="s">
        <v>233</v>
      </c>
      <c r="AW1" s="501" t="s">
        <v>234</v>
      </c>
      <c r="AX1" s="501" t="s">
        <v>235</v>
      </c>
      <c r="AY1" s="501" t="s">
        <v>236</v>
      </c>
      <c r="AZ1" s="501" t="s">
        <v>237</v>
      </c>
      <c r="BA1" s="501" t="s">
        <v>238</v>
      </c>
      <c r="BB1" s="501" t="s">
        <v>239</v>
      </c>
      <c r="BC1" s="501" t="s">
        <v>240</v>
      </c>
      <c r="BD1" s="501" t="s">
        <v>241</v>
      </c>
      <c r="BE1" s="501" t="s">
        <v>242</v>
      </c>
      <c r="BF1" s="501" t="s">
        <v>243</v>
      </c>
      <c r="BG1" s="503" t="s">
        <v>584</v>
      </c>
      <c r="BH1" s="504" t="s">
        <v>585</v>
      </c>
      <c r="BI1" s="501" t="s">
        <v>586</v>
      </c>
      <c r="BJ1" s="501" t="s">
        <v>587</v>
      </c>
      <c r="BK1" s="501" t="s">
        <v>588</v>
      </c>
      <c r="BL1" s="501" t="s">
        <v>589</v>
      </c>
      <c r="BM1" s="505" t="s">
        <v>590</v>
      </c>
      <c r="BN1" s="506" t="s">
        <v>591</v>
      </c>
      <c r="BO1" s="506" t="s">
        <v>592</v>
      </c>
      <c r="BP1" s="507" t="s">
        <v>593</v>
      </c>
      <c r="BQ1" s="501" t="s">
        <v>594</v>
      </c>
      <c r="BR1" s="501" t="s">
        <v>595</v>
      </c>
      <c r="BS1" s="501" t="s">
        <v>596</v>
      </c>
      <c r="BT1" s="501" t="s">
        <v>247</v>
      </c>
      <c r="BU1" s="501" t="s">
        <v>597</v>
      </c>
      <c r="BV1" s="501" t="s">
        <v>598</v>
      </c>
      <c r="BW1" s="501" t="s">
        <v>599</v>
      </c>
      <c r="BX1" s="501" t="s">
        <v>600</v>
      </c>
      <c r="BY1" s="501" t="s">
        <v>601</v>
      </c>
      <c r="BZ1" s="550" t="s">
        <v>287</v>
      </c>
      <c r="CA1" s="549" t="s">
        <v>605</v>
      </c>
      <c r="CB1" s="550" t="s">
        <v>269</v>
      </c>
      <c r="CC1" s="550" t="s">
        <v>270</v>
      </c>
      <c r="CD1" s="550" t="s">
        <v>271</v>
      </c>
      <c r="CE1" s="550" t="s">
        <v>606</v>
      </c>
      <c r="CF1" s="550" t="s">
        <v>272</v>
      </c>
      <c r="CG1" s="550" t="s">
        <v>607</v>
      </c>
      <c r="CH1" s="550" t="s">
        <v>273</v>
      </c>
      <c r="CI1" s="550" t="s">
        <v>274</v>
      </c>
      <c r="CJ1" s="550" t="s">
        <v>275</v>
      </c>
      <c r="CK1" s="550" t="s">
        <v>276</v>
      </c>
      <c r="CL1" s="550" t="s">
        <v>277</v>
      </c>
      <c r="CM1" s="550" t="s">
        <v>278</v>
      </c>
      <c r="CN1" s="550" t="s">
        <v>279</v>
      </c>
      <c r="CO1" s="550" t="s">
        <v>280</v>
      </c>
      <c r="CP1" s="550" t="s">
        <v>281</v>
      </c>
      <c r="CQ1" s="551" t="s">
        <v>584</v>
      </c>
      <c r="CR1" s="551" t="s">
        <v>608</v>
      </c>
      <c r="CS1" s="550" t="s">
        <v>282</v>
      </c>
      <c r="CT1" s="550" t="s">
        <v>283</v>
      </c>
      <c r="CU1" s="551" t="s">
        <v>609</v>
      </c>
      <c r="CV1" s="550" t="s">
        <v>284</v>
      </c>
      <c r="CW1" s="549" t="s">
        <v>610</v>
      </c>
      <c r="CX1" s="552" t="s">
        <v>611</v>
      </c>
      <c r="CY1" s="552" t="s">
        <v>612</v>
      </c>
      <c r="CZ1" s="553" t="s">
        <v>613</v>
      </c>
      <c r="DA1" s="599" t="s">
        <v>614</v>
      </c>
      <c r="DB1" s="578" t="s">
        <v>615</v>
      </c>
      <c r="DC1" s="578" t="s">
        <v>616</v>
      </c>
      <c r="DD1" s="578" t="s">
        <v>576</v>
      </c>
    </row>
    <row r="2" spans="1:108">
      <c r="A2" s="720">
        <v>103</v>
      </c>
      <c r="B2" s="17" t="s">
        <v>333</v>
      </c>
      <c r="C2" s="19">
        <v>20</v>
      </c>
      <c r="D2" s="823"/>
      <c r="E2" s="107">
        <v>0</v>
      </c>
      <c r="F2" s="107">
        <v>1564</v>
      </c>
      <c r="G2" s="90">
        <f t="shared" ref="G2:G33" si="0">E2+F2</f>
        <v>1564</v>
      </c>
      <c r="H2" s="439"/>
      <c r="I2" s="210">
        <v>0</v>
      </c>
      <c r="J2" s="107">
        <v>1564</v>
      </c>
      <c r="K2" s="107">
        <v>0</v>
      </c>
      <c r="L2" s="210">
        <v>0</v>
      </c>
      <c r="M2" s="439"/>
      <c r="N2" s="444">
        <v>5</v>
      </c>
      <c r="O2" s="101">
        <v>44</v>
      </c>
      <c r="P2" s="441">
        <f t="shared" ref="P2:P33" si="1">N2*O2</f>
        <v>220</v>
      </c>
      <c r="Q2" s="36" t="s">
        <v>558</v>
      </c>
      <c r="R2" s="40">
        <v>5</v>
      </c>
      <c r="S2" s="482">
        <v>13500</v>
      </c>
      <c r="T2" s="99">
        <v>10500</v>
      </c>
      <c r="U2" s="493">
        <v>1000</v>
      </c>
      <c r="V2" s="509"/>
      <c r="W2" s="87">
        <v>0.8</v>
      </c>
      <c r="X2" s="87">
        <v>0.1</v>
      </c>
      <c r="Y2" s="87">
        <v>0.5</v>
      </c>
      <c r="Z2" s="87">
        <v>0.9</v>
      </c>
      <c r="AA2" s="87">
        <v>0.2</v>
      </c>
      <c r="AB2" s="87">
        <v>0.7</v>
      </c>
      <c r="AC2" s="511"/>
      <c r="AD2" s="73">
        <v>2</v>
      </c>
      <c r="AE2" s="111">
        <v>2</v>
      </c>
      <c r="AF2" s="111">
        <v>99</v>
      </c>
      <c r="AG2" s="111">
        <v>99</v>
      </c>
      <c r="AH2" s="111">
        <v>2</v>
      </c>
      <c r="AI2" s="111">
        <v>2</v>
      </c>
      <c r="AJ2" s="111">
        <v>99</v>
      </c>
      <c r="AK2" s="107">
        <v>2</v>
      </c>
      <c r="AL2" s="107">
        <v>2</v>
      </c>
      <c r="AM2" s="107">
        <v>99</v>
      </c>
      <c r="AN2" s="107">
        <v>99</v>
      </c>
      <c r="AO2" s="107">
        <v>99</v>
      </c>
      <c r="AP2" s="107">
        <v>99</v>
      </c>
      <c r="AQ2" s="107">
        <v>1</v>
      </c>
      <c r="AR2" s="107">
        <v>3</v>
      </c>
      <c r="AS2" s="19">
        <v>3</v>
      </c>
      <c r="AT2" s="19">
        <v>99</v>
      </c>
      <c r="AU2" s="19">
        <v>2</v>
      </c>
      <c r="AV2" s="19">
        <v>2</v>
      </c>
      <c r="AW2" s="19">
        <v>99</v>
      </c>
      <c r="AX2" s="19">
        <v>99</v>
      </c>
      <c r="AY2" s="19">
        <v>99</v>
      </c>
      <c r="AZ2" s="19">
        <v>99</v>
      </c>
      <c r="BA2" s="19">
        <v>99</v>
      </c>
      <c r="BB2" s="19">
        <v>3</v>
      </c>
      <c r="BC2" s="19">
        <v>3</v>
      </c>
      <c r="BD2" s="19">
        <v>3</v>
      </c>
      <c r="BE2" s="19">
        <v>99</v>
      </c>
      <c r="BF2" s="19">
        <v>3</v>
      </c>
      <c r="BG2" s="462">
        <v>3</v>
      </c>
      <c r="BH2" s="504"/>
      <c r="BI2" s="16">
        <v>0</v>
      </c>
      <c r="BJ2" s="16">
        <v>0</v>
      </c>
      <c r="BK2" s="16">
        <v>0</v>
      </c>
      <c r="BL2" s="16">
        <v>0</v>
      </c>
      <c r="BM2" s="513"/>
      <c r="BN2" s="93">
        <v>0</v>
      </c>
      <c r="BO2" s="93">
        <v>0</v>
      </c>
      <c r="BP2" s="515"/>
      <c r="BQ2" s="16">
        <v>3</v>
      </c>
      <c r="BR2" s="16">
        <v>2</v>
      </c>
      <c r="BS2" s="16">
        <v>1</v>
      </c>
      <c r="BT2" s="16">
        <v>4</v>
      </c>
      <c r="BU2" s="16">
        <v>4</v>
      </c>
      <c r="BV2" s="16">
        <v>4</v>
      </c>
      <c r="BW2" s="16">
        <v>4</v>
      </c>
      <c r="BX2" s="16" t="s">
        <v>602</v>
      </c>
      <c r="BY2" s="16" t="s">
        <v>602</v>
      </c>
      <c r="BZ2" s="550"/>
      <c r="CA2" s="554"/>
      <c r="CB2" s="453">
        <v>3</v>
      </c>
      <c r="CC2" s="453">
        <v>3</v>
      </c>
      <c r="CD2" s="453">
        <v>2</v>
      </c>
      <c r="CE2" s="93">
        <v>1</v>
      </c>
      <c r="CF2" s="93">
        <v>0</v>
      </c>
      <c r="CG2" s="93">
        <v>0</v>
      </c>
      <c r="CH2" s="453">
        <v>2</v>
      </c>
      <c r="CI2" s="453">
        <v>99</v>
      </c>
      <c r="CJ2" s="453">
        <v>99</v>
      </c>
      <c r="CK2" s="453">
        <v>3</v>
      </c>
      <c r="CL2" s="453">
        <v>2</v>
      </c>
      <c r="CM2" s="453">
        <v>2</v>
      </c>
      <c r="CN2" s="453">
        <v>2</v>
      </c>
      <c r="CO2" s="453">
        <v>0</v>
      </c>
      <c r="CP2" s="453">
        <v>99</v>
      </c>
      <c r="CQ2" s="453">
        <v>4</v>
      </c>
      <c r="CR2" s="453">
        <v>4</v>
      </c>
      <c r="CS2" s="453">
        <v>3</v>
      </c>
      <c r="CT2" s="453">
        <v>4</v>
      </c>
      <c r="CU2" s="93">
        <v>99</v>
      </c>
      <c r="CV2" s="453">
        <v>3</v>
      </c>
      <c r="CW2" s="556"/>
      <c r="CX2" s="16">
        <v>7</v>
      </c>
      <c r="CY2" s="210" t="s">
        <v>604</v>
      </c>
      <c r="CZ2" s="560">
        <v>4400</v>
      </c>
      <c r="DA2" s="569" t="s">
        <v>657</v>
      </c>
      <c r="DB2" s="312">
        <v>120</v>
      </c>
      <c r="DC2" s="203">
        <v>4400</v>
      </c>
      <c r="DD2" s="315">
        <v>1400</v>
      </c>
    </row>
    <row r="3" spans="1:108">
      <c r="A3" s="720">
        <v>104</v>
      </c>
      <c r="B3" s="17" t="s">
        <v>469</v>
      </c>
      <c r="C3" s="19">
        <v>30</v>
      </c>
      <c r="D3" s="16">
        <v>10</v>
      </c>
      <c r="E3" s="19">
        <v>0</v>
      </c>
      <c r="F3" s="19">
        <v>5875</v>
      </c>
      <c r="G3" s="90">
        <f t="shared" si="0"/>
        <v>5875</v>
      </c>
      <c r="H3" s="439"/>
      <c r="I3" s="19">
        <v>0</v>
      </c>
      <c r="J3" s="19">
        <v>5875</v>
      </c>
      <c r="K3" s="19">
        <v>0</v>
      </c>
      <c r="L3" s="19">
        <v>0</v>
      </c>
      <c r="M3" s="439"/>
      <c r="N3" s="444">
        <v>5</v>
      </c>
      <c r="O3" s="367">
        <v>47</v>
      </c>
      <c r="P3" s="441">
        <f t="shared" si="1"/>
        <v>235</v>
      </c>
      <c r="Q3" s="28" t="s">
        <v>556</v>
      </c>
      <c r="R3" s="40">
        <v>6</v>
      </c>
      <c r="S3" s="482">
        <v>9000</v>
      </c>
      <c r="T3" s="99">
        <v>7000</v>
      </c>
      <c r="U3" s="493">
        <v>6900</v>
      </c>
      <c r="V3" s="509"/>
      <c r="W3" s="87">
        <v>0.79</v>
      </c>
      <c r="X3" s="87">
        <v>0.1</v>
      </c>
      <c r="Y3" s="87">
        <v>0.7</v>
      </c>
      <c r="Z3" s="87">
        <v>0.1</v>
      </c>
      <c r="AA3" s="87">
        <v>0.8</v>
      </c>
      <c r="AB3" s="87">
        <v>0.8</v>
      </c>
      <c r="AC3" s="511"/>
      <c r="AD3" s="72">
        <v>3</v>
      </c>
      <c r="AE3" s="72">
        <v>4</v>
      </c>
      <c r="AF3" s="72">
        <v>2</v>
      </c>
      <c r="AG3" s="72">
        <v>2</v>
      </c>
      <c r="AH3" s="72">
        <v>2</v>
      </c>
      <c r="AI3" s="72">
        <v>4</v>
      </c>
      <c r="AJ3" s="72">
        <v>4</v>
      </c>
      <c r="AK3" s="16">
        <v>3</v>
      </c>
      <c r="AL3" s="16">
        <v>4</v>
      </c>
      <c r="AM3" s="16">
        <v>2</v>
      </c>
      <c r="AN3" s="16">
        <v>3</v>
      </c>
      <c r="AO3" s="16">
        <v>3</v>
      </c>
      <c r="AP3" s="16">
        <v>3</v>
      </c>
      <c r="AQ3" s="16">
        <v>2</v>
      </c>
      <c r="AR3" s="16">
        <v>2</v>
      </c>
      <c r="AS3" s="16">
        <v>3</v>
      </c>
      <c r="AT3" s="16">
        <v>3</v>
      </c>
      <c r="AU3" s="16">
        <v>2</v>
      </c>
      <c r="AV3" s="16">
        <v>2</v>
      </c>
      <c r="AW3" s="16">
        <v>2</v>
      </c>
      <c r="AX3" s="16">
        <v>2</v>
      </c>
      <c r="AY3" s="16">
        <v>2</v>
      </c>
      <c r="AZ3" s="16">
        <v>3</v>
      </c>
      <c r="BA3" s="16">
        <v>3</v>
      </c>
      <c r="BB3" s="16">
        <v>2</v>
      </c>
      <c r="BC3" s="16">
        <v>3</v>
      </c>
      <c r="BD3" s="16">
        <v>2</v>
      </c>
      <c r="BE3" s="16">
        <v>3</v>
      </c>
      <c r="BF3" s="16">
        <v>2</v>
      </c>
      <c r="BG3" s="464">
        <v>2</v>
      </c>
      <c r="BH3" s="504"/>
      <c r="BI3" s="16">
        <v>2</v>
      </c>
      <c r="BJ3" s="16">
        <v>4</v>
      </c>
      <c r="BK3" s="16">
        <v>5</v>
      </c>
      <c r="BL3" s="16">
        <v>2</v>
      </c>
      <c r="BM3" s="513"/>
      <c r="BN3" s="93">
        <v>3</v>
      </c>
      <c r="BO3" s="93">
        <v>2</v>
      </c>
      <c r="BP3" s="515"/>
      <c r="BQ3" s="16">
        <v>4</v>
      </c>
      <c r="BR3" s="16">
        <v>4</v>
      </c>
      <c r="BS3" s="16">
        <v>3</v>
      </c>
      <c r="BT3" s="16">
        <v>4</v>
      </c>
      <c r="BU3" s="16">
        <v>4</v>
      </c>
      <c r="BV3" s="16">
        <v>4</v>
      </c>
      <c r="BW3" s="16">
        <v>4</v>
      </c>
      <c r="BX3" s="15" t="s">
        <v>602</v>
      </c>
      <c r="BY3" s="15" t="s">
        <v>602</v>
      </c>
      <c r="BZ3" s="550"/>
      <c r="CA3" s="554"/>
      <c r="CB3" s="453">
        <v>2</v>
      </c>
      <c r="CC3" s="453">
        <v>3</v>
      </c>
      <c r="CD3" s="453">
        <v>1</v>
      </c>
      <c r="CE3" s="93">
        <v>0</v>
      </c>
      <c r="CF3" s="93">
        <v>0</v>
      </c>
      <c r="CG3" s="93">
        <v>0</v>
      </c>
      <c r="CH3" s="453">
        <v>3</v>
      </c>
      <c r="CI3" s="453">
        <v>2</v>
      </c>
      <c r="CJ3" s="453">
        <v>2</v>
      </c>
      <c r="CK3" s="453">
        <v>2</v>
      </c>
      <c r="CL3" s="453">
        <v>3</v>
      </c>
      <c r="CM3" s="453">
        <v>2</v>
      </c>
      <c r="CN3" s="453">
        <v>2</v>
      </c>
      <c r="CO3" s="453">
        <v>4</v>
      </c>
      <c r="CP3" s="453">
        <v>4</v>
      </c>
      <c r="CQ3" s="453">
        <v>4</v>
      </c>
      <c r="CR3" s="453">
        <v>4</v>
      </c>
      <c r="CS3" s="453">
        <v>4</v>
      </c>
      <c r="CT3" s="453">
        <v>4</v>
      </c>
      <c r="CU3" s="93">
        <v>3</v>
      </c>
      <c r="CV3" s="453">
        <v>3</v>
      </c>
      <c r="CW3" s="556"/>
      <c r="CX3" s="16">
        <v>3</v>
      </c>
      <c r="CY3" s="16">
        <v>36</v>
      </c>
      <c r="CZ3" s="559">
        <v>5000</v>
      </c>
      <c r="DA3" s="161" t="s">
        <v>656</v>
      </c>
      <c r="DB3" s="367">
        <v>35</v>
      </c>
      <c r="DC3" s="203">
        <v>3700</v>
      </c>
      <c r="DD3" s="315">
        <v>2900</v>
      </c>
    </row>
    <row r="4" spans="1:108" ht="28">
      <c r="A4" s="720">
        <v>105</v>
      </c>
      <c r="B4" s="17" t="s">
        <v>475</v>
      </c>
      <c r="C4" s="90">
        <v>15</v>
      </c>
      <c r="D4" s="18">
        <v>10</v>
      </c>
      <c r="E4" s="90" t="s">
        <v>108</v>
      </c>
      <c r="F4" s="319" t="s">
        <v>180</v>
      </c>
      <c r="G4" s="319">
        <f t="shared" si="0"/>
        <v>5000</v>
      </c>
      <c r="H4" s="439"/>
      <c r="I4" s="18">
        <v>600</v>
      </c>
      <c r="J4" s="18">
        <v>3200</v>
      </c>
      <c r="K4" s="18">
        <v>600</v>
      </c>
      <c r="L4" s="34">
        <v>600</v>
      </c>
      <c r="M4" s="439"/>
      <c r="N4" s="83">
        <v>5</v>
      </c>
      <c r="O4" s="313">
        <v>48</v>
      </c>
      <c r="P4" s="313">
        <f t="shared" si="1"/>
        <v>240</v>
      </c>
      <c r="Q4" s="442" t="s">
        <v>565</v>
      </c>
      <c r="R4" s="447">
        <v>9</v>
      </c>
      <c r="S4" s="477">
        <v>12500</v>
      </c>
      <c r="T4" s="487">
        <v>11000</v>
      </c>
      <c r="U4" s="492">
        <v>8000</v>
      </c>
      <c r="V4" s="509"/>
      <c r="W4" s="87">
        <v>0.5</v>
      </c>
      <c r="X4" s="87">
        <v>3.3000000000000002E-2</v>
      </c>
      <c r="Y4" s="87">
        <v>0.9</v>
      </c>
      <c r="Z4" s="87">
        <v>0.9</v>
      </c>
      <c r="AA4" s="87">
        <v>0.9</v>
      </c>
      <c r="AB4" s="87">
        <v>0.9</v>
      </c>
      <c r="AC4" s="511"/>
      <c r="AD4" s="72">
        <v>2</v>
      </c>
      <c r="AE4" s="72">
        <v>3</v>
      </c>
      <c r="AF4" s="72">
        <v>3</v>
      </c>
      <c r="AG4" s="72">
        <v>3</v>
      </c>
      <c r="AH4" s="72">
        <v>3</v>
      </c>
      <c r="AI4" s="72">
        <v>3</v>
      </c>
      <c r="AJ4" s="72">
        <v>3</v>
      </c>
      <c r="AK4" s="18">
        <v>2</v>
      </c>
      <c r="AL4" s="18">
        <v>3</v>
      </c>
      <c r="AM4" s="18">
        <v>2</v>
      </c>
      <c r="AN4" s="18">
        <v>2</v>
      </c>
      <c r="AO4" s="18">
        <v>99</v>
      </c>
      <c r="AP4" s="18">
        <v>99</v>
      </c>
      <c r="AQ4" s="18">
        <v>1</v>
      </c>
      <c r="AR4" s="18">
        <v>2</v>
      </c>
      <c r="AS4" s="18">
        <v>99</v>
      </c>
      <c r="AT4" s="90"/>
      <c r="AU4" s="18">
        <v>2</v>
      </c>
      <c r="AV4" s="18">
        <v>2</v>
      </c>
      <c r="AW4" s="18">
        <v>99</v>
      </c>
      <c r="AX4" s="18">
        <v>2</v>
      </c>
      <c r="AY4" s="18">
        <v>2</v>
      </c>
      <c r="AZ4" s="18">
        <v>2</v>
      </c>
      <c r="BA4" s="18">
        <v>2</v>
      </c>
      <c r="BB4" s="18">
        <v>99</v>
      </c>
      <c r="BC4" s="18">
        <v>2</v>
      </c>
      <c r="BD4" s="18">
        <v>2</v>
      </c>
      <c r="BE4" s="18">
        <v>2</v>
      </c>
      <c r="BF4" s="18">
        <v>3</v>
      </c>
      <c r="BG4" s="521">
        <v>3</v>
      </c>
      <c r="BH4" s="504"/>
      <c r="BI4" s="18">
        <v>1</v>
      </c>
      <c r="BJ4" s="18">
        <v>7</v>
      </c>
      <c r="BK4" s="18">
        <v>5</v>
      </c>
      <c r="BL4" s="18">
        <v>1</v>
      </c>
      <c r="BM4" s="513"/>
      <c r="BN4" s="526">
        <v>1</v>
      </c>
      <c r="BO4" s="526">
        <v>0</v>
      </c>
      <c r="BP4" s="515"/>
      <c r="BQ4" s="18">
        <v>3</v>
      </c>
      <c r="BR4" s="18">
        <v>2</v>
      </c>
      <c r="BS4" s="18">
        <v>2</v>
      </c>
      <c r="BT4" s="18">
        <v>3</v>
      </c>
      <c r="BU4" s="18">
        <v>3</v>
      </c>
      <c r="BV4" s="18">
        <v>4</v>
      </c>
      <c r="BW4" s="18">
        <v>4</v>
      </c>
      <c r="BX4" s="14" t="s">
        <v>603</v>
      </c>
      <c r="BY4" s="14" t="s">
        <v>603</v>
      </c>
      <c r="BZ4" s="550"/>
      <c r="CA4" s="554"/>
      <c r="CB4" s="522">
        <v>3</v>
      </c>
      <c r="CC4" s="522">
        <v>3</v>
      </c>
      <c r="CD4" s="522">
        <v>1</v>
      </c>
      <c r="CE4" s="526">
        <v>1</v>
      </c>
      <c r="CF4" s="526">
        <v>1</v>
      </c>
      <c r="CG4" s="526">
        <v>1</v>
      </c>
      <c r="CH4" s="522">
        <v>3</v>
      </c>
      <c r="CI4" s="522">
        <v>2</v>
      </c>
      <c r="CJ4" s="522">
        <v>3</v>
      </c>
      <c r="CK4" s="522">
        <v>4</v>
      </c>
      <c r="CL4" s="522">
        <v>4</v>
      </c>
      <c r="CM4" s="522">
        <v>4</v>
      </c>
      <c r="CN4" s="522">
        <v>4</v>
      </c>
      <c r="CO4" s="522">
        <v>4</v>
      </c>
      <c r="CP4" s="522">
        <v>2</v>
      </c>
      <c r="CQ4" s="522">
        <v>4</v>
      </c>
      <c r="CR4" s="522">
        <v>4</v>
      </c>
      <c r="CS4" s="522">
        <v>4</v>
      </c>
      <c r="CT4" s="522">
        <v>3</v>
      </c>
      <c r="CU4" s="526">
        <v>2</v>
      </c>
      <c r="CV4" s="522">
        <v>2</v>
      </c>
      <c r="CW4" s="556"/>
      <c r="CX4" s="573">
        <v>1</v>
      </c>
      <c r="CY4" s="18">
        <v>14</v>
      </c>
      <c r="CZ4" s="557">
        <v>5000</v>
      </c>
      <c r="DA4" s="584" t="s">
        <v>661</v>
      </c>
      <c r="DB4" s="591">
        <v>14</v>
      </c>
      <c r="DC4" s="203">
        <v>5000</v>
      </c>
      <c r="DD4" s="593">
        <v>3400</v>
      </c>
    </row>
    <row r="5" spans="1:108">
      <c r="A5" s="720">
        <v>106</v>
      </c>
      <c r="B5" s="17" t="s">
        <v>470</v>
      </c>
      <c r="C5" s="19">
        <v>38</v>
      </c>
      <c r="D5" s="16">
        <v>20</v>
      </c>
      <c r="E5" s="19" t="s">
        <v>45</v>
      </c>
      <c r="F5" s="19" t="s">
        <v>559</v>
      </c>
      <c r="G5" s="90">
        <f t="shared" si="0"/>
        <v>2590</v>
      </c>
      <c r="H5" s="439"/>
      <c r="I5" s="16">
        <v>16</v>
      </c>
      <c r="J5" s="16">
        <v>1350</v>
      </c>
      <c r="K5" s="16">
        <v>1224</v>
      </c>
      <c r="L5" s="210">
        <v>0</v>
      </c>
      <c r="M5" s="439"/>
      <c r="N5" s="444">
        <v>5</v>
      </c>
      <c r="O5" s="367">
        <v>48</v>
      </c>
      <c r="P5" s="441">
        <f t="shared" si="1"/>
        <v>240</v>
      </c>
      <c r="Q5" s="28" t="s">
        <v>560</v>
      </c>
      <c r="R5" s="40">
        <v>9</v>
      </c>
      <c r="S5" s="482">
        <v>4700</v>
      </c>
      <c r="T5" s="99">
        <v>3100</v>
      </c>
      <c r="U5" s="493">
        <v>3000</v>
      </c>
      <c r="V5" s="509"/>
      <c r="W5" s="87">
        <v>0.7</v>
      </c>
      <c r="X5" s="87">
        <v>0.05</v>
      </c>
      <c r="Y5" s="87">
        <v>0.2</v>
      </c>
      <c r="Z5" s="87">
        <v>0.75</v>
      </c>
      <c r="AA5" s="87">
        <v>0.35</v>
      </c>
      <c r="AB5" s="87">
        <v>0.4</v>
      </c>
      <c r="AC5" s="511"/>
      <c r="AD5" s="72">
        <v>2</v>
      </c>
      <c r="AE5" s="72">
        <v>3</v>
      </c>
      <c r="AF5" s="72">
        <v>2</v>
      </c>
      <c r="AG5" s="72">
        <v>2</v>
      </c>
      <c r="AH5" s="72">
        <v>2</v>
      </c>
      <c r="AI5" s="72">
        <v>2</v>
      </c>
      <c r="AJ5" s="72">
        <v>2</v>
      </c>
      <c r="AK5" s="16">
        <v>2</v>
      </c>
      <c r="AL5" s="16">
        <v>3</v>
      </c>
      <c r="AM5" s="16">
        <v>3</v>
      </c>
      <c r="AN5" s="16">
        <v>3</v>
      </c>
      <c r="AO5" s="16">
        <v>2</v>
      </c>
      <c r="AP5" s="16">
        <v>2</v>
      </c>
      <c r="AQ5" s="16">
        <v>2</v>
      </c>
      <c r="AR5" s="16">
        <v>3</v>
      </c>
      <c r="AS5" s="16">
        <v>3</v>
      </c>
      <c r="AT5" s="16">
        <v>99</v>
      </c>
      <c r="AU5" s="16">
        <v>2</v>
      </c>
      <c r="AV5" s="16">
        <v>2</v>
      </c>
      <c r="AW5" s="16">
        <v>3</v>
      </c>
      <c r="AX5" s="16">
        <v>2</v>
      </c>
      <c r="AY5" s="16">
        <v>2</v>
      </c>
      <c r="AZ5" s="16">
        <v>99</v>
      </c>
      <c r="BA5" s="16">
        <v>99</v>
      </c>
      <c r="BB5" s="16">
        <v>2</v>
      </c>
      <c r="BC5" s="16">
        <v>2</v>
      </c>
      <c r="BD5" s="16">
        <v>2</v>
      </c>
      <c r="BE5" s="16">
        <v>2</v>
      </c>
      <c r="BF5" s="16">
        <v>2</v>
      </c>
      <c r="BG5" s="464">
        <v>3</v>
      </c>
      <c r="BH5" s="504"/>
      <c r="BI5" s="16">
        <v>0</v>
      </c>
      <c r="BJ5" s="16">
        <v>2</v>
      </c>
      <c r="BK5" s="16">
        <v>0</v>
      </c>
      <c r="BL5" s="16">
        <v>0</v>
      </c>
      <c r="BM5" s="513"/>
      <c r="BN5" s="228" t="s">
        <v>52</v>
      </c>
      <c r="BO5" s="228" t="s">
        <v>52</v>
      </c>
      <c r="BP5" s="515"/>
      <c r="BQ5" s="16">
        <v>3</v>
      </c>
      <c r="BR5" s="16">
        <v>3</v>
      </c>
      <c r="BS5" s="16">
        <v>2</v>
      </c>
      <c r="BT5" s="16">
        <v>4</v>
      </c>
      <c r="BU5" s="16">
        <v>4</v>
      </c>
      <c r="BV5" s="16">
        <v>4</v>
      </c>
      <c r="BW5" s="16">
        <v>4</v>
      </c>
      <c r="BX5" s="15" t="s">
        <v>602</v>
      </c>
      <c r="BY5" s="15" t="s">
        <v>602</v>
      </c>
      <c r="BZ5" s="550"/>
      <c r="CA5" s="554"/>
      <c r="CB5" s="453">
        <v>2</v>
      </c>
      <c r="CC5" s="453">
        <v>2</v>
      </c>
      <c r="CD5" s="453">
        <v>1</v>
      </c>
      <c r="CE5" s="93">
        <v>1</v>
      </c>
      <c r="CF5" s="93">
        <v>2</v>
      </c>
      <c r="CG5" s="93">
        <v>2</v>
      </c>
      <c r="CH5" s="453">
        <v>2</v>
      </c>
      <c r="CI5" s="453">
        <v>1</v>
      </c>
      <c r="CJ5" s="453">
        <v>99</v>
      </c>
      <c r="CK5" s="453">
        <v>3</v>
      </c>
      <c r="CL5" s="453">
        <v>3</v>
      </c>
      <c r="CM5" s="453">
        <v>2</v>
      </c>
      <c r="CN5" s="453">
        <v>3</v>
      </c>
      <c r="CO5" s="453">
        <v>2</v>
      </c>
      <c r="CP5" s="453">
        <v>2</v>
      </c>
      <c r="CQ5" s="453">
        <v>3</v>
      </c>
      <c r="CR5" s="453">
        <v>3</v>
      </c>
      <c r="CS5" s="453">
        <v>3</v>
      </c>
      <c r="CT5" s="453">
        <v>3</v>
      </c>
      <c r="CU5" s="93">
        <v>3</v>
      </c>
      <c r="CV5" s="453">
        <v>2</v>
      </c>
      <c r="CW5" s="556"/>
      <c r="CX5" s="16">
        <v>2</v>
      </c>
      <c r="CY5" s="16">
        <v>54</v>
      </c>
      <c r="CZ5" s="560">
        <v>7300</v>
      </c>
      <c r="DA5" s="569" t="s">
        <v>658</v>
      </c>
      <c r="DB5" s="444">
        <v>50</v>
      </c>
      <c r="DC5" s="582">
        <v>2500</v>
      </c>
      <c r="DD5" s="315">
        <v>1500</v>
      </c>
    </row>
    <row r="6" spans="1:108">
      <c r="A6" s="720">
        <v>108</v>
      </c>
      <c r="B6" s="17" t="s">
        <v>452</v>
      </c>
      <c r="C6" s="90">
        <v>75</v>
      </c>
      <c r="D6" s="18">
        <v>23</v>
      </c>
      <c r="E6" s="90" t="s">
        <v>45</v>
      </c>
      <c r="F6" s="90" t="s">
        <v>528</v>
      </c>
      <c r="G6" s="90">
        <f t="shared" si="0"/>
        <v>51000</v>
      </c>
      <c r="H6" s="439"/>
      <c r="I6" s="18">
        <v>17625</v>
      </c>
      <c r="J6" s="18">
        <v>17625</v>
      </c>
      <c r="K6" s="18">
        <v>15750</v>
      </c>
      <c r="L6" s="18">
        <v>0</v>
      </c>
      <c r="M6" s="439"/>
      <c r="N6" s="440">
        <v>5</v>
      </c>
      <c r="O6" s="441">
        <v>47</v>
      </c>
      <c r="P6" s="441">
        <f t="shared" si="1"/>
        <v>235</v>
      </c>
      <c r="Q6" s="25" t="s">
        <v>498</v>
      </c>
      <c r="R6" s="447">
        <v>5</v>
      </c>
      <c r="S6" s="479">
        <v>59720</v>
      </c>
      <c r="T6" s="487">
        <v>5500</v>
      </c>
      <c r="U6" s="492">
        <v>5500</v>
      </c>
      <c r="V6" s="509"/>
      <c r="W6" s="87">
        <v>0.9</v>
      </c>
      <c r="X6" s="87">
        <v>0.03</v>
      </c>
      <c r="Y6" s="87">
        <v>0.3</v>
      </c>
      <c r="Z6" s="87">
        <v>0.9</v>
      </c>
      <c r="AA6" s="87">
        <v>0.06</v>
      </c>
      <c r="AB6" s="87">
        <v>0.38</v>
      </c>
      <c r="AC6" s="511"/>
      <c r="AD6" s="72">
        <v>1</v>
      </c>
      <c r="AE6" s="72">
        <v>3</v>
      </c>
      <c r="AF6" s="72">
        <v>3</v>
      </c>
      <c r="AG6" s="72">
        <v>3</v>
      </c>
      <c r="AH6" s="72">
        <v>3</v>
      </c>
      <c r="AI6" s="72">
        <v>3</v>
      </c>
      <c r="AJ6" s="72">
        <v>1</v>
      </c>
      <c r="AK6" s="18">
        <v>2</v>
      </c>
      <c r="AL6" s="18">
        <v>2</v>
      </c>
      <c r="AM6" s="18">
        <v>2</v>
      </c>
      <c r="AN6" s="18">
        <v>4</v>
      </c>
      <c r="AO6" s="18">
        <v>2</v>
      </c>
      <c r="AP6" s="18">
        <v>1</v>
      </c>
      <c r="AQ6" s="18">
        <v>1</v>
      </c>
      <c r="AR6" s="18">
        <v>3</v>
      </c>
      <c r="AS6" s="18">
        <v>3</v>
      </c>
      <c r="AT6" s="18">
        <v>2</v>
      </c>
      <c r="AU6" s="18">
        <v>3</v>
      </c>
      <c r="AV6" s="18">
        <v>3</v>
      </c>
      <c r="AW6" s="18">
        <v>2</v>
      </c>
      <c r="AX6" s="18">
        <v>0</v>
      </c>
      <c r="AY6" s="18">
        <v>2</v>
      </c>
      <c r="AZ6" s="18">
        <v>99</v>
      </c>
      <c r="BA6" s="18">
        <v>99</v>
      </c>
      <c r="BB6" s="18">
        <v>2</v>
      </c>
      <c r="BC6" s="18">
        <v>3</v>
      </c>
      <c r="BD6" s="18">
        <v>3</v>
      </c>
      <c r="BE6" s="18">
        <v>2</v>
      </c>
      <c r="BF6" s="18">
        <v>3</v>
      </c>
      <c r="BG6" s="521">
        <v>3</v>
      </c>
      <c r="BH6" s="504"/>
      <c r="BI6" s="18">
        <v>1</v>
      </c>
      <c r="BJ6" s="18">
        <v>2</v>
      </c>
      <c r="BK6" s="18">
        <v>0</v>
      </c>
      <c r="BL6" s="18">
        <v>0</v>
      </c>
      <c r="BM6" s="513"/>
      <c r="BN6" s="526">
        <v>2</v>
      </c>
      <c r="BO6" s="526">
        <v>0</v>
      </c>
      <c r="BP6" s="515"/>
      <c r="BQ6" s="522">
        <v>3</v>
      </c>
      <c r="BR6" s="522">
        <v>3</v>
      </c>
      <c r="BS6" s="522">
        <v>3</v>
      </c>
      <c r="BT6" s="522">
        <v>3</v>
      </c>
      <c r="BU6" s="522">
        <v>3</v>
      </c>
      <c r="BV6" s="522">
        <v>4</v>
      </c>
      <c r="BW6" s="522">
        <v>4</v>
      </c>
      <c r="BX6" s="14" t="s">
        <v>602</v>
      </c>
      <c r="BY6" s="14" t="s">
        <v>602</v>
      </c>
      <c r="BZ6" s="550"/>
      <c r="CA6" s="554"/>
      <c r="CB6" s="522">
        <v>4</v>
      </c>
      <c r="CC6" s="522">
        <v>4</v>
      </c>
      <c r="CD6" s="522">
        <v>2</v>
      </c>
      <c r="CE6" s="526">
        <v>2</v>
      </c>
      <c r="CF6" s="526">
        <v>2</v>
      </c>
      <c r="CG6" s="526">
        <v>1</v>
      </c>
      <c r="CH6" s="522">
        <v>3</v>
      </c>
      <c r="CI6" s="522">
        <v>3</v>
      </c>
      <c r="CJ6" s="522">
        <v>3</v>
      </c>
      <c r="CK6" s="522">
        <v>3</v>
      </c>
      <c r="CL6" s="522">
        <v>3</v>
      </c>
      <c r="CM6" s="522">
        <v>3</v>
      </c>
      <c r="CN6" s="522">
        <v>2</v>
      </c>
      <c r="CO6" s="522">
        <v>2</v>
      </c>
      <c r="CP6" s="522">
        <v>2</v>
      </c>
      <c r="CQ6" s="522">
        <v>3</v>
      </c>
      <c r="CR6" s="522">
        <v>3</v>
      </c>
      <c r="CS6" s="522">
        <v>3</v>
      </c>
      <c r="CT6" s="522">
        <v>3</v>
      </c>
      <c r="CU6" s="526">
        <v>2</v>
      </c>
      <c r="CV6" s="522">
        <v>3</v>
      </c>
      <c r="CW6" s="556"/>
      <c r="CX6" s="18">
        <v>5</v>
      </c>
      <c r="CY6" s="18">
        <v>112</v>
      </c>
      <c r="CZ6" s="562">
        <v>13000</v>
      </c>
      <c r="DA6" s="152" t="s">
        <v>636</v>
      </c>
      <c r="DB6" s="18">
        <v>80</v>
      </c>
      <c r="DC6" s="583">
        <v>7600</v>
      </c>
      <c r="DD6" s="595">
        <v>3500</v>
      </c>
    </row>
    <row r="7" spans="1:108">
      <c r="A7" s="720">
        <v>109</v>
      </c>
      <c r="B7" s="17" t="s">
        <v>453</v>
      </c>
      <c r="C7" s="90">
        <v>130</v>
      </c>
      <c r="D7" s="18">
        <v>30</v>
      </c>
      <c r="E7" s="90" t="s">
        <v>529</v>
      </c>
      <c r="F7" s="90" t="s">
        <v>530</v>
      </c>
      <c r="G7" s="90">
        <f t="shared" si="0"/>
        <v>91650</v>
      </c>
      <c r="H7" s="439"/>
      <c r="I7" s="18">
        <v>30550</v>
      </c>
      <c r="J7" s="18">
        <v>30550</v>
      </c>
      <c r="K7" s="18">
        <v>30550</v>
      </c>
      <c r="L7" s="18">
        <v>0</v>
      </c>
      <c r="M7" s="439"/>
      <c r="N7" s="440">
        <v>5</v>
      </c>
      <c r="O7" s="441">
        <v>47</v>
      </c>
      <c r="P7" s="441">
        <f t="shared" si="1"/>
        <v>235</v>
      </c>
      <c r="Q7" s="25" t="s">
        <v>524</v>
      </c>
      <c r="R7" s="447">
        <v>8</v>
      </c>
      <c r="S7" s="480">
        <v>81070</v>
      </c>
      <c r="T7" s="81">
        <v>7000</v>
      </c>
      <c r="U7" s="492">
        <v>7000</v>
      </c>
      <c r="V7" s="509"/>
      <c r="W7" s="87">
        <v>0.5</v>
      </c>
      <c r="X7" s="87">
        <v>0.03</v>
      </c>
      <c r="Y7" s="87">
        <v>0.7</v>
      </c>
      <c r="Z7" s="87">
        <v>0.65</v>
      </c>
      <c r="AA7" s="87">
        <v>0.6</v>
      </c>
      <c r="AB7" s="87">
        <v>0.85</v>
      </c>
      <c r="AC7" s="511"/>
      <c r="AD7" s="72">
        <v>3</v>
      </c>
      <c r="AE7" s="72">
        <v>3</v>
      </c>
      <c r="AF7" s="72">
        <v>4</v>
      </c>
      <c r="AG7" s="72">
        <v>3</v>
      </c>
      <c r="AH7" s="72">
        <v>3</v>
      </c>
      <c r="AI7" s="72">
        <v>4</v>
      </c>
      <c r="AJ7" s="72">
        <v>3</v>
      </c>
      <c r="AK7" s="18">
        <v>2</v>
      </c>
      <c r="AL7" s="18">
        <v>3</v>
      </c>
      <c r="AM7" s="18">
        <v>1</v>
      </c>
      <c r="AN7" s="18">
        <v>3</v>
      </c>
      <c r="AO7" s="18">
        <v>1</v>
      </c>
      <c r="AP7" s="18">
        <v>2</v>
      </c>
      <c r="AQ7" s="18">
        <v>3</v>
      </c>
      <c r="AR7" s="18">
        <v>3</v>
      </c>
      <c r="AS7" s="18">
        <v>3</v>
      </c>
      <c r="AT7" s="18">
        <v>2</v>
      </c>
      <c r="AU7" s="18">
        <v>2</v>
      </c>
      <c r="AV7" s="18">
        <v>3</v>
      </c>
      <c r="AW7" s="18">
        <v>3</v>
      </c>
      <c r="AX7" s="18">
        <v>99</v>
      </c>
      <c r="AY7" s="18">
        <v>99</v>
      </c>
      <c r="AZ7" s="18">
        <v>99</v>
      </c>
      <c r="BA7" s="18">
        <v>99</v>
      </c>
      <c r="BB7" s="18">
        <v>3</v>
      </c>
      <c r="BC7" s="18">
        <v>3</v>
      </c>
      <c r="BD7" s="18">
        <v>2</v>
      </c>
      <c r="BE7" s="18">
        <v>1</v>
      </c>
      <c r="BF7" s="18">
        <v>4</v>
      </c>
      <c r="BG7" s="521">
        <v>4</v>
      </c>
      <c r="BH7" s="504"/>
      <c r="BI7" s="14" t="s">
        <v>266</v>
      </c>
      <c r="BJ7" s="14" t="s">
        <v>266</v>
      </c>
      <c r="BK7" s="14" t="s">
        <v>266</v>
      </c>
      <c r="BL7" s="14" t="s">
        <v>266</v>
      </c>
      <c r="BM7" s="513"/>
      <c r="BN7" s="231" t="s">
        <v>266</v>
      </c>
      <c r="BO7" s="231" t="s">
        <v>266</v>
      </c>
      <c r="BP7" s="515"/>
      <c r="BQ7" s="522">
        <v>4</v>
      </c>
      <c r="BR7" s="522">
        <v>3</v>
      </c>
      <c r="BS7" s="522">
        <v>2</v>
      </c>
      <c r="BT7" s="522">
        <v>3</v>
      </c>
      <c r="BU7" s="522">
        <v>4</v>
      </c>
      <c r="BV7" s="522">
        <v>4</v>
      </c>
      <c r="BW7" s="522">
        <v>4</v>
      </c>
      <c r="BX7" s="14" t="s">
        <v>602</v>
      </c>
      <c r="BY7" s="14" t="s">
        <v>602</v>
      </c>
      <c r="BZ7" s="550"/>
      <c r="CA7" s="554"/>
      <c r="CB7" s="522">
        <v>2</v>
      </c>
      <c r="CC7" s="522">
        <v>2</v>
      </c>
      <c r="CD7" s="522">
        <v>2</v>
      </c>
      <c r="CE7" s="526">
        <v>0</v>
      </c>
      <c r="CF7" s="526">
        <v>1</v>
      </c>
      <c r="CG7" s="526">
        <v>0</v>
      </c>
      <c r="CH7" s="522">
        <v>3</v>
      </c>
      <c r="CI7" s="522">
        <v>2</v>
      </c>
      <c r="CJ7" s="522">
        <v>2</v>
      </c>
      <c r="CK7" s="522">
        <v>3</v>
      </c>
      <c r="CL7" s="522">
        <v>3</v>
      </c>
      <c r="CM7" s="522">
        <v>3</v>
      </c>
      <c r="CN7" s="522">
        <v>4</v>
      </c>
      <c r="CO7" s="522">
        <v>4</v>
      </c>
      <c r="CP7" s="522">
        <v>3</v>
      </c>
      <c r="CQ7" s="522">
        <v>4</v>
      </c>
      <c r="CR7" s="522">
        <v>4</v>
      </c>
      <c r="CS7" s="522">
        <v>4</v>
      </c>
      <c r="CT7" s="522">
        <v>3</v>
      </c>
      <c r="CU7" s="526">
        <v>3</v>
      </c>
      <c r="CV7" s="522">
        <v>2</v>
      </c>
      <c r="CW7" s="556"/>
      <c r="CX7" s="18">
        <v>4</v>
      </c>
      <c r="CY7" s="18">
        <v>192</v>
      </c>
      <c r="CZ7" s="562">
        <v>7300</v>
      </c>
      <c r="DA7" s="584" t="s">
        <v>637</v>
      </c>
      <c r="DB7" s="441">
        <v>130</v>
      </c>
      <c r="DC7" s="583">
        <v>3700</v>
      </c>
      <c r="DD7" s="593">
        <v>3000</v>
      </c>
    </row>
    <row r="8" spans="1:108">
      <c r="A8" s="720">
        <v>111</v>
      </c>
      <c r="B8" s="17" t="s">
        <v>434</v>
      </c>
      <c r="C8" s="19">
        <v>15</v>
      </c>
      <c r="D8" s="19">
        <v>7</v>
      </c>
      <c r="E8" s="19">
        <v>0</v>
      </c>
      <c r="F8" s="19">
        <v>4800</v>
      </c>
      <c r="G8" s="90">
        <f t="shared" si="0"/>
        <v>4800</v>
      </c>
      <c r="H8" s="439"/>
      <c r="I8" s="19">
        <v>1125</v>
      </c>
      <c r="J8" s="19">
        <v>3000</v>
      </c>
      <c r="K8" s="19">
        <v>150</v>
      </c>
      <c r="L8" s="16">
        <v>525</v>
      </c>
      <c r="M8" s="439"/>
      <c r="N8" s="444">
        <v>5</v>
      </c>
      <c r="O8" s="367">
        <v>38</v>
      </c>
      <c r="P8" s="441">
        <f t="shared" si="1"/>
        <v>190</v>
      </c>
      <c r="Q8" s="28" t="s">
        <v>500</v>
      </c>
      <c r="R8" s="40">
        <v>5</v>
      </c>
      <c r="S8" s="478">
        <v>11900</v>
      </c>
      <c r="T8" s="99">
        <v>10400</v>
      </c>
      <c r="U8" s="493">
        <v>8000</v>
      </c>
      <c r="V8" s="509"/>
      <c r="W8" s="87">
        <v>0.8</v>
      </c>
      <c r="X8" s="87">
        <v>0.7</v>
      </c>
      <c r="Y8" s="87">
        <v>0.9</v>
      </c>
      <c r="Z8" s="510">
        <v>0.95</v>
      </c>
      <c r="AA8" s="510">
        <v>0.6</v>
      </c>
      <c r="AB8" s="87">
        <v>0.85</v>
      </c>
      <c r="AC8" s="511"/>
      <c r="AD8" s="73">
        <v>3</v>
      </c>
      <c r="AE8" s="73">
        <v>3</v>
      </c>
      <c r="AF8" s="73">
        <v>2</v>
      </c>
      <c r="AG8" s="73">
        <v>2</v>
      </c>
      <c r="AH8" s="73">
        <v>2</v>
      </c>
      <c r="AI8" s="73">
        <v>3</v>
      </c>
      <c r="AJ8" s="73">
        <v>2</v>
      </c>
      <c r="AK8" s="19">
        <v>3</v>
      </c>
      <c r="AL8" s="19">
        <v>3</v>
      </c>
      <c r="AM8" s="19">
        <v>3</v>
      </c>
      <c r="AN8" s="19">
        <v>4</v>
      </c>
      <c r="AO8" s="19">
        <v>3</v>
      </c>
      <c r="AP8" s="19">
        <v>99</v>
      </c>
      <c r="AQ8" s="19">
        <v>2</v>
      </c>
      <c r="AR8" s="19">
        <v>2</v>
      </c>
      <c r="AS8" s="19">
        <v>2</v>
      </c>
      <c r="AT8" s="19">
        <v>2</v>
      </c>
      <c r="AU8" s="19">
        <v>3</v>
      </c>
      <c r="AV8" s="19">
        <v>4</v>
      </c>
      <c r="AW8" s="19">
        <v>4</v>
      </c>
      <c r="AX8" s="19">
        <v>2</v>
      </c>
      <c r="AY8" s="19">
        <v>2</v>
      </c>
      <c r="AZ8" s="19">
        <v>99</v>
      </c>
      <c r="BA8" s="19">
        <v>99</v>
      </c>
      <c r="BB8" s="19">
        <v>4</v>
      </c>
      <c r="BC8" s="19">
        <v>4</v>
      </c>
      <c r="BD8" s="19">
        <v>4</v>
      </c>
      <c r="BE8" s="19">
        <v>4</v>
      </c>
      <c r="BF8" s="19">
        <v>4</v>
      </c>
      <c r="BG8" s="462">
        <v>4</v>
      </c>
      <c r="BH8" s="504"/>
      <c r="BI8" s="146">
        <v>0</v>
      </c>
      <c r="BJ8" s="146">
        <v>2</v>
      </c>
      <c r="BK8" s="146">
        <v>5</v>
      </c>
      <c r="BL8" s="146">
        <v>0</v>
      </c>
      <c r="BM8" s="513"/>
      <c r="BN8" s="106">
        <v>3</v>
      </c>
      <c r="BO8" s="106">
        <v>0</v>
      </c>
      <c r="BP8" s="515"/>
      <c r="BQ8" s="146">
        <v>4</v>
      </c>
      <c r="BR8" s="146">
        <v>3</v>
      </c>
      <c r="BS8" s="146">
        <v>3</v>
      </c>
      <c r="BT8" s="146">
        <v>3</v>
      </c>
      <c r="BU8" s="146">
        <v>4</v>
      </c>
      <c r="BV8" s="146">
        <v>4</v>
      </c>
      <c r="BW8" s="146">
        <v>4</v>
      </c>
      <c r="BX8" s="19" t="s">
        <v>602</v>
      </c>
      <c r="BY8" s="19" t="s">
        <v>602</v>
      </c>
      <c r="BZ8" s="550"/>
      <c r="CA8" s="554"/>
      <c r="CB8" s="453">
        <v>3</v>
      </c>
      <c r="CC8" s="453">
        <v>3</v>
      </c>
      <c r="CD8" s="453">
        <v>3</v>
      </c>
      <c r="CE8" s="93">
        <v>1</v>
      </c>
      <c r="CF8" s="93">
        <v>2</v>
      </c>
      <c r="CG8" s="93">
        <v>1</v>
      </c>
      <c r="CH8" s="453">
        <v>3</v>
      </c>
      <c r="CI8" s="453">
        <v>3</v>
      </c>
      <c r="CJ8" s="453">
        <v>4</v>
      </c>
      <c r="CK8" s="453">
        <v>4</v>
      </c>
      <c r="CL8" s="453">
        <v>4</v>
      </c>
      <c r="CM8" s="453">
        <v>4</v>
      </c>
      <c r="CN8" s="453">
        <v>4</v>
      </c>
      <c r="CO8" s="453">
        <v>3</v>
      </c>
      <c r="CP8" s="453">
        <v>2</v>
      </c>
      <c r="CQ8" s="453">
        <v>4</v>
      </c>
      <c r="CR8" s="453">
        <v>4</v>
      </c>
      <c r="CS8" s="453">
        <v>4</v>
      </c>
      <c r="CT8" s="453">
        <v>3</v>
      </c>
      <c r="CU8" s="93">
        <v>3</v>
      </c>
      <c r="CV8" s="453">
        <v>4</v>
      </c>
      <c r="CW8" s="556"/>
      <c r="CX8" s="16">
        <v>3</v>
      </c>
      <c r="CY8" s="16">
        <v>110</v>
      </c>
      <c r="CZ8" s="560">
        <v>5000</v>
      </c>
      <c r="DA8" s="569" t="s">
        <v>619</v>
      </c>
      <c r="DB8" s="581">
        <v>110</v>
      </c>
      <c r="DC8" s="582">
        <v>2300</v>
      </c>
      <c r="DD8" s="594">
        <v>1700</v>
      </c>
    </row>
    <row r="9" spans="1:108">
      <c r="A9" s="720">
        <v>112</v>
      </c>
      <c r="B9" s="17" t="s">
        <v>461</v>
      </c>
      <c r="C9" s="17">
        <v>36</v>
      </c>
      <c r="D9" s="39">
        <v>5</v>
      </c>
      <c r="E9" s="17" t="s">
        <v>540</v>
      </c>
      <c r="F9" s="17" t="s">
        <v>541</v>
      </c>
      <c r="G9" s="90">
        <f t="shared" si="0"/>
        <v>7891</v>
      </c>
      <c r="H9" s="439"/>
      <c r="I9" s="39">
        <v>0</v>
      </c>
      <c r="J9" s="39">
        <v>6235</v>
      </c>
      <c r="K9" s="17">
        <v>1656</v>
      </c>
      <c r="L9" s="39">
        <v>0</v>
      </c>
      <c r="M9" s="439"/>
      <c r="N9" s="17">
        <v>5</v>
      </c>
      <c r="O9" s="39">
        <v>46</v>
      </c>
      <c r="P9" s="441">
        <f t="shared" si="1"/>
        <v>230</v>
      </c>
      <c r="Q9" s="455" t="s">
        <v>522</v>
      </c>
      <c r="R9" s="456">
        <v>11</v>
      </c>
      <c r="S9" s="480">
        <v>19973</v>
      </c>
      <c r="T9" s="490">
        <v>10000</v>
      </c>
      <c r="U9" s="492">
        <v>8500</v>
      </c>
      <c r="V9" s="509"/>
      <c r="W9" s="510">
        <v>1</v>
      </c>
      <c r="X9" s="510">
        <v>0.8</v>
      </c>
      <c r="Y9" s="510">
        <v>0.9</v>
      </c>
      <c r="Z9" s="510">
        <v>0.95</v>
      </c>
      <c r="AA9" s="510">
        <v>0</v>
      </c>
      <c r="AB9" s="510">
        <v>1</v>
      </c>
      <c r="AC9" s="511"/>
      <c r="AD9" s="39">
        <v>4</v>
      </c>
      <c r="AE9" s="39">
        <v>4</v>
      </c>
      <c r="AF9" s="39">
        <v>2</v>
      </c>
      <c r="AG9" s="39">
        <v>2</v>
      </c>
      <c r="AH9" s="39">
        <v>2</v>
      </c>
      <c r="AI9" s="39">
        <v>2</v>
      </c>
      <c r="AJ9" s="39">
        <v>2</v>
      </c>
      <c r="AK9" s="39">
        <v>2</v>
      </c>
      <c r="AL9" s="39">
        <v>3</v>
      </c>
      <c r="AM9" s="39">
        <v>2</v>
      </c>
      <c r="AN9" s="39">
        <v>3</v>
      </c>
      <c r="AO9" s="39">
        <v>2</v>
      </c>
      <c r="AP9" s="39">
        <v>2</v>
      </c>
      <c r="AQ9" s="39">
        <v>2</v>
      </c>
      <c r="AR9" s="39">
        <v>4</v>
      </c>
      <c r="AS9" s="39">
        <v>4</v>
      </c>
      <c r="AT9" s="39">
        <v>3</v>
      </c>
      <c r="AU9" s="39">
        <v>3</v>
      </c>
      <c r="AV9" s="39">
        <v>3</v>
      </c>
      <c r="AW9" s="39">
        <v>3</v>
      </c>
      <c r="AX9" s="39">
        <v>3</v>
      </c>
      <c r="AY9" s="39">
        <v>3</v>
      </c>
      <c r="AZ9" s="39">
        <v>3</v>
      </c>
      <c r="BA9" s="39">
        <v>3</v>
      </c>
      <c r="BB9" s="39">
        <v>2</v>
      </c>
      <c r="BC9" s="39">
        <v>3</v>
      </c>
      <c r="BD9" s="39">
        <v>2</v>
      </c>
      <c r="BE9" s="39">
        <v>2</v>
      </c>
      <c r="BF9" s="39">
        <v>2</v>
      </c>
      <c r="BG9" s="517">
        <v>3</v>
      </c>
      <c r="BH9" s="504"/>
      <c r="BI9" s="39">
        <v>2</v>
      </c>
      <c r="BJ9" s="39">
        <v>1</v>
      </c>
      <c r="BK9" s="39">
        <v>1</v>
      </c>
      <c r="BL9" s="39">
        <v>1</v>
      </c>
      <c r="BM9" s="513"/>
      <c r="BN9" s="518">
        <v>0</v>
      </c>
      <c r="BO9" s="518">
        <v>0</v>
      </c>
      <c r="BP9" s="515"/>
      <c r="BQ9" s="39">
        <v>4</v>
      </c>
      <c r="BR9" s="39">
        <v>3</v>
      </c>
      <c r="BS9" s="39">
        <v>2</v>
      </c>
      <c r="BT9" s="39">
        <v>2</v>
      </c>
      <c r="BU9" s="39">
        <v>0</v>
      </c>
      <c r="BV9" s="39">
        <v>4</v>
      </c>
      <c r="BW9" s="39">
        <v>4</v>
      </c>
      <c r="BX9" s="30" t="s">
        <v>602</v>
      </c>
      <c r="BY9" s="30" t="s">
        <v>602</v>
      </c>
      <c r="BZ9" s="550"/>
      <c r="CA9" s="554"/>
      <c r="CB9" s="152"/>
      <c r="CC9" s="152"/>
      <c r="CD9" s="152"/>
      <c r="CE9" s="231"/>
      <c r="CF9" s="231"/>
      <c r="CG9" s="231"/>
      <c r="CH9" s="152"/>
      <c r="CI9" s="152"/>
      <c r="CJ9" s="152"/>
      <c r="CK9" s="152"/>
      <c r="CL9" s="152"/>
      <c r="CM9" s="152"/>
      <c r="CN9" s="152"/>
      <c r="CO9" s="152"/>
      <c r="CP9" s="152"/>
      <c r="CQ9" s="152"/>
      <c r="CR9" s="152"/>
      <c r="CS9" s="152"/>
      <c r="CT9" s="152"/>
      <c r="CU9" s="231"/>
      <c r="CV9" s="152"/>
      <c r="CW9" s="556"/>
      <c r="CX9" s="14"/>
      <c r="CY9" s="14"/>
      <c r="CZ9" s="562"/>
      <c r="DA9" s="584"/>
      <c r="DB9" s="588"/>
      <c r="DC9" s="203">
        <v>0</v>
      </c>
      <c r="DD9" s="598">
        <v>0</v>
      </c>
    </row>
    <row r="10" spans="1:108">
      <c r="A10" s="720">
        <v>114</v>
      </c>
      <c r="B10" s="17" t="s">
        <v>451</v>
      </c>
      <c r="C10" s="19">
        <v>17</v>
      </c>
      <c r="D10" s="19">
        <v>9</v>
      </c>
      <c r="E10" s="19" t="s">
        <v>249</v>
      </c>
      <c r="F10" s="19" t="s">
        <v>525</v>
      </c>
      <c r="G10" s="90">
        <f t="shared" si="0"/>
        <v>7361</v>
      </c>
      <c r="H10" s="439"/>
      <c r="I10" s="16">
        <v>136</v>
      </c>
      <c r="J10" s="16">
        <v>4386</v>
      </c>
      <c r="K10" s="16">
        <v>1020</v>
      </c>
      <c r="L10" s="16">
        <v>1768</v>
      </c>
      <c r="M10" s="439"/>
      <c r="N10" s="19">
        <v>5</v>
      </c>
      <c r="O10" s="16">
        <v>45</v>
      </c>
      <c r="P10" s="441">
        <f t="shared" si="1"/>
        <v>225</v>
      </c>
      <c r="Q10" s="173" t="s">
        <v>526</v>
      </c>
      <c r="R10" s="443">
        <v>4</v>
      </c>
      <c r="S10" s="478">
        <v>15058.4</v>
      </c>
      <c r="T10" s="99">
        <v>10958.4</v>
      </c>
      <c r="U10" s="493">
        <v>9000</v>
      </c>
      <c r="V10" s="509"/>
      <c r="W10" s="87">
        <v>0.2</v>
      </c>
      <c r="X10" s="87">
        <v>0.05</v>
      </c>
      <c r="Y10" s="87">
        <v>0.85</v>
      </c>
      <c r="Z10" s="87">
        <v>0.85</v>
      </c>
      <c r="AA10" s="87">
        <v>0.35</v>
      </c>
      <c r="AB10" s="87">
        <v>0.75</v>
      </c>
      <c r="AC10" s="511"/>
      <c r="AD10" s="73">
        <v>2</v>
      </c>
      <c r="AE10" s="73">
        <v>3</v>
      </c>
      <c r="AF10" s="73">
        <v>1</v>
      </c>
      <c r="AG10" s="73">
        <v>1</v>
      </c>
      <c r="AH10" s="73">
        <v>0</v>
      </c>
      <c r="AI10" s="73">
        <v>3</v>
      </c>
      <c r="AJ10" s="73">
        <v>2</v>
      </c>
      <c r="AK10" s="73">
        <v>1</v>
      </c>
      <c r="AL10" s="73">
        <v>3</v>
      </c>
      <c r="AM10" s="73">
        <v>2</v>
      </c>
      <c r="AN10" s="73">
        <v>3</v>
      </c>
      <c r="AO10" s="73">
        <v>99</v>
      </c>
      <c r="AP10" s="73">
        <v>1</v>
      </c>
      <c r="AQ10" s="73">
        <v>1</v>
      </c>
      <c r="AR10" s="73">
        <v>2</v>
      </c>
      <c r="AS10" s="73">
        <v>3</v>
      </c>
      <c r="AT10" s="73">
        <v>99</v>
      </c>
      <c r="AU10" s="73">
        <v>2</v>
      </c>
      <c r="AV10" s="73">
        <v>2</v>
      </c>
      <c r="AW10" s="73">
        <v>2</v>
      </c>
      <c r="AX10" s="73">
        <v>99</v>
      </c>
      <c r="AY10" s="73">
        <v>99</v>
      </c>
      <c r="AZ10" s="73">
        <v>99</v>
      </c>
      <c r="BA10" s="73">
        <v>99</v>
      </c>
      <c r="BB10" s="73">
        <v>2</v>
      </c>
      <c r="BC10" s="73">
        <v>3</v>
      </c>
      <c r="BD10" s="73">
        <v>2</v>
      </c>
      <c r="BE10" s="73">
        <v>2</v>
      </c>
      <c r="BF10" s="73">
        <v>2</v>
      </c>
      <c r="BG10" s="523">
        <v>2</v>
      </c>
      <c r="BH10" s="504"/>
      <c r="BI10" s="72" t="s">
        <v>52</v>
      </c>
      <c r="BJ10" s="72" t="s">
        <v>52</v>
      </c>
      <c r="BK10" s="72" t="s">
        <v>52</v>
      </c>
      <c r="BL10" s="72" t="s">
        <v>52</v>
      </c>
      <c r="BM10" s="513"/>
      <c r="BN10" s="269" t="s">
        <v>52</v>
      </c>
      <c r="BO10" s="269" t="s">
        <v>52</v>
      </c>
      <c r="BP10" s="515"/>
      <c r="BQ10" s="524">
        <v>4</v>
      </c>
      <c r="BR10" s="524">
        <v>2</v>
      </c>
      <c r="BS10" s="524">
        <v>2</v>
      </c>
      <c r="BT10" s="524">
        <v>3</v>
      </c>
      <c r="BU10" s="524">
        <v>3</v>
      </c>
      <c r="BV10" s="524">
        <v>4</v>
      </c>
      <c r="BW10" s="524">
        <v>4</v>
      </c>
      <c r="BX10" s="72" t="s">
        <v>505</v>
      </c>
      <c r="BY10" s="72" t="s">
        <v>505</v>
      </c>
      <c r="BZ10" s="550"/>
      <c r="CA10" s="554"/>
      <c r="CB10" s="453">
        <v>3</v>
      </c>
      <c r="CC10" s="453">
        <v>4</v>
      </c>
      <c r="CD10" s="453">
        <v>2</v>
      </c>
      <c r="CE10" s="93">
        <v>1</v>
      </c>
      <c r="CF10" s="93">
        <v>1</v>
      </c>
      <c r="CG10" s="93">
        <v>0</v>
      </c>
      <c r="CH10" s="453">
        <v>0</v>
      </c>
      <c r="CI10" s="453">
        <v>4</v>
      </c>
      <c r="CJ10" s="453">
        <v>4</v>
      </c>
      <c r="CK10" s="453">
        <v>3</v>
      </c>
      <c r="CL10" s="453">
        <v>4</v>
      </c>
      <c r="CM10" s="453">
        <v>4</v>
      </c>
      <c r="CN10" s="453">
        <v>3</v>
      </c>
      <c r="CO10" s="453">
        <v>2</v>
      </c>
      <c r="CP10" s="453">
        <v>2</v>
      </c>
      <c r="CQ10" s="453">
        <v>4</v>
      </c>
      <c r="CR10" s="453">
        <v>4</v>
      </c>
      <c r="CS10" s="453">
        <v>4</v>
      </c>
      <c r="CT10" s="453">
        <v>3</v>
      </c>
      <c r="CU10" s="93">
        <v>3</v>
      </c>
      <c r="CV10" s="453">
        <v>2</v>
      </c>
      <c r="CW10" s="556"/>
      <c r="CX10" s="16">
        <v>3</v>
      </c>
      <c r="CY10" s="16">
        <v>70</v>
      </c>
      <c r="CZ10" s="560">
        <v>1200</v>
      </c>
      <c r="DA10" s="569" t="s">
        <v>634</v>
      </c>
      <c r="DB10" s="367">
        <v>60</v>
      </c>
      <c r="DC10" s="203">
        <v>1200</v>
      </c>
      <c r="DD10" s="315">
        <v>1000</v>
      </c>
    </row>
    <row r="11" spans="1:108">
      <c r="A11" s="720">
        <v>118</v>
      </c>
      <c r="B11" s="17" t="s">
        <v>450</v>
      </c>
      <c r="C11" s="90">
        <v>20</v>
      </c>
      <c r="D11" s="18">
        <v>40</v>
      </c>
      <c r="E11" s="90" t="s">
        <v>45</v>
      </c>
      <c r="F11" s="90" t="s">
        <v>71</v>
      </c>
      <c r="G11" s="90">
        <f t="shared" si="0"/>
        <v>3600</v>
      </c>
      <c r="H11" s="439"/>
      <c r="I11" s="18">
        <v>0</v>
      </c>
      <c r="J11" s="18">
        <v>1800</v>
      </c>
      <c r="K11" s="18">
        <v>1800</v>
      </c>
      <c r="L11" s="18">
        <v>0</v>
      </c>
      <c r="M11" s="439"/>
      <c r="N11" s="440">
        <v>4</v>
      </c>
      <c r="O11" s="441">
        <v>45</v>
      </c>
      <c r="P11" s="441">
        <f t="shared" si="1"/>
        <v>180</v>
      </c>
      <c r="Q11" s="25" t="s">
        <v>524</v>
      </c>
      <c r="R11" s="447">
        <v>4</v>
      </c>
      <c r="S11" s="477">
        <v>3500</v>
      </c>
      <c r="T11" s="81">
        <v>3200</v>
      </c>
      <c r="U11" s="492">
        <v>3000</v>
      </c>
      <c r="V11" s="509"/>
      <c r="W11" s="87">
        <v>0.8</v>
      </c>
      <c r="X11" s="87">
        <v>0.05</v>
      </c>
      <c r="Y11" s="87">
        <v>0.75</v>
      </c>
      <c r="Z11" s="87">
        <v>0.75</v>
      </c>
      <c r="AA11" s="87">
        <v>0.3</v>
      </c>
      <c r="AB11" s="87">
        <v>0.75</v>
      </c>
      <c r="AC11" s="511"/>
      <c r="AD11" s="72">
        <v>2</v>
      </c>
      <c r="AE11" s="72">
        <v>4</v>
      </c>
      <c r="AF11" s="72">
        <v>3</v>
      </c>
      <c r="AG11" s="72">
        <v>3</v>
      </c>
      <c r="AH11" s="72">
        <v>1</v>
      </c>
      <c r="AI11" s="72">
        <v>4</v>
      </c>
      <c r="AJ11" s="72">
        <v>2</v>
      </c>
      <c r="AK11" s="18">
        <v>2</v>
      </c>
      <c r="AL11" s="18">
        <v>3</v>
      </c>
      <c r="AM11" s="18">
        <v>3</v>
      </c>
      <c r="AN11" s="18">
        <v>3</v>
      </c>
      <c r="AO11" s="18">
        <v>2</v>
      </c>
      <c r="AP11" s="18">
        <v>1</v>
      </c>
      <c r="AQ11" s="18">
        <v>2</v>
      </c>
      <c r="AR11" s="18">
        <v>2</v>
      </c>
      <c r="AS11" s="18">
        <v>3</v>
      </c>
      <c r="AT11" s="18">
        <v>99</v>
      </c>
      <c r="AU11" s="18">
        <v>2</v>
      </c>
      <c r="AV11" s="18">
        <v>3</v>
      </c>
      <c r="AW11" s="18">
        <v>2</v>
      </c>
      <c r="AX11" s="18">
        <v>99</v>
      </c>
      <c r="AY11" s="18">
        <v>99</v>
      </c>
      <c r="AZ11" s="18">
        <v>99</v>
      </c>
      <c r="BA11" s="18">
        <v>99</v>
      </c>
      <c r="BB11" s="18">
        <v>3</v>
      </c>
      <c r="BC11" s="18">
        <v>3</v>
      </c>
      <c r="BD11" s="18">
        <v>3</v>
      </c>
      <c r="BE11" s="18">
        <v>2</v>
      </c>
      <c r="BF11" s="18">
        <v>3</v>
      </c>
      <c r="BG11" s="521">
        <v>3</v>
      </c>
      <c r="BH11" s="504"/>
      <c r="BI11" s="14" t="s">
        <v>266</v>
      </c>
      <c r="BJ11" s="14" t="s">
        <v>266</v>
      </c>
      <c r="BK11" s="14" t="s">
        <v>266</v>
      </c>
      <c r="BL11" s="14" t="s">
        <v>266</v>
      </c>
      <c r="BM11" s="513"/>
      <c r="BN11" s="152" t="s">
        <v>266</v>
      </c>
      <c r="BO11" s="152" t="s">
        <v>266</v>
      </c>
      <c r="BP11" s="515"/>
      <c r="BQ11" s="522">
        <v>4</v>
      </c>
      <c r="BR11" s="522">
        <v>2</v>
      </c>
      <c r="BS11" s="522">
        <v>2</v>
      </c>
      <c r="BT11" s="522">
        <v>3</v>
      </c>
      <c r="BU11" s="522">
        <v>2</v>
      </c>
      <c r="BV11" s="522">
        <v>4</v>
      </c>
      <c r="BW11" s="522">
        <v>4</v>
      </c>
      <c r="BX11" s="14" t="s">
        <v>602</v>
      </c>
      <c r="BY11" s="14" t="s">
        <v>602</v>
      </c>
      <c r="BZ11" s="550"/>
      <c r="CA11" s="554"/>
      <c r="CB11" s="522">
        <v>3</v>
      </c>
      <c r="CC11" s="522">
        <v>3</v>
      </c>
      <c r="CD11" s="522">
        <v>2</v>
      </c>
      <c r="CE11" s="526">
        <v>1</v>
      </c>
      <c r="CF11" s="526">
        <v>1</v>
      </c>
      <c r="CG11" s="526">
        <v>0</v>
      </c>
      <c r="CH11" s="522">
        <v>3</v>
      </c>
      <c r="CI11" s="522">
        <v>2</v>
      </c>
      <c r="CJ11" s="522">
        <v>3</v>
      </c>
      <c r="CK11" s="522">
        <v>4</v>
      </c>
      <c r="CL11" s="522">
        <v>4</v>
      </c>
      <c r="CM11" s="522">
        <v>4</v>
      </c>
      <c r="CN11" s="522">
        <v>4</v>
      </c>
      <c r="CO11" s="522">
        <v>2</v>
      </c>
      <c r="CP11" s="522">
        <v>2</v>
      </c>
      <c r="CQ11" s="522">
        <v>4</v>
      </c>
      <c r="CR11" s="522">
        <v>4</v>
      </c>
      <c r="CS11" s="522">
        <v>4</v>
      </c>
      <c r="CT11" s="522">
        <v>4</v>
      </c>
      <c r="CU11" s="526">
        <v>3</v>
      </c>
      <c r="CV11" s="522">
        <v>3</v>
      </c>
      <c r="CW11" s="556"/>
      <c r="CX11" s="18">
        <v>3</v>
      </c>
      <c r="CY11" s="18">
        <v>56</v>
      </c>
      <c r="CZ11" s="562">
        <v>4050</v>
      </c>
      <c r="DA11" s="584" t="s">
        <v>632</v>
      </c>
      <c r="DB11" s="588">
        <v>35</v>
      </c>
      <c r="DC11" s="589">
        <v>2800</v>
      </c>
      <c r="DD11" s="595">
        <v>2000</v>
      </c>
    </row>
    <row r="12" spans="1:108">
      <c r="A12" s="720">
        <v>122</v>
      </c>
      <c r="B12" s="17" t="s">
        <v>457</v>
      </c>
      <c r="C12" s="90">
        <v>2100</v>
      </c>
      <c r="D12" s="18">
        <v>200</v>
      </c>
      <c r="E12" s="90" t="s">
        <v>45</v>
      </c>
      <c r="F12" s="90">
        <v>336000</v>
      </c>
      <c r="G12" s="90">
        <f t="shared" si="0"/>
        <v>336000</v>
      </c>
      <c r="H12" s="439"/>
      <c r="I12" s="90">
        <v>0</v>
      </c>
      <c r="J12" s="90">
        <v>336000</v>
      </c>
      <c r="K12" s="90">
        <v>0</v>
      </c>
      <c r="L12" s="18">
        <v>0</v>
      </c>
      <c r="M12" s="439"/>
      <c r="N12" s="440">
        <v>5</v>
      </c>
      <c r="O12" s="441">
        <v>48</v>
      </c>
      <c r="P12" s="441">
        <f t="shared" si="1"/>
        <v>240</v>
      </c>
      <c r="Q12" s="25" t="s">
        <v>506</v>
      </c>
      <c r="R12" s="447">
        <v>5</v>
      </c>
      <c r="S12" s="477">
        <v>154000</v>
      </c>
      <c r="T12" s="487">
        <v>76800</v>
      </c>
      <c r="U12" s="492">
        <v>76800</v>
      </c>
      <c r="V12" s="509"/>
      <c r="W12" s="87">
        <v>60</v>
      </c>
      <c r="X12" s="87">
        <v>0.05</v>
      </c>
      <c r="Y12" s="87">
        <v>0.75</v>
      </c>
      <c r="Z12" s="87">
        <v>0.95</v>
      </c>
      <c r="AA12" s="87">
        <v>0.75</v>
      </c>
      <c r="AB12" s="87">
        <v>0.75</v>
      </c>
      <c r="AC12" s="511"/>
      <c r="AD12" s="72">
        <v>4</v>
      </c>
      <c r="AE12" s="72">
        <v>4</v>
      </c>
      <c r="AF12" s="72">
        <v>3</v>
      </c>
      <c r="AG12" s="72">
        <v>3</v>
      </c>
      <c r="AH12" s="72">
        <v>2</v>
      </c>
      <c r="AI12" s="72">
        <v>3</v>
      </c>
      <c r="AJ12" s="72">
        <v>4</v>
      </c>
      <c r="AK12" s="18">
        <v>3</v>
      </c>
      <c r="AL12" s="18">
        <v>4</v>
      </c>
      <c r="AM12" s="18">
        <v>3</v>
      </c>
      <c r="AN12" s="18">
        <v>4</v>
      </c>
      <c r="AO12" s="18">
        <v>2</v>
      </c>
      <c r="AP12" s="18">
        <v>2</v>
      </c>
      <c r="AQ12" s="18">
        <v>3</v>
      </c>
      <c r="AR12" s="18">
        <v>4</v>
      </c>
      <c r="AS12" s="18">
        <v>4</v>
      </c>
      <c r="AT12" s="18">
        <v>3</v>
      </c>
      <c r="AU12" s="18">
        <v>3</v>
      </c>
      <c r="AV12" s="18">
        <v>3</v>
      </c>
      <c r="AW12" s="18">
        <v>3</v>
      </c>
      <c r="AX12" s="18">
        <v>2</v>
      </c>
      <c r="AY12" s="18">
        <v>3</v>
      </c>
      <c r="AZ12" s="18">
        <v>3</v>
      </c>
      <c r="BA12" s="18">
        <v>4</v>
      </c>
      <c r="BB12" s="18">
        <v>3</v>
      </c>
      <c r="BC12" s="18">
        <v>3</v>
      </c>
      <c r="BD12" s="18">
        <v>3</v>
      </c>
      <c r="BE12" s="18">
        <v>2</v>
      </c>
      <c r="BF12" s="18">
        <v>3</v>
      </c>
      <c r="BG12" s="521">
        <v>3</v>
      </c>
      <c r="BH12" s="504"/>
      <c r="BI12" s="14" t="s">
        <v>266</v>
      </c>
      <c r="BJ12" s="14" t="s">
        <v>266</v>
      </c>
      <c r="BK12" s="14" t="s">
        <v>266</v>
      </c>
      <c r="BL12" s="14" t="s">
        <v>266</v>
      </c>
      <c r="BM12" s="513"/>
      <c r="BN12" s="231" t="s">
        <v>266</v>
      </c>
      <c r="BO12" s="231" t="s">
        <v>266</v>
      </c>
      <c r="BP12" s="515"/>
      <c r="BQ12" s="18">
        <v>4</v>
      </c>
      <c r="BR12" s="18">
        <v>0</v>
      </c>
      <c r="BS12" s="18">
        <v>0</v>
      </c>
      <c r="BT12" s="18">
        <v>3</v>
      </c>
      <c r="BU12" s="18">
        <v>3</v>
      </c>
      <c r="BV12" s="18">
        <v>4</v>
      </c>
      <c r="BW12" s="18">
        <v>4</v>
      </c>
      <c r="BX12" s="14" t="s">
        <v>602</v>
      </c>
      <c r="BY12" s="14" t="s">
        <v>602</v>
      </c>
      <c r="BZ12" s="550"/>
      <c r="CA12" s="554"/>
      <c r="CB12" s="522">
        <v>3</v>
      </c>
      <c r="CC12" s="522">
        <v>3</v>
      </c>
      <c r="CD12" s="522">
        <v>2</v>
      </c>
      <c r="CE12" s="526">
        <v>1</v>
      </c>
      <c r="CF12" s="526">
        <v>2</v>
      </c>
      <c r="CG12" s="526">
        <v>2</v>
      </c>
      <c r="CH12" s="522">
        <v>3</v>
      </c>
      <c r="CI12" s="522">
        <v>3</v>
      </c>
      <c r="CJ12" s="522">
        <v>3</v>
      </c>
      <c r="CK12" s="522">
        <v>4</v>
      </c>
      <c r="CL12" s="522">
        <v>4</v>
      </c>
      <c r="CM12" s="522">
        <v>3</v>
      </c>
      <c r="CN12" s="522">
        <v>2</v>
      </c>
      <c r="CO12" s="522">
        <v>2</v>
      </c>
      <c r="CP12" s="522">
        <v>2</v>
      </c>
      <c r="CQ12" s="522">
        <v>4</v>
      </c>
      <c r="CR12" s="522">
        <v>4</v>
      </c>
      <c r="CS12" s="522">
        <v>3</v>
      </c>
      <c r="CT12" s="522">
        <v>4</v>
      </c>
      <c r="CU12" s="526">
        <v>3</v>
      </c>
      <c r="CV12" s="522">
        <v>3</v>
      </c>
      <c r="CW12" s="556"/>
      <c r="CX12" s="18">
        <v>4</v>
      </c>
      <c r="CY12" s="18">
        <v>800</v>
      </c>
      <c r="CZ12" s="562">
        <v>8500</v>
      </c>
      <c r="DA12" s="152" t="s">
        <v>644</v>
      </c>
      <c r="DB12" s="18">
        <v>800</v>
      </c>
      <c r="DC12" s="583">
        <v>7000</v>
      </c>
      <c r="DD12" s="593">
        <v>6000</v>
      </c>
    </row>
    <row r="13" spans="1:108">
      <c r="A13" s="720">
        <v>123</v>
      </c>
      <c r="B13" s="17" t="s">
        <v>462</v>
      </c>
      <c r="C13" s="90">
        <v>130</v>
      </c>
      <c r="D13" s="14" t="s">
        <v>266</v>
      </c>
      <c r="E13" s="90" t="s">
        <v>542</v>
      </c>
      <c r="F13" s="90" t="s">
        <v>543</v>
      </c>
      <c r="G13" s="90">
        <f t="shared" si="0"/>
        <v>41400</v>
      </c>
      <c r="H13" s="439"/>
      <c r="I13" s="18">
        <v>0</v>
      </c>
      <c r="J13" s="18">
        <v>13800</v>
      </c>
      <c r="K13" s="18">
        <v>13800</v>
      </c>
      <c r="L13" s="18">
        <v>13800</v>
      </c>
      <c r="M13" s="439"/>
      <c r="N13" s="440">
        <v>5</v>
      </c>
      <c r="O13" s="441">
        <v>46</v>
      </c>
      <c r="P13" s="441">
        <f t="shared" si="1"/>
        <v>230</v>
      </c>
      <c r="Q13" s="25"/>
      <c r="R13" s="447">
        <v>8</v>
      </c>
      <c r="S13" s="477">
        <v>95700</v>
      </c>
      <c r="T13" s="487">
        <v>25000</v>
      </c>
      <c r="U13" s="492">
        <v>25000</v>
      </c>
      <c r="V13" s="509"/>
      <c r="W13" s="87">
        <v>0.9</v>
      </c>
      <c r="X13" s="87">
        <v>0.05</v>
      </c>
      <c r="Y13" s="87">
        <v>0.2</v>
      </c>
      <c r="Z13" s="87">
        <v>0.3</v>
      </c>
      <c r="AA13" s="87">
        <v>0.25</v>
      </c>
      <c r="AB13" s="87">
        <v>0.4</v>
      </c>
      <c r="AC13" s="511"/>
      <c r="AD13" s="72">
        <v>3</v>
      </c>
      <c r="AE13" s="72">
        <v>3</v>
      </c>
      <c r="AF13" s="72">
        <v>2</v>
      </c>
      <c r="AG13" s="72">
        <v>1</v>
      </c>
      <c r="AH13" s="72">
        <v>2</v>
      </c>
      <c r="AI13" s="72">
        <v>3</v>
      </c>
      <c r="AJ13" s="72">
        <v>3</v>
      </c>
      <c r="AK13" s="18">
        <v>2</v>
      </c>
      <c r="AL13" s="18">
        <v>3</v>
      </c>
      <c r="AM13" s="18">
        <v>2</v>
      </c>
      <c r="AN13" s="18">
        <v>2</v>
      </c>
      <c r="AO13" s="18">
        <v>1</v>
      </c>
      <c r="AP13" s="18">
        <v>99</v>
      </c>
      <c r="AQ13" s="18">
        <v>2</v>
      </c>
      <c r="AR13" s="18">
        <v>3</v>
      </c>
      <c r="AS13" s="18">
        <v>3</v>
      </c>
      <c r="AT13" s="18">
        <v>99</v>
      </c>
      <c r="AU13" s="18">
        <v>2</v>
      </c>
      <c r="AV13" s="18">
        <v>2</v>
      </c>
      <c r="AW13" s="18">
        <v>2</v>
      </c>
      <c r="AX13" s="18">
        <v>99</v>
      </c>
      <c r="AY13" s="18">
        <v>99</v>
      </c>
      <c r="AZ13" s="18">
        <v>99</v>
      </c>
      <c r="BA13" s="18">
        <v>99</v>
      </c>
      <c r="BB13" s="18">
        <v>3</v>
      </c>
      <c r="BC13" s="18">
        <v>2</v>
      </c>
      <c r="BD13" s="18">
        <v>3</v>
      </c>
      <c r="BE13" s="18">
        <v>3</v>
      </c>
      <c r="BF13" s="18">
        <v>3</v>
      </c>
      <c r="BG13" s="521">
        <v>3</v>
      </c>
      <c r="BH13" s="504"/>
      <c r="BI13" s="18">
        <v>5</v>
      </c>
      <c r="BJ13" s="18">
        <v>10</v>
      </c>
      <c r="BK13" s="18">
        <v>5</v>
      </c>
      <c r="BL13" s="18">
        <v>0</v>
      </c>
      <c r="BM13" s="513"/>
      <c r="BN13" s="526">
        <v>10</v>
      </c>
      <c r="BO13" s="526">
        <v>0</v>
      </c>
      <c r="BP13" s="515"/>
      <c r="BQ13" s="18">
        <v>4</v>
      </c>
      <c r="BR13" s="18">
        <v>4</v>
      </c>
      <c r="BS13" s="18">
        <v>3</v>
      </c>
      <c r="BT13" s="18">
        <v>4</v>
      </c>
      <c r="BU13" s="18">
        <v>2</v>
      </c>
      <c r="BV13" s="18">
        <v>4</v>
      </c>
      <c r="BW13" s="18">
        <v>4</v>
      </c>
      <c r="BX13" s="14" t="s">
        <v>602</v>
      </c>
      <c r="BY13" s="14" t="s">
        <v>602</v>
      </c>
      <c r="BZ13" s="550"/>
      <c r="CA13" s="554"/>
      <c r="CB13" s="152" t="s">
        <v>199</v>
      </c>
      <c r="CC13" s="152" t="s">
        <v>199</v>
      </c>
      <c r="CD13" s="152" t="s">
        <v>200</v>
      </c>
      <c r="CE13" s="231" t="s">
        <v>174</v>
      </c>
      <c r="CF13" s="231" t="s">
        <v>199</v>
      </c>
      <c r="CG13" s="231" t="s">
        <v>45</v>
      </c>
      <c r="CH13" s="152" t="s">
        <v>174</v>
      </c>
      <c r="CI13" s="152" t="s">
        <v>33</v>
      </c>
      <c r="CJ13" s="152" t="s">
        <v>33</v>
      </c>
      <c r="CK13" s="152" t="s">
        <v>199</v>
      </c>
      <c r="CL13" s="152" t="s">
        <v>199</v>
      </c>
      <c r="CM13" s="152" t="s">
        <v>199</v>
      </c>
      <c r="CN13" s="152" t="s">
        <v>199</v>
      </c>
      <c r="CO13" s="152" t="s">
        <v>199</v>
      </c>
      <c r="CP13" s="152" t="s">
        <v>200</v>
      </c>
      <c r="CQ13" s="152" t="s">
        <v>199</v>
      </c>
      <c r="CR13" s="152" t="s">
        <v>199</v>
      </c>
      <c r="CS13" s="152" t="s">
        <v>199</v>
      </c>
      <c r="CT13" s="152" t="s">
        <v>199</v>
      </c>
      <c r="CU13" s="231" t="s">
        <v>200</v>
      </c>
      <c r="CV13" s="152" t="s">
        <v>200</v>
      </c>
      <c r="CW13" s="556"/>
      <c r="CX13" s="18">
        <v>4</v>
      </c>
      <c r="CY13" s="14" t="s">
        <v>73</v>
      </c>
      <c r="CZ13" s="562">
        <v>7600</v>
      </c>
      <c r="DA13" s="584" t="s">
        <v>649</v>
      </c>
      <c r="DB13" s="588">
        <v>85</v>
      </c>
      <c r="DC13" s="203">
        <v>6000</v>
      </c>
      <c r="DD13" s="593">
        <v>4500</v>
      </c>
    </row>
    <row r="14" spans="1:108" ht="28">
      <c r="A14" s="720">
        <v>124</v>
      </c>
      <c r="B14" s="429" t="s">
        <v>479</v>
      </c>
      <c r="C14" s="19">
        <v>30</v>
      </c>
      <c r="D14" s="16">
        <v>4</v>
      </c>
      <c r="E14" s="19" t="s">
        <v>191</v>
      </c>
      <c r="F14" s="107" t="s">
        <v>102</v>
      </c>
      <c r="G14" s="319">
        <f t="shared" si="0"/>
        <v>6300</v>
      </c>
      <c r="H14" s="439"/>
      <c r="I14" s="16">
        <v>0</v>
      </c>
      <c r="J14" s="16">
        <v>5900</v>
      </c>
      <c r="K14" s="16">
        <v>100</v>
      </c>
      <c r="L14" s="16">
        <v>300</v>
      </c>
      <c r="M14" s="439"/>
      <c r="N14" s="101">
        <v>5</v>
      </c>
      <c r="O14" s="312">
        <v>50</v>
      </c>
      <c r="P14" s="313">
        <f t="shared" si="1"/>
        <v>250</v>
      </c>
      <c r="Q14" s="28" t="s">
        <v>571</v>
      </c>
      <c r="R14" s="40">
        <v>7</v>
      </c>
      <c r="S14" s="483">
        <v>18000</v>
      </c>
      <c r="T14" s="99">
        <v>18000</v>
      </c>
      <c r="U14" s="493">
        <v>18000</v>
      </c>
      <c r="V14" s="509"/>
      <c r="W14" s="87">
        <v>0.1</v>
      </c>
      <c r="X14" s="87">
        <v>0.08</v>
      </c>
      <c r="Y14" s="87">
        <v>0.8</v>
      </c>
      <c r="Z14" s="87">
        <v>0.5</v>
      </c>
      <c r="AA14" s="87">
        <v>0.5</v>
      </c>
      <c r="AB14" s="87">
        <v>0.9</v>
      </c>
      <c r="AC14" s="511"/>
      <c r="AD14" s="72">
        <v>3</v>
      </c>
      <c r="AE14" s="72">
        <v>2</v>
      </c>
      <c r="AF14" s="72">
        <v>3</v>
      </c>
      <c r="AG14" s="72">
        <v>2</v>
      </c>
      <c r="AH14" s="72">
        <v>2</v>
      </c>
      <c r="AI14" s="72">
        <v>2</v>
      </c>
      <c r="AJ14" s="72">
        <v>3</v>
      </c>
      <c r="AK14" s="72">
        <v>2</v>
      </c>
      <c r="AL14" s="72">
        <v>3</v>
      </c>
      <c r="AM14" s="72">
        <v>3</v>
      </c>
      <c r="AN14" s="72">
        <v>3</v>
      </c>
      <c r="AO14" s="72">
        <v>2</v>
      </c>
      <c r="AP14" s="72">
        <v>2</v>
      </c>
      <c r="AQ14" s="72">
        <v>3</v>
      </c>
      <c r="AR14" s="72">
        <v>2</v>
      </c>
      <c r="AS14" s="72">
        <v>2</v>
      </c>
      <c r="AT14" s="72">
        <v>2</v>
      </c>
      <c r="AU14" s="72">
        <v>3</v>
      </c>
      <c r="AV14" s="72">
        <v>3</v>
      </c>
      <c r="AW14" s="72">
        <v>3</v>
      </c>
      <c r="AX14" s="72">
        <v>2</v>
      </c>
      <c r="AY14" s="72">
        <v>2</v>
      </c>
      <c r="AZ14" s="72">
        <v>2</v>
      </c>
      <c r="BA14" s="72">
        <v>3</v>
      </c>
      <c r="BB14" s="72">
        <v>3</v>
      </c>
      <c r="BC14" s="72">
        <v>3</v>
      </c>
      <c r="BD14" s="72">
        <v>3</v>
      </c>
      <c r="BE14" s="72">
        <v>2</v>
      </c>
      <c r="BF14" s="72">
        <v>3</v>
      </c>
      <c r="BG14" s="525">
        <v>3</v>
      </c>
      <c r="BH14" s="504"/>
      <c r="BI14" s="72">
        <v>0</v>
      </c>
      <c r="BJ14" s="72">
        <v>0</v>
      </c>
      <c r="BK14" s="72">
        <v>0</v>
      </c>
      <c r="BL14" s="72">
        <v>0</v>
      </c>
      <c r="BM14" s="513"/>
      <c r="BN14" s="269">
        <v>0</v>
      </c>
      <c r="BO14" s="269">
        <v>0</v>
      </c>
      <c r="BP14" s="515"/>
      <c r="BQ14" s="72">
        <v>2</v>
      </c>
      <c r="BR14" s="72">
        <v>1</v>
      </c>
      <c r="BS14" s="72">
        <v>1</v>
      </c>
      <c r="BT14" s="72">
        <v>3</v>
      </c>
      <c r="BU14" s="72">
        <v>3</v>
      </c>
      <c r="BV14" s="72">
        <v>3</v>
      </c>
      <c r="BW14" s="72">
        <v>4</v>
      </c>
      <c r="BX14" s="74" t="s">
        <v>602</v>
      </c>
      <c r="BY14" s="74" t="s">
        <v>603</v>
      </c>
      <c r="BZ14" s="550"/>
      <c r="CA14" s="554"/>
      <c r="CB14" s="453">
        <v>3</v>
      </c>
      <c r="CC14" s="453">
        <v>3</v>
      </c>
      <c r="CD14" s="453">
        <v>2</v>
      </c>
      <c r="CE14" s="93">
        <v>2</v>
      </c>
      <c r="CF14" s="93">
        <v>2</v>
      </c>
      <c r="CG14" s="93">
        <v>2</v>
      </c>
      <c r="CH14" s="453">
        <v>2</v>
      </c>
      <c r="CI14" s="453">
        <v>3</v>
      </c>
      <c r="CJ14" s="453">
        <v>3</v>
      </c>
      <c r="CK14" s="453">
        <v>3</v>
      </c>
      <c r="CL14" s="453">
        <v>3</v>
      </c>
      <c r="CM14" s="453">
        <v>3</v>
      </c>
      <c r="CN14" s="453">
        <v>3</v>
      </c>
      <c r="CO14" s="453">
        <v>2</v>
      </c>
      <c r="CP14" s="453">
        <v>2</v>
      </c>
      <c r="CQ14" s="453">
        <v>3</v>
      </c>
      <c r="CR14" s="453">
        <v>3</v>
      </c>
      <c r="CS14" s="453">
        <v>3</v>
      </c>
      <c r="CT14" s="453">
        <v>3</v>
      </c>
      <c r="CU14" s="93">
        <v>2</v>
      </c>
      <c r="CV14" s="453">
        <v>2</v>
      </c>
      <c r="CW14" s="556"/>
      <c r="CX14" s="16">
        <v>5</v>
      </c>
      <c r="CY14" s="16">
        <v>580</v>
      </c>
      <c r="CZ14" s="560">
        <v>31000</v>
      </c>
      <c r="DA14" s="569" t="s">
        <v>665</v>
      </c>
      <c r="DB14" s="367">
        <v>350</v>
      </c>
      <c r="DC14" s="203">
        <v>4500</v>
      </c>
      <c r="DD14" s="594">
        <v>4500</v>
      </c>
    </row>
    <row r="15" spans="1:108">
      <c r="A15" s="720">
        <v>125</v>
      </c>
      <c r="B15" s="17" t="s">
        <v>436</v>
      </c>
      <c r="C15" s="19">
        <v>65</v>
      </c>
      <c r="D15" s="19">
        <v>60</v>
      </c>
      <c r="E15" s="107" t="s">
        <v>45</v>
      </c>
      <c r="F15" s="107" t="s">
        <v>503</v>
      </c>
      <c r="G15" s="319">
        <f t="shared" si="0"/>
        <v>32825</v>
      </c>
      <c r="H15" s="439"/>
      <c r="I15" s="16">
        <v>16445</v>
      </c>
      <c r="J15" s="16">
        <v>16575</v>
      </c>
      <c r="K15" s="16">
        <v>0</v>
      </c>
      <c r="L15" s="16">
        <v>0</v>
      </c>
      <c r="M15" s="439"/>
      <c r="N15" s="444">
        <v>5</v>
      </c>
      <c r="O15" s="367">
        <v>52</v>
      </c>
      <c r="P15" s="441">
        <f t="shared" si="1"/>
        <v>260</v>
      </c>
      <c r="Q15" s="28" t="s">
        <v>504</v>
      </c>
      <c r="R15" s="40">
        <v>7</v>
      </c>
      <c r="S15" s="478">
        <v>36925.99</v>
      </c>
      <c r="T15" s="99">
        <v>31500</v>
      </c>
      <c r="U15" s="493">
        <v>31500</v>
      </c>
      <c r="V15" s="509"/>
      <c r="W15" s="87">
        <v>0.3</v>
      </c>
      <c r="X15" s="87">
        <v>0.1</v>
      </c>
      <c r="Y15" s="87">
        <v>0.9</v>
      </c>
      <c r="Z15" s="87">
        <v>0.7</v>
      </c>
      <c r="AA15" s="87">
        <v>0.1</v>
      </c>
      <c r="AB15" s="87">
        <v>0.95</v>
      </c>
      <c r="AC15" s="511"/>
      <c r="AD15" s="73">
        <v>3</v>
      </c>
      <c r="AE15" s="73">
        <v>3</v>
      </c>
      <c r="AF15" s="73">
        <v>2</v>
      </c>
      <c r="AG15" s="73">
        <v>1</v>
      </c>
      <c r="AH15" s="72">
        <v>2</v>
      </c>
      <c r="AI15" s="73">
        <v>3</v>
      </c>
      <c r="AJ15" s="73">
        <v>3</v>
      </c>
      <c r="AK15" s="73">
        <v>2</v>
      </c>
      <c r="AL15" s="73">
        <v>3</v>
      </c>
      <c r="AM15" s="73">
        <v>3</v>
      </c>
      <c r="AN15" s="73">
        <v>2</v>
      </c>
      <c r="AO15" s="73">
        <v>99</v>
      </c>
      <c r="AP15" s="73">
        <v>1</v>
      </c>
      <c r="AQ15" s="73">
        <v>1</v>
      </c>
      <c r="AR15" s="73">
        <v>3</v>
      </c>
      <c r="AS15" s="73">
        <v>3</v>
      </c>
      <c r="AT15" s="73">
        <v>99</v>
      </c>
      <c r="AU15" s="73">
        <v>2</v>
      </c>
      <c r="AV15" s="73">
        <v>2</v>
      </c>
      <c r="AW15" s="73">
        <v>2</v>
      </c>
      <c r="AX15" s="73">
        <v>0</v>
      </c>
      <c r="AY15" s="73">
        <v>0</v>
      </c>
      <c r="AZ15" s="73">
        <v>99</v>
      </c>
      <c r="BA15" s="73">
        <v>99</v>
      </c>
      <c r="BB15" s="73">
        <v>3</v>
      </c>
      <c r="BC15" s="73">
        <v>3</v>
      </c>
      <c r="BD15" s="73">
        <v>2</v>
      </c>
      <c r="BE15" s="73">
        <v>1</v>
      </c>
      <c r="BF15" s="73">
        <v>3</v>
      </c>
      <c r="BG15" s="523">
        <v>3</v>
      </c>
      <c r="BH15" s="504"/>
      <c r="BI15" s="72">
        <v>0</v>
      </c>
      <c r="BJ15" s="72">
        <v>2</v>
      </c>
      <c r="BK15" s="72">
        <v>5</v>
      </c>
      <c r="BL15" s="72">
        <v>0</v>
      </c>
      <c r="BM15" s="513"/>
      <c r="BN15" s="269">
        <v>5</v>
      </c>
      <c r="BO15" s="269">
        <v>1</v>
      </c>
      <c r="BP15" s="515"/>
      <c r="BQ15" s="524">
        <v>4</v>
      </c>
      <c r="BR15" s="524">
        <v>3</v>
      </c>
      <c r="BS15" s="524">
        <v>2</v>
      </c>
      <c r="BT15" s="524">
        <v>4</v>
      </c>
      <c r="BU15" s="524">
        <v>4</v>
      </c>
      <c r="BV15" s="524">
        <v>4</v>
      </c>
      <c r="BW15" s="524">
        <v>4</v>
      </c>
      <c r="BX15" s="74" t="s">
        <v>602</v>
      </c>
      <c r="BY15" s="74" t="s">
        <v>602</v>
      </c>
      <c r="BZ15" s="550"/>
      <c r="CA15" s="554"/>
      <c r="CB15" s="524">
        <v>3</v>
      </c>
      <c r="CC15" s="524">
        <v>2</v>
      </c>
      <c r="CD15" s="524">
        <v>1</v>
      </c>
      <c r="CE15" s="269">
        <v>0</v>
      </c>
      <c r="CF15" s="269">
        <v>0</v>
      </c>
      <c r="CG15" s="269">
        <v>0</v>
      </c>
      <c r="CH15" s="524">
        <v>2</v>
      </c>
      <c r="CI15" s="524">
        <v>2</v>
      </c>
      <c r="CJ15" s="524">
        <v>2</v>
      </c>
      <c r="CK15" s="524">
        <v>4</v>
      </c>
      <c r="CL15" s="524">
        <v>4</v>
      </c>
      <c r="CM15" s="524">
        <v>3</v>
      </c>
      <c r="CN15" s="524">
        <v>3</v>
      </c>
      <c r="CO15" s="524">
        <v>1</v>
      </c>
      <c r="CP15" s="524">
        <v>2</v>
      </c>
      <c r="CQ15" s="524">
        <v>3</v>
      </c>
      <c r="CR15" s="524">
        <v>3</v>
      </c>
      <c r="CS15" s="524">
        <v>2</v>
      </c>
      <c r="CT15" s="524">
        <v>3</v>
      </c>
      <c r="CU15" s="269">
        <v>2</v>
      </c>
      <c r="CV15" s="524">
        <v>2</v>
      </c>
      <c r="CW15" s="556"/>
      <c r="CX15" s="16">
        <v>2</v>
      </c>
      <c r="CY15" s="16">
        <v>110</v>
      </c>
      <c r="CZ15" s="559">
        <v>6500</v>
      </c>
      <c r="DA15" s="569" t="s">
        <v>620</v>
      </c>
      <c r="DB15" s="581">
        <v>100</v>
      </c>
      <c r="DC15" s="203">
        <v>6500</v>
      </c>
      <c r="DD15" s="594">
        <v>5000</v>
      </c>
    </row>
    <row r="16" spans="1:108">
      <c r="A16" s="720">
        <v>130</v>
      </c>
      <c r="B16" s="17" t="s">
        <v>442</v>
      </c>
      <c r="C16" s="90">
        <v>54</v>
      </c>
      <c r="D16" s="18">
        <v>13</v>
      </c>
      <c r="E16" s="90" t="s">
        <v>513</v>
      </c>
      <c r="F16" s="90" t="s">
        <v>514</v>
      </c>
      <c r="G16" s="90">
        <f t="shared" si="0"/>
        <v>12000</v>
      </c>
      <c r="H16" s="439"/>
      <c r="I16" s="18">
        <v>2900</v>
      </c>
      <c r="J16" s="18">
        <v>1900</v>
      </c>
      <c r="K16" s="18">
        <v>4400</v>
      </c>
      <c r="L16" s="18">
        <v>0</v>
      </c>
      <c r="M16" s="439"/>
      <c r="N16" s="440">
        <v>3</v>
      </c>
      <c r="O16" s="441">
        <v>48</v>
      </c>
      <c r="P16" s="441">
        <f t="shared" si="1"/>
        <v>144</v>
      </c>
      <c r="Q16" s="25" t="s">
        <v>515</v>
      </c>
      <c r="R16" s="447">
        <v>11</v>
      </c>
      <c r="S16" s="477">
        <v>20655</v>
      </c>
      <c r="T16" s="81">
        <v>6535</v>
      </c>
      <c r="U16" s="492">
        <v>6000</v>
      </c>
      <c r="V16" s="509"/>
      <c r="W16" s="87">
        <v>0.85</v>
      </c>
      <c r="X16" s="87">
        <v>0.25</v>
      </c>
      <c r="Y16" s="87">
        <v>0.2</v>
      </c>
      <c r="Z16" s="87">
        <v>0.8</v>
      </c>
      <c r="AA16" s="87">
        <v>0.01</v>
      </c>
      <c r="AB16" s="87">
        <v>0.2</v>
      </c>
      <c r="AC16" s="511"/>
      <c r="AD16" s="72">
        <v>3</v>
      </c>
      <c r="AE16" s="72">
        <v>4</v>
      </c>
      <c r="AF16" s="72">
        <v>3</v>
      </c>
      <c r="AG16" s="72">
        <v>3</v>
      </c>
      <c r="AH16" s="72">
        <v>2</v>
      </c>
      <c r="AI16" s="72">
        <v>4</v>
      </c>
      <c r="AJ16" s="72">
        <v>2</v>
      </c>
      <c r="AK16" s="18">
        <v>2</v>
      </c>
      <c r="AL16" s="18">
        <v>4</v>
      </c>
      <c r="AM16" s="18">
        <v>4</v>
      </c>
      <c r="AN16" s="18">
        <v>4</v>
      </c>
      <c r="AO16" s="18">
        <v>2</v>
      </c>
      <c r="AP16" s="18">
        <v>3</v>
      </c>
      <c r="AQ16" s="18">
        <v>3</v>
      </c>
      <c r="AR16" s="18">
        <v>4</v>
      </c>
      <c r="AS16" s="18">
        <v>4</v>
      </c>
      <c r="AT16" s="18">
        <v>4</v>
      </c>
      <c r="AU16" s="18">
        <v>3</v>
      </c>
      <c r="AV16" s="18">
        <v>3</v>
      </c>
      <c r="AW16" s="18">
        <v>3</v>
      </c>
      <c r="AX16" s="18">
        <v>99</v>
      </c>
      <c r="AY16" s="18">
        <v>3</v>
      </c>
      <c r="AZ16" s="18">
        <v>99</v>
      </c>
      <c r="BA16" s="18">
        <v>99</v>
      </c>
      <c r="BB16" s="18">
        <v>4</v>
      </c>
      <c r="BC16" s="18">
        <v>4</v>
      </c>
      <c r="BD16" s="18">
        <v>4</v>
      </c>
      <c r="BE16" s="18">
        <v>3</v>
      </c>
      <c r="BF16" s="18">
        <v>4</v>
      </c>
      <c r="BG16" s="521">
        <v>3</v>
      </c>
      <c r="BH16" s="504"/>
      <c r="BI16" s="18">
        <v>0</v>
      </c>
      <c r="BJ16" s="18">
        <v>0</v>
      </c>
      <c r="BK16" s="18">
        <v>0</v>
      </c>
      <c r="BL16" s="18">
        <v>0</v>
      </c>
      <c r="BM16" s="513"/>
      <c r="BN16" s="526">
        <v>0</v>
      </c>
      <c r="BO16" s="526">
        <v>0</v>
      </c>
      <c r="BP16" s="515"/>
      <c r="BQ16" s="522">
        <v>3</v>
      </c>
      <c r="BR16" s="522">
        <v>2</v>
      </c>
      <c r="BS16" s="522">
        <v>2</v>
      </c>
      <c r="BT16" s="522">
        <v>4</v>
      </c>
      <c r="BU16" s="522">
        <v>4</v>
      </c>
      <c r="BV16" s="522">
        <v>3</v>
      </c>
      <c r="BW16" s="522">
        <v>2</v>
      </c>
      <c r="BX16" s="14" t="s">
        <v>603</v>
      </c>
      <c r="BY16" s="14" t="s">
        <v>603</v>
      </c>
      <c r="BZ16" s="550"/>
      <c r="CA16" s="554"/>
      <c r="CB16" s="522">
        <v>4</v>
      </c>
      <c r="CC16" s="522">
        <v>3</v>
      </c>
      <c r="CD16" s="522">
        <v>2</v>
      </c>
      <c r="CE16" s="526">
        <v>2</v>
      </c>
      <c r="CF16" s="526">
        <v>2</v>
      </c>
      <c r="CG16" s="526">
        <v>2</v>
      </c>
      <c r="CH16" s="522">
        <v>4</v>
      </c>
      <c r="CI16" s="522">
        <v>3</v>
      </c>
      <c r="CJ16" s="522">
        <v>3</v>
      </c>
      <c r="CK16" s="522">
        <v>3</v>
      </c>
      <c r="CL16" s="522">
        <v>3</v>
      </c>
      <c r="CM16" s="522">
        <v>3</v>
      </c>
      <c r="CN16" s="522">
        <v>4</v>
      </c>
      <c r="CO16" s="522">
        <v>3</v>
      </c>
      <c r="CP16" s="522">
        <v>3</v>
      </c>
      <c r="CQ16" s="522">
        <v>4</v>
      </c>
      <c r="CR16" s="522">
        <v>3</v>
      </c>
      <c r="CS16" s="522">
        <v>4</v>
      </c>
      <c r="CT16" s="522">
        <v>4</v>
      </c>
      <c r="CU16" s="526">
        <v>3</v>
      </c>
      <c r="CV16" s="522">
        <v>3</v>
      </c>
      <c r="CW16" s="556"/>
      <c r="CX16" s="18">
        <v>3</v>
      </c>
      <c r="CY16" s="18">
        <v>83</v>
      </c>
      <c r="CZ16" s="562">
        <v>1480</v>
      </c>
      <c r="DA16" s="584" t="s">
        <v>625</v>
      </c>
      <c r="DB16" s="516">
        <v>40</v>
      </c>
      <c r="DC16" s="583">
        <v>1480</v>
      </c>
      <c r="DD16" s="583">
        <v>1540</v>
      </c>
    </row>
    <row r="17" spans="1:108">
      <c r="A17" s="720">
        <v>131</v>
      </c>
      <c r="B17" s="17" t="s">
        <v>432</v>
      </c>
      <c r="C17" s="90">
        <v>86</v>
      </c>
      <c r="D17" s="90">
        <v>14</v>
      </c>
      <c r="E17" s="90">
        <v>60000</v>
      </c>
      <c r="F17" s="90">
        <v>4300</v>
      </c>
      <c r="G17" s="90">
        <f t="shared" si="0"/>
        <v>64300</v>
      </c>
      <c r="H17" s="439"/>
      <c r="I17" s="90">
        <v>20640</v>
      </c>
      <c r="J17" s="90">
        <v>20640</v>
      </c>
      <c r="K17" s="90">
        <v>20640</v>
      </c>
      <c r="L17" s="90" t="s">
        <v>45</v>
      </c>
      <c r="M17" s="439"/>
      <c r="N17" s="440">
        <v>5</v>
      </c>
      <c r="O17" s="441">
        <v>48</v>
      </c>
      <c r="P17" s="441">
        <f t="shared" si="1"/>
        <v>240</v>
      </c>
      <c r="Q17" s="25" t="s">
        <v>498</v>
      </c>
      <c r="R17" s="35">
        <v>5.5</v>
      </c>
      <c r="S17" s="477">
        <v>47380</v>
      </c>
      <c r="T17" s="487">
        <v>20000</v>
      </c>
      <c r="U17" s="492">
        <v>18000</v>
      </c>
      <c r="V17" s="509"/>
      <c r="W17" s="510">
        <v>0.98</v>
      </c>
      <c r="X17" s="510">
        <v>0.15</v>
      </c>
      <c r="Y17" s="510">
        <v>0.9</v>
      </c>
      <c r="Z17" s="510">
        <v>0.98</v>
      </c>
      <c r="AA17" s="510">
        <v>0.3</v>
      </c>
      <c r="AB17" s="510">
        <v>0.95</v>
      </c>
      <c r="AC17" s="511"/>
      <c r="AD17" s="39">
        <v>4</v>
      </c>
      <c r="AE17" s="39">
        <v>3</v>
      </c>
      <c r="AF17" s="39">
        <v>3</v>
      </c>
      <c r="AG17" s="39">
        <v>2</v>
      </c>
      <c r="AH17" s="39">
        <v>2</v>
      </c>
      <c r="AI17" s="39">
        <v>2</v>
      </c>
      <c r="AJ17" s="39">
        <v>4</v>
      </c>
      <c r="AK17" s="441">
        <v>2</v>
      </c>
      <c r="AL17" s="441">
        <v>3</v>
      </c>
      <c r="AM17" s="441">
        <v>2</v>
      </c>
      <c r="AN17" s="441">
        <v>3</v>
      </c>
      <c r="AO17" s="441">
        <v>2</v>
      </c>
      <c r="AP17" s="441">
        <v>2</v>
      </c>
      <c r="AQ17" s="441">
        <v>2</v>
      </c>
      <c r="AR17" s="441">
        <v>2</v>
      </c>
      <c r="AS17" s="441">
        <v>2</v>
      </c>
      <c r="AT17" s="441">
        <v>2</v>
      </c>
      <c r="AU17" s="441">
        <v>3</v>
      </c>
      <c r="AV17" s="441">
        <v>2</v>
      </c>
      <c r="AW17" s="441">
        <v>2</v>
      </c>
      <c r="AX17" s="441">
        <v>2</v>
      </c>
      <c r="AY17" s="441">
        <v>3</v>
      </c>
      <c r="AZ17" s="441">
        <v>3</v>
      </c>
      <c r="BA17" s="441">
        <v>3</v>
      </c>
      <c r="BB17" s="441">
        <v>2</v>
      </c>
      <c r="BC17" s="441">
        <v>4</v>
      </c>
      <c r="BD17" s="441">
        <v>3</v>
      </c>
      <c r="BE17" s="441">
        <v>3</v>
      </c>
      <c r="BF17" s="441">
        <v>2</v>
      </c>
      <c r="BG17" s="512">
        <v>3</v>
      </c>
      <c r="BH17" s="504"/>
      <c r="BI17" s="441">
        <v>0</v>
      </c>
      <c r="BJ17" s="441">
        <v>0</v>
      </c>
      <c r="BK17" s="441">
        <v>0</v>
      </c>
      <c r="BL17" s="441">
        <v>0</v>
      </c>
      <c r="BM17" s="513"/>
      <c r="BN17" s="514">
        <v>0</v>
      </c>
      <c r="BO17" s="514">
        <v>0</v>
      </c>
      <c r="BP17" s="515"/>
      <c r="BQ17" s="516">
        <v>4</v>
      </c>
      <c r="BR17" s="516">
        <v>3</v>
      </c>
      <c r="BS17" s="516">
        <v>3</v>
      </c>
      <c r="BT17" s="516">
        <v>3</v>
      </c>
      <c r="BU17" s="516">
        <v>3</v>
      </c>
      <c r="BV17" s="516">
        <v>4</v>
      </c>
      <c r="BW17" s="516">
        <v>4</v>
      </c>
      <c r="BX17" s="69" t="s">
        <v>602</v>
      </c>
      <c r="BY17" s="69" t="s">
        <v>602</v>
      </c>
      <c r="BZ17" s="550"/>
      <c r="CA17" s="554"/>
      <c r="CB17" s="130"/>
      <c r="CC17" s="130"/>
      <c r="CD17" s="130"/>
      <c r="CE17" s="227"/>
      <c r="CF17" s="227"/>
      <c r="CG17" s="227"/>
      <c r="CH17" s="130"/>
      <c r="CI17" s="130"/>
      <c r="CJ17" s="130"/>
      <c r="CK17" s="130"/>
      <c r="CL17" s="130"/>
      <c r="CM17" s="130"/>
      <c r="CN17" s="130"/>
      <c r="CO17" s="130"/>
      <c r="CP17" s="130"/>
      <c r="CQ17" s="130"/>
      <c r="CR17" s="130"/>
      <c r="CS17" s="130"/>
      <c r="CT17" s="130"/>
      <c r="CU17" s="227"/>
      <c r="CV17" s="555"/>
      <c r="CW17" s="556"/>
      <c r="CX17" s="18">
        <v>2</v>
      </c>
      <c r="CY17" s="18">
        <v>32</v>
      </c>
      <c r="CZ17" s="557">
        <v>380</v>
      </c>
      <c r="DA17" s="584" t="s">
        <v>617</v>
      </c>
      <c r="DB17" s="579">
        <v>32</v>
      </c>
      <c r="DC17" s="580">
        <v>380</v>
      </c>
      <c r="DD17" s="593">
        <v>400</v>
      </c>
    </row>
    <row r="18" spans="1:108">
      <c r="A18" s="720">
        <v>132</v>
      </c>
      <c r="B18" s="17" t="s">
        <v>444</v>
      </c>
      <c r="C18" s="19">
        <v>37</v>
      </c>
      <c r="D18" s="19">
        <v>12</v>
      </c>
      <c r="E18" s="19" t="s">
        <v>45</v>
      </c>
      <c r="F18" s="19" t="s">
        <v>531</v>
      </c>
      <c r="G18" s="90">
        <f t="shared" si="0"/>
        <v>5425</v>
      </c>
      <c r="H18" s="439"/>
      <c r="I18" s="16">
        <v>0</v>
      </c>
      <c r="J18" s="16">
        <v>5265</v>
      </c>
      <c r="K18" s="16">
        <v>160</v>
      </c>
      <c r="L18" s="16">
        <v>0</v>
      </c>
      <c r="M18" s="439"/>
      <c r="N18" s="19">
        <v>5</v>
      </c>
      <c r="O18" s="16">
        <v>39</v>
      </c>
      <c r="P18" s="441">
        <f t="shared" si="1"/>
        <v>195</v>
      </c>
      <c r="Q18" s="29" t="s">
        <v>524</v>
      </c>
      <c r="R18" s="443">
        <v>10</v>
      </c>
      <c r="S18" s="478">
        <v>38727</v>
      </c>
      <c r="T18" s="99">
        <v>12000</v>
      </c>
      <c r="U18" s="496">
        <v>11000</v>
      </c>
      <c r="V18" s="509"/>
      <c r="W18" s="87">
        <v>0.99</v>
      </c>
      <c r="X18" s="87">
        <v>0.1</v>
      </c>
      <c r="Y18" s="87">
        <v>0.4</v>
      </c>
      <c r="Z18" s="87">
        <v>0.9</v>
      </c>
      <c r="AA18" s="87">
        <v>0.1</v>
      </c>
      <c r="AB18" s="87">
        <v>0.45</v>
      </c>
      <c r="AC18" s="511"/>
      <c r="AD18" s="73">
        <v>3</v>
      </c>
      <c r="AE18" s="73">
        <v>4</v>
      </c>
      <c r="AF18" s="73">
        <v>2</v>
      </c>
      <c r="AG18" s="73">
        <v>2</v>
      </c>
      <c r="AH18" s="73">
        <v>2</v>
      </c>
      <c r="AI18" s="73">
        <v>3</v>
      </c>
      <c r="AJ18" s="73">
        <v>4</v>
      </c>
      <c r="AK18" s="73">
        <v>2</v>
      </c>
      <c r="AL18" s="73">
        <v>3</v>
      </c>
      <c r="AM18" s="73">
        <v>4</v>
      </c>
      <c r="AN18" s="73">
        <v>4</v>
      </c>
      <c r="AO18" s="73">
        <v>2</v>
      </c>
      <c r="AP18" s="73">
        <v>2</v>
      </c>
      <c r="AQ18" s="73">
        <v>3</v>
      </c>
      <c r="AR18" s="73">
        <v>3</v>
      </c>
      <c r="AS18" s="73">
        <v>3</v>
      </c>
      <c r="AT18" s="73">
        <v>3</v>
      </c>
      <c r="AU18" s="73">
        <v>3</v>
      </c>
      <c r="AV18" s="73">
        <v>3</v>
      </c>
      <c r="AW18" s="73">
        <v>3</v>
      </c>
      <c r="AX18" s="73">
        <v>3</v>
      </c>
      <c r="AY18" s="73">
        <v>3</v>
      </c>
      <c r="AZ18" s="73">
        <v>2</v>
      </c>
      <c r="BA18" s="73">
        <v>3</v>
      </c>
      <c r="BB18" s="73">
        <v>3</v>
      </c>
      <c r="BC18" s="73">
        <v>3</v>
      </c>
      <c r="BD18" s="73">
        <v>3</v>
      </c>
      <c r="BE18" s="73">
        <v>3</v>
      </c>
      <c r="BF18" s="73">
        <v>3</v>
      </c>
      <c r="BG18" s="523">
        <v>3</v>
      </c>
      <c r="BH18" s="504"/>
      <c r="BI18" s="72" t="s">
        <v>52</v>
      </c>
      <c r="BJ18" s="72" t="s">
        <v>52</v>
      </c>
      <c r="BK18" s="72" t="s">
        <v>52</v>
      </c>
      <c r="BL18" s="72" t="s">
        <v>52</v>
      </c>
      <c r="BM18" s="513"/>
      <c r="BN18" s="269" t="s">
        <v>52</v>
      </c>
      <c r="BO18" s="269" t="s">
        <v>52</v>
      </c>
      <c r="BP18" s="515"/>
      <c r="BQ18" s="524">
        <v>4</v>
      </c>
      <c r="BR18" s="524">
        <v>3</v>
      </c>
      <c r="BS18" s="524">
        <v>3</v>
      </c>
      <c r="BT18" s="524">
        <v>3</v>
      </c>
      <c r="BU18" s="524">
        <v>3</v>
      </c>
      <c r="BV18" s="524">
        <v>3</v>
      </c>
      <c r="BW18" s="524">
        <v>4</v>
      </c>
      <c r="BX18" s="72" t="s">
        <v>602</v>
      </c>
      <c r="BY18" s="72" t="s">
        <v>505</v>
      </c>
      <c r="BZ18" s="550"/>
      <c r="CA18" s="554"/>
      <c r="CB18" s="453">
        <v>2</v>
      </c>
      <c r="CC18" s="453">
        <v>2</v>
      </c>
      <c r="CD18" s="453">
        <v>1</v>
      </c>
      <c r="CE18" s="93">
        <v>1</v>
      </c>
      <c r="CF18" s="93">
        <v>1</v>
      </c>
      <c r="CG18" s="93">
        <v>1</v>
      </c>
      <c r="CH18" s="453">
        <v>0</v>
      </c>
      <c r="CI18" s="453">
        <v>4</v>
      </c>
      <c r="CJ18" s="453">
        <v>3</v>
      </c>
      <c r="CK18" s="453">
        <v>3</v>
      </c>
      <c r="CL18" s="453">
        <v>3</v>
      </c>
      <c r="CM18" s="453">
        <v>3</v>
      </c>
      <c r="CN18" s="453">
        <v>3</v>
      </c>
      <c r="CO18" s="453">
        <v>3</v>
      </c>
      <c r="CP18" s="453">
        <v>3</v>
      </c>
      <c r="CQ18" s="453">
        <v>4</v>
      </c>
      <c r="CR18" s="453">
        <v>4</v>
      </c>
      <c r="CS18" s="453">
        <v>4</v>
      </c>
      <c r="CT18" s="453">
        <v>3</v>
      </c>
      <c r="CU18" s="93">
        <v>3</v>
      </c>
      <c r="CV18" s="453">
        <v>2</v>
      </c>
      <c r="CW18" s="556"/>
      <c r="CX18" s="16">
        <v>5</v>
      </c>
      <c r="CY18" s="16">
        <v>90</v>
      </c>
      <c r="CZ18" s="560">
        <v>10400</v>
      </c>
      <c r="DA18" s="569" t="s">
        <v>638</v>
      </c>
      <c r="DB18" s="367">
        <v>90</v>
      </c>
      <c r="DC18" s="203">
        <v>9500</v>
      </c>
      <c r="DD18" s="594">
        <v>4000</v>
      </c>
    </row>
    <row r="19" spans="1:108">
      <c r="A19" s="720">
        <v>133</v>
      </c>
      <c r="B19" s="17" t="s">
        <v>437</v>
      </c>
      <c r="C19" s="19">
        <v>150</v>
      </c>
      <c r="D19" s="16">
        <v>500</v>
      </c>
      <c r="E19" s="19" t="s">
        <v>149</v>
      </c>
      <c r="F19" s="19" t="s">
        <v>107</v>
      </c>
      <c r="G19" s="90">
        <f t="shared" si="0"/>
        <v>22000</v>
      </c>
      <c r="H19" s="439"/>
      <c r="I19" s="16">
        <v>3000</v>
      </c>
      <c r="J19" s="16">
        <v>12000</v>
      </c>
      <c r="K19" s="16">
        <v>4900</v>
      </c>
      <c r="L19" s="16">
        <v>2000</v>
      </c>
      <c r="M19" s="439"/>
      <c r="N19" s="19">
        <v>2.5</v>
      </c>
      <c r="O19" s="16">
        <v>49</v>
      </c>
      <c r="P19" s="441">
        <f t="shared" si="1"/>
        <v>122.5</v>
      </c>
      <c r="Q19" s="170" t="s">
        <v>506</v>
      </c>
      <c r="R19" s="443">
        <v>5</v>
      </c>
      <c r="S19" s="478">
        <v>34700</v>
      </c>
      <c r="T19" s="99">
        <v>13000</v>
      </c>
      <c r="U19" s="493">
        <v>13000</v>
      </c>
      <c r="V19" s="509"/>
      <c r="W19" s="87">
        <v>0.85</v>
      </c>
      <c r="X19" s="87">
        <v>0.1</v>
      </c>
      <c r="Y19" s="87">
        <v>0.8</v>
      </c>
      <c r="Z19" s="87">
        <v>0.9</v>
      </c>
      <c r="AA19" s="87">
        <v>0.7</v>
      </c>
      <c r="AB19" s="87">
        <v>0.7</v>
      </c>
      <c r="AC19" s="511"/>
      <c r="AD19" s="72">
        <v>2</v>
      </c>
      <c r="AE19" s="72">
        <v>2</v>
      </c>
      <c r="AF19" s="72">
        <v>3</v>
      </c>
      <c r="AG19" s="72">
        <v>3</v>
      </c>
      <c r="AH19" s="72">
        <v>2</v>
      </c>
      <c r="AI19" s="72">
        <v>3</v>
      </c>
      <c r="AJ19" s="72">
        <v>99</v>
      </c>
      <c r="AK19" s="72">
        <v>2</v>
      </c>
      <c r="AL19" s="72">
        <v>2</v>
      </c>
      <c r="AM19" s="72">
        <v>3</v>
      </c>
      <c r="AN19" s="72">
        <v>4</v>
      </c>
      <c r="AO19" s="72">
        <v>2</v>
      </c>
      <c r="AP19" s="72">
        <v>2</v>
      </c>
      <c r="AQ19" s="72">
        <v>2</v>
      </c>
      <c r="AR19" s="72">
        <v>4</v>
      </c>
      <c r="AS19" s="72">
        <v>4</v>
      </c>
      <c r="AT19" s="72">
        <v>3</v>
      </c>
      <c r="AU19" s="72">
        <v>2</v>
      </c>
      <c r="AV19" s="72">
        <v>2</v>
      </c>
      <c r="AW19" s="72">
        <v>2</v>
      </c>
      <c r="AX19" s="72">
        <v>2</v>
      </c>
      <c r="AY19" s="72">
        <v>2</v>
      </c>
      <c r="AZ19" s="72">
        <v>99</v>
      </c>
      <c r="BA19" s="72">
        <v>2</v>
      </c>
      <c r="BB19" s="72">
        <v>2</v>
      </c>
      <c r="BC19" s="72">
        <v>3</v>
      </c>
      <c r="BD19" s="72">
        <v>2</v>
      </c>
      <c r="BE19" s="72">
        <v>3</v>
      </c>
      <c r="BF19" s="72">
        <v>3</v>
      </c>
      <c r="BG19" s="525">
        <v>2</v>
      </c>
      <c r="BH19" s="504"/>
      <c r="BI19" s="72">
        <v>2</v>
      </c>
      <c r="BJ19" s="72">
        <v>10</v>
      </c>
      <c r="BK19" s="72">
        <v>14</v>
      </c>
      <c r="BL19" s="72">
        <v>2</v>
      </c>
      <c r="BM19" s="513"/>
      <c r="BN19" s="269">
        <v>0</v>
      </c>
      <c r="BO19" s="269">
        <v>0</v>
      </c>
      <c r="BP19" s="515"/>
      <c r="BQ19" s="524">
        <v>3</v>
      </c>
      <c r="BR19" s="524">
        <v>2</v>
      </c>
      <c r="BS19" s="524">
        <v>1</v>
      </c>
      <c r="BT19" s="524">
        <v>3</v>
      </c>
      <c r="BU19" s="524">
        <v>2</v>
      </c>
      <c r="BV19" s="524">
        <v>4</v>
      </c>
      <c r="BW19" s="524">
        <v>4</v>
      </c>
      <c r="BX19" s="74" t="s">
        <v>602</v>
      </c>
      <c r="BY19" s="74" t="s">
        <v>602</v>
      </c>
      <c r="BZ19" s="550"/>
      <c r="CA19" s="554"/>
      <c r="CB19" s="524">
        <v>3</v>
      </c>
      <c r="CC19" s="524">
        <v>3</v>
      </c>
      <c r="CD19" s="524">
        <v>3</v>
      </c>
      <c r="CE19" s="269">
        <v>2</v>
      </c>
      <c r="CF19" s="269">
        <v>2</v>
      </c>
      <c r="CG19" s="269">
        <v>2</v>
      </c>
      <c r="CH19" s="524">
        <v>2</v>
      </c>
      <c r="CI19" s="524">
        <v>3</v>
      </c>
      <c r="CJ19" s="524">
        <v>3</v>
      </c>
      <c r="CK19" s="524">
        <v>4</v>
      </c>
      <c r="CL19" s="524">
        <v>3</v>
      </c>
      <c r="CM19" s="524">
        <v>4</v>
      </c>
      <c r="CN19" s="524">
        <v>2</v>
      </c>
      <c r="CO19" s="524">
        <v>3</v>
      </c>
      <c r="CP19" s="524">
        <v>2</v>
      </c>
      <c r="CQ19" s="524">
        <v>4</v>
      </c>
      <c r="CR19" s="524">
        <v>3</v>
      </c>
      <c r="CS19" s="524">
        <v>4</v>
      </c>
      <c r="CT19" s="524">
        <v>3</v>
      </c>
      <c r="CU19" s="269">
        <v>3</v>
      </c>
      <c r="CV19" s="524">
        <v>2</v>
      </c>
      <c r="CW19" s="556"/>
      <c r="CX19" s="16">
        <v>6</v>
      </c>
      <c r="CY19" s="16">
        <v>500</v>
      </c>
      <c r="CZ19" s="560">
        <v>35900</v>
      </c>
      <c r="DA19" s="569" t="s">
        <v>621</v>
      </c>
      <c r="DB19" s="581">
        <v>500</v>
      </c>
      <c r="DC19" s="203">
        <v>20000</v>
      </c>
      <c r="DD19" s="594">
        <v>20000</v>
      </c>
    </row>
    <row r="20" spans="1:108">
      <c r="A20" s="720">
        <v>136</v>
      </c>
      <c r="B20" s="17" t="s">
        <v>468</v>
      </c>
      <c r="C20" s="19">
        <v>102</v>
      </c>
      <c r="D20" s="16">
        <v>20</v>
      </c>
      <c r="E20" s="19">
        <v>0</v>
      </c>
      <c r="F20" s="19">
        <v>48960</v>
      </c>
      <c r="G20" s="90">
        <f t="shared" si="0"/>
        <v>48960</v>
      </c>
      <c r="H20" s="439"/>
      <c r="I20" s="19">
        <v>920</v>
      </c>
      <c r="J20" s="19">
        <v>25600</v>
      </c>
      <c r="K20" s="19">
        <v>22440</v>
      </c>
      <c r="L20" s="19">
        <v>0</v>
      </c>
      <c r="M20" s="439"/>
      <c r="N20" s="444">
        <v>5</v>
      </c>
      <c r="O20" s="367">
        <v>46</v>
      </c>
      <c r="P20" s="441">
        <f t="shared" si="1"/>
        <v>230</v>
      </c>
      <c r="Q20" s="28" t="s">
        <v>553</v>
      </c>
      <c r="R20" s="40">
        <v>12</v>
      </c>
      <c r="S20" s="482">
        <v>140117</v>
      </c>
      <c r="T20" s="99">
        <v>60000</v>
      </c>
      <c r="U20" s="496">
        <v>60000</v>
      </c>
      <c r="V20" s="509"/>
      <c r="W20" s="87">
        <v>0.7</v>
      </c>
      <c r="X20" s="87"/>
      <c r="Y20" s="87">
        <v>0.95</v>
      </c>
      <c r="Z20" s="87">
        <v>0.9</v>
      </c>
      <c r="AA20" s="87">
        <v>0.5</v>
      </c>
      <c r="AB20" s="87">
        <v>1</v>
      </c>
      <c r="AC20" s="511"/>
      <c r="AD20" s="72">
        <v>99</v>
      </c>
      <c r="AE20" s="72">
        <v>3</v>
      </c>
      <c r="AF20" s="72">
        <v>4</v>
      </c>
      <c r="AG20" s="72">
        <v>3</v>
      </c>
      <c r="AH20" s="72">
        <v>2</v>
      </c>
      <c r="AI20" s="72">
        <v>3</v>
      </c>
      <c r="AJ20" s="72">
        <v>99</v>
      </c>
      <c r="AK20" s="16">
        <v>3</v>
      </c>
      <c r="AL20" s="16">
        <v>4</v>
      </c>
      <c r="AM20" s="16">
        <v>4</v>
      </c>
      <c r="AN20" s="16">
        <v>4</v>
      </c>
      <c r="AO20" s="16">
        <v>3</v>
      </c>
      <c r="AP20" s="16">
        <v>2</v>
      </c>
      <c r="AQ20" s="16">
        <v>2</v>
      </c>
      <c r="AR20" s="16">
        <v>3</v>
      </c>
      <c r="AS20" s="16">
        <v>3</v>
      </c>
      <c r="AT20" s="16">
        <v>3</v>
      </c>
      <c r="AU20" s="16">
        <v>4</v>
      </c>
      <c r="AV20" s="16">
        <v>4</v>
      </c>
      <c r="AW20" s="16">
        <v>3</v>
      </c>
      <c r="AX20" s="16">
        <v>99</v>
      </c>
      <c r="AY20" s="16">
        <v>99</v>
      </c>
      <c r="AZ20" s="16">
        <v>99</v>
      </c>
      <c r="BA20" s="16">
        <v>99</v>
      </c>
      <c r="BB20" s="16">
        <v>3</v>
      </c>
      <c r="BC20" s="16">
        <v>4</v>
      </c>
      <c r="BD20" s="16">
        <v>99</v>
      </c>
      <c r="BE20" s="16">
        <v>99</v>
      </c>
      <c r="BF20" s="16">
        <v>99</v>
      </c>
      <c r="BG20" s="464">
        <v>4</v>
      </c>
      <c r="BH20" s="504"/>
      <c r="BI20" s="15" t="s">
        <v>52</v>
      </c>
      <c r="BJ20" s="15" t="s">
        <v>52</v>
      </c>
      <c r="BK20" s="15" t="s">
        <v>52</v>
      </c>
      <c r="BL20" s="15" t="s">
        <v>52</v>
      </c>
      <c r="BM20" s="513"/>
      <c r="BN20" s="228" t="s">
        <v>52</v>
      </c>
      <c r="BO20" s="228" t="s">
        <v>52</v>
      </c>
      <c r="BP20" s="515"/>
      <c r="BQ20" s="16">
        <v>4</v>
      </c>
      <c r="BR20" s="16">
        <v>4</v>
      </c>
      <c r="BS20" s="16">
        <v>4</v>
      </c>
      <c r="BT20" s="16">
        <v>3</v>
      </c>
      <c r="BU20" s="16">
        <v>3</v>
      </c>
      <c r="BV20" s="16">
        <v>4</v>
      </c>
      <c r="BW20" s="16">
        <v>4</v>
      </c>
      <c r="BX20" s="15" t="s">
        <v>602</v>
      </c>
      <c r="BY20" s="15" t="s">
        <v>602</v>
      </c>
      <c r="BZ20" s="550"/>
      <c r="CA20" s="554"/>
      <c r="CB20" s="453">
        <v>4</v>
      </c>
      <c r="CC20" s="453">
        <v>4</v>
      </c>
      <c r="CD20" s="453">
        <v>3</v>
      </c>
      <c r="CE20" s="93">
        <v>3</v>
      </c>
      <c r="CF20" s="93">
        <v>3</v>
      </c>
      <c r="CG20" s="93">
        <v>3</v>
      </c>
      <c r="CH20" s="453">
        <v>4</v>
      </c>
      <c r="CI20" s="453">
        <v>4</v>
      </c>
      <c r="CJ20" s="453">
        <v>4</v>
      </c>
      <c r="CK20" s="453">
        <v>4</v>
      </c>
      <c r="CL20" s="453">
        <v>4</v>
      </c>
      <c r="CM20" s="453">
        <v>4</v>
      </c>
      <c r="CN20" s="453">
        <v>4</v>
      </c>
      <c r="CO20" s="453">
        <v>4</v>
      </c>
      <c r="CP20" s="453">
        <v>4</v>
      </c>
      <c r="CQ20" s="453">
        <v>4</v>
      </c>
      <c r="CR20" s="453">
        <v>4</v>
      </c>
      <c r="CS20" s="453">
        <v>4</v>
      </c>
      <c r="CT20" s="453">
        <v>4</v>
      </c>
      <c r="CU20" s="93">
        <v>4</v>
      </c>
      <c r="CV20" s="453">
        <v>4</v>
      </c>
      <c r="CW20" s="556"/>
      <c r="CX20" s="572">
        <v>3</v>
      </c>
      <c r="CY20" s="16">
        <v>74</v>
      </c>
      <c r="CZ20" s="559">
        <v>2800</v>
      </c>
      <c r="DA20" s="569" t="s">
        <v>655</v>
      </c>
      <c r="DB20" s="367">
        <v>74</v>
      </c>
      <c r="DC20" s="582">
        <v>2800</v>
      </c>
      <c r="DD20" s="315">
        <v>2800</v>
      </c>
    </row>
    <row r="21" spans="1:108">
      <c r="A21" s="720">
        <v>139</v>
      </c>
      <c r="B21" s="17" t="s">
        <v>455</v>
      </c>
      <c r="C21" s="19">
        <v>95</v>
      </c>
      <c r="D21" s="16">
        <v>230</v>
      </c>
      <c r="E21" s="19" t="s">
        <v>45</v>
      </c>
      <c r="F21" s="19" t="s">
        <v>533</v>
      </c>
      <c r="G21" s="90">
        <f t="shared" si="0"/>
        <v>14200</v>
      </c>
      <c r="H21" s="439"/>
      <c r="I21" s="16">
        <v>0</v>
      </c>
      <c r="J21" s="16">
        <v>14200</v>
      </c>
      <c r="K21" s="16">
        <v>0</v>
      </c>
      <c r="L21" s="16">
        <v>0</v>
      </c>
      <c r="M21" s="439"/>
      <c r="N21" s="19">
        <v>5</v>
      </c>
      <c r="O21" s="16">
        <v>52</v>
      </c>
      <c r="P21" s="441">
        <f t="shared" si="1"/>
        <v>260</v>
      </c>
      <c r="Q21" s="454" t="s">
        <v>524</v>
      </c>
      <c r="R21" s="443">
        <v>10</v>
      </c>
      <c r="S21" s="478">
        <v>35400</v>
      </c>
      <c r="T21" s="99">
        <v>15500</v>
      </c>
      <c r="U21" s="497">
        <v>12500</v>
      </c>
      <c r="V21" s="509"/>
      <c r="W21" s="87">
        <v>0.28999999999999998</v>
      </c>
      <c r="X21" s="87">
        <v>0.28999999999999998</v>
      </c>
      <c r="Y21" s="87">
        <v>0.9</v>
      </c>
      <c r="Z21" s="87">
        <v>0.96</v>
      </c>
      <c r="AA21" s="87">
        <v>0.79</v>
      </c>
      <c r="AB21" s="87">
        <v>0.9</v>
      </c>
      <c r="AC21" s="511"/>
      <c r="AD21" s="72">
        <v>4</v>
      </c>
      <c r="AE21" s="72">
        <v>2</v>
      </c>
      <c r="AF21" s="72">
        <v>3</v>
      </c>
      <c r="AG21" s="72">
        <v>2</v>
      </c>
      <c r="AH21" s="72">
        <v>1</v>
      </c>
      <c r="AI21" s="72">
        <v>3</v>
      </c>
      <c r="AJ21" s="72">
        <v>3</v>
      </c>
      <c r="AK21" s="72">
        <v>2</v>
      </c>
      <c r="AL21" s="72">
        <v>4</v>
      </c>
      <c r="AM21" s="72">
        <v>3</v>
      </c>
      <c r="AN21" s="72">
        <v>3</v>
      </c>
      <c r="AO21" s="72">
        <v>3</v>
      </c>
      <c r="AP21" s="72">
        <v>2</v>
      </c>
      <c r="AQ21" s="72">
        <v>2</v>
      </c>
      <c r="AR21" s="72">
        <v>2</v>
      </c>
      <c r="AS21" s="72">
        <v>2</v>
      </c>
      <c r="AT21" s="72">
        <v>99</v>
      </c>
      <c r="AU21" s="72">
        <v>3</v>
      </c>
      <c r="AV21" s="72">
        <v>2</v>
      </c>
      <c r="AW21" s="72">
        <v>3</v>
      </c>
      <c r="AX21" s="72">
        <v>99</v>
      </c>
      <c r="AY21" s="72">
        <v>99</v>
      </c>
      <c r="AZ21" s="72">
        <v>99</v>
      </c>
      <c r="BA21" s="72">
        <v>99</v>
      </c>
      <c r="BB21" s="72">
        <v>2</v>
      </c>
      <c r="BC21" s="72">
        <v>3</v>
      </c>
      <c r="BD21" s="72">
        <v>3</v>
      </c>
      <c r="BE21" s="72">
        <v>3</v>
      </c>
      <c r="BF21" s="72">
        <v>2</v>
      </c>
      <c r="BG21" s="525">
        <v>3</v>
      </c>
      <c r="BH21" s="504"/>
      <c r="BI21" s="72">
        <v>0</v>
      </c>
      <c r="BJ21" s="72">
        <v>7</v>
      </c>
      <c r="BK21" s="72">
        <v>25</v>
      </c>
      <c r="BL21" s="72">
        <v>45</v>
      </c>
      <c r="BM21" s="513"/>
      <c r="BN21" s="269">
        <v>39</v>
      </c>
      <c r="BO21" s="269">
        <v>25</v>
      </c>
      <c r="BP21" s="515"/>
      <c r="BQ21" s="524">
        <v>4</v>
      </c>
      <c r="BR21" s="524">
        <v>2</v>
      </c>
      <c r="BS21" s="524">
        <v>1</v>
      </c>
      <c r="BT21" s="524">
        <v>4</v>
      </c>
      <c r="BU21" s="524">
        <v>3</v>
      </c>
      <c r="BV21" s="524">
        <v>3</v>
      </c>
      <c r="BW21" s="524">
        <v>4</v>
      </c>
      <c r="BX21" s="74" t="s">
        <v>602</v>
      </c>
      <c r="BY21" s="74" t="s">
        <v>602</v>
      </c>
      <c r="BZ21" s="550"/>
      <c r="CA21" s="554"/>
      <c r="CB21" s="453">
        <v>3</v>
      </c>
      <c r="CC21" s="453">
        <v>2</v>
      </c>
      <c r="CD21" s="453">
        <v>2</v>
      </c>
      <c r="CE21" s="93">
        <v>1</v>
      </c>
      <c r="CF21" s="93">
        <v>2</v>
      </c>
      <c r="CG21" s="93">
        <v>0</v>
      </c>
      <c r="CH21" s="453">
        <v>3</v>
      </c>
      <c r="CI21" s="453">
        <v>2</v>
      </c>
      <c r="CJ21" s="453">
        <v>2</v>
      </c>
      <c r="CK21" s="453">
        <v>4</v>
      </c>
      <c r="CL21" s="453">
        <v>4</v>
      </c>
      <c r="CM21" s="453">
        <v>4</v>
      </c>
      <c r="CN21" s="453">
        <v>4</v>
      </c>
      <c r="CO21" s="453">
        <v>3</v>
      </c>
      <c r="CP21" s="453">
        <v>2</v>
      </c>
      <c r="CQ21" s="453">
        <v>4</v>
      </c>
      <c r="CR21" s="453">
        <v>4</v>
      </c>
      <c r="CS21" s="453">
        <v>3</v>
      </c>
      <c r="CT21" s="453">
        <v>4</v>
      </c>
      <c r="CU21" s="93">
        <v>2</v>
      </c>
      <c r="CV21" s="453">
        <v>2</v>
      </c>
      <c r="CW21" s="556"/>
      <c r="CX21" s="16">
        <v>3</v>
      </c>
      <c r="CY21" s="16">
        <v>75</v>
      </c>
      <c r="CZ21" s="560">
        <v>6500</v>
      </c>
      <c r="DA21" s="569" t="s">
        <v>641</v>
      </c>
      <c r="DB21" s="367">
        <v>65</v>
      </c>
      <c r="DC21" s="203">
        <v>3000</v>
      </c>
      <c r="DD21" s="594">
        <v>2500</v>
      </c>
    </row>
    <row r="22" spans="1:108">
      <c r="A22" s="720">
        <v>141</v>
      </c>
      <c r="B22" s="17" t="s">
        <v>478</v>
      </c>
      <c r="C22" s="19">
        <v>25</v>
      </c>
      <c r="D22" s="16">
        <v>10</v>
      </c>
      <c r="E22" s="19" t="s">
        <v>45</v>
      </c>
      <c r="F22" s="107" t="s">
        <v>176</v>
      </c>
      <c r="G22" s="319">
        <f t="shared" si="0"/>
        <v>8750</v>
      </c>
      <c r="H22" s="439"/>
      <c r="I22" s="16">
        <v>1250</v>
      </c>
      <c r="J22" s="16">
        <v>5000</v>
      </c>
      <c r="K22" s="16">
        <v>0</v>
      </c>
      <c r="L22" s="16">
        <v>2500</v>
      </c>
      <c r="M22" s="439"/>
      <c r="N22" s="101">
        <v>5</v>
      </c>
      <c r="O22" s="312">
        <v>50</v>
      </c>
      <c r="P22" s="313">
        <f t="shared" si="1"/>
        <v>250</v>
      </c>
      <c r="Q22" s="28" t="s">
        <v>570</v>
      </c>
      <c r="R22" s="40">
        <v>6</v>
      </c>
      <c r="S22" s="100">
        <v>5000</v>
      </c>
      <c r="T22" s="99">
        <v>5000</v>
      </c>
      <c r="U22" s="493">
        <v>5000</v>
      </c>
      <c r="V22" s="509"/>
      <c r="W22" s="87">
        <v>0.05</v>
      </c>
      <c r="X22" s="87">
        <v>0.05</v>
      </c>
      <c r="Y22" s="87">
        <v>0.5</v>
      </c>
      <c r="Z22" s="87">
        <v>0.5</v>
      </c>
      <c r="AA22" s="87">
        <v>0.9</v>
      </c>
      <c r="AB22" s="87">
        <v>0.9</v>
      </c>
      <c r="AC22" s="511"/>
      <c r="AD22" s="72">
        <v>3</v>
      </c>
      <c r="AE22" s="72">
        <v>2</v>
      </c>
      <c r="AF22" s="72">
        <v>2</v>
      </c>
      <c r="AG22" s="72">
        <v>2</v>
      </c>
      <c r="AH22" s="72">
        <v>2</v>
      </c>
      <c r="AI22" s="72">
        <v>2</v>
      </c>
      <c r="AJ22" s="72">
        <v>2</v>
      </c>
      <c r="AK22" s="16">
        <v>3</v>
      </c>
      <c r="AL22" s="16">
        <v>2</v>
      </c>
      <c r="AM22" s="16">
        <v>2</v>
      </c>
      <c r="AN22" s="16">
        <v>2</v>
      </c>
      <c r="AO22" s="16">
        <v>2</v>
      </c>
      <c r="AP22" s="16">
        <v>0</v>
      </c>
      <c r="AQ22" s="16">
        <v>0</v>
      </c>
      <c r="AR22" s="19">
        <v>2</v>
      </c>
      <c r="AS22" s="19">
        <v>3</v>
      </c>
      <c r="AT22" s="19">
        <v>3</v>
      </c>
      <c r="AU22" s="16">
        <v>2</v>
      </c>
      <c r="AV22" s="16">
        <v>2</v>
      </c>
      <c r="AW22" s="19">
        <v>1</v>
      </c>
      <c r="AX22" s="16">
        <v>0</v>
      </c>
      <c r="AY22" s="16">
        <v>0</v>
      </c>
      <c r="AZ22" s="16">
        <v>1</v>
      </c>
      <c r="BA22" s="16">
        <v>1</v>
      </c>
      <c r="BB22" s="16">
        <v>3</v>
      </c>
      <c r="BC22" s="16">
        <v>2</v>
      </c>
      <c r="BD22" s="16">
        <v>2</v>
      </c>
      <c r="BE22" s="16">
        <v>2</v>
      </c>
      <c r="BF22" s="16">
        <v>2</v>
      </c>
      <c r="BG22" s="464">
        <v>1</v>
      </c>
      <c r="BH22" s="504"/>
      <c r="BI22" s="15" t="s">
        <v>52</v>
      </c>
      <c r="BJ22" s="15" t="s">
        <v>52</v>
      </c>
      <c r="BK22" s="15" t="s">
        <v>52</v>
      </c>
      <c r="BL22" s="15" t="s">
        <v>52</v>
      </c>
      <c r="BM22" s="513"/>
      <c r="BN22" s="228" t="s">
        <v>52</v>
      </c>
      <c r="BO22" s="228" t="s">
        <v>52</v>
      </c>
      <c r="BP22" s="515"/>
      <c r="BQ22" s="16">
        <v>4</v>
      </c>
      <c r="BR22" s="16">
        <v>2</v>
      </c>
      <c r="BS22" s="16">
        <v>0</v>
      </c>
      <c r="BT22" s="16">
        <v>2</v>
      </c>
      <c r="BU22" s="16">
        <v>2</v>
      </c>
      <c r="BV22" s="16">
        <v>2</v>
      </c>
      <c r="BW22" s="16">
        <v>4</v>
      </c>
      <c r="BX22" s="15" t="s">
        <v>505</v>
      </c>
      <c r="BY22" s="15" t="s">
        <v>602</v>
      </c>
      <c r="BZ22" s="550"/>
      <c r="CA22" s="554"/>
      <c r="CB22" s="170">
        <v>3</v>
      </c>
      <c r="CC22" s="170">
        <v>2</v>
      </c>
      <c r="CD22" s="170">
        <v>2</v>
      </c>
      <c r="CE22" s="228">
        <v>0</v>
      </c>
      <c r="CF22" s="228">
        <v>0</v>
      </c>
      <c r="CG22" s="228">
        <v>0</v>
      </c>
      <c r="CH22" s="170">
        <v>3</v>
      </c>
      <c r="CI22" s="453">
        <v>99</v>
      </c>
      <c r="CJ22" s="453">
        <v>3</v>
      </c>
      <c r="CK22" s="453">
        <v>4</v>
      </c>
      <c r="CL22" s="453">
        <v>3</v>
      </c>
      <c r="CM22" s="453">
        <v>4</v>
      </c>
      <c r="CN22" s="453">
        <v>3</v>
      </c>
      <c r="CO22" s="453">
        <v>4</v>
      </c>
      <c r="CP22" s="453">
        <v>4</v>
      </c>
      <c r="CQ22" s="453">
        <v>3</v>
      </c>
      <c r="CR22" s="453">
        <v>4</v>
      </c>
      <c r="CS22" s="453">
        <v>4</v>
      </c>
      <c r="CT22" s="453">
        <v>4</v>
      </c>
      <c r="CU22" s="93">
        <v>4</v>
      </c>
      <c r="CV22" s="453">
        <v>3</v>
      </c>
      <c r="CW22" s="556"/>
      <c r="CX22" s="15">
        <v>3</v>
      </c>
      <c r="CY22" s="15">
        <v>53</v>
      </c>
      <c r="CZ22" s="560">
        <v>1800</v>
      </c>
      <c r="DA22" s="569" t="s">
        <v>664</v>
      </c>
      <c r="DB22" s="312">
        <v>20</v>
      </c>
      <c r="DC22" s="203">
        <v>1800</v>
      </c>
      <c r="DD22" s="594">
        <v>1000</v>
      </c>
    </row>
    <row r="23" spans="1:108">
      <c r="A23" s="720">
        <v>142</v>
      </c>
      <c r="B23" s="17" t="s">
        <v>456</v>
      </c>
      <c r="C23" s="19">
        <v>30</v>
      </c>
      <c r="D23" s="16">
        <v>15</v>
      </c>
      <c r="E23" s="19" t="s">
        <v>45</v>
      </c>
      <c r="F23" s="19" t="s">
        <v>140</v>
      </c>
      <c r="G23" s="90">
        <f t="shared" si="0"/>
        <v>7500</v>
      </c>
      <c r="H23" s="439"/>
      <c r="I23" s="16">
        <v>0</v>
      </c>
      <c r="J23" s="16">
        <v>4500</v>
      </c>
      <c r="K23" s="16">
        <v>1500</v>
      </c>
      <c r="L23" s="16">
        <v>1500</v>
      </c>
      <c r="M23" s="439"/>
      <c r="N23" s="19">
        <v>5</v>
      </c>
      <c r="O23" s="16">
        <v>50</v>
      </c>
      <c r="P23" s="441">
        <f t="shared" si="1"/>
        <v>250</v>
      </c>
      <c r="Q23" s="170" t="s">
        <v>500</v>
      </c>
      <c r="R23" s="443">
        <v>7</v>
      </c>
      <c r="S23" s="478">
        <v>7500</v>
      </c>
      <c r="T23" s="99">
        <v>7500</v>
      </c>
      <c r="U23" s="493">
        <v>7500</v>
      </c>
      <c r="V23" s="509"/>
      <c r="W23" s="87">
        <v>0.6</v>
      </c>
      <c r="X23" s="87">
        <v>0.4</v>
      </c>
      <c r="Y23" s="87">
        <v>0.6</v>
      </c>
      <c r="Z23" s="87">
        <v>0.9</v>
      </c>
      <c r="AA23" s="87">
        <v>0.1</v>
      </c>
      <c r="AB23" s="87">
        <v>0.9</v>
      </c>
      <c r="AC23" s="511"/>
      <c r="AD23" s="72">
        <v>3</v>
      </c>
      <c r="AE23" s="72">
        <v>4</v>
      </c>
      <c r="AF23" s="72">
        <v>4</v>
      </c>
      <c r="AG23" s="72">
        <v>4</v>
      </c>
      <c r="AH23" s="72">
        <v>4</v>
      </c>
      <c r="AI23" s="72">
        <v>4</v>
      </c>
      <c r="AJ23" s="72">
        <v>4</v>
      </c>
      <c r="AK23" s="72">
        <v>4</v>
      </c>
      <c r="AL23" s="72">
        <v>4</v>
      </c>
      <c r="AM23" s="72">
        <v>4</v>
      </c>
      <c r="AN23" s="72">
        <v>4</v>
      </c>
      <c r="AO23" s="72">
        <v>2</v>
      </c>
      <c r="AP23" s="72">
        <v>2</v>
      </c>
      <c r="AQ23" s="72">
        <v>4</v>
      </c>
      <c r="AR23" s="72">
        <v>3</v>
      </c>
      <c r="AS23" s="72">
        <v>3</v>
      </c>
      <c r="AT23" s="72">
        <v>2</v>
      </c>
      <c r="AU23" s="72">
        <v>4</v>
      </c>
      <c r="AV23" s="72">
        <v>4</v>
      </c>
      <c r="AW23" s="72">
        <v>4</v>
      </c>
      <c r="AX23" s="72">
        <v>3</v>
      </c>
      <c r="AY23" s="72">
        <v>3</v>
      </c>
      <c r="AZ23" s="72">
        <v>3</v>
      </c>
      <c r="BA23" s="72">
        <v>4</v>
      </c>
      <c r="BB23" s="72">
        <v>4</v>
      </c>
      <c r="BC23" s="72">
        <v>4</v>
      </c>
      <c r="BD23" s="72">
        <v>4</v>
      </c>
      <c r="BE23" s="72">
        <v>4</v>
      </c>
      <c r="BF23" s="72">
        <v>4</v>
      </c>
      <c r="BG23" s="525">
        <v>4</v>
      </c>
      <c r="BH23" s="504"/>
      <c r="BI23" s="74" t="s">
        <v>266</v>
      </c>
      <c r="BJ23" s="74" t="s">
        <v>266</v>
      </c>
      <c r="BK23" s="74" t="s">
        <v>266</v>
      </c>
      <c r="BL23" s="74" t="s">
        <v>266</v>
      </c>
      <c r="BM23" s="513"/>
      <c r="BN23" s="144" t="s">
        <v>266</v>
      </c>
      <c r="BO23" s="144" t="s">
        <v>266</v>
      </c>
      <c r="BP23" s="515"/>
      <c r="BQ23" s="72">
        <v>4</v>
      </c>
      <c r="BR23" s="72">
        <v>3</v>
      </c>
      <c r="BS23" s="72">
        <v>2</v>
      </c>
      <c r="BT23" s="72">
        <v>4</v>
      </c>
      <c r="BU23" s="72">
        <v>3</v>
      </c>
      <c r="BV23" s="72">
        <v>4</v>
      </c>
      <c r="BW23" s="72">
        <v>4</v>
      </c>
      <c r="BX23" s="74" t="s">
        <v>602</v>
      </c>
      <c r="BY23" s="74" t="s">
        <v>602</v>
      </c>
      <c r="BZ23" s="550"/>
      <c r="CA23" s="554"/>
      <c r="CB23" s="453">
        <v>4</v>
      </c>
      <c r="CC23" s="453">
        <v>4</v>
      </c>
      <c r="CD23" s="453">
        <v>3</v>
      </c>
      <c r="CE23" s="93">
        <v>2</v>
      </c>
      <c r="CF23" s="93">
        <v>2</v>
      </c>
      <c r="CG23" s="93">
        <v>2</v>
      </c>
      <c r="CH23" s="453">
        <v>1</v>
      </c>
      <c r="CI23" s="453">
        <v>4</v>
      </c>
      <c r="CJ23" s="453">
        <v>4</v>
      </c>
      <c r="CK23" s="453">
        <v>4</v>
      </c>
      <c r="CL23" s="453">
        <v>3</v>
      </c>
      <c r="CM23" s="453">
        <v>4</v>
      </c>
      <c r="CN23" s="453">
        <v>4</v>
      </c>
      <c r="CO23" s="453">
        <v>4</v>
      </c>
      <c r="CP23" s="453">
        <v>4</v>
      </c>
      <c r="CQ23" s="453">
        <v>4</v>
      </c>
      <c r="CR23" s="453">
        <v>3</v>
      </c>
      <c r="CS23" s="453">
        <v>3</v>
      </c>
      <c r="CT23" s="453">
        <v>3</v>
      </c>
      <c r="CU23" s="93">
        <v>2</v>
      </c>
      <c r="CV23" s="453">
        <v>4</v>
      </c>
      <c r="CW23" s="556"/>
      <c r="CX23" s="16">
        <v>4</v>
      </c>
      <c r="CY23" s="16">
        <v>152</v>
      </c>
      <c r="CZ23" s="560">
        <v>3100</v>
      </c>
      <c r="DA23" s="569" t="s">
        <v>642</v>
      </c>
      <c r="DB23" s="367">
        <v>135</v>
      </c>
      <c r="DC23" s="203">
        <v>2700</v>
      </c>
      <c r="DD23" s="594">
        <v>1800</v>
      </c>
    </row>
    <row r="24" spans="1:108">
      <c r="A24" s="720">
        <v>165</v>
      </c>
      <c r="B24" s="17" t="s">
        <v>476</v>
      </c>
      <c r="C24" s="90">
        <v>20</v>
      </c>
      <c r="D24" s="18">
        <v>25</v>
      </c>
      <c r="E24" s="90" t="s">
        <v>45</v>
      </c>
      <c r="F24" s="319" t="s">
        <v>566</v>
      </c>
      <c r="G24" s="319">
        <f t="shared" si="0"/>
        <v>5100</v>
      </c>
      <c r="H24" s="439"/>
      <c r="I24" s="18">
        <v>600</v>
      </c>
      <c r="J24" s="18">
        <v>0</v>
      </c>
      <c r="K24" s="18">
        <v>2700</v>
      </c>
      <c r="L24" s="34">
        <v>1800</v>
      </c>
      <c r="M24" s="439"/>
      <c r="N24" s="83">
        <v>5</v>
      </c>
      <c r="O24" s="313">
        <v>45</v>
      </c>
      <c r="P24" s="313">
        <f t="shared" si="1"/>
        <v>225</v>
      </c>
      <c r="Q24" s="25" t="s">
        <v>545</v>
      </c>
      <c r="R24" s="447">
        <v>10</v>
      </c>
      <c r="S24" s="477">
        <v>8800</v>
      </c>
      <c r="T24" s="487">
        <v>4500</v>
      </c>
      <c r="U24" s="492">
        <v>4500</v>
      </c>
      <c r="V24" s="509"/>
      <c r="W24" s="87">
        <v>0.8</v>
      </c>
      <c r="X24" s="87">
        <v>0.2</v>
      </c>
      <c r="Y24" s="87">
        <v>0.8</v>
      </c>
      <c r="Z24" s="87">
        <v>0.7</v>
      </c>
      <c r="AA24" s="87">
        <v>0.7</v>
      </c>
      <c r="AB24" s="87">
        <v>0.8</v>
      </c>
      <c r="AC24" s="511"/>
      <c r="AD24" s="72">
        <v>3</v>
      </c>
      <c r="AE24" s="72">
        <v>4</v>
      </c>
      <c r="AF24" s="72">
        <v>3</v>
      </c>
      <c r="AG24" s="72">
        <v>2</v>
      </c>
      <c r="AH24" s="72">
        <v>3</v>
      </c>
      <c r="AI24" s="72">
        <v>4</v>
      </c>
      <c r="AJ24" s="72">
        <v>3</v>
      </c>
      <c r="AK24" s="18">
        <v>3</v>
      </c>
      <c r="AL24" s="18">
        <v>4</v>
      </c>
      <c r="AM24" s="18">
        <v>2</v>
      </c>
      <c r="AN24" s="18">
        <v>3</v>
      </c>
      <c r="AO24" s="18">
        <v>2</v>
      </c>
      <c r="AP24" s="18">
        <v>2</v>
      </c>
      <c r="AQ24" s="18">
        <v>2</v>
      </c>
      <c r="AR24" s="18">
        <v>3</v>
      </c>
      <c r="AS24" s="18">
        <v>3</v>
      </c>
      <c r="AT24" s="18">
        <v>3</v>
      </c>
      <c r="AU24" s="18">
        <v>3</v>
      </c>
      <c r="AV24" s="18">
        <v>3</v>
      </c>
      <c r="AW24" s="18">
        <v>3</v>
      </c>
      <c r="AX24" s="18">
        <v>2</v>
      </c>
      <c r="AY24" s="18">
        <v>3</v>
      </c>
      <c r="AZ24" s="18">
        <v>99</v>
      </c>
      <c r="BA24" s="18">
        <v>99</v>
      </c>
      <c r="BB24" s="18">
        <v>3</v>
      </c>
      <c r="BC24" s="18">
        <v>3</v>
      </c>
      <c r="BD24" s="18">
        <v>3</v>
      </c>
      <c r="BE24" s="18">
        <v>3</v>
      </c>
      <c r="BF24" s="18">
        <v>3</v>
      </c>
      <c r="BG24" s="521">
        <v>3</v>
      </c>
      <c r="BH24" s="504"/>
      <c r="BI24" s="18">
        <v>0</v>
      </c>
      <c r="BJ24" s="18">
        <v>0</v>
      </c>
      <c r="BK24" s="18">
        <v>0</v>
      </c>
      <c r="BL24" s="18">
        <v>0</v>
      </c>
      <c r="BM24" s="513"/>
      <c r="BN24" s="526">
        <v>0</v>
      </c>
      <c r="BO24" s="526">
        <v>0</v>
      </c>
      <c r="BP24" s="515"/>
      <c r="BQ24" s="18">
        <v>4</v>
      </c>
      <c r="BR24" s="18">
        <v>3</v>
      </c>
      <c r="BS24" s="18">
        <v>2</v>
      </c>
      <c r="BT24" s="18">
        <v>3</v>
      </c>
      <c r="BU24" s="18">
        <v>3</v>
      </c>
      <c r="BV24" s="18">
        <v>4</v>
      </c>
      <c r="BW24" s="18">
        <v>4</v>
      </c>
      <c r="BX24" s="14" t="s">
        <v>603</v>
      </c>
      <c r="BY24" s="14" t="s">
        <v>603</v>
      </c>
      <c r="BZ24" s="550"/>
      <c r="CA24" s="554"/>
      <c r="CB24" s="522">
        <v>3</v>
      </c>
      <c r="CC24" s="522">
        <v>3</v>
      </c>
      <c r="CD24" s="522">
        <v>1</v>
      </c>
      <c r="CE24" s="526">
        <v>0</v>
      </c>
      <c r="CF24" s="526">
        <v>0</v>
      </c>
      <c r="CG24" s="526">
        <v>0</v>
      </c>
      <c r="CH24" s="522">
        <v>2</v>
      </c>
      <c r="CI24" s="522">
        <v>3</v>
      </c>
      <c r="CJ24" s="522">
        <v>3</v>
      </c>
      <c r="CK24" s="522">
        <v>3</v>
      </c>
      <c r="CL24" s="522">
        <v>3</v>
      </c>
      <c r="CM24" s="522">
        <v>3</v>
      </c>
      <c r="CN24" s="522">
        <v>2</v>
      </c>
      <c r="CO24" s="522">
        <v>2</v>
      </c>
      <c r="CP24" s="522">
        <v>3</v>
      </c>
      <c r="CQ24" s="522">
        <v>4</v>
      </c>
      <c r="CR24" s="522">
        <v>3</v>
      </c>
      <c r="CS24" s="522">
        <v>3</v>
      </c>
      <c r="CT24" s="522">
        <v>3</v>
      </c>
      <c r="CU24" s="526">
        <v>2</v>
      </c>
      <c r="CV24" s="522">
        <v>2</v>
      </c>
      <c r="CW24" s="556"/>
      <c r="CX24" s="18">
        <v>3</v>
      </c>
      <c r="CY24" s="14" t="s">
        <v>261</v>
      </c>
      <c r="CZ24" s="562">
        <v>5600</v>
      </c>
      <c r="DA24" s="584" t="s">
        <v>662</v>
      </c>
      <c r="DB24" s="441">
        <v>40</v>
      </c>
      <c r="DC24" s="592">
        <v>3000</v>
      </c>
      <c r="DD24" s="595">
        <v>3000</v>
      </c>
    </row>
    <row r="25" spans="1:108">
      <c r="A25" s="720">
        <v>186</v>
      </c>
      <c r="B25" s="17" t="s">
        <v>447</v>
      </c>
      <c r="C25" s="90">
        <v>90</v>
      </c>
      <c r="D25" s="18">
        <v>10</v>
      </c>
      <c r="E25" s="90" t="s">
        <v>45</v>
      </c>
      <c r="F25" s="90" t="s">
        <v>519</v>
      </c>
      <c r="G25" s="90">
        <f t="shared" si="0"/>
        <v>3525</v>
      </c>
      <c r="H25" s="439"/>
      <c r="I25" s="18">
        <v>0</v>
      </c>
      <c r="J25" s="90">
        <v>3525</v>
      </c>
      <c r="K25" s="18">
        <v>0</v>
      </c>
      <c r="L25" s="18">
        <v>0</v>
      </c>
      <c r="M25" s="439"/>
      <c r="N25" s="440">
        <v>3</v>
      </c>
      <c r="O25" s="441">
        <v>47</v>
      </c>
      <c r="P25" s="441">
        <f t="shared" si="1"/>
        <v>141</v>
      </c>
      <c r="Q25" s="25" t="s">
        <v>520</v>
      </c>
      <c r="R25" s="447">
        <v>6</v>
      </c>
      <c r="S25" s="477">
        <v>7000</v>
      </c>
      <c r="T25" s="81">
        <v>7000</v>
      </c>
      <c r="U25" s="492">
        <v>6000</v>
      </c>
      <c r="V25" s="509"/>
      <c r="W25" s="87">
        <v>0.99</v>
      </c>
      <c r="X25" s="87">
        <v>0.05</v>
      </c>
      <c r="Y25" s="87">
        <v>0.6</v>
      </c>
      <c r="Z25" s="87">
        <v>0.99</v>
      </c>
      <c r="AA25" s="87">
        <v>0.1</v>
      </c>
      <c r="AB25" s="87">
        <v>0.8</v>
      </c>
      <c r="AC25" s="511"/>
      <c r="AD25" s="72">
        <v>2</v>
      </c>
      <c r="AE25" s="72">
        <v>2</v>
      </c>
      <c r="AF25" s="72">
        <v>2</v>
      </c>
      <c r="AG25" s="72">
        <v>1</v>
      </c>
      <c r="AH25" s="72">
        <v>2</v>
      </c>
      <c r="AI25" s="72">
        <v>2</v>
      </c>
      <c r="AJ25" s="72">
        <v>2</v>
      </c>
      <c r="AK25" s="18">
        <v>2</v>
      </c>
      <c r="AL25" s="18">
        <v>3</v>
      </c>
      <c r="AM25" s="18">
        <v>1</v>
      </c>
      <c r="AN25" s="18">
        <v>3</v>
      </c>
      <c r="AO25" s="18">
        <v>1</v>
      </c>
      <c r="AP25" s="18">
        <v>1</v>
      </c>
      <c r="AQ25" s="18">
        <v>1</v>
      </c>
      <c r="AR25" s="18">
        <v>2</v>
      </c>
      <c r="AS25" s="18">
        <v>2</v>
      </c>
      <c r="AT25" s="18">
        <v>2</v>
      </c>
      <c r="AU25" s="18">
        <v>3</v>
      </c>
      <c r="AV25" s="18">
        <v>3</v>
      </c>
      <c r="AW25" s="18">
        <v>3</v>
      </c>
      <c r="AX25" s="18">
        <v>2</v>
      </c>
      <c r="AY25" s="18">
        <v>2</v>
      </c>
      <c r="AZ25" s="18">
        <v>1</v>
      </c>
      <c r="BA25" s="18">
        <v>1</v>
      </c>
      <c r="BB25" s="18">
        <v>3</v>
      </c>
      <c r="BC25" s="18">
        <v>3</v>
      </c>
      <c r="BD25" s="18">
        <v>3</v>
      </c>
      <c r="BE25" s="18">
        <v>3</v>
      </c>
      <c r="BF25" s="18">
        <v>3</v>
      </c>
      <c r="BG25" s="521">
        <v>3</v>
      </c>
      <c r="BH25" s="504"/>
      <c r="BI25" s="18">
        <v>0</v>
      </c>
      <c r="BJ25" s="18">
        <v>0</v>
      </c>
      <c r="BK25" s="18">
        <v>12</v>
      </c>
      <c r="BL25" s="18">
        <v>17</v>
      </c>
      <c r="BM25" s="513"/>
      <c r="BN25" s="526">
        <v>3</v>
      </c>
      <c r="BO25" s="526">
        <v>0</v>
      </c>
      <c r="BP25" s="515"/>
      <c r="BQ25" s="522">
        <v>3</v>
      </c>
      <c r="BR25" s="522">
        <v>4</v>
      </c>
      <c r="BS25" s="522">
        <v>2</v>
      </c>
      <c r="BT25" s="522">
        <v>3</v>
      </c>
      <c r="BU25" s="522">
        <v>2</v>
      </c>
      <c r="BV25" s="522">
        <v>4</v>
      </c>
      <c r="BW25" s="522">
        <v>4</v>
      </c>
      <c r="BX25" s="14" t="s">
        <v>602</v>
      </c>
      <c r="BY25" s="14" t="s">
        <v>602</v>
      </c>
      <c r="BZ25" s="550"/>
      <c r="CA25" s="554"/>
      <c r="CB25" s="522">
        <v>3</v>
      </c>
      <c r="CC25" s="522">
        <v>3</v>
      </c>
      <c r="CD25" s="522">
        <v>2</v>
      </c>
      <c r="CE25" s="526">
        <v>0</v>
      </c>
      <c r="CF25" s="526">
        <v>0</v>
      </c>
      <c r="CG25" s="526">
        <v>0</v>
      </c>
      <c r="CH25" s="522">
        <v>1</v>
      </c>
      <c r="CI25" s="522">
        <v>3</v>
      </c>
      <c r="CJ25" s="522">
        <v>3</v>
      </c>
      <c r="CK25" s="522">
        <v>4</v>
      </c>
      <c r="CL25" s="522">
        <v>4</v>
      </c>
      <c r="CM25" s="522">
        <v>3</v>
      </c>
      <c r="CN25" s="522">
        <v>3</v>
      </c>
      <c r="CO25" s="522">
        <v>3</v>
      </c>
      <c r="CP25" s="522">
        <v>2</v>
      </c>
      <c r="CQ25" s="522">
        <v>3</v>
      </c>
      <c r="CR25" s="522">
        <v>4</v>
      </c>
      <c r="CS25" s="522">
        <v>4</v>
      </c>
      <c r="CT25" s="522">
        <v>3</v>
      </c>
      <c r="CU25" s="526">
        <v>3</v>
      </c>
      <c r="CV25" s="561">
        <v>3</v>
      </c>
      <c r="CW25" s="556"/>
      <c r="CX25" s="18">
        <v>12</v>
      </c>
      <c r="CY25" s="18">
        <v>174</v>
      </c>
      <c r="CZ25" s="557">
        <v>3690</v>
      </c>
      <c r="DA25" s="584" t="s">
        <v>629</v>
      </c>
      <c r="DB25" s="579">
        <v>90</v>
      </c>
      <c r="DC25" s="583">
        <v>4240</v>
      </c>
      <c r="DD25" s="593">
        <v>2800</v>
      </c>
    </row>
    <row r="26" spans="1:108">
      <c r="A26" s="720">
        <v>187</v>
      </c>
      <c r="B26" s="17" t="s">
        <v>444</v>
      </c>
      <c r="C26" s="19">
        <v>30</v>
      </c>
      <c r="D26" s="16">
        <v>10</v>
      </c>
      <c r="E26" s="19" t="s">
        <v>45</v>
      </c>
      <c r="F26" s="19" t="s">
        <v>521</v>
      </c>
      <c r="G26" s="90">
        <f t="shared" si="0"/>
        <v>5280</v>
      </c>
      <c r="H26" s="439"/>
      <c r="I26" s="16">
        <v>0</v>
      </c>
      <c r="J26" s="16">
        <v>0</v>
      </c>
      <c r="K26" s="16">
        <v>5280</v>
      </c>
      <c r="L26" s="16">
        <v>0</v>
      </c>
      <c r="M26" s="439"/>
      <c r="N26" s="19">
        <v>4</v>
      </c>
      <c r="O26" s="210">
        <v>44</v>
      </c>
      <c r="P26" s="441">
        <f t="shared" si="1"/>
        <v>176</v>
      </c>
      <c r="Q26" s="170" t="s">
        <v>522</v>
      </c>
      <c r="R26" s="443">
        <v>9</v>
      </c>
      <c r="S26" s="478">
        <v>22150</v>
      </c>
      <c r="T26" s="99">
        <v>22150</v>
      </c>
      <c r="U26" s="493">
        <v>19000</v>
      </c>
      <c r="V26" s="509"/>
      <c r="W26" s="87">
        <v>0.05</v>
      </c>
      <c r="X26" s="87">
        <v>0.2</v>
      </c>
      <c r="Y26" s="87">
        <v>0.98</v>
      </c>
      <c r="Z26" s="87">
        <v>0.98</v>
      </c>
      <c r="AA26" s="87">
        <v>0.98</v>
      </c>
      <c r="AB26" s="87">
        <v>1</v>
      </c>
      <c r="AC26" s="511"/>
      <c r="AD26" s="72">
        <v>3</v>
      </c>
      <c r="AE26" s="72">
        <v>1</v>
      </c>
      <c r="AF26" s="72">
        <v>3</v>
      </c>
      <c r="AG26" s="72">
        <v>1</v>
      </c>
      <c r="AH26" s="72">
        <v>99</v>
      </c>
      <c r="AI26" s="72">
        <v>3</v>
      </c>
      <c r="AJ26" s="72">
        <v>2</v>
      </c>
      <c r="AK26" s="72">
        <v>3</v>
      </c>
      <c r="AL26" s="72">
        <v>3</v>
      </c>
      <c r="AM26" s="72">
        <v>3</v>
      </c>
      <c r="AN26" s="72">
        <v>3</v>
      </c>
      <c r="AO26" s="72">
        <v>99</v>
      </c>
      <c r="AP26" s="72">
        <v>1</v>
      </c>
      <c r="AQ26" s="72">
        <v>1</v>
      </c>
      <c r="AR26" s="72">
        <v>3</v>
      </c>
      <c r="AS26" s="72">
        <v>3</v>
      </c>
      <c r="AT26" s="72">
        <v>99</v>
      </c>
      <c r="AU26" s="72">
        <v>2</v>
      </c>
      <c r="AV26" s="72">
        <v>2</v>
      </c>
      <c r="AW26" s="72">
        <v>1</v>
      </c>
      <c r="AX26" s="72">
        <v>1</v>
      </c>
      <c r="AY26" s="72">
        <v>1</v>
      </c>
      <c r="AZ26" s="72">
        <v>99</v>
      </c>
      <c r="BA26" s="72">
        <v>99</v>
      </c>
      <c r="BB26" s="72">
        <v>3</v>
      </c>
      <c r="BC26" s="72">
        <v>3</v>
      </c>
      <c r="BD26" s="72">
        <v>3</v>
      </c>
      <c r="BE26" s="72">
        <v>3</v>
      </c>
      <c r="BF26" s="72">
        <v>3</v>
      </c>
      <c r="BG26" s="525">
        <v>3</v>
      </c>
      <c r="BH26" s="504"/>
      <c r="BI26" s="72">
        <v>0</v>
      </c>
      <c r="BJ26" s="72">
        <v>0</v>
      </c>
      <c r="BK26" s="72">
        <v>8</v>
      </c>
      <c r="BL26" s="72">
        <v>0</v>
      </c>
      <c r="BM26" s="513"/>
      <c r="BN26" s="269">
        <v>7</v>
      </c>
      <c r="BO26" s="242" t="s">
        <v>52</v>
      </c>
      <c r="BP26" s="515"/>
      <c r="BQ26" s="524">
        <v>3</v>
      </c>
      <c r="BR26" s="524">
        <v>4</v>
      </c>
      <c r="BS26" s="524">
        <v>2</v>
      </c>
      <c r="BT26" s="524">
        <v>4</v>
      </c>
      <c r="BU26" s="524">
        <v>4</v>
      </c>
      <c r="BV26" s="524">
        <v>4</v>
      </c>
      <c r="BW26" s="524">
        <v>4</v>
      </c>
      <c r="BX26" s="74" t="s">
        <v>602</v>
      </c>
      <c r="BY26" s="74" t="s">
        <v>505</v>
      </c>
      <c r="BZ26" s="550"/>
      <c r="CA26" s="554"/>
      <c r="CB26" s="453">
        <v>3</v>
      </c>
      <c r="CC26" s="453">
        <v>3</v>
      </c>
      <c r="CD26" s="453">
        <v>1</v>
      </c>
      <c r="CE26" s="93">
        <v>1</v>
      </c>
      <c r="CF26" s="93">
        <v>0</v>
      </c>
      <c r="CG26" s="93">
        <v>0</v>
      </c>
      <c r="CH26" s="453">
        <v>2</v>
      </c>
      <c r="CI26" s="453">
        <v>3</v>
      </c>
      <c r="CJ26" s="453">
        <v>3</v>
      </c>
      <c r="CK26" s="453">
        <v>4</v>
      </c>
      <c r="CL26" s="453">
        <v>4</v>
      </c>
      <c r="CM26" s="453">
        <v>4</v>
      </c>
      <c r="CN26" s="453">
        <v>2</v>
      </c>
      <c r="CO26" s="453">
        <v>1</v>
      </c>
      <c r="CP26" s="453">
        <v>1</v>
      </c>
      <c r="CQ26" s="453">
        <v>3</v>
      </c>
      <c r="CR26" s="453">
        <v>3</v>
      </c>
      <c r="CS26" s="453">
        <v>3</v>
      </c>
      <c r="CT26" s="453">
        <v>2</v>
      </c>
      <c r="CU26" s="93">
        <v>2</v>
      </c>
      <c r="CV26" s="453">
        <v>2</v>
      </c>
      <c r="CW26" s="556"/>
      <c r="CX26" s="16">
        <v>3</v>
      </c>
      <c r="CY26" s="16">
        <v>70</v>
      </c>
      <c r="CZ26" s="560">
        <v>3000</v>
      </c>
      <c r="DA26" s="569" t="s">
        <v>631</v>
      </c>
      <c r="DB26" s="367">
        <v>45</v>
      </c>
      <c r="DC26" s="203">
        <v>3000</v>
      </c>
      <c r="DD26" s="594">
        <v>2500</v>
      </c>
    </row>
    <row r="27" spans="1:108">
      <c r="A27" s="720">
        <v>188</v>
      </c>
      <c r="B27" s="17" t="s">
        <v>319</v>
      </c>
      <c r="C27" s="19">
        <v>90</v>
      </c>
      <c r="D27" s="16">
        <v>60</v>
      </c>
      <c r="E27" s="19" t="s">
        <v>45</v>
      </c>
      <c r="F27" s="19" t="s">
        <v>527</v>
      </c>
      <c r="G27" s="90">
        <f t="shared" si="0"/>
        <v>4070</v>
      </c>
      <c r="H27" s="439"/>
      <c r="I27" s="16">
        <v>0</v>
      </c>
      <c r="J27" s="16">
        <v>550</v>
      </c>
      <c r="K27" s="16">
        <v>150</v>
      </c>
      <c r="L27" s="16">
        <v>3370</v>
      </c>
      <c r="M27" s="439"/>
      <c r="N27" s="19">
        <v>2</v>
      </c>
      <c r="O27" s="16">
        <v>46</v>
      </c>
      <c r="P27" s="441">
        <f t="shared" si="1"/>
        <v>92</v>
      </c>
      <c r="Q27" s="26" t="s">
        <v>500</v>
      </c>
      <c r="R27" s="443">
        <v>9</v>
      </c>
      <c r="S27" s="478">
        <v>14125</v>
      </c>
      <c r="T27" s="99">
        <v>13375</v>
      </c>
      <c r="U27" s="493">
        <v>13400</v>
      </c>
      <c r="V27" s="509"/>
      <c r="W27" s="87">
        <v>0.4</v>
      </c>
      <c r="X27" s="87">
        <v>7.0000000000000007E-2</v>
      </c>
      <c r="Y27" s="87">
        <v>0.6</v>
      </c>
      <c r="Z27" s="87">
        <v>0.8</v>
      </c>
      <c r="AA27" s="87">
        <v>0.65</v>
      </c>
      <c r="AB27" s="87">
        <v>0.65</v>
      </c>
      <c r="AC27" s="511"/>
      <c r="AD27" s="72">
        <v>2</v>
      </c>
      <c r="AE27" s="72">
        <v>2</v>
      </c>
      <c r="AF27" s="72">
        <v>3</v>
      </c>
      <c r="AG27" s="72">
        <v>2</v>
      </c>
      <c r="AH27" s="72">
        <v>2</v>
      </c>
      <c r="AI27" s="72">
        <v>3</v>
      </c>
      <c r="AJ27" s="72">
        <v>2</v>
      </c>
      <c r="AK27" s="72">
        <v>2</v>
      </c>
      <c r="AL27" s="72">
        <v>3</v>
      </c>
      <c r="AM27" s="72">
        <v>1</v>
      </c>
      <c r="AN27" s="72">
        <v>3</v>
      </c>
      <c r="AO27" s="72">
        <v>1</v>
      </c>
      <c r="AP27" s="72">
        <v>1</v>
      </c>
      <c r="AQ27" s="72">
        <v>1</v>
      </c>
      <c r="AR27" s="72">
        <v>2</v>
      </c>
      <c r="AS27" s="72">
        <v>2</v>
      </c>
      <c r="AT27" s="72">
        <v>99</v>
      </c>
      <c r="AU27" s="72">
        <v>3</v>
      </c>
      <c r="AV27" s="72">
        <v>3</v>
      </c>
      <c r="AW27" s="72">
        <v>2</v>
      </c>
      <c r="AX27" s="72">
        <v>1</v>
      </c>
      <c r="AY27" s="72">
        <v>2</v>
      </c>
      <c r="AZ27" s="72">
        <v>99</v>
      </c>
      <c r="BA27" s="72">
        <v>99</v>
      </c>
      <c r="BB27" s="72">
        <v>3</v>
      </c>
      <c r="BC27" s="72">
        <v>3</v>
      </c>
      <c r="BD27" s="72">
        <v>2</v>
      </c>
      <c r="BE27" s="72">
        <v>2</v>
      </c>
      <c r="BF27" s="72">
        <v>4</v>
      </c>
      <c r="BG27" s="525">
        <v>3</v>
      </c>
      <c r="BH27" s="504"/>
      <c r="BI27" s="74" t="s">
        <v>52</v>
      </c>
      <c r="BJ27" s="72">
        <v>3</v>
      </c>
      <c r="BK27" s="72">
        <v>7</v>
      </c>
      <c r="BL27" s="72">
        <v>4</v>
      </c>
      <c r="BM27" s="513"/>
      <c r="BN27" s="269">
        <v>4</v>
      </c>
      <c r="BO27" s="242" t="s">
        <v>52</v>
      </c>
      <c r="BP27" s="515"/>
      <c r="BQ27" s="524">
        <v>4</v>
      </c>
      <c r="BR27" s="524">
        <v>3</v>
      </c>
      <c r="BS27" s="524">
        <v>2</v>
      </c>
      <c r="BT27" s="524">
        <v>4</v>
      </c>
      <c r="BU27" s="524">
        <v>2</v>
      </c>
      <c r="BV27" s="524">
        <v>2</v>
      </c>
      <c r="BW27" s="524">
        <v>3</v>
      </c>
      <c r="BX27" s="74" t="s">
        <v>505</v>
      </c>
      <c r="BY27" s="74" t="s">
        <v>602</v>
      </c>
      <c r="BZ27" s="550"/>
      <c r="CA27" s="554"/>
      <c r="CB27" s="453">
        <v>3</v>
      </c>
      <c r="CC27" s="453">
        <v>3</v>
      </c>
      <c r="CD27" s="453">
        <v>3</v>
      </c>
      <c r="CE27" s="93">
        <v>2</v>
      </c>
      <c r="CF27" s="93">
        <v>2</v>
      </c>
      <c r="CG27" s="93">
        <v>99</v>
      </c>
      <c r="CH27" s="453">
        <v>3</v>
      </c>
      <c r="CI27" s="453">
        <v>3</v>
      </c>
      <c r="CJ27" s="453">
        <v>3</v>
      </c>
      <c r="CK27" s="453">
        <v>4</v>
      </c>
      <c r="CL27" s="453">
        <v>3</v>
      </c>
      <c r="CM27" s="453">
        <v>3</v>
      </c>
      <c r="CN27" s="453">
        <v>2</v>
      </c>
      <c r="CO27" s="453">
        <v>2</v>
      </c>
      <c r="CP27" s="453">
        <v>2</v>
      </c>
      <c r="CQ27" s="453">
        <v>3</v>
      </c>
      <c r="CR27" s="453">
        <v>3</v>
      </c>
      <c r="CS27" s="453">
        <v>3</v>
      </c>
      <c r="CT27" s="453">
        <v>3</v>
      </c>
      <c r="CU27" s="93">
        <v>2</v>
      </c>
      <c r="CV27" s="453">
        <v>4</v>
      </c>
      <c r="CW27" s="556"/>
      <c r="CX27" s="16">
        <v>5</v>
      </c>
      <c r="CY27" s="16">
        <v>118</v>
      </c>
      <c r="CZ27" s="560">
        <v>6400</v>
      </c>
      <c r="DA27" s="569" t="s">
        <v>635</v>
      </c>
      <c r="DB27" s="367">
        <v>118</v>
      </c>
      <c r="DC27" s="203">
        <v>3800</v>
      </c>
      <c r="DD27" s="582">
        <v>3800</v>
      </c>
    </row>
    <row r="28" spans="1:108">
      <c r="A28" s="720">
        <v>189</v>
      </c>
      <c r="B28" s="17" t="s">
        <v>439</v>
      </c>
      <c r="C28" s="90">
        <v>55</v>
      </c>
      <c r="D28" s="18">
        <v>30</v>
      </c>
      <c r="E28" s="90" t="s">
        <v>45</v>
      </c>
      <c r="F28" s="90" t="s">
        <v>149</v>
      </c>
      <c r="G28" s="90">
        <f t="shared" si="0"/>
        <v>14000</v>
      </c>
      <c r="H28" s="439"/>
      <c r="I28" s="18">
        <v>1500</v>
      </c>
      <c r="J28" s="18">
        <v>5100</v>
      </c>
      <c r="K28" s="18">
        <v>5100</v>
      </c>
      <c r="L28" s="18">
        <v>1700</v>
      </c>
      <c r="M28" s="439"/>
      <c r="N28" s="440">
        <v>5.5</v>
      </c>
      <c r="O28" s="441">
        <v>51</v>
      </c>
      <c r="P28" s="441">
        <f t="shared" si="1"/>
        <v>280.5</v>
      </c>
      <c r="Q28" s="25" t="s">
        <v>506</v>
      </c>
      <c r="R28" s="447">
        <v>12</v>
      </c>
      <c r="S28" s="477">
        <v>39526</v>
      </c>
      <c r="T28" s="81">
        <v>21000</v>
      </c>
      <c r="U28" s="492">
        <v>21000</v>
      </c>
      <c r="V28" s="509"/>
      <c r="W28" s="87">
        <v>0.7</v>
      </c>
      <c r="X28" s="87">
        <v>0.2</v>
      </c>
      <c r="Y28" s="87">
        <v>0.95</v>
      </c>
      <c r="Z28" s="87">
        <v>0.9</v>
      </c>
      <c r="AA28" s="87">
        <v>0.7</v>
      </c>
      <c r="AB28" s="87">
        <v>0.95</v>
      </c>
      <c r="AC28" s="511"/>
      <c r="AD28" s="72">
        <v>4</v>
      </c>
      <c r="AE28" s="72">
        <v>3</v>
      </c>
      <c r="AF28" s="72">
        <v>4</v>
      </c>
      <c r="AG28" s="72">
        <v>3</v>
      </c>
      <c r="AH28" s="72">
        <v>3</v>
      </c>
      <c r="AI28" s="72">
        <v>4</v>
      </c>
      <c r="AJ28" s="72">
        <v>4</v>
      </c>
      <c r="AK28" s="18">
        <v>3</v>
      </c>
      <c r="AL28" s="18">
        <v>4</v>
      </c>
      <c r="AM28" s="18">
        <v>4</v>
      </c>
      <c r="AN28" s="18">
        <v>4</v>
      </c>
      <c r="AO28" s="18">
        <v>2</v>
      </c>
      <c r="AP28" s="18">
        <v>2</v>
      </c>
      <c r="AQ28" s="18">
        <v>2</v>
      </c>
      <c r="AR28" s="18">
        <v>4</v>
      </c>
      <c r="AS28" s="18">
        <v>3</v>
      </c>
      <c r="AT28" s="18">
        <v>99</v>
      </c>
      <c r="AU28" s="18">
        <v>4</v>
      </c>
      <c r="AV28" s="18">
        <v>4</v>
      </c>
      <c r="AW28" s="18">
        <v>3</v>
      </c>
      <c r="AX28" s="18">
        <v>3</v>
      </c>
      <c r="AY28" s="18">
        <v>3</v>
      </c>
      <c r="AZ28" s="18">
        <v>3</v>
      </c>
      <c r="BA28" s="18">
        <v>3</v>
      </c>
      <c r="BB28" s="18">
        <v>4</v>
      </c>
      <c r="BC28" s="18">
        <v>4</v>
      </c>
      <c r="BD28" s="18">
        <v>4</v>
      </c>
      <c r="BE28" s="18">
        <v>3</v>
      </c>
      <c r="BF28" s="18">
        <v>4</v>
      </c>
      <c r="BG28" s="521">
        <v>3</v>
      </c>
      <c r="BH28" s="504"/>
      <c r="BI28" s="18">
        <v>0</v>
      </c>
      <c r="BJ28" s="18">
        <v>0</v>
      </c>
      <c r="BK28" s="18">
        <v>1</v>
      </c>
      <c r="BL28" s="18">
        <v>0</v>
      </c>
      <c r="BM28" s="513"/>
      <c r="BN28" s="526">
        <v>1</v>
      </c>
      <c r="BO28" s="526">
        <v>0</v>
      </c>
      <c r="BP28" s="515"/>
      <c r="BQ28" s="18">
        <v>4</v>
      </c>
      <c r="BR28" s="18">
        <v>4</v>
      </c>
      <c r="BS28" s="18">
        <v>3</v>
      </c>
      <c r="BT28" s="18">
        <v>4</v>
      </c>
      <c r="BU28" s="18">
        <v>2</v>
      </c>
      <c r="BV28" s="18">
        <v>4</v>
      </c>
      <c r="BW28" s="18">
        <v>4</v>
      </c>
      <c r="BX28" s="14" t="s">
        <v>602</v>
      </c>
      <c r="BY28" s="14" t="s">
        <v>602</v>
      </c>
      <c r="BZ28" s="550"/>
      <c r="CA28" s="554"/>
      <c r="CB28" s="522">
        <v>4</v>
      </c>
      <c r="CC28" s="522">
        <v>4</v>
      </c>
      <c r="CD28" s="522">
        <v>3</v>
      </c>
      <c r="CE28" s="526">
        <v>2</v>
      </c>
      <c r="CF28" s="526">
        <v>2</v>
      </c>
      <c r="CG28" s="526">
        <v>2</v>
      </c>
      <c r="CH28" s="522">
        <v>3</v>
      </c>
      <c r="CI28" s="522">
        <v>4</v>
      </c>
      <c r="CJ28" s="522">
        <v>4</v>
      </c>
      <c r="CK28" s="522">
        <v>4</v>
      </c>
      <c r="CL28" s="522">
        <v>4</v>
      </c>
      <c r="CM28" s="522">
        <v>4</v>
      </c>
      <c r="CN28" s="522">
        <v>4</v>
      </c>
      <c r="CO28" s="522">
        <v>4</v>
      </c>
      <c r="CP28" s="522">
        <v>3</v>
      </c>
      <c r="CQ28" s="522">
        <v>4</v>
      </c>
      <c r="CR28" s="522">
        <v>4</v>
      </c>
      <c r="CS28" s="522">
        <v>4</v>
      </c>
      <c r="CT28" s="522">
        <v>4</v>
      </c>
      <c r="CU28" s="526">
        <v>4</v>
      </c>
      <c r="CV28" s="522">
        <v>4</v>
      </c>
      <c r="CW28" s="556"/>
      <c r="CX28" s="18">
        <v>1</v>
      </c>
      <c r="CY28" s="18">
        <v>60</v>
      </c>
      <c r="CZ28" s="557">
        <v>1500</v>
      </c>
      <c r="DA28" s="584" t="s">
        <v>648</v>
      </c>
      <c r="DB28" s="441">
        <v>60</v>
      </c>
      <c r="DC28" s="583">
        <v>1500</v>
      </c>
      <c r="DD28" s="595">
        <v>1500</v>
      </c>
    </row>
    <row r="29" spans="1:108">
      <c r="A29" s="720">
        <v>191</v>
      </c>
      <c r="B29" s="17" t="s">
        <v>331</v>
      </c>
      <c r="C29" s="19">
        <v>36</v>
      </c>
      <c r="D29" s="16">
        <v>7</v>
      </c>
      <c r="E29" s="19">
        <v>5220</v>
      </c>
      <c r="F29" s="19">
        <v>12132</v>
      </c>
      <c r="G29" s="90">
        <f t="shared" si="0"/>
        <v>17352</v>
      </c>
      <c r="H29" s="439"/>
      <c r="I29" s="19">
        <v>0</v>
      </c>
      <c r="J29" s="19">
        <v>0</v>
      </c>
      <c r="K29" s="19">
        <v>9432</v>
      </c>
      <c r="L29" s="19">
        <v>2700</v>
      </c>
      <c r="M29" s="439"/>
      <c r="N29" s="459">
        <v>4</v>
      </c>
      <c r="O29" s="367">
        <v>48</v>
      </c>
      <c r="P29" s="441">
        <f t="shared" si="1"/>
        <v>192</v>
      </c>
      <c r="Q29" s="28" t="s">
        <v>554</v>
      </c>
      <c r="R29" s="40">
        <v>9</v>
      </c>
      <c r="S29" s="482">
        <v>16050</v>
      </c>
      <c r="T29" s="99">
        <v>7050</v>
      </c>
      <c r="U29" s="493">
        <v>6400</v>
      </c>
      <c r="V29" s="509"/>
      <c r="W29" s="87">
        <v>0.98</v>
      </c>
      <c r="X29" s="87">
        <v>0</v>
      </c>
      <c r="Y29" s="87">
        <v>0.35</v>
      </c>
      <c r="Z29" s="87">
        <v>0.93</v>
      </c>
      <c r="AA29" s="87">
        <v>7.0000000000000007E-2</v>
      </c>
      <c r="AB29" s="87">
        <v>0.5</v>
      </c>
      <c r="AC29" s="511"/>
      <c r="AD29" s="72">
        <v>3</v>
      </c>
      <c r="AE29" s="72">
        <v>4</v>
      </c>
      <c r="AF29" s="72">
        <v>3</v>
      </c>
      <c r="AG29" s="72">
        <v>2</v>
      </c>
      <c r="AH29" s="72">
        <v>2</v>
      </c>
      <c r="AI29" s="72">
        <v>2</v>
      </c>
      <c r="AJ29" s="72">
        <v>3</v>
      </c>
      <c r="AK29" s="16">
        <v>3</v>
      </c>
      <c r="AL29" s="16">
        <v>2</v>
      </c>
      <c r="AM29" s="16">
        <v>3</v>
      </c>
      <c r="AN29" s="16">
        <v>3</v>
      </c>
      <c r="AO29" s="16">
        <v>2</v>
      </c>
      <c r="AP29" s="16">
        <v>99</v>
      </c>
      <c r="AQ29" s="16">
        <v>2</v>
      </c>
      <c r="AR29" s="16">
        <v>2</v>
      </c>
      <c r="AS29" s="16">
        <v>2</v>
      </c>
      <c r="AT29" s="16">
        <v>99</v>
      </c>
      <c r="AU29" s="16">
        <v>1</v>
      </c>
      <c r="AV29" s="16">
        <v>1</v>
      </c>
      <c r="AW29" s="16">
        <v>2</v>
      </c>
      <c r="AX29" s="16">
        <v>99</v>
      </c>
      <c r="AY29" s="16">
        <v>99</v>
      </c>
      <c r="AZ29" s="16">
        <v>99</v>
      </c>
      <c r="BA29" s="16">
        <v>99</v>
      </c>
      <c r="BB29" s="16">
        <v>2</v>
      </c>
      <c r="BC29" s="16">
        <v>2</v>
      </c>
      <c r="BD29" s="16">
        <v>2</v>
      </c>
      <c r="BE29" s="16">
        <v>2</v>
      </c>
      <c r="BF29" s="16">
        <v>2</v>
      </c>
      <c r="BG29" s="464">
        <v>2</v>
      </c>
      <c r="BH29" s="504"/>
      <c r="BI29" s="16">
        <v>0</v>
      </c>
      <c r="BJ29" s="16">
        <v>0</v>
      </c>
      <c r="BK29" s="16">
        <v>0</v>
      </c>
      <c r="BL29" s="16">
        <v>0</v>
      </c>
      <c r="BM29" s="513"/>
      <c r="BN29" s="93">
        <v>0</v>
      </c>
      <c r="BO29" s="93">
        <v>0</v>
      </c>
      <c r="BP29" s="515"/>
      <c r="BQ29" s="16">
        <v>3</v>
      </c>
      <c r="BR29" s="16">
        <v>4</v>
      </c>
      <c r="BS29" s="16">
        <v>4</v>
      </c>
      <c r="BT29" s="16">
        <v>4</v>
      </c>
      <c r="BU29" s="16">
        <v>3</v>
      </c>
      <c r="BV29" s="16">
        <v>4</v>
      </c>
      <c r="BW29" s="16">
        <v>4</v>
      </c>
      <c r="BX29" s="15" t="s">
        <v>602</v>
      </c>
      <c r="BY29" s="15" t="s">
        <v>603</v>
      </c>
      <c r="BZ29" s="550"/>
      <c r="CA29" s="554"/>
      <c r="CB29" s="170"/>
      <c r="CC29" s="170"/>
      <c r="CD29" s="170"/>
      <c r="CE29" s="228"/>
      <c r="CF29" s="228"/>
      <c r="CG29" s="228"/>
      <c r="CH29" s="170"/>
      <c r="CI29" s="170"/>
      <c r="CJ29" s="170"/>
      <c r="CK29" s="170"/>
      <c r="CL29" s="170"/>
      <c r="CM29" s="170"/>
      <c r="CN29" s="170"/>
      <c r="CO29" s="170"/>
      <c r="CP29" s="170"/>
      <c r="CQ29" s="170"/>
      <c r="CR29" s="170"/>
      <c r="CS29" s="170"/>
      <c r="CT29" s="170"/>
      <c r="CU29" s="228"/>
      <c r="CV29" s="170"/>
      <c r="CW29" s="556"/>
      <c r="CX29" s="15"/>
      <c r="CY29" s="15"/>
      <c r="CZ29" s="560"/>
      <c r="DA29" s="569"/>
      <c r="DB29" s="444"/>
      <c r="DC29" s="582">
        <v>0</v>
      </c>
      <c r="DD29" s="315">
        <v>0</v>
      </c>
    </row>
    <row r="30" spans="1:108">
      <c r="A30" s="720">
        <v>192</v>
      </c>
      <c r="B30" s="17" t="s">
        <v>433</v>
      </c>
      <c r="C30" s="19">
        <v>25</v>
      </c>
      <c r="D30" s="19">
        <v>7</v>
      </c>
      <c r="E30" s="19" t="s">
        <v>45</v>
      </c>
      <c r="F30" s="19">
        <v>11390</v>
      </c>
      <c r="G30" s="90">
        <f t="shared" si="0"/>
        <v>11390</v>
      </c>
      <c r="H30" s="439"/>
      <c r="I30" s="19">
        <v>0</v>
      </c>
      <c r="J30" s="19">
        <v>6150</v>
      </c>
      <c r="K30" s="19">
        <v>5240</v>
      </c>
      <c r="L30" s="19">
        <v>0</v>
      </c>
      <c r="M30" s="439"/>
      <c r="N30" s="19">
        <v>5</v>
      </c>
      <c r="O30" s="16">
        <v>45</v>
      </c>
      <c r="P30" s="441">
        <f t="shared" si="1"/>
        <v>225</v>
      </c>
      <c r="Q30" s="453" t="s">
        <v>524</v>
      </c>
      <c r="R30" s="443">
        <v>9</v>
      </c>
      <c r="S30" s="478">
        <v>44600</v>
      </c>
      <c r="T30" s="99">
        <v>7500</v>
      </c>
      <c r="U30" s="493">
        <v>7500</v>
      </c>
      <c r="V30" s="509"/>
      <c r="W30" s="87">
        <v>0.65</v>
      </c>
      <c r="X30" s="87">
        <v>0.1</v>
      </c>
      <c r="Y30" s="87">
        <v>0.4</v>
      </c>
      <c r="Z30" s="87">
        <v>0.95</v>
      </c>
      <c r="AA30" s="87">
        <v>0.45</v>
      </c>
      <c r="AB30" s="87">
        <v>0.65</v>
      </c>
      <c r="AC30" s="511"/>
      <c r="AD30" s="72">
        <v>3</v>
      </c>
      <c r="AE30" s="72">
        <v>3</v>
      </c>
      <c r="AF30" s="72">
        <v>2</v>
      </c>
      <c r="AG30" s="72">
        <v>2</v>
      </c>
      <c r="AH30" s="72">
        <v>1</v>
      </c>
      <c r="AI30" s="72">
        <v>3</v>
      </c>
      <c r="AJ30" s="72">
        <v>4</v>
      </c>
      <c r="AK30" s="72">
        <v>3</v>
      </c>
      <c r="AL30" s="72">
        <v>2</v>
      </c>
      <c r="AM30" s="72">
        <v>3</v>
      </c>
      <c r="AN30" s="72">
        <v>3</v>
      </c>
      <c r="AO30" s="72">
        <v>2</v>
      </c>
      <c r="AP30" s="72">
        <v>2</v>
      </c>
      <c r="AQ30" s="72">
        <v>1</v>
      </c>
      <c r="AR30" s="72">
        <v>3</v>
      </c>
      <c r="AS30" s="72">
        <v>3</v>
      </c>
      <c r="AT30" s="72">
        <v>3</v>
      </c>
      <c r="AU30" s="72">
        <v>3</v>
      </c>
      <c r="AV30" s="72">
        <v>3</v>
      </c>
      <c r="AW30" s="72">
        <v>3</v>
      </c>
      <c r="AX30" s="72">
        <v>2</v>
      </c>
      <c r="AY30" s="72">
        <v>3</v>
      </c>
      <c r="AZ30" s="72">
        <v>3</v>
      </c>
      <c r="BA30" s="72">
        <v>4</v>
      </c>
      <c r="BB30" s="72">
        <v>3</v>
      </c>
      <c r="BC30" s="72">
        <v>3</v>
      </c>
      <c r="BD30" s="72">
        <v>3</v>
      </c>
      <c r="BE30" s="72">
        <v>3</v>
      </c>
      <c r="BF30" s="72">
        <v>4</v>
      </c>
      <c r="BG30" s="525">
        <v>4</v>
      </c>
      <c r="BH30" s="504"/>
      <c r="BI30" s="74" t="s">
        <v>52</v>
      </c>
      <c r="BJ30" s="74" t="s">
        <v>52</v>
      </c>
      <c r="BK30" s="74" t="s">
        <v>52</v>
      </c>
      <c r="BL30" s="74" t="s">
        <v>52</v>
      </c>
      <c r="BM30" s="513"/>
      <c r="BN30" s="242" t="s">
        <v>52</v>
      </c>
      <c r="BO30" s="242" t="s">
        <v>52</v>
      </c>
      <c r="BP30" s="515"/>
      <c r="BQ30" s="524">
        <v>4</v>
      </c>
      <c r="BR30" s="524">
        <v>3</v>
      </c>
      <c r="BS30" s="524">
        <v>3</v>
      </c>
      <c r="BT30" s="524">
        <v>4</v>
      </c>
      <c r="BU30" s="524">
        <v>4</v>
      </c>
      <c r="BV30" s="524">
        <v>4</v>
      </c>
      <c r="BW30" s="524">
        <v>4</v>
      </c>
      <c r="BX30" s="74" t="s">
        <v>602</v>
      </c>
      <c r="BY30" s="74" t="s">
        <v>505</v>
      </c>
      <c r="BZ30" s="550"/>
      <c r="CA30" s="554"/>
      <c r="CB30" s="453">
        <v>3</v>
      </c>
      <c r="CC30" s="453">
        <v>3</v>
      </c>
      <c r="CD30" s="453">
        <v>1</v>
      </c>
      <c r="CE30" s="93">
        <v>2</v>
      </c>
      <c r="CF30" s="93">
        <v>1</v>
      </c>
      <c r="CG30" s="93">
        <v>1</v>
      </c>
      <c r="CH30" s="453">
        <v>2</v>
      </c>
      <c r="CI30" s="453">
        <v>3</v>
      </c>
      <c r="CJ30" s="453">
        <v>3</v>
      </c>
      <c r="CK30" s="453">
        <v>4</v>
      </c>
      <c r="CL30" s="453">
        <v>4</v>
      </c>
      <c r="CM30" s="453">
        <v>3</v>
      </c>
      <c r="CN30" s="453">
        <v>2</v>
      </c>
      <c r="CO30" s="453">
        <v>3</v>
      </c>
      <c r="CP30" s="453">
        <v>2</v>
      </c>
      <c r="CQ30" s="453">
        <v>4</v>
      </c>
      <c r="CR30" s="93">
        <v>3</v>
      </c>
      <c r="CS30" s="453">
        <v>3</v>
      </c>
      <c r="CT30" s="453">
        <v>3</v>
      </c>
      <c r="CU30" s="93">
        <v>3</v>
      </c>
      <c r="CV30" s="453">
        <v>3</v>
      </c>
      <c r="CW30" s="556"/>
      <c r="CX30" s="16">
        <v>4</v>
      </c>
      <c r="CY30" s="16">
        <v>155</v>
      </c>
      <c r="CZ30" s="560">
        <v>10200</v>
      </c>
      <c r="DA30" s="569" t="s">
        <v>640</v>
      </c>
      <c r="DB30" s="367">
        <v>210</v>
      </c>
      <c r="DC30" s="203">
        <v>2100</v>
      </c>
      <c r="DD30" s="594">
        <v>1500</v>
      </c>
    </row>
    <row r="31" spans="1:108" ht="28">
      <c r="A31" s="720">
        <v>193</v>
      </c>
      <c r="B31" s="17" t="s">
        <v>443</v>
      </c>
      <c r="C31" s="90">
        <v>65</v>
      </c>
      <c r="D31" s="18">
        <v>10</v>
      </c>
      <c r="E31" s="90" t="s">
        <v>45</v>
      </c>
      <c r="F31" s="90" t="s">
        <v>518</v>
      </c>
      <c r="G31" s="90">
        <f t="shared" si="0"/>
        <v>16315</v>
      </c>
      <c r="H31" s="439"/>
      <c r="I31" s="18">
        <v>650</v>
      </c>
      <c r="J31" s="18">
        <v>975</v>
      </c>
      <c r="K31" s="18">
        <v>1950</v>
      </c>
      <c r="L31" s="18">
        <v>12740</v>
      </c>
      <c r="M31" s="439"/>
      <c r="N31" s="440">
        <v>4</v>
      </c>
      <c r="O31" s="441">
        <v>49</v>
      </c>
      <c r="P31" s="441">
        <f t="shared" si="1"/>
        <v>196</v>
      </c>
      <c r="Q31" s="442" t="s">
        <v>506</v>
      </c>
      <c r="R31" s="447">
        <v>7</v>
      </c>
      <c r="S31" s="479">
        <v>12720</v>
      </c>
      <c r="T31" s="487">
        <v>12720</v>
      </c>
      <c r="U31" s="492">
        <v>12500</v>
      </c>
      <c r="V31" s="509"/>
      <c r="W31" s="87">
        <v>0.95</v>
      </c>
      <c r="X31" s="87">
        <v>0.15</v>
      </c>
      <c r="Y31" s="87">
        <v>0.8</v>
      </c>
      <c r="Z31" s="87">
        <v>0.95</v>
      </c>
      <c r="AA31" s="87">
        <v>0.3</v>
      </c>
      <c r="AB31" s="87">
        <v>0.8</v>
      </c>
      <c r="AC31" s="511"/>
      <c r="AD31" s="72">
        <v>3</v>
      </c>
      <c r="AE31" s="72">
        <v>2</v>
      </c>
      <c r="AF31" s="72">
        <v>3</v>
      </c>
      <c r="AG31" s="72">
        <v>2</v>
      </c>
      <c r="AH31" s="72">
        <v>2</v>
      </c>
      <c r="AI31" s="72">
        <v>2</v>
      </c>
      <c r="AJ31" s="72">
        <v>3</v>
      </c>
      <c r="AK31" s="18">
        <v>2</v>
      </c>
      <c r="AL31" s="18">
        <v>3</v>
      </c>
      <c r="AM31" s="18">
        <v>2</v>
      </c>
      <c r="AN31" s="18">
        <v>3</v>
      </c>
      <c r="AO31" s="18">
        <v>2</v>
      </c>
      <c r="AP31" s="18">
        <v>2</v>
      </c>
      <c r="AQ31" s="18">
        <v>2</v>
      </c>
      <c r="AR31" s="18">
        <v>3</v>
      </c>
      <c r="AS31" s="18">
        <v>3</v>
      </c>
      <c r="AT31" s="18">
        <v>2</v>
      </c>
      <c r="AU31" s="18">
        <v>3</v>
      </c>
      <c r="AV31" s="18">
        <v>2</v>
      </c>
      <c r="AW31" s="18">
        <v>3</v>
      </c>
      <c r="AX31" s="18">
        <v>2</v>
      </c>
      <c r="AY31" s="18">
        <v>2</v>
      </c>
      <c r="AZ31" s="18">
        <v>2</v>
      </c>
      <c r="BA31" s="18">
        <v>2</v>
      </c>
      <c r="BB31" s="18">
        <v>3</v>
      </c>
      <c r="BC31" s="18">
        <v>3</v>
      </c>
      <c r="BD31" s="18">
        <v>2</v>
      </c>
      <c r="BE31" s="18">
        <v>2</v>
      </c>
      <c r="BF31" s="18">
        <v>2</v>
      </c>
      <c r="BG31" s="521">
        <v>2</v>
      </c>
      <c r="BH31" s="504"/>
      <c r="BI31" s="18">
        <v>0</v>
      </c>
      <c r="BJ31" s="18">
        <v>0</v>
      </c>
      <c r="BK31" s="18">
        <v>0</v>
      </c>
      <c r="BL31" s="18">
        <v>0</v>
      </c>
      <c r="BM31" s="513"/>
      <c r="BN31" s="526">
        <v>0</v>
      </c>
      <c r="BO31" s="526">
        <v>0</v>
      </c>
      <c r="BP31" s="515"/>
      <c r="BQ31" s="522">
        <v>4</v>
      </c>
      <c r="BR31" s="522">
        <v>3</v>
      </c>
      <c r="BS31" s="522">
        <v>2</v>
      </c>
      <c r="BT31" s="522">
        <v>3</v>
      </c>
      <c r="BU31" s="522">
        <v>2</v>
      </c>
      <c r="BV31" s="522">
        <v>4</v>
      </c>
      <c r="BW31" s="522">
        <v>4</v>
      </c>
      <c r="BX31" s="14" t="s">
        <v>602</v>
      </c>
      <c r="BY31" s="14" t="s">
        <v>602</v>
      </c>
      <c r="BZ31" s="550"/>
      <c r="CA31" s="554"/>
      <c r="CB31" s="522">
        <v>4</v>
      </c>
      <c r="CC31" s="522">
        <v>3</v>
      </c>
      <c r="CD31" s="522">
        <v>3</v>
      </c>
      <c r="CE31" s="526">
        <v>2</v>
      </c>
      <c r="CF31" s="526">
        <v>1</v>
      </c>
      <c r="CG31" s="526">
        <v>0</v>
      </c>
      <c r="CH31" s="522">
        <v>3</v>
      </c>
      <c r="CI31" s="522">
        <v>3</v>
      </c>
      <c r="CJ31" s="522">
        <v>3</v>
      </c>
      <c r="CK31" s="522">
        <v>4</v>
      </c>
      <c r="CL31" s="522">
        <v>4</v>
      </c>
      <c r="CM31" s="522">
        <v>4</v>
      </c>
      <c r="CN31" s="522">
        <v>4</v>
      </c>
      <c r="CO31" s="522">
        <v>4</v>
      </c>
      <c r="CP31" s="522">
        <v>4</v>
      </c>
      <c r="CQ31" s="522">
        <v>4</v>
      </c>
      <c r="CR31" s="522">
        <v>3</v>
      </c>
      <c r="CS31" s="522">
        <v>3</v>
      </c>
      <c r="CT31" s="522">
        <v>4</v>
      </c>
      <c r="CU31" s="526">
        <v>4</v>
      </c>
      <c r="CV31" s="522">
        <v>3</v>
      </c>
      <c r="CW31" s="556"/>
      <c r="CX31" s="18">
        <v>1</v>
      </c>
      <c r="CY31" s="18">
        <v>20</v>
      </c>
      <c r="CZ31" s="563">
        <v>33480</v>
      </c>
      <c r="DA31" s="152" t="s">
        <v>627</v>
      </c>
      <c r="DB31" s="585">
        <v>20</v>
      </c>
      <c r="DC31" s="586">
        <v>3000</v>
      </c>
      <c r="DD31" s="596">
        <v>2000</v>
      </c>
    </row>
    <row r="32" spans="1:108">
      <c r="A32" s="720">
        <v>194</v>
      </c>
      <c r="B32" s="17" t="s">
        <v>459</v>
      </c>
      <c r="C32" s="19">
        <v>26</v>
      </c>
      <c r="D32" s="16">
        <v>3</v>
      </c>
      <c r="E32" s="19" t="s">
        <v>536</v>
      </c>
      <c r="F32" s="19" t="s">
        <v>537</v>
      </c>
      <c r="G32" s="90">
        <f t="shared" si="0"/>
        <v>6240</v>
      </c>
      <c r="H32" s="439"/>
      <c r="I32" s="16">
        <v>0</v>
      </c>
      <c r="J32" s="16">
        <v>5200</v>
      </c>
      <c r="K32" s="16">
        <v>1040</v>
      </c>
      <c r="L32" s="16">
        <v>0</v>
      </c>
      <c r="M32" s="439"/>
      <c r="N32" s="444">
        <v>5</v>
      </c>
      <c r="O32" s="444">
        <v>40</v>
      </c>
      <c r="P32" s="441">
        <f t="shared" si="1"/>
        <v>200</v>
      </c>
      <c r="Q32" s="28" t="s">
        <v>524</v>
      </c>
      <c r="R32" s="443">
        <v>4</v>
      </c>
      <c r="S32" s="482">
        <v>56000</v>
      </c>
      <c r="T32" s="99">
        <v>12000</v>
      </c>
      <c r="U32" s="493">
        <v>8500</v>
      </c>
      <c r="V32" s="509"/>
      <c r="W32" s="87">
        <v>0.97</v>
      </c>
      <c r="X32" s="87">
        <v>0.2</v>
      </c>
      <c r="Y32" s="87">
        <v>0.8</v>
      </c>
      <c r="Z32" s="87">
        <v>0.99</v>
      </c>
      <c r="AA32" s="110">
        <v>0.2</v>
      </c>
      <c r="AB32" s="87">
        <v>0.7</v>
      </c>
      <c r="AC32" s="511"/>
      <c r="AD32" s="73">
        <v>3</v>
      </c>
      <c r="AE32" s="73">
        <v>4</v>
      </c>
      <c r="AF32" s="73">
        <v>3</v>
      </c>
      <c r="AG32" s="73">
        <v>2</v>
      </c>
      <c r="AH32" s="73">
        <v>3</v>
      </c>
      <c r="AI32" s="73">
        <v>3</v>
      </c>
      <c r="AJ32" s="73">
        <v>3</v>
      </c>
      <c r="AK32" s="73">
        <v>2</v>
      </c>
      <c r="AL32" s="73">
        <v>3</v>
      </c>
      <c r="AM32" s="73">
        <v>3</v>
      </c>
      <c r="AN32" s="73">
        <v>4</v>
      </c>
      <c r="AO32" s="73">
        <v>2</v>
      </c>
      <c r="AP32" s="73">
        <v>2</v>
      </c>
      <c r="AQ32" s="73">
        <v>3</v>
      </c>
      <c r="AR32" s="73">
        <v>3</v>
      </c>
      <c r="AS32" s="73">
        <v>3</v>
      </c>
      <c r="AT32" s="73">
        <v>2</v>
      </c>
      <c r="AU32" s="73">
        <v>3</v>
      </c>
      <c r="AV32" s="73">
        <v>2</v>
      </c>
      <c r="AW32" s="73">
        <v>2</v>
      </c>
      <c r="AX32" s="73">
        <v>2</v>
      </c>
      <c r="AY32" s="73">
        <v>2</v>
      </c>
      <c r="AZ32" s="73">
        <v>3</v>
      </c>
      <c r="BA32" s="73">
        <v>3</v>
      </c>
      <c r="BB32" s="73">
        <v>2</v>
      </c>
      <c r="BC32" s="73">
        <v>2</v>
      </c>
      <c r="BD32" s="73">
        <v>3</v>
      </c>
      <c r="BE32" s="73">
        <v>3</v>
      </c>
      <c r="BF32" s="73">
        <v>2</v>
      </c>
      <c r="BG32" s="523">
        <v>3</v>
      </c>
      <c r="BH32" s="504"/>
      <c r="BI32" s="72" t="s">
        <v>52</v>
      </c>
      <c r="BJ32" s="72" t="s">
        <v>52</v>
      </c>
      <c r="BK32" s="72" t="s">
        <v>52</v>
      </c>
      <c r="BL32" s="72" t="s">
        <v>52</v>
      </c>
      <c r="BM32" s="513"/>
      <c r="BN32" s="269" t="s">
        <v>52</v>
      </c>
      <c r="BO32" s="269" t="s">
        <v>52</v>
      </c>
      <c r="BP32" s="515"/>
      <c r="BQ32" s="72">
        <v>4</v>
      </c>
      <c r="BR32" s="72">
        <v>4</v>
      </c>
      <c r="BS32" s="72">
        <v>3</v>
      </c>
      <c r="BT32" s="72">
        <v>4</v>
      </c>
      <c r="BU32" s="72">
        <v>4</v>
      </c>
      <c r="BV32" s="72">
        <v>4</v>
      </c>
      <c r="BW32" s="72">
        <v>4</v>
      </c>
      <c r="BX32" s="72" t="s">
        <v>602</v>
      </c>
      <c r="BY32" s="72" t="s">
        <v>602</v>
      </c>
      <c r="BZ32" s="550"/>
      <c r="CA32" s="554"/>
      <c r="CB32" s="453">
        <v>3</v>
      </c>
      <c r="CC32" s="453">
        <v>2</v>
      </c>
      <c r="CD32" s="453">
        <v>2</v>
      </c>
      <c r="CE32" s="93">
        <v>1</v>
      </c>
      <c r="CF32" s="93">
        <v>1</v>
      </c>
      <c r="CG32" s="93">
        <v>0</v>
      </c>
      <c r="CH32" s="453">
        <v>2</v>
      </c>
      <c r="CI32" s="453">
        <v>3</v>
      </c>
      <c r="CJ32" s="453">
        <v>4</v>
      </c>
      <c r="CK32" s="453">
        <v>3</v>
      </c>
      <c r="CL32" s="453">
        <v>4</v>
      </c>
      <c r="CM32" s="453">
        <v>3</v>
      </c>
      <c r="CN32" s="453">
        <v>3</v>
      </c>
      <c r="CO32" s="453">
        <v>3</v>
      </c>
      <c r="CP32" s="453">
        <v>3</v>
      </c>
      <c r="CQ32" s="453">
        <v>3</v>
      </c>
      <c r="CR32" s="453">
        <v>4</v>
      </c>
      <c r="CS32" s="453">
        <v>3</v>
      </c>
      <c r="CT32" s="453">
        <v>3</v>
      </c>
      <c r="CU32" s="93">
        <v>3</v>
      </c>
      <c r="CV32" s="453">
        <v>4</v>
      </c>
      <c r="CW32" s="556"/>
      <c r="CX32" s="16">
        <v>4</v>
      </c>
      <c r="CY32" s="16">
        <v>78</v>
      </c>
      <c r="CZ32" s="560">
        <v>2300</v>
      </c>
      <c r="DA32" s="569" t="s">
        <v>646</v>
      </c>
      <c r="DB32" s="367">
        <v>29</v>
      </c>
      <c r="DC32" s="203">
        <v>2000</v>
      </c>
      <c r="DD32" s="594">
        <v>1500</v>
      </c>
    </row>
    <row r="33" spans="1:108">
      <c r="A33" s="720">
        <v>209</v>
      </c>
      <c r="B33" s="17" t="s">
        <v>454</v>
      </c>
      <c r="C33" s="19">
        <v>25</v>
      </c>
      <c r="D33" s="19">
        <v>7</v>
      </c>
      <c r="E33" s="19" t="s">
        <v>73</v>
      </c>
      <c r="F33" s="19" t="s">
        <v>532</v>
      </c>
      <c r="G33" s="90">
        <f t="shared" si="0"/>
        <v>6375</v>
      </c>
      <c r="H33" s="439"/>
      <c r="I33" s="19">
        <v>0</v>
      </c>
      <c r="J33" s="19">
        <v>6375</v>
      </c>
      <c r="K33" s="19">
        <v>0</v>
      </c>
      <c r="L33" s="19">
        <v>0</v>
      </c>
      <c r="M33" s="439"/>
      <c r="N33" s="19">
        <v>5</v>
      </c>
      <c r="O33" s="16">
        <v>47</v>
      </c>
      <c r="P33" s="441">
        <f t="shared" si="1"/>
        <v>235</v>
      </c>
      <c r="Q33" s="26" t="s">
        <v>517</v>
      </c>
      <c r="R33" s="443">
        <v>7</v>
      </c>
      <c r="S33" s="481">
        <v>35000</v>
      </c>
      <c r="T33" s="99">
        <v>10400</v>
      </c>
      <c r="U33" s="493">
        <v>9500</v>
      </c>
      <c r="V33" s="509"/>
      <c r="W33" s="87">
        <v>0.9</v>
      </c>
      <c r="X33" s="87">
        <v>0.05</v>
      </c>
      <c r="Y33" s="87">
        <v>0.65</v>
      </c>
      <c r="Z33" s="87">
        <v>0.98</v>
      </c>
      <c r="AA33" s="87">
        <v>0.15</v>
      </c>
      <c r="AB33" s="87">
        <v>0.75</v>
      </c>
      <c r="AC33" s="511"/>
      <c r="AD33" s="73">
        <v>3</v>
      </c>
      <c r="AE33" s="73">
        <v>2</v>
      </c>
      <c r="AF33" s="73">
        <v>3</v>
      </c>
      <c r="AG33" s="73">
        <v>2</v>
      </c>
      <c r="AH33" s="73">
        <v>2</v>
      </c>
      <c r="AI33" s="73">
        <v>3</v>
      </c>
      <c r="AJ33" s="73">
        <v>3</v>
      </c>
      <c r="AK33" s="73">
        <v>3</v>
      </c>
      <c r="AL33" s="73">
        <v>4</v>
      </c>
      <c r="AM33" s="73">
        <v>3</v>
      </c>
      <c r="AN33" s="73">
        <v>4</v>
      </c>
      <c r="AO33" s="73">
        <v>1</v>
      </c>
      <c r="AP33" s="73">
        <v>2</v>
      </c>
      <c r="AQ33" s="73">
        <v>2</v>
      </c>
      <c r="AR33" s="73">
        <v>3</v>
      </c>
      <c r="AS33" s="73">
        <v>3</v>
      </c>
      <c r="AT33" s="73">
        <v>99</v>
      </c>
      <c r="AU33" s="73">
        <v>3</v>
      </c>
      <c r="AV33" s="73">
        <v>3</v>
      </c>
      <c r="AW33" s="73">
        <v>3</v>
      </c>
      <c r="AX33" s="73">
        <v>99</v>
      </c>
      <c r="AY33" s="73">
        <v>99</v>
      </c>
      <c r="AZ33" s="73">
        <v>99</v>
      </c>
      <c r="BA33" s="73">
        <v>99</v>
      </c>
      <c r="BB33" s="73">
        <v>3</v>
      </c>
      <c r="BC33" s="73">
        <v>3</v>
      </c>
      <c r="BD33" s="73">
        <v>2</v>
      </c>
      <c r="BE33" s="73">
        <v>2</v>
      </c>
      <c r="BF33" s="73">
        <v>2</v>
      </c>
      <c r="BG33" s="523">
        <v>3</v>
      </c>
      <c r="BH33" s="504"/>
      <c r="BI33" s="72" t="s">
        <v>52</v>
      </c>
      <c r="BJ33" s="72" t="s">
        <v>52</v>
      </c>
      <c r="BK33" s="72" t="s">
        <v>52</v>
      </c>
      <c r="BL33" s="72" t="s">
        <v>52</v>
      </c>
      <c r="BM33" s="513"/>
      <c r="BN33" s="269" t="s">
        <v>52</v>
      </c>
      <c r="BO33" s="269" t="s">
        <v>52</v>
      </c>
      <c r="BP33" s="515"/>
      <c r="BQ33" s="524">
        <v>3</v>
      </c>
      <c r="BR33" s="524">
        <v>3</v>
      </c>
      <c r="BS33" s="524">
        <v>2</v>
      </c>
      <c r="BT33" s="524">
        <v>3</v>
      </c>
      <c r="BU33" s="524">
        <v>2</v>
      </c>
      <c r="BV33" s="524">
        <v>4</v>
      </c>
      <c r="BW33" s="524">
        <v>4</v>
      </c>
      <c r="BX33" s="72" t="s">
        <v>602</v>
      </c>
      <c r="BY33" s="72" t="s">
        <v>505</v>
      </c>
      <c r="BZ33" s="550"/>
      <c r="CA33" s="554"/>
      <c r="CB33" s="453">
        <v>3</v>
      </c>
      <c r="CC33" s="453">
        <v>3</v>
      </c>
      <c r="CD33" s="453">
        <v>2</v>
      </c>
      <c r="CE33" s="93">
        <v>2</v>
      </c>
      <c r="CF33" s="93">
        <v>1</v>
      </c>
      <c r="CG33" s="93">
        <v>0</v>
      </c>
      <c r="CH33" s="453">
        <v>3</v>
      </c>
      <c r="CI33" s="453">
        <v>3</v>
      </c>
      <c r="CJ33" s="453">
        <v>3</v>
      </c>
      <c r="CK33" s="453">
        <v>3</v>
      </c>
      <c r="CL33" s="453">
        <v>3</v>
      </c>
      <c r="CM33" s="453">
        <v>4</v>
      </c>
      <c r="CN33" s="453">
        <v>3</v>
      </c>
      <c r="CO33" s="453">
        <v>2</v>
      </c>
      <c r="CP33" s="453">
        <v>3</v>
      </c>
      <c r="CQ33" s="453">
        <v>4</v>
      </c>
      <c r="CR33" s="453">
        <v>3</v>
      </c>
      <c r="CS33" s="453">
        <v>3</v>
      </c>
      <c r="CT33" s="453">
        <v>4</v>
      </c>
      <c r="CU33" s="93">
        <v>2</v>
      </c>
      <c r="CV33" s="453">
        <v>2</v>
      </c>
      <c r="CW33" s="556"/>
      <c r="CX33" s="16">
        <v>6</v>
      </c>
      <c r="CY33" s="16">
        <v>95</v>
      </c>
      <c r="CZ33" s="560">
        <v>12000</v>
      </c>
      <c r="DA33" s="569" t="s">
        <v>639</v>
      </c>
      <c r="DB33" s="460">
        <v>60</v>
      </c>
      <c r="DC33" s="203">
        <v>4300</v>
      </c>
      <c r="DD33" s="315">
        <v>3000</v>
      </c>
    </row>
    <row r="34" spans="1:108">
      <c r="A34" s="720">
        <v>213</v>
      </c>
      <c r="B34" s="17" t="s">
        <v>435</v>
      </c>
      <c r="C34" s="90">
        <v>13.5</v>
      </c>
      <c r="D34" s="90">
        <v>70</v>
      </c>
      <c r="E34" s="90" t="s">
        <v>45</v>
      </c>
      <c r="F34" s="90" t="s">
        <v>501</v>
      </c>
      <c r="G34" s="90">
        <f t="shared" ref="G34:G65" si="2">E34+F34</f>
        <v>5994</v>
      </c>
      <c r="H34" s="439"/>
      <c r="I34" s="18">
        <v>0</v>
      </c>
      <c r="J34" s="18">
        <v>0</v>
      </c>
      <c r="K34" s="18">
        <v>2997</v>
      </c>
      <c r="L34" s="18">
        <v>2997</v>
      </c>
      <c r="M34" s="439"/>
      <c r="N34" s="440">
        <v>6</v>
      </c>
      <c r="O34" s="441">
        <v>37</v>
      </c>
      <c r="P34" s="441">
        <f t="shared" ref="P34:P65" si="3">N34*O34</f>
        <v>222</v>
      </c>
      <c r="Q34" s="25" t="s">
        <v>502</v>
      </c>
      <c r="R34" s="445">
        <v>5.5</v>
      </c>
      <c r="S34" s="477">
        <v>8880</v>
      </c>
      <c r="T34" s="488">
        <v>8880</v>
      </c>
      <c r="U34" s="492">
        <v>6950</v>
      </c>
      <c r="V34" s="509"/>
      <c r="W34" s="87">
        <v>0.75</v>
      </c>
      <c r="X34" s="87">
        <v>0.03</v>
      </c>
      <c r="Y34" s="87" t="s">
        <v>266</v>
      </c>
      <c r="Z34" s="520">
        <v>0.8</v>
      </c>
      <c r="AA34" s="87">
        <v>0.3</v>
      </c>
      <c r="AB34" s="87">
        <v>0.5</v>
      </c>
      <c r="AC34" s="511"/>
      <c r="AD34" s="72">
        <v>2</v>
      </c>
      <c r="AE34" s="72">
        <v>4</v>
      </c>
      <c r="AF34" s="72">
        <v>3</v>
      </c>
      <c r="AG34" s="72">
        <v>2</v>
      </c>
      <c r="AH34" s="72">
        <v>1</v>
      </c>
      <c r="AI34" s="72">
        <v>3</v>
      </c>
      <c r="AJ34" s="72">
        <v>2</v>
      </c>
      <c r="AK34" s="18">
        <v>2</v>
      </c>
      <c r="AL34" s="18">
        <v>3</v>
      </c>
      <c r="AM34" s="18">
        <v>3</v>
      </c>
      <c r="AN34" s="18">
        <v>3</v>
      </c>
      <c r="AO34" s="18">
        <v>99</v>
      </c>
      <c r="AP34" s="18">
        <v>0</v>
      </c>
      <c r="AQ34" s="18">
        <v>2</v>
      </c>
      <c r="AR34" s="18">
        <v>99</v>
      </c>
      <c r="AS34" s="18">
        <v>99</v>
      </c>
      <c r="AT34" s="18">
        <v>99</v>
      </c>
      <c r="AU34" s="18">
        <v>3</v>
      </c>
      <c r="AV34" s="18">
        <v>2</v>
      </c>
      <c r="AW34" s="18">
        <v>2</v>
      </c>
      <c r="AX34" s="18">
        <v>99</v>
      </c>
      <c r="AY34" s="18">
        <v>99</v>
      </c>
      <c r="AZ34" s="18">
        <v>99</v>
      </c>
      <c r="BA34" s="18">
        <v>99</v>
      </c>
      <c r="BB34" s="18">
        <v>3</v>
      </c>
      <c r="BC34" s="18">
        <v>3</v>
      </c>
      <c r="BD34" s="18">
        <v>2</v>
      </c>
      <c r="BE34" s="18">
        <v>3</v>
      </c>
      <c r="BF34" s="18">
        <v>2</v>
      </c>
      <c r="BG34" s="521">
        <v>3</v>
      </c>
      <c r="BH34" s="504"/>
      <c r="BI34" s="14"/>
      <c r="BJ34" s="14"/>
      <c r="BK34" s="14"/>
      <c r="BL34" s="14"/>
      <c r="BM34" s="513"/>
      <c r="BN34" s="231"/>
      <c r="BO34" s="231"/>
      <c r="BP34" s="515"/>
      <c r="BQ34" s="522">
        <v>3</v>
      </c>
      <c r="BR34" s="522">
        <v>3</v>
      </c>
      <c r="BS34" s="522">
        <v>3</v>
      </c>
      <c r="BT34" s="522">
        <v>4</v>
      </c>
      <c r="BU34" s="522">
        <v>2</v>
      </c>
      <c r="BV34" s="522">
        <v>4</v>
      </c>
      <c r="BW34" s="522">
        <v>4</v>
      </c>
      <c r="BX34" s="14" t="s">
        <v>602</v>
      </c>
      <c r="BY34" s="14" t="s">
        <v>602</v>
      </c>
      <c r="BZ34" s="550"/>
      <c r="CA34" s="554"/>
      <c r="CB34" s="522"/>
      <c r="CC34" s="522"/>
      <c r="CD34" s="522"/>
      <c r="CE34" s="526"/>
      <c r="CF34" s="526"/>
      <c r="CG34" s="526"/>
      <c r="CH34" s="522"/>
      <c r="CI34" s="522"/>
      <c r="CJ34" s="522"/>
      <c r="CK34" s="522"/>
      <c r="CL34" s="522"/>
      <c r="CM34" s="522"/>
      <c r="CN34" s="522"/>
      <c r="CO34" s="522"/>
      <c r="CP34" s="522"/>
      <c r="CQ34" s="522"/>
      <c r="CR34" s="522"/>
      <c r="CS34" s="522"/>
      <c r="CT34" s="522"/>
      <c r="CU34" s="526"/>
      <c r="CV34" s="561"/>
      <c r="CW34" s="556"/>
      <c r="CX34" s="18"/>
      <c r="CY34" s="18"/>
      <c r="CZ34" s="557"/>
      <c r="DA34" s="584"/>
      <c r="DB34" s="579"/>
      <c r="DC34" s="583">
        <v>0</v>
      </c>
      <c r="DD34" s="595">
        <v>0</v>
      </c>
    </row>
    <row r="35" spans="1:108">
      <c r="A35" s="720">
        <v>214</v>
      </c>
      <c r="B35" s="17" t="s">
        <v>446</v>
      </c>
      <c r="C35" s="90">
        <v>25</v>
      </c>
      <c r="D35" s="18">
        <v>5</v>
      </c>
      <c r="E35" s="90" t="s">
        <v>45</v>
      </c>
      <c r="F35" s="90">
        <v>5775</v>
      </c>
      <c r="G35" s="90">
        <f t="shared" si="2"/>
        <v>5775</v>
      </c>
      <c r="H35" s="439"/>
      <c r="I35" s="90">
        <v>200</v>
      </c>
      <c r="J35" s="90">
        <v>3525</v>
      </c>
      <c r="K35" s="90">
        <v>2000</v>
      </c>
      <c r="L35" s="90">
        <v>50</v>
      </c>
      <c r="M35" s="439"/>
      <c r="N35" s="440">
        <v>5</v>
      </c>
      <c r="O35" s="441">
        <v>47</v>
      </c>
      <c r="P35" s="441">
        <f t="shared" si="3"/>
        <v>235</v>
      </c>
      <c r="Q35" s="25" t="s">
        <v>506</v>
      </c>
      <c r="R35" s="447">
        <v>8</v>
      </c>
      <c r="S35" s="477">
        <v>11500</v>
      </c>
      <c r="T35" s="81">
        <v>11500</v>
      </c>
      <c r="U35" s="492">
        <v>9000</v>
      </c>
      <c r="V35" s="509"/>
      <c r="W35" s="87">
        <v>0.9</v>
      </c>
      <c r="X35" s="87">
        <v>0.2</v>
      </c>
      <c r="Y35" s="87">
        <v>0.7</v>
      </c>
      <c r="Z35" s="87">
        <v>0.9</v>
      </c>
      <c r="AA35" s="87">
        <v>0.3</v>
      </c>
      <c r="AB35" s="87">
        <v>0.7</v>
      </c>
      <c r="AC35" s="511"/>
      <c r="AD35" s="72">
        <v>3</v>
      </c>
      <c r="AE35" s="72">
        <v>2</v>
      </c>
      <c r="AF35" s="72">
        <v>2</v>
      </c>
      <c r="AG35" s="72">
        <v>2</v>
      </c>
      <c r="AH35" s="72">
        <v>2</v>
      </c>
      <c r="AI35" s="72">
        <v>3</v>
      </c>
      <c r="AJ35" s="72">
        <v>3</v>
      </c>
      <c r="AK35" s="18">
        <v>2</v>
      </c>
      <c r="AL35" s="18">
        <v>2</v>
      </c>
      <c r="AM35" s="18">
        <v>1</v>
      </c>
      <c r="AN35" s="18">
        <v>3</v>
      </c>
      <c r="AO35" s="18">
        <v>2</v>
      </c>
      <c r="AP35" s="18">
        <v>2</v>
      </c>
      <c r="AQ35" s="18">
        <v>2</v>
      </c>
      <c r="AR35" s="18">
        <v>2</v>
      </c>
      <c r="AS35" s="18">
        <v>2</v>
      </c>
      <c r="AT35" s="18">
        <v>2</v>
      </c>
      <c r="AU35" s="18">
        <v>2</v>
      </c>
      <c r="AV35" s="18">
        <v>3</v>
      </c>
      <c r="AW35" s="18">
        <v>2</v>
      </c>
      <c r="AX35" s="18">
        <v>2</v>
      </c>
      <c r="AY35" s="18">
        <v>2</v>
      </c>
      <c r="AZ35" s="18">
        <v>2</v>
      </c>
      <c r="BA35" s="18">
        <v>3</v>
      </c>
      <c r="BB35" s="18">
        <v>3</v>
      </c>
      <c r="BC35" s="18">
        <v>2</v>
      </c>
      <c r="BD35" s="18">
        <v>3</v>
      </c>
      <c r="BE35" s="18">
        <v>3</v>
      </c>
      <c r="BF35" s="18">
        <v>3</v>
      </c>
      <c r="BG35" s="521">
        <v>3</v>
      </c>
      <c r="BH35" s="504"/>
      <c r="BI35" s="14"/>
      <c r="BJ35" s="14"/>
      <c r="BK35" s="14"/>
      <c r="BL35" s="14"/>
      <c r="BM35" s="513"/>
      <c r="BN35" s="231"/>
      <c r="BO35" s="231"/>
      <c r="BP35" s="515"/>
      <c r="BQ35" s="522">
        <v>3</v>
      </c>
      <c r="BR35" s="522">
        <v>3</v>
      </c>
      <c r="BS35" s="522">
        <v>2</v>
      </c>
      <c r="BT35" s="522">
        <v>3</v>
      </c>
      <c r="BU35" s="522">
        <v>2</v>
      </c>
      <c r="BV35" s="522">
        <v>4</v>
      </c>
      <c r="BW35" s="522">
        <v>4</v>
      </c>
      <c r="BX35" s="14" t="s">
        <v>602</v>
      </c>
      <c r="BY35" s="14" t="s">
        <v>602</v>
      </c>
      <c r="BZ35" s="550"/>
      <c r="CA35" s="554"/>
      <c r="CB35" s="522">
        <v>3</v>
      </c>
      <c r="CC35" s="522">
        <v>2</v>
      </c>
      <c r="CD35" s="526">
        <v>0</v>
      </c>
      <c r="CE35" s="526">
        <v>0</v>
      </c>
      <c r="CF35" s="526">
        <v>0</v>
      </c>
      <c r="CG35" s="526">
        <v>0</v>
      </c>
      <c r="CH35" s="522">
        <v>3</v>
      </c>
      <c r="CI35" s="522">
        <v>3</v>
      </c>
      <c r="CJ35" s="522">
        <v>2</v>
      </c>
      <c r="CK35" s="522">
        <v>3</v>
      </c>
      <c r="CL35" s="522">
        <v>3</v>
      </c>
      <c r="CM35" s="522">
        <v>3</v>
      </c>
      <c r="CN35" s="522">
        <v>3</v>
      </c>
      <c r="CO35" s="522">
        <v>3</v>
      </c>
      <c r="CP35" s="522">
        <v>3</v>
      </c>
      <c r="CQ35" s="522">
        <v>3</v>
      </c>
      <c r="CR35" s="522">
        <v>3</v>
      </c>
      <c r="CS35" s="522">
        <v>3</v>
      </c>
      <c r="CT35" s="522">
        <v>3</v>
      </c>
      <c r="CU35" s="526">
        <v>2</v>
      </c>
      <c r="CV35" s="522">
        <v>4</v>
      </c>
      <c r="CW35" s="556"/>
      <c r="CX35" s="18">
        <v>15</v>
      </c>
      <c r="CY35" s="18">
        <v>145</v>
      </c>
      <c r="CZ35" s="562">
        <v>8900</v>
      </c>
      <c r="DA35" s="584" t="s">
        <v>628</v>
      </c>
      <c r="DB35" s="516">
        <v>30</v>
      </c>
      <c r="DC35" s="583">
        <v>5000</v>
      </c>
      <c r="DD35" s="593">
        <v>3000</v>
      </c>
    </row>
    <row r="36" spans="1:108">
      <c r="A36" s="720">
        <v>215</v>
      </c>
      <c r="B36" s="17" t="s">
        <v>440</v>
      </c>
      <c r="C36" s="19">
        <v>30</v>
      </c>
      <c r="D36" s="16">
        <v>10</v>
      </c>
      <c r="E36" s="19" t="s">
        <v>45</v>
      </c>
      <c r="F36" s="19" t="s">
        <v>534</v>
      </c>
      <c r="G36" s="90">
        <f t="shared" si="2"/>
        <v>21600</v>
      </c>
      <c r="H36" s="439"/>
      <c r="I36" s="16">
        <v>7200</v>
      </c>
      <c r="J36" s="16">
        <v>7200</v>
      </c>
      <c r="K36" s="16">
        <v>7200</v>
      </c>
      <c r="L36" s="16">
        <v>0</v>
      </c>
      <c r="M36" s="439"/>
      <c r="N36" s="19">
        <v>5</v>
      </c>
      <c r="O36" s="16">
        <v>48</v>
      </c>
      <c r="P36" s="441">
        <f t="shared" si="3"/>
        <v>240</v>
      </c>
      <c r="Q36" s="170" t="s">
        <v>498</v>
      </c>
      <c r="R36" s="443">
        <v>11</v>
      </c>
      <c r="S36" s="478">
        <v>51800</v>
      </c>
      <c r="T36" s="99">
        <v>6000</v>
      </c>
      <c r="U36" s="493">
        <v>6000</v>
      </c>
      <c r="V36" s="509"/>
      <c r="W36" s="87">
        <v>0.7</v>
      </c>
      <c r="X36" s="87" t="s">
        <v>266</v>
      </c>
      <c r="Y36" s="87">
        <v>0.5</v>
      </c>
      <c r="Z36" s="87">
        <v>0.85</v>
      </c>
      <c r="AA36" s="87">
        <v>0.3</v>
      </c>
      <c r="AB36" s="87">
        <v>0.6</v>
      </c>
      <c r="AC36" s="511"/>
      <c r="AD36" s="72">
        <v>99</v>
      </c>
      <c r="AE36" s="72">
        <v>3</v>
      </c>
      <c r="AF36" s="72">
        <v>2</v>
      </c>
      <c r="AG36" s="72">
        <v>0</v>
      </c>
      <c r="AH36" s="72">
        <v>4</v>
      </c>
      <c r="AI36" s="72">
        <v>2</v>
      </c>
      <c r="AJ36" s="72">
        <v>99</v>
      </c>
      <c r="AK36" s="72">
        <v>2</v>
      </c>
      <c r="AL36" s="72">
        <v>4</v>
      </c>
      <c r="AM36" s="72">
        <v>3</v>
      </c>
      <c r="AN36" s="72">
        <v>4</v>
      </c>
      <c r="AO36" s="72">
        <v>4</v>
      </c>
      <c r="AP36" s="72">
        <v>2</v>
      </c>
      <c r="AQ36" s="72">
        <v>2</v>
      </c>
      <c r="AR36" s="72">
        <v>4</v>
      </c>
      <c r="AS36" s="72">
        <v>4</v>
      </c>
      <c r="AT36" s="72">
        <v>99</v>
      </c>
      <c r="AU36" s="72">
        <v>3</v>
      </c>
      <c r="AV36" s="72">
        <v>3</v>
      </c>
      <c r="AW36" s="72">
        <v>3</v>
      </c>
      <c r="AX36" s="72">
        <v>99</v>
      </c>
      <c r="AY36" s="72">
        <v>2</v>
      </c>
      <c r="AZ36" s="72">
        <v>99</v>
      </c>
      <c r="BA36" s="72">
        <v>99</v>
      </c>
      <c r="BB36" s="72">
        <v>3</v>
      </c>
      <c r="BC36" s="72">
        <v>4</v>
      </c>
      <c r="BD36" s="72">
        <v>4</v>
      </c>
      <c r="BE36" s="72">
        <v>3</v>
      </c>
      <c r="BF36" s="72">
        <v>3</v>
      </c>
      <c r="BG36" s="525">
        <v>3</v>
      </c>
      <c r="BH36" s="504"/>
      <c r="BI36" s="74" t="s">
        <v>266</v>
      </c>
      <c r="BJ36" s="74" t="s">
        <v>266</v>
      </c>
      <c r="BK36" s="74" t="s">
        <v>266</v>
      </c>
      <c r="BL36" s="74" t="s">
        <v>266</v>
      </c>
      <c r="BM36" s="513"/>
      <c r="BN36" s="144" t="s">
        <v>266</v>
      </c>
      <c r="BO36" s="144" t="s">
        <v>266</v>
      </c>
      <c r="BP36" s="515"/>
      <c r="BQ36" s="72">
        <v>4</v>
      </c>
      <c r="BR36" s="72">
        <v>4</v>
      </c>
      <c r="BS36" s="72">
        <v>3</v>
      </c>
      <c r="BT36" s="72">
        <v>4</v>
      </c>
      <c r="BU36" s="72">
        <v>3</v>
      </c>
      <c r="BV36" s="72">
        <v>4</v>
      </c>
      <c r="BW36" s="72">
        <v>4</v>
      </c>
      <c r="BX36" s="74" t="s">
        <v>505</v>
      </c>
      <c r="BY36" s="74" t="s">
        <v>602</v>
      </c>
      <c r="BZ36" s="550"/>
      <c r="CA36" s="554"/>
      <c r="CB36" s="453">
        <v>3</v>
      </c>
      <c r="CC36" s="453">
        <v>3</v>
      </c>
      <c r="CD36" s="453">
        <v>2</v>
      </c>
      <c r="CE36" s="93">
        <v>1</v>
      </c>
      <c r="CF36" s="93">
        <v>1</v>
      </c>
      <c r="CG36" s="93">
        <v>0</v>
      </c>
      <c r="CH36" s="453">
        <v>3</v>
      </c>
      <c r="CI36" s="453">
        <v>4</v>
      </c>
      <c r="CJ36" s="453">
        <v>3</v>
      </c>
      <c r="CK36" s="453">
        <v>4</v>
      </c>
      <c r="CL36" s="453">
        <v>4</v>
      </c>
      <c r="CM36" s="453">
        <v>4</v>
      </c>
      <c r="CN36" s="453">
        <v>4</v>
      </c>
      <c r="CO36" s="453">
        <v>4</v>
      </c>
      <c r="CP36" s="453">
        <v>4</v>
      </c>
      <c r="CQ36" s="453">
        <v>4</v>
      </c>
      <c r="CR36" s="453">
        <v>4</v>
      </c>
      <c r="CS36" s="453">
        <v>4</v>
      </c>
      <c r="CT36" s="453">
        <v>4</v>
      </c>
      <c r="CU36" s="93">
        <v>4</v>
      </c>
      <c r="CV36" s="453">
        <v>4</v>
      </c>
      <c r="CW36" s="556"/>
      <c r="CX36" s="16">
        <v>4</v>
      </c>
      <c r="CY36" s="16">
        <v>105</v>
      </c>
      <c r="CZ36" s="560">
        <v>3600</v>
      </c>
      <c r="DA36" s="569" t="s">
        <v>643</v>
      </c>
      <c r="DB36" s="460">
        <v>40</v>
      </c>
      <c r="DC36" s="203">
        <v>2000</v>
      </c>
      <c r="DD36" s="594">
        <v>2000</v>
      </c>
    </row>
    <row r="37" spans="1:108">
      <c r="A37" s="720">
        <v>216</v>
      </c>
      <c r="B37" s="17" t="s">
        <v>435</v>
      </c>
      <c r="C37" s="19">
        <v>25</v>
      </c>
      <c r="D37" s="16">
        <v>50</v>
      </c>
      <c r="E37" s="19">
        <v>0</v>
      </c>
      <c r="F37" s="19">
        <v>13750</v>
      </c>
      <c r="G37" s="90">
        <f t="shared" si="2"/>
        <v>13750</v>
      </c>
      <c r="H37" s="439"/>
      <c r="I37" s="19">
        <v>0</v>
      </c>
      <c r="J37" s="19">
        <v>5000</v>
      </c>
      <c r="K37" s="19">
        <v>8750</v>
      </c>
      <c r="L37" s="19">
        <v>0</v>
      </c>
      <c r="M37" s="439"/>
      <c r="N37" s="444">
        <v>4</v>
      </c>
      <c r="O37" s="367">
        <v>50</v>
      </c>
      <c r="P37" s="441">
        <f t="shared" si="3"/>
        <v>200</v>
      </c>
      <c r="Q37" s="161" t="s">
        <v>538</v>
      </c>
      <c r="R37" s="40">
        <v>10</v>
      </c>
      <c r="S37" s="482">
        <v>8900</v>
      </c>
      <c r="T37" s="99">
        <v>8000</v>
      </c>
      <c r="U37" s="493">
        <v>6600</v>
      </c>
      <c r="V37" s="509"/>
      <c r="W37" s="87">
        <v>0.98</v>
      </c>
      <c r="X37" s="87">
        <v>0.1</v>
      </c>
      <c r="Y37" s="87">
        <v>0.9</v>
      </c>
      <c r="Z37" s="87">
        <v>0.95</v>
      </c>
      <c r="AA37" s="87">
        <v>0.05</v>
      </c>
      <c r="AB37" s="87">
        <v>0.98</v>
      </c>
      <c r="AC37" s="511"/>
      <c r="AD37" s="73">
        <v>3</v>
      </c>
      <c r="AE37" s="73">
        <v>3</v>
      </c>
      <c r="AF37" s="73">
        <v>3</v>
      </c>
      <c r="AG37" s="73">
        <v>2</v>
      </c>
      <c r="AH37" s="73">
        <v>1</v>
      </c>
      <c r="AI37" s="73">
        <v>3</v>
      </c>
      <c r="AJ37" s="73">
        <v>3</v>
      </c>
      <c r="AK37" s="73">
        <v>2</v>
      </c>
      <c r="AL37" s="73">
        <v>3</v>
      </c>
      <c r="AM37" s="73">
        <v>3</v>
      </c>
      <c r="AN37" s="73">
        <v>3</v>
      </c>
      <c r="AO37" s="73">
        <v>99</v>
      </c>
      <c r="AP37" s="73">
        <v>99</v>
      </c>
      <c r="AQ37" s="73">
        <v>1</v>
      </c>
      <c r="AR37" s="73">
        <v>3</v>
      </c>
      <c r="AS37" s="73">
        <v>3</v>
      </c>
      <c r="AT37" s="73">
        <v>99</v>
      </c>
      <c r="AU37" s="73">
        <v>4</v>
      </c>
      <c r="AV37" s="73">
        <v>3</v>
      </c>
      <c r="AW37" s="73">
        <v>2</v>
      </c>
      <c r="AX37" s="73">
        <v>2</v>
      </c>
      <c r="AY37" s="73">
        <v>2</v>
      </c>
      <c r="AZ37" s="73">
        <v>99</v>
      </c>
      <c r="BA37" s="73">
        <v>99</v>
      </c>
      <c r="BB37" s="73">
        <v>3</v>
      </c>
      <c r="BC37" s="73">
        <v>3</v>
      </c>
      <c r="BD37" s="73">
        <v>3</v>
      </c>
      <c r="BE37" s="73">
        <v>3</v>
      </c>
      <c r="BF37" s="73">
        <v>4</v>
      </c>
      <c r="BG37" s="523">
        <v>3</v>
      </c>
      <c r="BH37" s="504"/>
      <c r="BI37" s="72">
        <v>0</v>
      </c>
      <c r="BJ37" s="72">
        <v>0</v>
      </c>
      <c r="BK37" s="72">
        <v>3</v>
      </c>
      <c r="BL37" s="72">
        <v>0</v>
      </c>
      <c r="BM37" s="513"/>
      <c r="BN37" s="269">
        <v>1</v>
      </c>
      <c r="BO37" s="269">
        <v>1</v>
      </c>
      <c r="BP37" s="515"/>
      <c r="BQ37" s="72">
        <v>3</v>
      </c>
      <c r="BR37" s="72">
        <v>4</v>
      </c>
      <c r="BS37" s="72">
        <v>2</v>
      </c>
      <c r="BT37" s="72">
        <v>4</v>
      </c>
      <c r="BU37" s="72">
        <v>3</v>
      </c>
      <c r="BV37" s="72">
        <v>4</v>
      </c>
      <c r="BW37" s="72">
        <v>4</v>
      </c>
      <c r="BX37" s="72" t="s">
        <v>602</v>
      </c>
      <c r="BY37" s="72" t="s">
        <v>602</v>
      </c>
      <c r="BZ37" s="550"/>
      <c r="CA37" s="554"/>
      <c r="CB37" s="453">
        <v>3</v>
      </c>
      <c r="CC37" s="453">
        <v>2</v>
      </c>
      <c r="CD37" s="453">
        <v>2</v>
      </c>
      <c r="CE37" s="93">
        <v>99</v>
      </c>
      <c r="CF37" s="93">
        <v>99</v>
      </c>
      <c r="CG37" s="93">
        <v>99</v>
      </c>
      <c r="CH37" s="453">
        <v>2</v>
      </c>
      <c r="CI37" s="453">
        <v>99</v>
      </c>
      <c r="CJ37" s="453">
        <v>2</v>
      </c>
      <c r="CK37" s="453">
        <v>2</v>
      </c>
      <c r="CL37" s="453">
        <v>4</v>
      </c>
      <c r="CM37" s="453">
        <v>4</v>
      </c>
      <c r="CN37" s="453">
        <v>2</v>
      </c>
      <c r="CO37" s="453">
        <v>3</v>
      </c>
      <c r="CP37" s="453">
        <v>3</v>
      </c>
      <c r="CQ37" s="453">
        <v>4</v>
      </c>
      <c r="CR37" s="453">
        <v>4</v>
      </c>
      <c r="CS37" s="453">
        <v>4</v>
      </c>
      <c r="CT37" s="453">
        <v>4</v>
      </c>
      <c r="CU37" s="93">
        <v>3</v>
      </c>
      <c r="CV37" s="453">
        <v>3</v>
      </c>
      <c r="CW37" s="556"/>
      <c r="CX37" s="16">
        <v>1</v>
      </c>
      <c r="CY37" s="16">
        <v>15</v>
      </c>
      <c r="CZ37" s="560">
        <v>3200</v>
      </c>
      <c r="DA37" s="569" t="s">
        <v>647</v>
      </c>
      <c r="DB37" s="367">
        <v>15</v>
      </c>
      <c r="DC37" s="203">
        <v>3200</v>
      </c>
      <c r="DD37" s="315">
        <v>2000</v>
      </c>
    </row>
    <row r="38" spans="1:108">
      <c r="A38" s="720">
        <v>217</v>
      </c>
      <c r="B38" s="17" t="s">
        <v>329</v>
      </c>
      <c r="C38" s="107">
        <v>12</v>
      </c>
      <c r="D38" s="16">
        <v>36</v>
      </c>
      <c r="E38" s="19">
        <v>1500</v>
      </c>
      <c r="F38" s="19">
        <v>5700</v>
      </c>
      <c r="G38" s="90">
        <f t="shared" si="2"/>
        <v>7200</v>
      </c>
      <c r="H38" s="439"/>
      <c r="I38" s="19">
        <v>0</v>
      </c>
      <c r="J38" s="19">
        <v>2000</v>
      </c>
      <c r="K38" s="19">
        <v>0</v>
      </c>
      <c r="L38" s="19">
        <v>3700</v>
      </c>
      <c r="M38" s="439"/>
      <c r="N38" s="460">
        <v>4</v>
      </c>
      <c r="O38" s="367">
        <v>45</v>
      </c>
      <c r="P38" s="441">
        <f t="shared" si="3"/>
        <v>180</v>
      </c>
      <c r="Q38" s="28" t="s">
        <v>551</v>
      </c>
      <c r="R38" s="40">
        <v>4</v>
      </c>
      <c r="S38" s="482">
        <v>5300</v>
      </c>
      <c r="T38" s="99">
        <v>4700</v>
      </c>
      <c r="U38" s="493">
        <v>3500</v>
      </c>
      <c r="V38" s="509"/>
      <c r="W38" s="87">
        <v>0.8</v>
      </c>
      <c r="X38" s="87">
        <v>0.1</v>
      </c>
      <c r="Y38" s="110"/>
      <c r="Z38" s="87">
        <v>0.9</v>
      </c>
      <c r="AA38" s="87">
        <v>0.5</v>
      </c>
      <c r="AB38" s="110"/>
      <c r="AC38" s="511"/>
      <c r="AD38" s="72">
        <v>3</v>
      </c>
      <c r="AE38" s="72">
        <v>4</v>
      </c>
      <c r="AF38" s="72">
        <v>4</v>
      </c>
      <c r="AG38" s="72">
        <v>3</v>
      </c>
      <c r="AH38" s="72">
        <v>3</v>
      </c>
      <c r="AI38" s="72">
        <v>4</v>
      </c>
      <c r="AJ38" s="72">
        <v>3</v>
      </c>
      <c r="AK38" s="16">
        <v>3</v>
      </c>
      <c r="AL38" s="16">
        <v>4</v>
      </c>
      <c r="AM38" s="16">
        <v>3</v>
      </c>
      <c r="AN38" s="16">
        <v>4</v>
      </c>
      <c r="AO38" s="16">
        <v>99</v>
      </c>
      <c r="AP38" s="16">
        <v>2</v>
      </c>
      <c r="AQ38" s="16">
        <v>3</v>
      </c>
      <c r="AR38" s="16">
        <v>3</v>
      </c>
      <c r="AS38" s="16">
        <v>3</v>
      </c>
      <c r="AT38" s="16">
        <v>99</v>
      </c>
      <c r="AU38" s="16">
        <v>3</v>
      </c>
      <c r="AV38" s="16">
        <v>3</v>
      </c>
      <c r="AW38" s="16">
        <v>4</v>
      </c>
      <c r="AX38" s="16">
        <v>3</v>
      </c>
      <c r="AY38" s="16">
        <v>3</v>
      </c>
      <c r="AZ38" s="16">
        <v>99</v>
      </c>
      <c r="BA38" s="16">
        <v>99</v>
      </c>
      <c r="BB38" s="16">
        <v>4</v>
      </c>
      <c r="BC38" s="16">
        <v>4</v>
      </c>
      <c r="BD38" s="16">
        <v>4</v>
      </c>
      <c r="BE38" s="16">
        <v>3</v>
      </c>
      <c r="BF38" s="16">
        <v>4</v>
      </c>
      <c r="BG38" s="464">
        <v>4</v>
      </c>
      <c r="BH38" s="504"/>
      <c r="BI38" s="16">
        <v>0</v>
      </c>
      <c r="BJ38" s="16">
        <v>3</v>
      </c>
      <c r="BK38" s="16">
        <v>0</v>
      </c>
      <c r="BL38" s="16">
        <v>0</v>
      </c>
      <c r="BM38" s="513"/>
      <c r="BN38" s="93">
        <v>3</v>
      </c>
      <c r="BO38" s="93">
        <v>0</v>
      </c>
      <c r="BP38" s="515"/>
      <c r="BQ38" s="16">
        <v>4</v>
      </c>
      <c r="BR38" s="16">
        <v>4</v>
      </c>
      <c r="BS38" s="16">
        <v>3</v>
      </c>
      <c r="BT38" s="16">
        <v>4</v>
      </c>
      <c r="BU38" s="16">
        <v>4</v>
      </c>
      <c r="BV38" s="16">
        <v>4</v>
      </c>
      <c r="BW38" s="16">
        <v>4</v>
      </c>
      <c r="BX38" s="15" t="s">
        <v>603</v>
      </c>
      <c r="BY38" s="15" t="s">
        <v>603</v>
      </c>
      <c r="BZ38" s="550"/>
      <c r="CA38" s="554"/>
      <c r="CB38" s="453">
        <v>4</v>
      </c>
      <c r="CC38" s="453">
        <v>4</v>
      </c>
      <c r="CD38" s="453">
        <v>3</v>
      </c>
      <c r="CE38" s="93">
        <v>3</v>
      </c>
      <c r="CF38" s="93">
        <v>3</v>
      </c>
      <c r="CG38" s="93">
        <v>3</v>
      </c>
      <c r="CH38" s="453">
        <v>3</v>
      </c>
      <c r="CI38" s="453">
        <v>3</v>
      </c>
      <c r="CJ38" s="453">
        <v>4</v>
      </c>
      <c r="CK38" s="453">
        <v>4</v>
      </c>
      <c r="CL38" s="453">
        <v>4</v>
      </c>
      <c r="CM38" s="453">
        <v>3</v>
      </c>
      <c r="CN38" s="453">
        <v>3</v>
      </c>
      <c r="CO38" s="453">
        <v>3</v>
      </c>
      <c r="CP38" s="453">
        <v>4</v>
      </c>
      <c r="CQ38" s="453">
        <v>4</v>
      </c>
      <c r="CR38" s="453">
        <v>4</v>
      </c>
      <c r="CS38" s="453">
        <v>4</v>
      </c>
      <c r="CT38" s="453">
        <v>4</v>
      </c>
      <c r="CU38" s="93">
        <v>4</v>
      </c>
      <c r="CV38" s="453">
        <v>4</v>
      </c>
      <c r="CW38" s="556"/>
      <c r="CX38" s="16">
        <v>2</v>
      </c>
      <c r="CY38" s="16">
        <v>350</v>
      </c>
      <c r="CZ38" s="560">
        <v>5300</v>
      </c>
      <c r="DA38" s="569" t="s">
        <v>654</v>
      </c>
      <c r="DB38" s="367">
        <v>350</v>
      </c>
      <c r="DC38" s="590">
        <v>5300</v>
      </c>
      <c r="DD38" s="315">
        <v>2500</v>
      </c>
    </row>
    <row r="39" spans="1:108">
      <c r="A39" s="720">
        <v>218</v>
      </c>
      <c r="B39" s="17" t="s">
        <v>477</v>
      </c>
      <c r="C39" s="19">
        <v>20</v>
      </c>
      <c r="D39" s="16">
        <v>30</v>
      </c>
      <c r="E39" s="19" t="s">
        <v>567</v>
      </c>
      <c r="F39" s="107" t="s">
        <v>568</v>
      </c>
      <c r="G39" s="319">
        <f t="shared" si="2"/>
        <v>7065</v>
      </c>
      <c r="H39" s="439"/>
      <c r="I39" s="16">
        <v>230</v>
      </c>
      <c r="J39" s="16">
        <v>1925</v>
      </c>
      <c r="K39" s="16">
        <v>4340</v>
      </c>
      <c r="L39" s="16">
        <v>230</v>
      </c>
      <c r="M39" s="439"/>
      <c r="N39" s="101">
        <v>5</v>
      </c>
      <c r="O39" s="465" t="s">
        <v>569</v>
      </c>
      <c r="P39" s="313">
        <f t="shared" si="3"/>
        <v>240</v>
      </c>
      <c r="Q39" s="28" t="s">
        <v>500</v>
      </c>
      <c r="R39" s="40">
        <v>8</v>
      </c>
      <c r="S39" s="482">
        <v>9600</v>
      </c>
      <c r="T39" s="99">
        <v>6200</v>
      </c>
      <c r="U39" s="493">
        <v>5400</v>
      </c>
      <c r="V39" s="509"/>
      <c r="W39" s="87">
        <v>0.95</v>
      </c>
      <c r="X39" s="87">
        <v>0.05</v>
      </c>
      <c r="Y39" s="87">
        <v>0.65</v>
      </c>
      <c r="Z39" s="87">
        <v>0.8</v>
      </c>
      <c r="AA39" s="87">
        <v>0.4</v>
      </c>
      <c r="AB39" s="87">
        <v>0.6</v>
      </c>
      <c r="AC39" s="511"/>
      <c r="AD39" s="72">
        <v>2</v>
      </c>
      <c r="AE39" s="72">
        <v>4</v>
      </c>
      <c r="AF39" s="72">
        <v>3</v>
      </c>
      <c r="AG39" s="72">
        <v>2</v>
      </c>
      <c r="AH39" s="72">
        <v>1</v>
      </c>
      <c r="AI39" s="72">
        <v>3</v>
      </c>
      <c r="AJ39" s="72">
        <v>2</v>
      </c>
      <c r="AK39" s="16">
        <v>2</v>
      </c>
      <c r="AL39" s="16">
        <v>4</v>
      </c>
      <c r="AM39" s="16">
        <v>3</v>
      </c>
      <c r="AN39" s="16">
        <v>4</v>
      </c>
      <c r="AO39" s="16">
        <v>3</v>
      </c>
      <c r="AP39" s="16">
        <v>2</v>
      </c>
      <c r="AQ39" s="16">
        <v>2</v>
      </c>
      <c r="AR39" s="16">
        <v>2</v>
      </c>
      <c r="AS39" s="16">
        <v>2</v>
      </c>
      <c r="AT39" s="16">
        <v>2</v>
      </c>
      <c r="AU39" s="16">
        <v>4</v>
      </c>
      <c r="AV39" s="16">
        <v>4</v>
      </c>
      <c r="AW39" s="16">
        <v>4</v>
      </c>
      <c r="AX39" s="16">
        <v>2</v>
      </c>
      <c r="AY39" s="16">
        <v>3</v>
      </c>
      <c r="AZ39" s="16">
        <v>2</v>
      </c>
      <c r="BA39" s="16">
        <v>99</v>
      </c>
      <c r="BB39" s="16">
        <v>3</v>
      </c>
      <c r="BC39" s="16">
        <v>3</v>
      </c>
      <c r="BD39" s="16">
        <v>3</v>
      </c>
      <c r="BE39" s="16">
        <v>3</v>
      </c>
      <c r="BF39" s="16">
        <v>3</v>
      </c>
      <c r="BG39" s="464">
        <v>3</v>
      </c>
      <c r="BH39" s="504"/>
      <c r="BI39" s="15" t="s">
        <v>52</v>
      </c>
      <c r="BJ39" s="15" t="s">
        <v>52</v>
      </c>
      <c r="BK39" s="15" t="s">
        <v>52</v>
      </c>
      <c r="BL39" s="15" t="s">
        <v>52</v>
      </c>
      <c r="BM39" s="513"/>
      <c r="BN39" s="93">
        <v>0</v>
      </c>
      <c r="BO39" s="93">
        <v>0</v>
      </c>
      <c r="BP39" s="515"/>
      <c r="BQ39" s="16">
        <v>4</v>
      </c>
      <c r="BR39" s="16">
        <v>4</v>
      </c>
      <c r="BS39" s="16">
        <v>3</v>
      </c>
      <c r="BT39" s="16">
        <v>4</v>
      </c>
      <c r="BU39" s="16">
        <v>3</v>
      </c>
      <c r="BV39" s="16">
        <v>4</v>
      </c>
      <c r="BW39" s="16">
        <v>4</v>
      </c>
      <c r="BX39" s="15" t="s">
        <v>602</v>
      </c>
      <c r="BY39" s="15" t="s">
        <v>602</v>
      </c>
      <c r="BZ39" s="550"/>
      <c r="CA39" s="554"/>
      <c r="CB39" s="453">
        <v>3</v>
      </c>
      <c r="CC39" s="453">
        <v>2</v>
      </c>
      <c r="CD39" s="453">
        <v>1</v>
      </c>
      <c r="CE39" s="93">
        <v>0</v>
      </c>
      <c r="CF39" s="93">
        <v>0</v>
      </c>
      <c r="CG39" s="93">
        <v>0</v>
      </c>
      <c r="CH39" s="453">
        <v>4</v>
      </c>
      <c r="CI39" s="453">
        <v>3</v>
      </c>
      <c r="CJ39" s="453">
        <v>4</v>
      </c>
      <c r="CK39" s="453">
        <v>3</v>
      </c>
      <c r="CL39" s="453">
        <v>3</v>
      </c>
      <c r="CM39" s="453">
        <v>3</v>
      </c>
      <c r="CN39" s="453">
        <v>3</v>
      </c>
      <c r="CO39" s="453">
        <v>3</v>
      </c>
      <c r="CP39" s="453">
        <v>3</v>
      </c>
      <c r="CQ39" s="453">
        <v>4</v>
      </c>
      <c r="CR39" s="453">
        <v>4</v>
      </c>
      <c r="CS39" s="453">
        <v>4</v>
      </c>
      <c r="CT39" s="453">
        <v>4</v>
      </c>
      <c r="CU39" s="93">
        <v>3</v>
      </c>
      <c r="CV39" s="453">
        <v>4</v>
      </c>
      <c r="CW39" s="556"/>
      <c r="CX39" s="20">
        <v>4</v>
      </c>
      <c r="CY39" s="20">
        <v>120</v>
      </c>
      <c r="CZ39" s="560">
        <v>20600</v>
      </c>
      <c r="DA39" s="569" t="s">
        <v>663</v>
      </c>
      <c r="DB39" s="367">
        <v>50</v>
      </c>
      <c r="DC39" s="203">
        <v>4000</v>
      </c>
      <c r="DD39" s="594">
        <v>3000</v>
      </c>
    </row>
    <row r="40" spans="1:108">
      <c r="A40" s="720">
        <v>220</v>
      </c>
      <c r="B40" s="17" t="s">
        <v>465</v>
      </c>
      <c r="C40" s="19">
        <v>150</v>
      </c>
      <c r="D40" s="15" t="s">
        <v>25</v>
      </c>
      <c r="E40" s="19" t="s">
        <v>547</v>
      </c>
      <c r="F40" s="19" t="s">
        <v>141</v>
      </c>
      <c r="G40" s="90">
        <f t="shared" si="2"/>
        <v>34500</v>
      </c>
      <c r="H40" s="439"/>
      <c r="I40" s="16">
        <v>1500</v>
      </c>
      <c r="J40" s="16">
        <v>33000</v>
      </c>
      <c r="K40" s="16">
        <v>0</v>
      </c>
      <c r="L40" s="16">
        <v>30</v>
      </c>
      <c r="M40" s="439"/>
      <c r="N40" s="444">
        <v>5</v>
      </c>
      <c r="O40" s="367">
        <v>46</v>
      </c>
      <c r="P40" s="441">
        <f t="shared" si="3"/>
        <v>230</v>
      </c>
      <c r="Q40" s="28" t="s">
        <v>548</v>
      </c>
      <c r="R40" s="457">
        <v>6.5</v>
      </c>
      <c r="S40" s="482">
        <v>114150</v>
      </c>
      <c r="T40" s="99">
        <v>5500</v>
      </c>
      <c r="U40" s="493">
        <v>5500</v>
      </c>
      <c r="V40" s="509"/>
      <c r="W40" s="87">
        <v>0.3</v>
      </c>
      <c r="X40" s="87">
        <v>0.15</v>
      </c>
      <c r="Y40" s="87">
        <v>0.5</v>
      </c>
      <c r="Z40" s="87">
        <v>0.7</v>
      </c>
      <c r="AA40" s="87">
        <v>0.7</v>
      </c>
      <c r="AB40" s="87">
        <v>0.65</v>
      </c>
      <c r="AC40" s="511"/>
      <c r="AD40" s="72">
        <v>4</v>
      </c>
      <c r="AE40" s="72">
        <v>3</v>
      </c>
      <c r="AF40" s="72">
        <v>3</v>
      </c>
      <c r="AG40" s="72">
        <v>2</v>
      </c>
      <c r="AH40" s="72">
        <v>2</v>
      </c>
      <c r="AI40" s="72">
        <v>3</v>
      </c>
      <c r="AJ40" s="72">
        <v>4</v>
      </c>
      <c r="AK40" s="72">
        <v>2</v>
      </c>
      <c r="AL40" s="72">
        <v>2</v>
      </c>
      <c r="AM40" s="72">
        <v>2</v>
      </c>
      <c r="AN40" s="72">
        <v>3</v>
      </c>
      <c r="AO40" s="72">
        <v>3</v>
      </c>
      <c r="AP40" s="72">
        <v>2</v>
      </c>
      <c r="AQ40" s="72">
        <v>2</v>
      </c>
      <c r="AR40" s="72">
        <v>3</v>
      </c>
      <c r="AS40" s="72">
        <v>3</v>
      </c>
      <c r="AT40" s="72">
        <v>3</v>
      </c>
      <c r="AU40" s="72">
        <v>3</v>
      </c>
      <c r="AV40" s="72">
        <v>3</v>
      </c>
      <c r="AW40" s="72">
        <v>3</v>
      </c>
      <c r="AX40" s="72">
        <v>3</v>
      </c>
      <c r="AY40" s="72">
        <v>3</v>
      </c>
      <c r="AZ40" s="72">
        <v>2</v>
      </c>
      <c r="BA40" s="72">
        <v>99</v>
      </c>
      <c r="BB40" s="72">
        <v>3</v>
      </c>
      <c r="BC40" s="72">
        <v>3</v>
      </c>
      <c r="BD40" s="72">
        <v>3</v>
      </c>
      <c r="BE40" s="72">
        <v>3</v>
      </c>
      <c r="BF40" s="72">
        <v>3</v>
      </c>
      <c r="BG40" s="525">
        <v>3</v>
      </c>
      <c r="BH40" s="504"/>
      <c r="BI40" s="74" t="s">
        <v>266</v>
      </c>
      <c r="BJ40" s="74" t="s">
        <v>266</v>
      </c>
      <c r="BK40" s="74" t="s">
        <v>266</v>
      </c>
      <c r="BL40" s="74" t="s">
        <v>266</v>
      </c>
      <c r="BM40" s="513"/>
      <c r="BN40" s="144" t="s">
        <v>266</v>
      </c>
      <c r="BO40" s="144" t="s">
        <v>266</v>
      </c>
      <c r="BP40" s="515"/>
      <c r="BQ40" s="72">
        <v>4</v>
      </c>
      <c r="BR40" s="72">
        <v>4</v>
      </c>
      <c r="BS40" s="72">
        <v>2</v>
      </c>
      <c r="BT40" s="72">
        <v>3</v>
      </c>
      <c r="BU40" s="72">
        <v>3</v>
      </c>
      <c r="BV40" s="72">
        <v>4</v>
      </c>
      <c r="BW40" s="72">
        <v>4</v>
      </c>
      <c r="BX40" s="74" t="s">
        <v>602</v>
      </c>
      <c r="BY40" s="74" t="s">
        <v>602</v>
      </c>
      <c r="BZ40" s="550"/>
      <c r="CA40" s="554"/>
      <c r="CB40" s="453">
        <v>2</v>
      </c>
      <c r="CC40" s="453">
        <v>3</v>
      </c>
      <c r="CD40" s="453">
        <v>1</v>
      </c>
      <c r="CE40" s="93">
        <v>0</v>
      </c>
      <c r="CF40" s="93">
        <v>0</v>
      </c>
      <c r="CG40" s="93">
        <v>0</v>
      </c>
      <c r="CH40" s="453">
        <v>3</v>
      </c>
      <c r="CI40" s="453">
        <v>2</v>
      </c>
      <c r="CJ40" s="453">
        <v>4</v>
      </c>
      <c r="CK40" s="453">
        <v>3</v>
      </c>
      <c r="CL40" s="453">
        <v>3</v>
      </c>
      <c r="CM40" s="453">
        <v>3</v>
      </c>
      <c r="CN40" s="453">
        <v>3</v>
      </c>
      <c r="CO40" s="453">
        <v>0</v>
      </c>
      <c r="CP40" s="453">
        <v>99</v>
      </c>
      <c r="CQ40" s="453">
        <v>3</v>
      </c>
      <c r="CR40" s="453">
        <v>3</v>
      </c>
      <c r="CS40" s="453">
        <v>3</v>
      </c>
      <c r="CT40" s="453">
        <v>3</v>
      </c>
      <c r="CU40" s="93">
        <v>3</v>
      </c>
      <c r="CV40" s="453">
        <v>4</v>
      </c>
      <c r="CW40" s="556"/>
      <c r="CX40" s="16">
        <v>6</v>
      </c>
      <c r="CY40" s="16">
        <v>323</v>
      </c>
      <c r="CZ40" s="560">
        <v>2600</v>
      </c>
      <c r="DA40" s="569" t="s">
        <v>652</v>
      </c>
      <c r="DB40" s="367">
        <v>148</v>
      </c>
      <c r="DC40" s="203">
        <v>2500</v>
      </c>
      <c r="DD40" s="315">
        <v>2000</v>
      </c>
    </row>
    <row r="41" spans="1:108" ht="42">
      <c r="A41" s="720">
        <v>221</v>
      </c>
      <c r="B41" s="17" t="s">
        <v>481</v>
      </c>
      <c r="C41" s="107">
        <v>70</v>
      </c>
      <c r="D41" s="15" t="s">
        <v>266</v>
      </c>
      <c r="E41" s="19" t="s">
        <v>45</v>
      </c>
      <c r="F41" s="107" t="s">
        <v>572</v>
      </c>
      <c r="G41" s="319">
        <f t="shared" si="2"/>
        <v>7230</v>
      </c>
      <c r="H41" s="439"/>
      <c r="I41" s="16">
        <v>15</v>
      </c>
      <c r="J41" s="16">
        <v>0</v>
      </c>
      <c r="K41" s="16">
        <v>7200</v>
      </c>
      <c r="L41" s="16">
        <v>15</v>
      </c>
      <c r="M41" s="439"/>
      <c r="N41" s="444">
        <v>5</v>
      </c>
      <c r="O41" s="367">
        <v>48</v>
      </c>
      <c r="P41" s="441">
        <f t="shared" si="3"/>
        <v>240</v>
      </c>
      <c r="Q41" s="825" t="s">
        <v>573</v>
      </c>
      <c r="R41" s="40">
        <v>6</v>
      </c>
      <c r="S41" s="482">
        <v>11000</v>
      </c>
      <c r="T41" s="99">
        <v>9500</v>
      </c>
      <c r="U41" s="493">
        <v>9500</v>
      </c>
      <c r="V41" s="509"/>
      <c r="W41" s="87">
        <v>0.9</v>
      </c>
      <c r="X41" s="87">
        <v>0.2</v>
      </c>
      <c r="Y41" s="87">
        <v>0.95</v>
      </c>
      <c r="Z41" s="87">
        <v>0.95</v>
      </c>
      <c r="AA41" s="87">
        <v>0.9</v>
      </c>
      <c r="AB41" s="87">
        <v>0.95</v>
      </c>
      <c r="AC41" s="511"/>
      <c r="AD41" s="72">
        <v>3</v>
      </c>
      <c r="AE41" s="72">
        <v>2</v>
      </c>
      <c r="AF41" s="72">
        <v>2</v>
      </c>
      <c r="AG41" s="72">
        <v>2</v>
      </c>
      <c r="AH41" s="72">
        <v>2</v>
      </c>
      <c r="AI41" s="72">
        <v>2</v>
      </c>
      <c r="AJ41" s="72">
        <v>2</v>
      </c>
      <c r="AK41" s="16">
        <v>2</v>
      </c>
      <c r="AL41" s="16">
        <v>2</v>
      </c>
      <c r="AM41" s="16">
        <v>2</v>
      </c>
      <c r="AN41" s="16">
        <v>3</v>
      </c>
      <c r="AO41" s="16">
        <v>1</v>
      </c>
      <c r="AP41" s="16">
        <v>1</v>
      </c>
      <c r="AQ41" s="16">
        <v>1</v>
      </c>
      <c r="AR41" s="16">
        <v>99</v>
      </c>
      <c r="AS41" s="16">
        <v>99</v>
      </c>
      <c r="AT41" s="16">
        <v>99</v>
      </c>
      <c r="AU41" s="16">
        <v>3</v>
      </c>
      <c r="AV41" s="16">
        <v>3</v>
      </c>
      <c r="AW41" s="16">
        <v>2</v>
      </c>
      <c r="AX41" s="16">
        <v>1</v>
      </c>
      <c r="AY41" s="16">
        <v>2</v>
      </c>
      <c r="AZ41" s="16">
        <v>0</v>
      </c>
      <c r="BA41" s="16">
        <v>0</v>
      </c>
      <c r="BB41" s="16">
        <v>3</v>
      </c>
      <c r="BC41" s="16">
        <v>2</v>
      </c>
      <c r="BD41" s="16">
        <v>2</v>
      </c>
      <c r="BE41" s="16">
        <v>3</v>
      </c>
      <c r="BF41" s="16">
        <v>3</v>
      </c>
      <c r="BG41" s="464">
        <v>3</v>
      </c>
      <c r="BH41" s="504"/>
      <c r="BI41" s="16">
        <v>0</v>
      </c>
      <c r="BJ41" s="16">
        <v>0</v>
      </c>
      <c r="BK41" s="16">
        <v>0</v>
      </c>
      <c r="BL41" s="16">
        <v>0</v>
      </c>
      <c r="BM41" s="513"/>
      <c r="BN41" s="93">
        <v>0</v>
      </c>
      <c r="BO41" s="93">
        <v>0</v>
      </c>
      <c r="BP41" s="515"/>
      <c r="BQ41" s="16">
        <v>4</v>
      </c>
      <c r="BR41" s="16">
        <v>2</v>
      </c>
      <c r="BS41" s="16">
        <v>2</v>
      </c>
      <c r="BT41" s="16">
        <v>3</v>
      </c>
      <c r="BU41" s="16">
        <v>3</v>
      </c>
      <c r="BV41" s="16">
        <v>4</v>
      </c>
      <c r="BW41" s="16">
        <v>4</v>
      </c>
      <c r="BX41" s="15" t="s">
        <v>505</v>
      </c>
      <c r="BY41" s="15" t="s">
        <v>603</v>
      </c>
      <c r="BZ41" s="550"/>
      <c r="CA41" s="554"/>
      <c r="CB41" s="15"/>
      <c r="CC41" s="15"/>
      <c r="CD41" s="15"/>
      <c r="CE41" s="21"/>
      <c r="CF41" s="21"/>
      <c r="CG41" s="21"/>
      <c r="CH41" s="15"/>
      <c r="CI41" s="15"/>
      <c r="CJ41" s="15"/>
      <c r="CK41" s="15"/>
      <c r="CL41" s="15"/>
      <c r="CM41" s="15"/>
      <c r="CN41" s="15"/>
      <c r="CO41" s="15"/>
      <c r="CP41" s="15"/>
      <c r="CQ41" s="15"/>
      <c r="CR41" s="15"/>
      <c r="CS41" s="15"/>
      <c r="CT41" s="15"/>
      <c r="CU41" s="21"/>
      <c r="CV41" s="15"/>
      <c r="CW41" s="556"/>
      <c r="CX41" s="16">
        <v>1</v>
      </c>
      <c r="CY41" s="16">
        <v>30</v>
      </c>
      <c r="CZ41" s="560">
        <v>6000</v>
      </c>
      <c r="DA41" s="569" t="s">
        <v>666</v>
      </c>
      <c r="DB41" s="444">
        <v>30</v>
      </c>
      <c r="DC41" s="96">
        <v>6000</v>
      </c>
      <c r="DD41" s="315">
        <v>1400</v>
      </c>
    </row>
    <row r="42" spans="1:108">
      <c r="A42" s="720">
        <v>233</v>
      </c>
      <c r="B42" s="17" t="s">
        <v>448</v>
      </c>
      <c r="C42" s="19">
        <v>40</v>
      </c>
      <c r="D42" s="16">
        <v>10</v>
      </c>
      <c r="E42" s="19" t="s">
        <v>45</v>
      </c>
      <c r="F42" s="19" t="s">
        <v>106</v>
      </c>
      <c r="G42" s="90">
        <f t="shared" si="2"/>
        <v>16050</v>
      </c>
      <c r="H42" s="439"/>
      <c r="I42" s="16">
        <v>0</v>
      </c>
      <c r="J42" s="16">
        <v>8000</v>
      </c>
      <c r="K42" s="16">
        <v>8000</v>
      </c>
      <c r="L42" s="16">
        <v>50</v>
      </c>
      <c r="M42" s="439"/>
      <c r="N42" s="19">
        <v>4</v>
      </c>
      <c r="O42" s="16">
        <v>50</v>
      </c>
      <c r="P42" s="441">
        <f t="shared" si="3"/>
        <v>200</v>
      </c>
      <c r="Q42" s="26" t="s">
        <v>500</v>
      </c>
      <c r="R42" s="443">
        <v>7</v>
      </c>
      <c r="S42" s="478">
        <v>15500</v>
      </c>
      <c r="T42" s="99">
        <v>14200</v>
      </c>
      <c r="U42" s="493">
        <v>13500</v>
      </c>
      <c r="V42" s="509"/>
      <c r="W42" s="87">
        <v>0.85</v>
      </c>
      <c r="X42" s="87">
        <v>0.02</v>
      </c>
      <c r="Y42" s="87">
        <v>0.85</v>
      </c>
      <c r="Z42" s="87">
        <v>0.9</v>
      </c>
      <c r="AA42" s="87">
        <v>0.7</v>
      </c>
      <c r="AB42" s="87">
        <v>0.65</v>
      </c>
      <c r="AC42" s="511"/>
      <c r="AD42" s="72">
        <v>3</v>
      </c>
      <c r="AE42" s="72">
        <v>2</v>
      </c>
      <c r="AF42" s="72">
        <v>2</v>
      </c>
      <c r="AG42" s="72">
        <v>2</v>
      </c>
      <c r="AH42" s="72">
        <v>1</v>
      </c>
      <c r="AI42" s="72">
        <v>3</v>
      </c>
      <c r="AJ42" s="72">
        <v>4</v>
      </c>
      <c r="AK42" s="72">
        <v>3</v>
      </c>
      <c r="AL42" s="72">
        <v>4</v>
      </c>
      <c r="AM42" s="72">
        <v>3</v>
      </c>
      <c r="AN42" s="72">
        <v>4</v>
      </c>
      <c r="AO42" s="72">
        <v>2</v>
      </c>
      <c r="AP42" s="72">
        <v>1</v>
      </c>
      <c r="AQ42" s="72">
        <v>2</v>
      </c>
      <c r="AR42" s="72">
        <v>4</v>
      </c>
      <c r="AS42" s="72">
        <v>3</v>
      </c>
      <c r="AT42" s="72">
        <v>99</v>
      </c>
      <c r="AU42" s="72">
        <v>4</v>
      </c>
      <c r="AV42" s="72">
        <v>3</v>
      </c>
      <c r="AW42" s="72">
        <v>3</v>
      </c>
      <c r="AX42" s="72">
        <v>99</v>
      </c>
      <c r="AY42" s="72">
        <v>99</v>
      </c>
      <c r="AZ42" s="72">
        <v>99</v>
      </c>
      <c r="BA42" s="72">
        <v>99</v>
      </c>
      <c r="BB42" s="72">
        <v>4</v>
      </c>
      <c r="BC42" s="72">
        <v>3</v>
      </c>
      <c r="BD42" s="72">
        <v>3</v>
      </c>
      <c r="BE42" s="72">
        <v>3</v>
      </c>
      <c r="BF42" s="72">
        <v>3</v>
      </c>
      <c r="BG42" s="525">
        <v>4</v>
      </c>
      <c r="BH42" s="504"/>
      <c r="BI42" s="74" t="s">
        <v>52</v>
      </c>
      <c r="BJ42" s="74" t="s">
        <v>52</v>
      </c>
      <c r="BK42" s="74" t="s">
        <v>52</v>
      </c>
      <c r="BL42" s="74" t="s">
        <v>52</v>
      </c>
      <c r="BM42" s="513"/>
      <c r="BN42" s="242" t="s">
        <v>52</v>
      </c>
      <c r="BO42" s="242" t="s">
        <v>52</v>
      </c>
      <c r="BP42" s="515"/>
      <c r="BQ42" s="524">
        <v>3</v>
      </c>
      <c r="BR42" s="524">
        <v>4</v>
      </c>
      <c r="BS42" s="524">
        <v>3</v>
      </c>
      <c r="BT42" s="524">
        <v>3</v>
      </c>
      <c r="BU42" s="524">
        <v>3</v>
      </c>
      <c r="BV42" s="524">
        <v>2</v>
      </c>
      <c r="BW42" s="524">
        <v>4</v>
      </c>
      <c r="BX42" s="74" t="s">
        <v>602</v>
      </c>
      <c r="BY42" s="74" t="s">
        <v>505</v>
      </c>
      <c r="BZ42" s="550"/>
      <c r="CA42" s="554"/>
      <c r="CB42" s="565">
        <v>3</v>
      </c>
      <c r="CC42" s="565">
        <v>3</v>
      </c>
      <c r="CD42" s="565">
        <v>2</v>
      </c>
      <c r="CE42" s="93">
        <v>1</v>
      </c>
      <c r="CF42" s="93">
        <v>2</v>
      </c>
      <c r="CG42" s="93">
        <v>0</v>
      </c>
      <c r="CH42" s="565">
        <v>3</v>
      </c>
      <c r="CI42" s="565">
        <v>4</v>
      </c>
      <c r="CJ42" s="565">
        <v>4</v>
      </c>
      <c r="CK42" s="565">
        <v>4</v>
      </c>
      <c r="CL42" s="565">
        <v>4</v>
      </c>
      <c r="CM42" s="565">
        <v>4</v>
      </c>
      <c r="CN42" s="565">
        <v>4</v>
      </c>
      <c r="CO42" s="565">
        <v>4</v>
      </c>
      <c r="CP42" s="565">
        <v>4</v>
      </c>
      <c r="CQ42" s="565">
        <v>4</v>
      </c>
      <c r="CR42" s="565">
        <v>4</v>
      </c>
      <c r="CS42" s="565">
        <v>4</v>
      </c>
      <c r="CT42" s="565">
        <v>4</v>
      </c>
      <c r="CU42" s="93">
        <v>4</v>
      </c>
      <c r="CV42" s="453">
        <v>4</v>
      </c>
      <c r="CW42" s="556"/>
      <c r="CX42" s="16">
        <v>4</v>
      </c>
      <c r="CY42" s="16">
        <v>80</v>
      </c>
      <c r="CZ42" s="560">
        <v>3600</v>
      </c>
      <c r="DA42" s="569" t="s">
        <v>630</v>
      </c>
      <c r="DB42" s="367">
        <v>50</v>
      </c>
      <c r="DC42" s="203">
        <v>3000</v>
      </c>
      <c r="DD42" s="597">
        <v>2500</v>
      </c>
    </row>
    <row r="43" spans="1:108">
      <c r="A43" s="720">
        <v>249</v>
      </c>
      <c r="B43" s="17" t="s">
        <v>474</v>
      </c>
      <c r="C43" s="19">
        <v>15</v>
      </c>
      <c r="D43" s="16">
        <v>20</v>
      </c>
      <c r="E43" s="19" t="s">
        <v>45</v>
      </c>
      <c r="F43" s="107" t="s">
        <v>564</v>
      </c>
      <c r="G43" s="319">
        <f t="shared" si="2"/>
        <v>1260</v>
      </c>
      <c r="H43" s="439"/>
      <c r="I43" s="16">
        <v>0</v>
      </c>
      <c r="J43" s="16">
        <v>600</v>
      </c>
      <c r="K43" s="16">
        <v>180</v>
      </c>
      <c r="L43" s="210">
        <v>480</v>
      </c>
      <c r="M43" s="439"/>
      <c r="N43" s="444">
        <v>2</v>
      </c>
      <c r="O43" s="367">
        <v>40</v>
      </c>
      <c r="P43" s="441">
        <f t="shared" si="3"/>
        <v>80</v>
      </c>
      <c r="Q43" s="28" t="s">
        <v>500</v>
      </c>
      <c r="R43" s="40">
        <v>6</v>
      </c>
      <c r="S43" s="482">
        <v>4875</v>
      </c>
      <c r="T43" s="99">
        <v>4500</v>
      </c>
      <c r="U43" s="493">
        <v>3100</v>
      </c>
      <c r="V43" s="509"/>
      <c r="W43" s="87">
        <v>0.2</v>
      </c>
      <c r="X43" s="87">
        <v>0.1</v>
      </c>
      <c r="Y43" s="87">
        <v>0.8</v>
      </c>
      <c r="Z43" s="87">
        <v>0.9</v>
      </c>
      <c r="AA43" s="87">
        <v>0.5</v>
      </c>
      <c r="AB43" s="87">
        <v>0.8</v>
      </c>
      <c r="AC43" s="511"/>
      <c r="AD43" s="72">
        <v>3</v>
      </c>
      <c r="AE43" s="72">
        <v>4</v>
      </c>
      <c r="AF43" s="72">
        <v>4</v>
      </c>
      <c r="AG43" s="72">
        <v>3</v>
      </c>
      <c r="AH43" s="72">
        <v>2</v>
      </c>
      <c r="AI43" s="72">
        <v>3</v>
      </c>
      <c r="AJ43" s="72">
        <v>4</v>
      </c>
      <c r="AK43" s="72">
        <v>3</v>
      </c>
      <c r="AL43" s="72">
        <v>4</v>
      </c>
      <c r="AM43" s="72">
        <v>3</v>
      </c>
      <c r="AN43" s="72">
        <v>3</v>
      </c>
      <c r="AO43" s="72">
        <v>3</v>
      </c>
      <c r="AP43" s="72">
        <v>3</v>
      </c>
      <c r="AQ43" s="72">
        <v>3</v>
      </c>
      <c r="AR43" s="72">
        <v>99</v>
      </c>
      <c r="AS43" s="72">
        <v>2</v>
      </c>
      <c r="AT43" s="72">
        <v>2</v>
      </c>
      <c r="AU43" s="72">
        <v>3</v>
      </c>
      <c r="AV43" s="72">
        <v>3</v>
      </c>
      <c r="AW43" s="72">
        <v>3</v>
      </c>
      <c r="AX43" s="72">
        <v>3</v>
      </c>
      <c r="AY43" s="72">
        <v>3</v>
      </c>
      <c r="AZ43" s="72">
        <v>99</v>
      </c>
      <c r="BA43" s="72">
        <v>99</v>
      </c>
      <c r="BB43" s="72">
        <v>4</v>
      </c>
      <c r="BC43" s="72">
        <v>4</v>
      </c>
      <c r="BD43" s="72">
        <v>4</v>
      </c>
      <c r="BE43" s="72">
        <v>3</v>
      </c>
      <c r="BF43" s="72">
        <v>4</v>
      </c>
      <c r="BG43" s="525">
        <v>4</v>
      </c>
      <c r="BH43" s="504"/>
      <c r="BI43" s="74" t="s">
        <v>266</v>
      </c>
      <c r="BJ43" s="74" t="s">
        <v>266</v>
      </c>
      <c r="BK43" s="74" t="s">
        <v>266</v>
      </c>
      <c r="BL43" s="74" t="s">
        <v>266</v>
      </c>
      <c r="BM43" s="513"/>
      <c r="BN43" s="144" t="s">
        <v>266</v>
      </c>
      <c r="BO43" s="144" t="s">
        <v>266</v>
      </c>
      <c r="BP43" s="515"/>
      <c r="BQ43" s="72">
        <v>3</v>
      </c>
      <c r="BR43" s="72">
        <v>1</v>
      </c>
      <c r="BS43" s="72">
        <v>1</v>
      </c>
      <c r="BT43" s="72">
        <v>3</v>
      </c>
      <c r="BU43" s="72">
        <v>3</v>
      </c>
      <c r="BV43" s="72">
        <v>4</v>
      </c>
      <c r="BW43" s="72">
        <v>4</v>
      </c>
      <c r="BX43" s="74" t="s">
        <v>602</v>
      </c>
      <c r="BY43" s="74" t="s">
        <v>602</v>
      </c>
      <c r="BZ43" s="550"/>
      <c r="CA43" s="554"/>
      <c r="CB43" s="453">
        <v>3</v>
      </c>
      <c r="CC43" s="453">
        <v>3</v>
      </c>
      <c r="CD43" s="453">
        <v>2</v>
      </c>
      <c r="CE43" s="93">
        <v>1</v>
      </c>
      <c r="CF43" s="93">
        <v>0</v>
      </c>
      <c r="CG43" s="93">
        <v>1</v>
      </c>
      <c r="CH43" s="453">
        <v>1</v>
      </c>
      <c r="CI43" s="453">
        <v>3</v>
      </c>
      <c r="CJ43" s="453">
        <v>3</v>
      </c>
      <c r="CK43" s="453">
        <v>4</v>
      </c>
      <c r="CL43" s="453">
        <v>4</v>
      </c>
      <c r="CM43" s="453">
        <v>4</v>
      </c>
      <c r="CN43" s="453">
        <v>4</v>
      </c>
      <c r="CO43" s="453">
        <v>4</v>
      </c>
      <c r="CP43" s="453">
        <v>4</v>
      </c>
      <c r="CQ43" s="453">
        <v>4</v>
      </c>
      <c r="CR43" s="453">
        <v>4</v>
      </c>
      <c r="CS43" s="453">
        <v>4</v>
      </c>
      <c r="CT43" s="453">
        <v>4</v>
      </c>
      <c r="CU43" s="93">
        <v>4</v>
      </c>
      <c r="CV43" s="453">
        <v>4</v>
      </c>
      <c r="CW43" s="556"/>
      <c r="CX43" s="16">
        <v>8</v>
      </c>
      <c r="CY43" s="16">
        <v>62</v>
      </c>
      <c r="CZ43" s="560">
        <v>2865</v>
      </c>
      <c r="DA43" s="569" t="s">
        <v>660</v>
      </c>
      <c r="DB43" s="460">
        <v>62</v>
      </c>
      <c r="DC43" s="203">
        <v>2650</v>
      </c>
      <c r="DD43" s="315">
        <v>2000</v>
      </c>
    </row>
    <row r="44" spans="1:108">
      <c r="A44" s="720">
        <v>255</v>
      </c>
      <c r="B44" s="17" t="s">
        <v>433</v>
      </c>
      <c r="C44" s="19">
        <v>17</v>
      </c>
      <c r="D44" s="19">
        <v>8</v>
      </c>
      <c r="E44" s="19" t="s">
        <v>45</v>
      </c>
      <c r="F44" s="19" t="s">
        <v>107</v>
      </c>
      <c r="G44" s="90">
        <f t="shared" si="2"/>
        <v>8000</v>
      </c>
      <c r="H44" s="439" t="s">
        <v>499</v>
      </c>
      <c r="I44" s="16">
        <v>0</v>
      </c>
      <c r="J44" s="16">
        <v>3000</v>
      </c>
      <c r="K44" s="16">
        <v>4000</v>
      </c>
      <c r="L44" s="16">
        <v>1000</v>
      </c>
      <c r="M44" s="439"/>
      <c r="N44" s="19">
        <v>5</v>
      </c>
      <c r="O44" s="16">
        <v>50</v>
      </c>
      <c r="P44" s="441">
        <f t="shared" si="3"/>
        <v>250</v>
      </c>
      <c r="Q44" s="26" t="s">
        <v>500</v>
      </c>
      <c r="R44" s="443">
        <v>9</v>
      </c>
      <c r="S44" s="478">
        <v>16200</v>
      </c>
      <c r="T44" s="99">
        <v>8600</v>
      </c>
      <c r="U44" s="493">
        <v>8600</v>
      </c>
      <c r="V44" s="509"/>
      <c r="W44" s="510">
        <v>0.5</v>
      </c>
      <c r="X44" s="510">
        <v>0.5</v>
      </c>
      <c r="Y44" s="510">
        <v>0.8</v>
      </c>
      <c r="Z44" s="510">
        <v>0.95</v>
      </c>
      <c r="AA44" s="510">
        <v>0.5</v>
      </c>
      <c r="AB44" s="510">
        <v>0.8</v>
      </c>
      <c r="AC44" s="511"/>
      <c r="AD44" s="39">
        <v>3</v>
      </c>
      <c r="AE44" s="39">
        <v>3</v>
      </c>
      <c r="AF44" s="39">
        <v>4</v>
      </c>
      <c r="AG44" s="39">
        <v>3</v>
      </c>
      <c r="AH44" s="39">
        <v>2</v>
      </c>
      <c r="AI44" s="39">
        <v>4</v>
      </c>
      <c r="AJ44" s="39">
        <v>3</v>
      </c>
      <c r="AK44" s="39">
        <v>4</v>
      </c>
      <c r="AL44" s="39">
        <v>4</v>
      </c>
      <c r="AM44" s="39">
        <v>3</v>
      </c>
      <c r="AN44" s="39">
        <v>4</v>
      </c>
      <c r="AO44" s="39">
        <v>3</v>
      </c>
      <c r="AP44" s="39">
        <v>3</v>
      </c>
      <c r="AQ44" s="39">
        <v>3</v>
      </c>
      <c r="AR44" s="39">
        <v>3</v>
      </c>
      <c r="AS44" s="39">
        <v>3</v>
      </c>
      <c r="AT44" s="39">
        <v>3</v>
      </c>
      <c r="AU44" s="39">
        <v>3</v>
      </c>
      <c r="AV44" s="39">
        <v>3</v>
      </c>
      <c r="AW44" s="39">
        <v>3</v>
      </c>
      <c r="AX44" s="39">
        <v>3</v>
      </c>
      <c r="AY44" s="39">
        <v>2</v>
      </c>
      <c r="AZ44" s="39">
        <v>2</v>
      </c>
      <c r="BA44" s="39">
        <v>3</v>
      </c>
      <c r="BB44" s="39">
        <v>3</v>
      </c>
      <c r="BC44" s="39">
        <v>3</v>
      </c>
      <c r="BD44" s="39">
        <v>3</v>
      </c>
      <c r="BE44" s="39">
        <v>3</v>
      </c>
      <c r="BF44" s="39">
        <v>3</v>
      </c>
      <c r="BG44" s="517">
        <v>3</v>
      </c>
      <c r="BH44" s="504"/>
      <c r="BI44" s="39">
        <v>0</v>
      </c>
      <c r="BJ44" s="39">
        <v>0</v>
      </c>
      <c r="BK44" s="39">
        <v>0</v>
      </c>
      <c r="BL44" s="39">
        <v>1</v>
      </c>
      <c r="BM44" s="513"/>
      <c r="BN44" s="518">
        <v>0</v>
      </c>
      <c r="BO44" s="518">
        <v>1</v>
      </c>
      <c r="BP44" s="515"/>
      <c r="BQ44" s="519">
        <v>4</v>
      </c>
      <c r="BR44" s="519">
        <v>3</v>
      </c>
      <c r="BS44" s="519">
        <v>2</v>
      </c>
      <c r="BT44" s="519">
        <v>3</v>
      </c>
      <c r="BU44" s="519">
        <v>2</v>
      </c>
      <c r="BV44" s="519">
        <v>4</v>
      </c>
      <c r="BW44" s="519">
        <v>4</v>
      </c>
      <c r="BX44" s="30" t="s">
        <v>602</v>
      </c>
      <c r="BY44" s="30" t="s">
        <v>602</v>
      </c>
      <c r="BZ44" s="550"/>
      <c r="CA44" s="554"/>
      <c r="CB44" s="524">
        <v>4</v>
      </c>
      <c r="CC44" s="524">
        <v>4</v>
      </c>
      <c r="CD44" s="524">
        <v>2</v>
      </c>
      <c r="CE44" s="269">
        <v>2</v>
      </c>
      <c r="CF44" s="269">
        <v>2</v>
      </c>
      <c r="CG44" s="269">
        <v>2</v>
      </c>
      <c r="CH44" s="524">
        <v>4</v>
      </c>
      <c r="CI44" s="524">
        <v>4</v>
      </c>
      <c r="CJ44" s="524">
        <v>4</v>
      </c>
      <c r="CK44" s="524">
        <v>3</v>
      </c>
      <c r="CL44" s="524">
        <v>4</v>
      </c>
      <c r="CM44" s="524">
        <v>4</v>
      </c>
      <c r="CN44" s="524">
        <v>3</v>
      </c>
      <c r="CO44" s="524">
        <v>4</v>
      </c>
      <c r="CP44" s="524">
        <v>4</v>
      </c>
      <c r="CQ44" s="524">
        <v>4</v>
      </c>
      <c r="CR44" s="524">
        <v>4</v>
      </c>
      <c r="CS44" s="524">
        <v>4</v>
      </c>
      <c r="CT44" s="524">
        <v>4</v>
      </c>
      <c r="CU44" s="269">
        <v>4</v>
      </c>
      <c r="CV44" s="558">
        <v>4</v>
      </c>
      <c r="CW44" s="556"/>
      <c r="CX44" s="16">
        <v>3</v>
      </c>
      <c r="CY44" s="16">
        <v>135</v>
      </c>
      <c r="CZ44" s="559">
        <v>4100</v>
      </c>
      <c r="DA44" s="569" t="s">
        <v>618</v>
      </c>
      <c r="DB44" s="581">
        <v>50</v>
      </c>
      <c r="DC44" s="203">
        <v>2500</v>
      </c>
      <c r="DD44" s="594">
        <v>2500</v>
      </c>
    </row>
    <row r="45" spans="1:108">
      <c r="A45" s="720">
        <v>269</v>
      </c>
      <c r="B45" s="17" t="s">
        <v>435</v>
      </c>
      <c r="C45" s="90">
        <v>20</v>
      </c>
      <c r="D45" s="18">
        <v>10</v>
      </c>
      <c r="E45" s="90" t="s">
        <v>45</v>
      </c>
      <c r="F45" s="90" t="s">
        <v>516</v>
      </c>
      <c r="G45" s="90">
        <f t="shared" si="2"/>
        <v>4900</v>
      </c>
      <c r="H45" s="439"/>
      <c r="I45" s="18">
        <v>525</v>
      </c>
      <c r="J45" s="18">
        <v>4375</v>
      </c>
      <c r="K45" s="18">
        <v>0</v>
      </c>
      <c r="L45" s="18">
        <v>0</v>
      </c>
      <c r="M45" s="439"/>
      <c r="N45" s="440">
        <v>5</v>
      </c>
      <c r="O45" s="441">
        <v>38</v>
      </c>
      <c r="P45" s="441">
        <f t="shared" si="3"/>
        <v>190</v>
      </c>
      <c r="Q45" s="25" t="s">
        <v>517</v>
      </c>
      <c r="R45" s="447">
        <v>6</v>
      </c>
      <c r="S45" s="477">
        <v>19250</v>
      </c>
      <c r="T45" s="487">
        <v>9250</v>
      </c>
      <c r="U45" s="492">
        <v>8500</v>
      </c>
      <c r="V45" s="509"/>
      <c r="W45" s="87">
        <v>0.2</v>
      </c>
      <c r="X45" s="87">
        <v>0</v>
      </c>
      <c r="Y45" s="87">
        <v>0.9</v>
      </c>
      <c r="Z45" s="87">
        <v>0.9</v>
      </c>
      <c r="AA45" s="87">
        <v>0.1</v>
      </c>
      <c r="AB45" s="87">
        <v>1</v>
      </c>
      <c r="AC45" s="511"/>
      <c r="AD45" s="72">
        <v>3</v>
      </c>
      <c r="AE45" s="72">
        <v>4</v>
      </c>
      <c r="AF45" s="72">
        <v>4</v>
      </c>
      <c r="AG45" s="72">
        <v>4</v>
      </c>
      <c r="AH45" s="72">
        <v>4</v>
      </c>
      <c r="AI45" s="72">
        <v>4</v>
      </c>
      <c r="AJ45" s="72">
        <v>3</v>
      </c>
      <c r="AK45" s="18">
        <v>3</v>
      </c>
      <c r="AL45" s="18">
        <v>3</v>
      </c>
      <c r="AM45" s="18">
        <v>3</v>
      </c>
      <c r="AN45" s="18">
        <v>4</v>
      </c>
      <c r="AO45" s="18">
        <v>2</v>
      </c>
      <c r="AP45" s="18">
        <v>2</v>
      </c>
      <c r="AQ45" s="18">
        <v>2</v>
      </c>
      <c r="AR45" s="18">
        <v>3</v>
      </c>
      <c r="AS45" s="18">
        <v>3</v>
      </c>
      <c r="AT45" s="18">
        <v>4</v>
      </c>
      <c r="AU45" s="18">
        <v>4</v>
      </c>
      <c r="AV45" s="18">
        <v>4</v>
      </c>
      <c r="AW45" s="18">
        <v>4</v>
      </c>
      <c r="AX45" s="18">
        <v>99</v>
      </c>
      <c r="AY45" s="18">
        <v>99</v>
      </c>
      <c r="AZ45" s="18">
        <v>99</v>
      </c>
      <c r="BA45" s="18">
        <v>99</v>
      </c>
      <c r="BB45" s="18">
        <v>4</v>
      </c>
      <c r="BC45" s="18">
        <v>4</v>
      </c>
      <c r="BD45" s="18">
        <v>4</v>
      </c>
      <c r="BE45" s="18">
        <v>4</v>
      </c>
      <c r="BF45" s="18">
        <v>4</v>
      </c>
      <c r="BG45" s="521">
        <v>4</v>
      </c>
      <c r="BH45" s="504"/>
      <c r="BI45" s="18">
        <v>0</v>
      </c>
      <c r="BJ45" s="18">
        <v>2</v>
      </c>
      <c r="BK45" s="18">
        <v>2</v>
      </c>
      <c r="BL45" s="18">
        <v>1</v>
      </c>
      <c r="BM45" s="513"/>
      <c r="BN45" s="526">
        <v>2</v>
      </c>
      <c r="BO45" s="526">
        <v>1</v>
      </c>
      <c r="BP45" s="515"/>
      <c r="BQ45" s="522">
        <v>3</v>
      </c>
      <c r="BR45" s="522">
        <v>1</v>
      </c>
      <c r="BS45" s="522">
        <v>1</v>
      </c>
      <c r="BT45" s="522">
        <v>2</v>
      </c>
      <c r="BU45" s="522">
        <v>2</v>
      </c>
      <c r="BV45" s="522">
        <v>4</v>
      </c>
      <c r="BW45" s="522">
        <v>4</v>
      </c>
      <c r="BX45" s="14" t="s">
        <v>603</v>
      </c>
      <c r="BY45" s="14" t="s">
        <v>603</v>
      </c>
      <c r="BZ45" s="550"/>
      <c r="CA45" s="554"/>
      <c r="CB45" s="522">
        <v>3</v>
      </c>
      <c r="CC45" s="522">
        <v>4</v>
      </c>
      <c r="CD45" s="522">
        <v>2</v>
      </c>
      <c r="CE45" s="526">
        <v>2</v>
      </c>
      <c r="CF45" s="526">
        <v>0</v>
      </c>
      <c r="CG45" s="526">
        <v>0</v>
      </c>
      <c r="CH45" s="522">
        <v>3</v>
      </c>
      <c r="CI45" s="522">
        <v>3</v>
      </c>
      <c r="CJ45" s="522">
        <v>4</v>
      </c>
      <c r="CK45" s="522">
        <v>4</v>
      </c>
      <c r="CL45" s="522">
        <v>4</v>
      </c>
      <c r="CM45" s="522">
        <v>4</v>
      </c>
      <c r="CN45" s="522">
        <v>3</v>
      </c>
      <c r="CO45" s="522">
        <v>4</v>
      </c>
      <c r="CP45" s="522">
        <v>3</v>
      </c>
      <c r="CQ45" s="522">
        <v>4</v>
      </c>
      <c r="CR45" s="522">
        <v>4</v>
      </c>
      <c r="CS45" s="522">
        <v>3</v>
      </c>
      <c r="CT45" s="522">
        <v>4</v>
      </c>
      <c r="CU45" s="526">
        <v>3</v>
      </c>
      <c r="CV45" s="522">
        <v>3</v>
      </c>
      <c r="CW45" s="556"/>
      <c r="CX45" s="18">
        <v>3</v>
      </c>
      <c r="CY45" s="18">
        <v>42</v>
      </c>
      <c r="CZ45" s="557">
        <v>7600</v>
      </c>
      <c r="DA45" s="584" t="s">
        <v>626</v>
      </c>
      <c r="DB45" s="516">
        <v>36</v>
      </c>
      <c r="DC45" s="583">
        <v>2000</v>
      </c>
      <c r="DD45" s="595">
        <v>1500</v>
      </c>
    </row>
    <row r="46" spans="1:108">
      <c r="A46" s="720">
        <v>270</v>
      </c>
      <c r="B46" s="17" t="s">
        <v>440</v>
      </c>
      <c r="C46" s="90">
        <v>75</v>
      </c>
      <c r="D46" s="18">
        <v>30</v>
      </c>
      <c r="E46" s="90" t="s">
        <v>509</v>
      </c>
      <c r="F46" s="90" t="s">
        <v>510</v>
      </c>
      <c r="G46" s="90">
        <f t="shared" si="2"/>
        <v>50400</v>
      </c>
      <c r="H46" s="439"/>
      <c r="I46" s="18">
        <v>18000</v>
      </c>
      <c r="J46" s="18">
        <v>18000</v>
      </c>
      <c r="K46" s="18">
        <v>14400</v>
      </c>
      <c r="L46" s="18">
        <v>0</v>
      </c>
      <c r="M46" s="439"/>
      <c r="N46" s="90">
        <v>5</v>
      </c>
      <c r="O46" s="18">
        <v>48</v>
      </c>
      <c r="P46" s="441">
        <f t="shared" si="3"/>
        <v>240</v>
      </c>
      <c r="Q46" s="25" t="s">
        <v>498</v>
      </c>
      <c r="R46" s="447">
        <v>10</v>
      </c>
      <c r="S46" s="477">
        <v>61300</v>
      </c>
      <c r="T46" s="81">
        <v>5000</v>
      </c>
      <c r="U46" s="492">
        <v>5000</v>
      </c>
      <c r="V46" s="509"/>
      <c r="W46" s="87">
        <v>0.8</v>
      </c>
      <c r="X46" s="87">
        <v>0.4</v>
      </c>
      <c r="Y46" s="87">
        <v>0.87</v>
      </c>
      <c r="Z46" s="87">
        <v>0.99</v>
      </c>
      <c r="AA46" s="87">
        <v>0.02</v>
      </c>
      <c r="AB46" s="87">
        <v>0.95</v>
      </c>
      <c r="AC46" s="511"/>
      <c r="AD46" s="72">
        <v>99</v>
      </c>
      <c r="AE46" s="72">
        <v>2</v>
      </c>
      <c r="AF46" s="72">
        <v>4</v>
      </c>
      <c r="AG46" s="72">
        <v>1</v>
      </c>
      <c r="AH46" s="72">
        <v>3</v>
      </c>
      <c r="AI46" s="72">
        <v>4</v>
      </c>
      <c r="AJ46" s="72">
        <v>99</v>
      </c>
      <c r="AK46" s="18">
        <v>3</v>
      </c>
      <c r="AL46" s="18">
        <v>3</v>
      </c>
      <c r="AM46" s="18">
        <v>3</v>
      </c>
      <c r="AN46" s="18">
        <v>3</v>
      </c>
      <c r="AO46" s="18">
        <v>2</v>
      </c>
      <c r="AP46" s="18">
        <v>2</v>
      </c>
      <c r="AQ46" s="18">
        <v>2</v>
      </c>
      <c r="AR46" s="18">
        <v>3</v>
      </c>
      <c r="AS46" s="18">
        <v>3</v>
      </c>
      <c r="AT46" s="18">
        <v>3</v>
      </c>
      <c r="AU46" s="18">
        <v>3</v>
      </c>
      <c r="AV46" s="18">
        <v>4</v>
      </c>
      <c r="AW46" s="18">
        <v>3</v>
      </c>
      <c r="AX46" s="18">
        <v>99</v>
      </c>
      <c r="AY46" s="18">
        <v>99</v>
      </c>
      <c r="AZ46" s="18">
        <v>99</v>
      </c>
      <c r="BA46" s="18">
        <v>99</v>
      </c>
      <c r="BB46" s="18">
        <v>3</v>
      </c>
      <c r="BC46" s="18">
        <v>3</v>
      </c>
      <c r="BD46" s="18">
        <v>3</v>
      </c>
      <c r="BE46" s="18">
        <v>99</v>
      </c>
      <c r="BF46" s="18">
        <v>3</v>
      </c>
      <c r="BG46" s="521">
        <v>3</v>
      </c>
      <c r="BH46" s="504"/>
      <c r="BI46" s="14" t="s">
        <v>266</v>
      </c>
      <c r="BJ46" s="14" t="s">
        <v>266</v>
      </c>
      <c r="BK46" s="14" t="s">
        <v>266</v>
      </c>
      <c r="BL46" s="14" t="s">
        <v>266</v>
      </c>
      <c r="BM46" s="513"/>
      <c r="BN46" s="152" t="s">
        <v>266</v>
      </c>
      <c r="BO46" s="152" t="s">
        <v>266</v>
      </c>
      <c r="BP46" s="515"/>
      <c r="BQ46" s="522">
        <v>4</v>
      </c>
      <c r="BR46" s="522">
        <v>2</v>
      </c>
      <c r="BS46" s="522">
        <v>2</v>
      </c>
      <c r="BT46" s="522">
        <v>4</v>
      </c>
      <c r="BU46" s="522">
        <v>3</v>
      </c>
      <c r="BV46" s="522">
        <v>4</v>
      </c>
      <c r="BW46" s="522">
        <v>4</v>
      </c>
      <c r="BX46" s="14" t="s">
        <v>505</v>
      </c>
      <c r="BY46" s="14" t="s">
        <v>505</v>
      </c>
      <c r="BZ46" s="550"/>
      <c r="CA46" s="554"/>
      <c r="CB46" s="522">
        <v>3</v>
      </c>
      <c r="CC46" s="522">
        <v>2</v>
      </c>
      <c r="CD46" s="522">
        <v>2</v>
      </c>
      <c r="CE46" s="526">
        <v>2</v>
      </c>
      <c r="CF46" s="526">
        <v>1</v>
      </c>
      <c r="CG46" s="526">
        <v>99</v>
      </c>
      <c r="CH46" s="522">
        <v>4</v>
      </c>
      <c r="CI46" s="522">
        <v>99</v>
      </c>
      <c r="CJ46" s="522">
        <v>99</v>
      </c>
      <c r="CK46" s="522">
        <v>1</v>
      </c>
      <c r="CL46" s="522">
        <v>3</v>
      </c>
      <c r="CM46" s="522">
        <v>3</v>
      </c>
      <c r="CN46" s="522">
        <v>3</v>
      </c>
      <c r="CO46" s="522">
        <v>3</v>
      </c>
      <c r="CP46" s="522">
        <v>2</v>
      </c>
      <c r="CQ46" s="522">
        <v>4</v>
      </c>
      <c r="CR46" s="522">
        <v>4</v>
      </c>
      <c r="CS46" s="522">
        <v>4</v>
      </c>
      <c r="CT46" s="522">
        <v>4</v>
      </c>
      <c r="CU46" s="526">
        <v>4</v>
      </c>
      <c r="CV46" s="522">
        <v>3</v>
      </c>
      <c r="CW46" s="556"/>
      <c r="CX46" s="18">
        <v>3</v>
      </c>
      <c r="CY46" s="18">
        <v>104</v>
      </c>
      <c r="CZ46" s="562">
        <v>3450</v>
      </c>
      <c r="DA46" s="584" t="s">
        <v>624</v>
      </c>
      <c r="DB46" s="516">
        <v>75</v>
      </c>
      <c r="DC46" s="203">
        <v>3000</v>
      </c>
      <c r="DD46" s="595">
        <v>2000</v>
      </c>
    </row>
    <row r="47" spans="1:108">
      <c r="A47" s="720">
        <v>281</v>
      </c>
      <c r="B47" s="17" t="s">
        <v>439</v>
      </c>
      <c r="C47" s="446">
        <v>45</v>
      </c>
      <c r="D47" s="19">
        <v>32</v>
      </c>
      <c r="E47" s="19">
        <v>0</v>
      </c>
      <c r="F47" s="19">
        <v>12050</v>
      </c>
      <c r="G47" s="90">
        <f t="shared" si="2"/>
        <v>12050</v>
      </c>
      <c r="H47" s="439"/>
      <c r="I47" s="19">
        <v>200</v>
      </c>
      <c r="J47" s="19">
        <v>11250</v>
      </c>
      <c r="K47" s="19">
        <v>300</v>
      </c>
      <c r="L47" s="19">
        <v>300</v>
      </c>
      <c r="M47" s="439"/>
      <c r="N47" s="19">
        <v>5</v>
      </c>
      <c r="O47" s="16">
        <v>50</v>
      </c>
      <c r="P47" s="441">
        <f t="shared" si="3"/>
        <v>250</v>
      </c>
      <c r="Q47" s="170" t="s">
        <v>498</v>
      </c>
      <c r="R47" s="443">
        <v>8</v>
      </c>
      <c r="S47" s="478">
        <v>14000</v>
      </c>
      <c r="T47" s="99">
        <v>10000</v>
      </c>
      <c r="U47" s="493">
        <v>9000</v>
      </c>
      <c r="V47" s="509"/>
      <c r="W47" s="87">
        <v>0.95</v>
      </c>
      <c r="X47" s="87">
        <v>0.1</v>
      </c>
      <c r="Y47" s="87">
        <v>0.65</v>
      </c>
      <c r="Z47" s="87">
        <v>0.95</v>
      </c>
      <c r="AA47" s="87">
        <v>0.4</v>
      </c>
      <c r="AB47" s="87">
        <v>0.7</v>
      </c>
      <c r="AC47" s="511"/>
      <c r="AD47" s="72">
        <v>3</v>
      </c>
      <c r="AE47" s="72">
        <v>3</v>
      </c>
      <c r="AF47" s="72">
        <v>2</v>
      </c>
      <c r="AG47" s="72">
        <v>1</v>
      </c>
      <c r="AH47" s="72">
        <v>3</v>
      </c>
      <c r="AI47" s="72">
        <v>3</v>
      </c>
      <c r="AJ47" s="72">
        <v>3</v>
      </c>
      <c r="AK47" s="72">
        <v>2</v>
      </c>
      <c r="AL47" s="72">
        <v>3</v>
      </c>
      <c r="AM47" s="72">
        <v>3</v>
      </c>
      <c r="AN47" s="72">
        <v>3</v>
      </c>
      <c r="AO47" s="72">
        <v>2</v>
      </c>
      <c r="AP47" s="72">
        <v>3</v>
      </c>
      <c r="AQ47" s="72">
        <v>3</v>
      </c>
      <c r="AR47" s="72">
        <v>2</v>
      </c>
      <c r="AS47" s="72">
        <v>3</v>
      </c>
      <c r="AT47" s="72">
        <v>3</v>
      </c>
      <c r="AU47" s="72">
        <v>2</v>
      </c>
      <c r="AV47" s="72">
        <v>3</v>
      </c>
      <c r="AW47" s="72">
        <v>3</v>
      </c>
      <c r="AX47" s="72">
        <v>2</v>
      </c>
      <c r="AY47" s="72">
        <v>2</v>
      </c>
      <c r="AZ47" s="72">
        <v>2</v>
      </c>
      <c r="BA47" s="72">
        <v>3</v>
      </c>
      <c r="BB47" s="72">
        <v>4</v>
      </c>
      <c r="BC47" s="72">
        <v>3</v>
      </c>
      <c r="BD47" s="72">
        <v>3</v>
      </c>
      <c r="BE47" s="72">
        <v>4</v>
      </c>
      <c r="BF47" s="72">
        <v>3</v>
      </c>
      <c r="BG47" s="525">
        <v>3</v>
      </c>
      <c r="BH47" s="504"/>
      <c r="BI47" s="72">
        <v>3</v>
      </c>
      <c r="BJ47" s="72">
        <v>0</v>
      </c>
      <c r="BK47" s="72">
        <v>0</v>
      </c>
      <c r="BL47" s="72">
        <v>0</v>
      </c>
      <c r="BM47" s="513"/>
      <c r="BN47" s="269">
        <v>1</v>
      </c>
      <c r="BO47" s="269">
        <v>1</v>
      </c>
      <c r="BP47" s="515"/>
      <c r="BQ47" s="524">
        <v>4</v>
      </c>
      <c r="BR47" s="524">
        <v>3</v>
      </c>
      <c r="BS47" s="524">
        <v>3</v>
      </c>
      <c r="BT47" s="524">
        <v>4</v>
      </c>
      <c r="BU47" s="524">
        <v>3</v>
      </c>
      <c r="BV47" s="524">
        <v>4</v>
      </c>
      <c r="BW47" s="524">
        <v>4</v>
      </c>
      <c r="BX47" s="74" t="s">
        <v>602</v>
      </c>
      <c r="BY47" s="74" t="s">
        <v>602</v>
      </c>
      <c r="BZ47" s="550"/>
      <c r="CA47" s="554"/>
      <c r="CB47" s="524">
        <v>3</v>
      </c>
      <c r="CC47" s="524">
        <v>3</v>
      </c>
      <c r="CD47" s="524">
        <v>2</v>
      </c>
      <c r="CE47" s="269">
        <v>1</v>
      </c>
      <c r="CF47" s="269">
        <v>1</v>
      </c>
      <c r="CG47" s="269">
        <v>2</v>
      </c>
      <c r="CH47" s="524">
        <v>4</v>
      </c>
      <c r="CI47" s="524">
        <v>3</v>
      </c>
      <c r="CJ47" s="524">
        <v>3</v>
      </c>
      <c r="CK47" s="524">
        <v>4</v>
      </c>
      <c r="CL47" s="524">
        <v>4</v>
      </c>
      <c r="CM47" s="524">
        <v>3</v>
      </c>
      <c r="CN47" s="524">
        <v>3</v>
      </c>
      <c r="CO47" s="524">
        <v>3</v>
      </c>
      <c r="CP47" s="524">
        <v>3</v>
      </c>
      <c r="CQ47" s="524">
        <v>4</v>
      </c>
      <c r="CR47" s="524">
        <v>4</v>
      </c>
      <c r="CS47" s="524">
        <v>4</v>
      </c>
      <c r="CT47" s="524">
        <v>4</v>
      </c>
      <c r="CU47" s="269">
        <v>4</v>
      </c>
      <c r="CV47" s="524">
        <v>3</v>
      </c>
      <c r="CW47" s="556"/>
      <c r="CX47" s="16">
        <v>11</v>
      </c>
      <c r="CY47" s="16">
        <v>190</v>
      </c>
      <c r="CZ47" s="560">
        <v>3000</v>
      </c>
      <c r="DA47" s="569" t="s">
        <v>623</v>
      </c>
      <c r="DB47" s="581">
        <v>140</v>
      </c>
      <c r="DC47" s="203">
        <v>3000</v>
      </c>
      <c r="DD47" s="594">
        <v>2500</v>
      </c>
    </row>
    <row r="48" spans="1:108">
      <c r="A48" s="720">
        <v>282</v>
      </c>
      <c r="B48" s="17" t="s">
        <v>467</v>
      </c>
      <c r="C48" s="19">
        <v>9</v>
      </c>
      <c r="D48" s="210">
        <v>9</v>
      </c>
      <c r="E48" s="19">
        <v>0</v>
      </c>
      <c r="F48" s="19">
        <v>1100</v>
      </c>
      <c r="G48" s="90">
        <f t="shared" si="2"/>
        <v>1100</v>
      </c>
      <c r="H48" s="439"/>
      <c r="I48" s="107">
        <v>600</v>
      </c>
      <c r="J48" s="107">
        <v>500</v>
      </c>
      <c r="K48" s="107">
        <v>0</v>
      </c>
      <c r="L48" s="107">
        <v>0</v>
      </c>
      <c r="M48" s="439"/>
      <c r="N48" s="444">
        <v>4</v>
      </c>
      <c r="O48" s="312">
        <v>40</v>
      </c>
      <c r="P48" s="441">
        <f t="shared" si="3"/>
        <v>160</v>
      </c>
      <c r="Q48" s="28" t="s">
        <v>552</v>
      </c>
      <c r="R48" s="40">
        <v>4</v>
      </c>
      <c r="S48" s="482">
        <v>3200</v>
      </c>
      <c r="T48" s="99">
        <v>3200</v>
      </c>
      <c r="U48" s="493">
        <v>2900</v>
      </c>
      <c r="V48" s="509"/>
      <c r="W48" s="87">
        <v>0.2</v>
      </c>
      <c r="X48" s="87">
        <v>0.15</v>
      </c>
      <c r="Y48" s="87">
        <v>0.7</v>
      </c>
      <c r="Z48" s="87">
        <v>0.85</v>
      </c>
      <c r="AA48" s="87">
        <v>0.7</v>
      </c>
      <c r="AB48" s="87">
        <v>0.35</v>
      </c>
      <c r="AC48" s="511"/>
      <c r="AD48" s="72">
        <v>99</v>
      </c>
      <c r="AE48" s="72">
        <v>4</v>
      </c>
      <c r="AF48" s="72">
        <v>4</v>
      </c>
      <c r="AG48" s="72">
        <v>4</v>
      </c>
      <c r="AH48" s="72">
        <v>4</v>
      </c>
      <c r="AI48" s="72">
        <v>3</v>
      </c>
      <c r="AJ48" s="72">
        <v>99</v>
      </c>
      <c r="AK48" s="72">
        <v>3</v>
      </c>
      <c r="AL48" s="72">
        <v>3</v>
      </c>
      <c r="AM48" s="72">
        <v>3</v>
      </c>
      <c r="AN48" s="72">
        <v>4</v>
      </c>
      <c r="AO48" s="72">
        <v>3</v>
      </c>
      <c r="AP48" s="72">
        <v>3</v>
      </c>
      <c r="AQ48" s="72">
        <v>3</v>
      </c>
      <c r="AR48" s="72">
        <v>2</v>
      </c>
      <c r="AS48" s="72">
        <v>2</v>
      </c>
      <c r="AT48" s="72">
        <v>3</v>
      </c>
      <c r="AU48" s="72">
        <v>3</v>
      </c>
      <c r="AV48" s="72">
        <v>3</v>
      </c>
      <c r="AW48" s="72">
        <v>2</v>
      </c>
      <c r="AX48" s="72">
        <v>2</v>
      </c>
      <c r="AY48" s="72">
        <v>2</v>
      </c>
      <c r="AZ48" s="72">
        <v>99</v>
      </c>
      <c r="BA48" s="72">
        <v>3</v>
      </c>
      <c r="BB48" s="72">
        <v>3</v>
      </c>
      <c r="BC48" s="72">
        <v>3</v>
      </c>
      <c r="BD48" s="72">
        <v>2</v>
      </c>
      <c r="BE48" s="72">
        <v>3</v>
      </c>
      <c r="BF48" s="72">
        <v>3</v>
      </c>
      <c r="BG48" s="525">
        <v>3</v>
      </c>
      <c r="BH48" s="504"/>
      <c r="BI48" s="74" t="s">
        <v>52</v>
      </c>
      <c r="BJ48" s="74" t="s">
        <v>52</v>
      </c>
      <c r="BK48" s="74" t="s">
        <v>52</v>
      </c>
      <c r="BL48" s="74" t="s">
        <v>52</v>
      </c>
      <c r="BM48" s="513"/>
      <c r="BN48" s="242" t="s">
        <v>52</v>
      </c>
      <c r="BO48" s="242" t="s">
        <v>52</v>
      </c>
      <c r="BP48" s="515"/>
      <c r="BQ48" s="72">
        <v>4</v>
      </c>
      <c r="BR48" s="72">
        <v>3</v>
      </c>
      <c r="BS48" s="72">
        <v>3</v>
      </c>
      <c r="BT48" s="72">
        <v>3</v>
      </c>
      <c r="BU48" s="72">
        <v>3</v>
      </c>
      <c r="BV48" s="72">
        <v>4</v>
      </c>
      <c r="BW48" s="72">
        <v>4</v>
      </c>
      <c r="BX48" s="74" t="s">
        <v>603</v>
      </c>
      <c r="BY48" s="74" t="s">
        <v>603</v>
      </c>
      <c r="BZ48" s="550"/>
      <c r="CA48" s="554"/>
      <c r="CB48" s="170"/>
      <c r="CC48" s="170"/>
      <c r="CD48" s="170"/>
      <c r="CE48" s="228"/>
      <c r="CF48" s="228"/>
      <c r="CG48" s="228"/>
      <c r="CH48" s="170"/>
      <c r="CI48" s="170"/>
      <c r="CJ48" s="170"/>
      <c r="CK48" s="170"/>
      <c r="CL48" s="170"/>
      <c r="CM48" s="170"/>
      <c r="CN48" s="170"/>
      <c r="CO48" s="170"/>
      <c r="CP48" s="170"/>
      <c r="CQ48" s="170"/>
      <c r="CR48" s="170"/>
      <c r="CS48" s="170"/>
      <c r="CT48" s="170"/>
      <c r="CU48" s="228"/>
      <c r="CV48" s="170"/>
      <c r="CW48" s="556"/>
      <c r="CX48" s="15"/>
      <c r="CY48" s="15"/>
      <c r="CZ48" s="560"/>
      <c r="DA48" s="569"/>
      <c r="DB48" s="459"/>
      <c r="DC48" s="203">
        <v>0</v>
      </c>
      <c r="DD48" s="315">
        <v>0</v>
      </c>
    </row>
    <row r="49" spans="1:108">
      <c r="A49" s="720">
        <v>403</v>
      </c>
      <c r="B49" s="17" t="s">
        <v>466</v>
      </c>
      <c r="C49" s="19">
        <v>53</v>
      </c>
      <c r="D49" s="16">
        <v>12</v>
      </c>
      <c r="E49" s="19">
        <v>0</v>
      </c>
      <c r="F49" s="19">
        <v>8010</v>
      </c>
      <c r="G49" s="90">
        <f t="shared" si="2"/>
        <v>8010</v>
      </c>
      <c r="H49" s="439"/>
      <c r="I49" s="19">
        <v>4860</v>
      </c>
      <c r="J49" s="19">
        <v>1575</v>
      </c>
      <c r="K49" s="19">
        <v>1575</v>
      </c>
      <c r="L49" s="19">
        <v>0</v>
      </c>
      <c r="M49" s="439"/>
      <c r="N49" s="459">
        <v>2</v>
      </c>
      <c r="O49" s="367">
        <v>45</v>
      </c>
      <c r="P49" s="441">
        <f t="shared" si="3"/>
        <v>90</v>
      </c>
      <c r="Q49" s="28" t="s">
        <v>550</v>
      </c>
      <c r="R49" s="40">
        <v>11</v>
      </c>
      <c r="S49" s="482">
        <v>25500</v>
      </c>
      <c r="T49" s="99">
        <v>7200</v>
      </c>
      <c r="U49" s="493">
        <v>7200</v>
      </c>
      <c r="V49" s="509"/>
      <c r="W49" s="536">
        <v>0.9</v>
      </c>
      <c r="X49" s="536">
        <v>0.05</v>
      </c>
      <c r="Y49" s="536">
        <v>0.9</v>
      </c>
      <c r="Z49" s="536">
        <v>0.95</v>
      </c>
      <c r="AA49" s="536">
        <v>0.05</v>
      </c>
      <c r="AB49" s="536">
        <v>0.4</v>
      </c>
      <c r="AC49" s="511"/>
      <c r="AD49" s="72">
        <v>4</v>
      </c>
      <c r="AE49" s="72">
        <v>4</v>
      </c>
      <c r="AF49" s="72">
        <v>3</v>
      </c>
      <c r="AG49" s="72">
        <v>3</v>
      </c>
      <c r="AH49" s="72">
        <v>3</v>
      </c>
      <c r="AI49" s="72">
        <v>3</v>
      </c>
      <c r="AJ49" s="72">
        <v>4</v>
      </c>
      <c r="AK49" s="16">
        <v>2</v>
      </c>
      <c r="AL49" s="16">
        <v>2</v>
      </c>
      <c r="AM49" s="16">
        <v>3</v>
      </c>
      <c r="AN49" s="16">
        <v>4</v>
      </c>
      <c r="AO49" s="16">
        <v>3</v>
      </c>
      <c r="AP49" s="16">
        <v>3</v>
      </c>
      <c r="AQ49" s="16">
        <v>3</v>
      </c>
      <c r="AR49" s="16">
        <v>3</v>
      </c>
      <c r="AS49" s="16">
        <v>3</v>
      </c>
      <c r="AT49" s="16">
        <v>2</v>
      </c>
      <c r="AU49" s="16">
        <v>4</v>
      </c>
      <c r="AV49" s="16">
        <v>4</v>
      </c>
      <c r="AW49" s="16">
        <v>4</v>
      </c>
      <c r="AX49" s="16">
        <v>2</v>
      </c>
      <c r="AY49" s="16">
        <v>2</v>
      </c>
      <c r="AZ49" s="16">
        <v>2</v>
      </c>
      <c r="BA49" s="16">
        <v>2</v>
      </c>
      <c r="BB49" s="16">
        <v>3</v>
      </c>
      <c r="BC49" s="16">
        <v>2</v>
      </c>
      <c r="BD49" s="16">
        <v>3</v>
      </c>
      <c r="BE49" s="16">
        <v>3</v>
      </c>
      <c r="BF49" s="16">
        <v>3</v>
      </c>
      <c r="BG49" s="464">
        <v>4</v>
      </c>
      <c r="BH49" s="504"/>
      <c r="BI49" s="16">
        <v>0</v>
      </c>
      <c r="BJ49" s="16">
        <v>3</v>
      </c>
      <c r="BK49" s="16">
        <v>0</v>
      </c>
      <c r="BL49" s="16">
        <v>0</v>
      </c>
      <c r="BM49" s="513"/>
      <c r="BN49" s="93">
        <v>3</v>
      </c>
      <c r="BO49" s="93">
        <v>0</v>
      </c>
      <c r="BP49" s="515"/>
      <c r="BQ49" s="16">
        <v>4</v>
      </c>
      <c r="BR49" s="16">
        <v>3</v>
      </c>
      <c r="BS49" s="16">
        <v>2</v>
      </c>
      <c r="BT49" s="16">
        <v>3</v>
      </c>
      <c r="BU49" s="16">
        <v>2</v>
      </c>
      <c r="BV49" s="16">
        <v>4</v>
      </c>
      <c r="BW49" s="16">
        <v>4</v>
      </c>
      <c r="BX49" s="15" t="s">
        <v>603</v>
      </c>
      <c r="BY49" s="15" t="s">
        <v>603</v>
      </c>
      <c r="BZ49" s="550"/>
      <c r="CA49" s="554"/>
      <c r="CB49" s="453">
        <v>3</v>
      </c>
      <c r="CC49" s="453">
        <v>3</v>
      </c>
      <c r="CD49" s="453">
        <v>2</v>
      </c>
      <c r="CE49" s="93">
        <v>2</v>
      </c>
      <c r="CF49" s="93">
        <v>1</v>
      </c>
      <c r="CG49" s="93">
        <v>0</v>
      </c>
      <c r="CH49" s="453">
        <v>3</v>
      </c>
      <c r="CI49" s="453">
        <v>4</v>
      </c>
      <c r="CJ49" s="453">
        <v>3</v>
      </c>
      <c r="CK49" s="453">
        <v>4</v>
      </c>
      <c r="CL49" s="453">
        <v>4</v>
      </c>
      <c r="CM49" s="453">
        <v>4</v>
      </c>
      <c r="CN49" s="93">
        <v>4</v>
      </c>
      <c r="CO49" s="93">
        <v>3</v>
      </c>
      <c r="CP49" s="93">
        <v>3</v>
      </c>
      <c r="CQ49" s="93">
        <v>3</v>
      </c>
      <c r="CR49" s="93">
        <v>3</v>
      </c>
      <c r="CS49" s="93">
        <v>4</v>
      </c>
      <c r="CT49" s="453">
        <v>3</v>
      </c>
      <c r="CU49" s="93">
        <v>3</v>
      </c>
      <c r="CV49" s="453">
        <v>3</v>
      </c>
      <c r="CW49" s="556"/>
      <c r="CX49" s="16">
        <v>4</v>
      </c>
      <c r="CY49" s="16">
        <v>130</v>
      </c>
      <c r="CZ49" s="560">
        <v>8500</v>
      </c>
      <c r="DA49" s="569" t="s">
        <v>653</v>
      </c>
      <c r="DB49" s="367">
        <v>75</v>
      </c>
      <c r="DC49" s="203">
        <v>4500</v>
      </c>
      <c r="DD49" s="315">
        <v>2500</v>
      </c>
    </row>
    <row r="50" spans="1:108">
      <c r="A50" s="720">
        <v>404</v>
      </c>
      <c r="B50" s="17" t="s">
        <v>435</v>
      </c>
      <c r="C50" s="90">
        <v>20</v>
      </c>
      <c r="D50" s="18">
        <v>8</v>
      </c>
      <c r="E50" s="90" t="s">
        <v>45</v>
      </c>
      <c r="F50" s="90" t="s">
        <v>118</v>
      </c>
      <c r="G50" s="90">
        <f t="shared" si="2"/>
        <v>2000</v>
      </c>
      <c r="H50" s="439"/>
      <c r="I50" s="18">
        <v>0</v>
      </c>
      <c r="J50" s="18">
        <v>2000</v>
      </c>
      <c r="K50" s="18">
        <v>0</v>
      </c>
      <c r="L50" s="18">
        <v>0</v>
      </c>
      <c r="M50" s="439"/>
      <c r="N50" s="440">
        <v>2.5</v>
      </c>
      <c r="O50" s="441">
        <v>49</v>
      </c>
      <c r="P50" s="441">
        <f t="shared" si="3"/>
        <v>122.5</v>
      </c>
      <c r="Q50" s="25" t="s">
        <v>517</v>
      </c>
      <c r="R50" s="447">
        <v>9</v>
      </c>
      <c r="S50" s="477">
        <v>8500</v>
      </c>
      <c r="T50" s="487">
        <v>8500</v>
      </c>
      <c r="U50" s="492">
        <v>7000</v>
      </c>
      <c r="V50" s="280"/>
      <c r="W50" s="87">
        <v>0.01</v>
      </c>
      <c r="X50" s="87">
        <v>0.01</v>
      </c>
      <c r="Y50" s="87">
        <v>0.8</v>
      </c>
      <c r="Z50" s="87">
        <v>1</v>
      </c>
      <c r="AA50" s="87">
        <v>0</v>
      </c>
      <c r="AB50" s="87">
        <v>0.8</v>
      </c>
      <c r="AC50" s="511"/>
      <c r="AD50" s="72">
        <v>2</v>
      </c>
      <c r="AE50" s="72">
        <v>3</v>
      </c>
      <c r="AF50" s="72">
        <v>3</v>
      </c>
      <c r="AG50" s="72">
        <v>2</v>
      </c>
      <c r="AH50" s="72">
        <v>2</v>
      </c>
      <c r="AI50" s="72">
        <v>2</v>
      </c>
      <c r="AJ50" s="72">
        <v>2</v>
      </c>
      <c r="AK50" s="18">
        <v>3</v>
      </c>
      <c r="AL50" s="18">
        <v>3</v>
      </c>
      <c r="AM50" s="18">
        <v>2</v>
      </c>
      <c r="AN50" s="18">
        <v>4</v>
      </c>
      <c r="AO50" s="18">
        <v>2</v>
      </c>
      <c r="AP50" s="18">
        <v>2</v>
      </c>
      <c r="AQ50" s="18">
        <v>2</v>
      </c>
      <c r="AR50" s="18">
        <v>1</v>
      </c>
      <c r="AS50" s="18">
        <v>2</v>
      </c>
      <c r="AT50" s="18">
        <v>99</v>
      </c>
      <c r="AU50" s="18">
        <v>4</v>
      </c>
      <c r="AV50" s="18">
        <v>3</v>
      </c>
      <c r="AW50" s="18">
        <v>3</v>
      </c>
      <c r="AX50" s="18">
        <v>2</v>
      </c>
      <c r="AY50" s="18">
        <v>2</v>
      </c>
      <c r="AZ50" s="18">
        <v>2</v>
      </c>
      <c r="BA50" s="18">
        <v>2</v>
      </c>
      <c r="BB50" s="18">
        <v>3</v>
      </c>
      <c r="BC50" s="18">
        <v>4</v>
      </c>
      <c r="BD50" s="18">
        <v>3</v>
      </c>
      <c r="BE50" s="18">
        <v>3</v>
      </c>
      <c r="BF50" s="18">
        <v>3</v>
      </c>
      <c r="BG50" s="521">
        <v>3</v>
      </c>
      <c r="BH50" s="504"/>
      <c r="BI50" s="18">
        <v>0</v>
      </c>
      <c r="BJ50" s="18">
        <v>0</v>
      </c>
      <c r="BK50" s="18">
        <v>2</v>
      </c>
      <c r="BL50" s="18">
        <v>2</v>
      </c>
      <c r="BM50" s="513"/>
      <c r="BN50" s="526">
        <v>5</v>
      </c>
      <c r="BO50" s="526">
        <v>2</v>
      </c>
      <c r="BP50" s="515"/>
      <c r="BQ50" s="522">
        <v>3</v>
      </c>
      <c r="BR50" s="522">
        <v>3</v>
      </c>
      <c r="BS50" s="522">
        <v>1</v>
      </c>
      <c r="BT50" s="522">
        <v>3</v>
      </c>
      <c r="BU50" s="522">
        <v>2</v>
      </c>
      <c r="BV50" s="522">
        <v>4</v>
      </c>
      <c r="BW50" s="522">
        <v>4</v>
      </c>
      <c r="BX50" s="14" t="s">
        <v>602</v>
      </c>
      <c r="BY50" s="14" t="s">
        <v>505</v>
      </c>
      <c r="BZ50" s="550"/>
      <c r="CA50" s="554"/>
      <c r="CB50" s="522">
        <v>3</v>
      </c>
      <c r="CC50" s="522">
        <v>3</v>
      </c>
      <c r="CD50" s="522">
        <v>1</v>
      </c>
      <c r="CE50" s="526">
        <v>1</v>
      </c>
      <c r="CF50" s="526">
        <v>1</v>
      </c>
      <c r="CG50" s="526">
        <v>1</v>
      </c>
      <c r="CH50" s="522">
        <v>2</v>
      </c>
      <c r="CI50" s="522">
        <v>3</v>
      </c>
      <c r="CJ50" s="522">
        <v>3</v>
      </c>
      <c r="CK50" s="522">
        <v>3</v>
      </c>
      <c r="CL50" s="522">
        <v>3</v>
      </c>
      <c r="CM50" s="522">
        <v>3</v>
      </c>
      <c r="CN50" s="522">
        <v>4</v>
      </c>
      <c r="CO50" s="522">
        <v>3</v>
      </c>
      <c r="CP50" s="522">
        <v>3</v>
      </c>
      <c r="CQ50" s="522">
        <v>3</v>
      </c>
      <c r="CR50" s="522">
        <v>3</v>
      </c>
      <c r="CS50" s="522">
        <v>4</v>
      </c>
      <c r="CT50" s="522">
        <v>3</v>
      </c>
      <c r="CU50" s="526">
        <v>3</v>
      </c>
      <c r="CV50" s="522">
        <v>3</v>
      </c>
      <c r="CW50" s="556"/>
      <c r="CX50" s="18">
        <v>3</v>
      </c>
      <c r="CY50" s="18">
        <v>65</v>
      </c>
      <c r="CZ50" s="557">
        <v>2850</v>
      </c>
      <c r="DA50" s="584" t="s">
        <v>633</v>
      </c>
      <c r="DB50" s="441">
        <v>34</v>
      </c>
      <c r="DC50" s="583">
        <v>2850</v>
      </c>
      <c r="DD50" s="593">
        <v>1500</v>
      </c>
    </row>
    <row r="51" spans="1:108">
      <c r="A51" s="720">
        <v>417</v>
      </c>
      <c r="B51" s="17" t="s">
        <v>464</v>
      </c>
      <c r="C51" s="19">
        <v>20</v>
      </c>
      <c r="D51" s="15" t="s">
        <v>17</v>
      </c>
      <c r="E51" s="19" t="s">
        <v>45</v>
      </c>
      <c r="F51" s="19" t="s">
        <v>154</v>
      </c>
      <c r="G51" s="90">
        <f t="shared" si="2"/>
        <v>6140</v>
      </c>
      <c r="H51" s="439"/>
      <c r="I51" s="16">
        <v>200</v>
      </c>
      <c r="J51" s="16">
        <v>200</v>
      </c>
      <c r="K51" s="16">
        <v>3280</v>
      </c>
      <c r="L51" s="16">
        <v>2460</v>
      </c>
      <c r="M51" s="439"/>
      <c r="N51" s="19">
        <v>3</v>
      </c>
      <c r="O51" s="16">
        <v>41</v>
      </c>
      <c r="P51" s="441">
        <f t="shared" si="3"/>
        <v>123</v>
      </c>
      <c r="Q51" s="26" t="s">
        <v>546</v>
      </c>
      <c r="R51" s="443">
        <v>9</v>
      </c>
      <c r="S51" s="478">
        <v>14550</v>
      </c>
      <c r="T51" s="99">
        <v>13300</v>
      </c>
      <c r="U51" s="493">
        <v>13300</v>
      </c>
      <c r="V51" s="509"/>
      <c r="W51" s="537">
        <v>0.03</v>
      </c>
      <c r="X51" s="537">
        <v>1.4999999999999999E-2</v>
      </c>
      <c r="Y51" s="537">
        <v>0.95</v>
      </c>
      <c r="Z51" s="537">
        <v>0.93</v>
      </c>
      <c r="AA51" s="537">
        <v>0.8</v>
      </c>
      <c r="AB51" s="537">
        <v>0.9</v>
      </c>
      <c r="AC51" s="511"/>
      <c r="AD51" s="72">
        <v>3</v>
      </c>
      <c r="AE51" s="72">
        <v>4</v>
      </c>
      <c r="AF51" s="72">
        <v>4</v>
      </c>
      <c r="AG51" s="72">
        <v>3</v>
      </c>
      <c r="AH51" s="72">
        <v>3</v>
      </c>
      <c r="AI51" s="72">
        <v>3</v>
      </c>
      <c r="AJ51" s="72">
        <v>3</v>
      </c>
      <c r="AK51" s="16">
        <v>2</v>
      </c>
      <c r="AL51" s="16">
        <v>3</v>
      </c>
      <c r="AM51" s="16">
        <v>3</v>
      </c>
      <c r="AN51" s="16">
        <v>3</v>
      </c>
      <c r="AO51" s="16">
        <v>2</v>
      </c>
      <c r="AP51" s="16">
        <v>2</v>
      </c>
      <c r="AQ51" s="16">
        <v>2</v>
      </c>
      <c r="AR51" s="16">
        <v>2</v>
      </c>
      <c r="AS51" s="16">
        <v>3</v>
      </c>
      <c r="AT51" s="16">
        <v>3</v>
      </c>
      <c r="AU51" s="16">
        <v>3</v>
      </c>
      <c r="AV51" s="16">
        <v>3</v>
      </c>
      <c r="AW51" s="16">
        <v>3</v>
      </c>
      <c r="AX51" s="16">
        <v>3</v>
      </c>
      <c r="AY51" s="16">
        <v>2</v>
      </c>
      <c r="AZ51" s="16">
        <v>2</v>
      </c>
      <c r="BA51" s="16">
        <v>2</v>
      </c>
      <c r="BB51" s="16">
        <v>4</v>
      </c>
      <c r="BC51" s="16">
        <v>3</v>
      </c>
      <c r="BD51" s="16">
        <v>3</v>
      </c>
      <c r="BE51" s="16">
        <v>3</v>
      </c>
      <c r="BF51" s="16">
        <v>3</v>
      </c>
      <c r="BG51" s="464">
        <v>3</v>
      </c>
      <c r="BH51" s="504"/>
      <c r="BI51" s="16">
        <v>1</v>
      </c>
      <c r="BJ51" s="16">
        <v>0</v>
      </c>
      <c r="BK51" s="16">
        <v>3</v>
      </c>
      <c r="BL51" s="16">
        <v>2</v>
      </c>
      <c r="BM51" s="513"/>
      <c r="BN51" s="93">
        <v>5</v>
      </c>
      <c r="BO51" s="93">
        <v>0</v>
      </c>
      <c r="BP51" s="515"/>
      <c r="BQ51" s="16">
        <v>4</v>
      </c>
      <c r="BR51" s="16">
        <v>3</v>
      </c>
      <c r="BS51" s="16">
        <v>2</v>
      </c>
      <c r="BT51" s="72">
        <v>3</v>
      </c>
      <c r="BU51" s="72">
        <v>3</v>
      </c>
      <c r="BV51" s="72">
        <v>4</v>
      </c>
      <c r="BW51" s="72">
        <v>4</v>
      </c>
      <c r="BX51" s="74" t="s">
        <v>602</v>
      </c>
      <c r="BY51" s="74" t="s">
        <v>602</v>
      </c>
      <c r="BZ51" s="550"/>
      <c r="CA51" s="554"/>
      <c r="CB51" s="453">
        <v>3</v>
      </c>
      <c r="CC51" s="453">
        <v>2</v>
      </c>
      <c r="CD51" s="453">
        <v>2</v>
      </c>
      <c r="CE51" s="93">
        <v>1</v>
      </c>
      <c r="CF51" s="93">
        <v>2</v>
      </c>
      <c r="CG51" s="93">
        <v>2</v>
      </c>
      <c r="CH51" s="453">
        <v>2</v>
      </c>
      <c r="CI51" s="453">
        <v>3</v>
      </c>
      <c r="CJ51" s="453">
        <v>3</v>
      </c>
      <c r="CK51" s="453">
        <v>4</v>
      </c>
      <c r="CL51" s="453">
        <v>4</v>
      </c>
      <c r="CM51" s="453">
        <v>4</v>
      </c>
      <c r="CN51" s="453">
        <v>3</v>
      </c>
      <c r="CO51" s="453">
        <v>3</v>
      </c>
      <c r="CP51" s="453">
        <v>3</v>
      </c>
      <c r="CQ51" s="453">
        <v>4</v>
      </c>
      <c r="CR51" s="453">
        <v>4</v>
      </c>
      <c r="CS51" s="453">
        <v>4</v>
      </c>
      <c r="CT51" s="453">
        <v>4</v>
      </c>
      <c r="CU51" s="93">
        <v>3</v>
      </c>
      <c r="CV51" s="453">
        <v>3</v>
      </c>
      <c r="CW51" s="556"/>
      <c r="CX51" s="16">
        <v>9</v>
      </c>
      <c r="CY51" s="16">
        <v>235</v>
      </c>
      <c r="CZ51" s="560">
        <v>6000</v>
      </c>
      <c r="DA51" s="569" t="s">
        <v>651</v>
      </c>
      <c r="DB51" s="460">
        <v>80</v>
      </c>
      <c r="DC51" s="203">
        <v>6000</v>
      </c>
      <c r="DD51" s="315">
        <v>6000</v>
      </c>
    </row>
    <row r="52" spans="1:108">
      <c r="A52" s="720">
        <v>418</v>
      </c>
      <c r="B52" s="17" t="s">
        <v>458</v>
      </c>
      <c r="C52" s="19">
        <v>20</v>
      </c>
      <c r="D52" s="16">
        <v>10</v>
      </c>
      <c r="E52" s="19" t="s">
        <v>45</v>
      </c>
      <c r="F52" s="19" t="s">
        <v>144</v>
      </c>
      <c r="G52" s="90">
        <f t="shared" si="2"/>
        <v>1600</v>
      </c>
      <c r="H52" s="439"/>
      <c r="I52" s="16">
        <v>0</v>
      </c>
      <c r="J52" s="16">
        <v>0</v>
      </c>
      <c r="K52" s="16">
        <v>0</v>
      </c>
      <c r="L52" s="16">
        <v>1600</v>
      </c>
      <c r="M52" s="439"/>
      <c r="N52" s="444">
        <v>2</v>
      </c>
      <c r="O52" s="367">
        <v>40</v>
      </c>
      <c r="P52" s="441">
        <f t="shared" si="3"/>
        <v>80</v>
      </c>
      <c r="Q52" s="28" t="s">
        <v>535</v>
      </c>
      <c r="R52" s="40">
        <v>5</v>
      </c>
      <c r="S52" s="482">
        <v>5000</v>
      </c>
      <c r="T52" s="99">
        <v>5000</v>
      </c>
      <c r="U52" s="493">
        <v>4000</v>
      </c>
      <c r="V52" s="509"/>
      <c r="W52" s="537">
        <v>0.7</v>
      </c>
      <c r="X52" s="537">
        <v>0</v>
      </c>
      <c r="Y52" s="537">
        <v>0.5</v>
      </c>
      <c r="Z52" s="537">
        <v>0.8</v>
      </c>
      <c r="AA52" s="537">
        <v>0.8</v>
      </c>
      <c r="AB52" s="537">
        <v>0.7</v>
      </c>
      <c r="AC52" s="511"/>
      <c r="AD52" s="72">
        <v>2</v>
      </c>
      <c r="AE52" s="72">
        <v>3</v>
      </c>
      <c r="AF52" s="72">
        <v>3</v>
      </c>
      <c r="AG52" s="72">
        <v>2</v>
      </c>
      <c r="AH52" s="72">
        <v>2</v>
      </c>
      <c r="AI52" s="72">
        <v>3</v>
      </c>
      <c r="AJ52" s="72">
        <v>2</v>
      </c>
      <c r="AK52" s="16">
        <v>3</v>
      </c>
      <c r="AL52" s="16">
        <v>4</v>
      </c>
      <c r="AM52" s="16">
        <v>3</v>
      </c>
      <c r="AN52" s="16">
        <v>3</v>
      </c>
      <c r="AO52" s="16">
        <v>99</v>
      </c>
      <c r="AP52" s="16">
        <v>2</v>
      </c>
      <c r="AQ52" s="16">
        <v>2</v>
      </c>
      <c r="AR52" s="16">
        <v>2</v>
      </c>
      <c r="AS52" s="16">
        <v>2</v>
      </c>
      <c r="AT52" s="16">
        <v>99</v>
      </c>
      <c r="AU52" s="16">
        <v>3</v>
      </c>
      <c r="AV52" s="16">
        <v>3</v>
      </c>
      <c r="AW52" s="16">
        <v>3</v>
      </c>
      <c r="AX52" s="16">
        <v>2</v>
      </c>
      <c r="AY52" s="16">
        <v>2</v>
      </c>
      <c r="AZ52" s="16">
        <v>99</v>
      </c>
      <c r="BA52" s="16">
        <v>99</v>
      </c>
      <c r="BB52" s="16">
        <v>4</v>
      </c>
      <c r="BC52" s="16">
        <v>4</v>
      </c>
      <c r="BD52" s="16">
        <v>4</v>
      </c>
      <c r="BE52" s="16">
        <v>3</v>
      </c>
      <c r="BF52" s="16">
        <v>4</v>
      </c>
      <c r="BG52" s="464">
        <v>4</v>
      </c>
      <c r="BH52" s="504"/>
      <c r="BI52" s="15" t="s">
        <v>52</v>
      </c>
      <c r="BJ52" s="16">
        <v>4</v>
      </c>
      <c r="BK52" s="16">
        <v>10</v>
      </c>
      <c r="BL52" s="16">
        <v>5</v>
      </c>
      <c r="BM52" s="513"/>
      <c r="BN52" s="93">
        <v>3</v>
      </c>
      <c r="BO52" s="93">
        <v>1</v>
      </c>
      <c r="BP52" s="515"/>
      <c r="BQ52" s="16">
        <v>4</v>
      </c>
      <c r="BR52" s="16">
        <v>3</v>
      </c>
      <c r="BS52" s="16">
        <v>3</v>
      </c>
      <c r="BT52" s="16">
        <v>4</v>
      </c>
      <c r="BU52" s="16">
        <v>4</v>
      </c>
      <c r="BV52" s="16">
        <v>4</v>
      </c>
      <c r="BW52" s="16">
        <v>4</v>
      </c>
      <c r="BX52" s="15" t="s">
        <v>602</v>
      </c>
      <c r="BY52" s="15" t="s">
        <v>602</v>
      </c>
      <c r="BZ52" s="550"/>
      <c r="CA52" s="554"/>
      <c r="CB52" s="453">
        <v>3</v>
      </c>
      <c r="CC52" s="453">
        <v>3</v>
      </c>
      <c r="CD52" s="453">
        <v>2</v>
      </c>
      <c r="CE52" s="93">
        <v>0</v>
      </c>
      <c r="CF52" s="93">
        <v>0</v>
      </c>
      <c r="CG52" s="93">
        <v>0</v>
      </c>
      <c r="CH52" s="453">
        <v>2</v>
      </c>
      <c r="CI52" s="93">
        <v>2</v>
      </c>
      <c r="CJ52" s="453">
        <v>4</v>
      </c>
      <c r="CK52" s="453">
        <v>4</v>
      </c>
      <c r="CL52" s="453">
        <v>4</v>
      </c>
      <c r="CM52" s="453">
        <v>4</v>
      </c>
      <c r="CN52" s="453">
        <v>4</v>
      </c>
      <c r="CO52" s="453">
        <v>3</v>
      </c>
      <c r="CP52" s="453">
        <v>3</v>
      </c>
      <c r="CQ52" s="453">
        <v>4</v>
      </c>
      <c r="CR52" s="453">
        <v>4</v>
      </c>
      <c r="CS52" s="453">
        <v>4</v>
      </c>
      <c r="CT52" s="453">
        <v>4</v>
      </c>
      <c r="CU52" s="93">
        <v>4</v>
      </c>
      <c r="CV52" s="453">
        <v>3</v>
      </c>
      <c r="CW52" s="556"/>
      <c r="CX52" s="16">
        <v>1</v>
      </c>
      <c r="CY52" s="16">
        <v>17</v>
      </c>
      <c r="CZ52" s="560">
        <v>3000</v>
      </c>
      <c r="DA52" s="569" t="s">
        <v>645</v>
      </c>
      <c r="DB52" s="367">
        <v>10</v>
      </c>
      <c r="DC52" s="582">
        <v>1000</v>
      </c>
      <c r="DD52" s="594">
        <v>1000</v>
      </c>
    </row>
    <row r="53" spans="1:108">
      <c r="A53" s="720">
        <v>437</v>
      </c>
      <c r="B53" s="17" t="s">
        <v>438</v>
      </c>
      <c r="C53" s="19">
        <v>159</v>
      </c>
      <c r="D53" s="16">
        <v>48</v>
      </c>
      <c r="E53" s="19" t="s">
        <v>507</v>
      </c>
      <c r="F53" s="19" t="s">
        <v>45</v>
      </c>
      <c r="G53" s="90">
        <f t="shared" si="2"/>
        <v>30400</v>
      </c>
      <c r="H53" s="439"/>
      <c r="I53" s="16">
        <v>30400</v>
      </c>
      <c r="J53" s="16">
        <v>30400</v>
      </c>
      <c r="K53" s="16">
        <v>0</v>
      </c>
      <c r="L53" s="16">
        <v>0</v>
      </c>
      <c r="M53" s="439"/>
      <c r="N53" s="19">
        <v>5</v>
      </c>
      <c r="O53" s="16">
        <v>38</v>
      </c>
      <c r="P53" s="441">
        <f t="shared" si="3"/>
        <v>190</v>
      </c>
      <c r="Q53" s="170" t="s">
        <v>508</v>
      </c>
      <c r="R53" s="443">
        <v>6</v>
      </c>
      <c r="S53" s="478">
        <v>156549</v>
      </c>
      <c r="T53" s="99">
        <v>30186</v>
      </c>
      <c r="U53" s="493">
        <v>17500</v>
      </c>
      <c r="V53" s="509"/>
      <c r="W53" s="87">
        <v>0.82</v>
      </c>
      <c r="X53" s="87">
        <v>0.02</v>
      </c>
      <c r="Y53" s="87">
        <v>0.87</v>
      </c>
      <c r="Z53" s="520">
        <v>1</v>
      </c>
      <c r="AA53" s="87" t="s">
        <v>266</v>
      </c>
      <c r="AB53" s="87">
        <v>0.9</v>
      </c>
      <c r="AC53" s="511"/>
      <c r="AD53" s="72">
        <v>99</v>
      </c>
      <c r="AE53" s="72">
        <v>4</v>
      </c>
      <c r="AF53" s="72">
        <v>0</v>
      </c>
      <c r="AG53" s="72">
        <v>0</v>
      </c>
      <c r="AH53" s="72">
        <v>0</v>
      </c>
      <c r="AI53" s="72">
        <v>0</v>
      </c>
      <c r="AJ53" s="72">
        <v>99</v>
      </c>
      <c r="AK53" s="72">
        <v>99</v>
      </c>
      <c r="AL53" s="72">
        <v>3</v>
      </c>
      <c r="AM53" s="72">
        <v>3</v>
      </c>
      <c r="AN53" s="72">
        <v>3</v>
      </c>
      <c r="AO53" s="72">
        <v>99</v>
      </c>
      <c r="AP53" s="72">
        <v>99</v>
      </c>
      <c r="AQ53" s="72">
        <v>0</v>
      </c>
      <c r="AR53" s="72">
        <v>3</v>
      </c>
      <c r="AS53" s="72">
        <v>3</v>
      </c>
      <c r="AT53" s="72">
        <v>3</v>
      </c>
      <c r="AU53" s="72">
        <v>3</v>
      </c>
      <c r="AV53" s="72">
        <v>3</v>
      </c>
      <c r="AW53" s="72">
        <v>3</v>
      </c>
      <c r="AX53" s="72">
        <v>3</v>
      </c>
      <c r="AY53" s="72">
        <v>3</v>
      </c>
      <c r="AZ53" s="72">
        <v>3</v>
      </c>
      <c r="BA53" s="72">
        <v>4</v>
      </c>
      <c r="BB53" s="72">
        <v>3</v>
      </c>
      <c r="BC53" s="72">
        <v>2</v>
      </c>
      <c r="BD53" s="72">
        <v>2</v>
      </c>
      <c r="BE53" s="72">
        <v>3</v>
      </c>
      <c r="BF53" s="72">
        <v>2</v>
      </c>
      <c r="BG53" s="525">
        <v>99</v>
      </c>
      <c r="BH53" s="504"/>
      <c r="BI53" s="72">
        <v>0</v>
      </c>
      <c r="BJ53" s="72">
        <v>19</v>
      </c>
      <c r="BK53" s="72">
        <v>2</v>
      </c>
      <c r="BL53" s="72">
        <v>3</v>
      </c>
      <c r="BM53" s="513"/>
      <c r="BN53" s="269">
        <v>5</v>
      </c>
      <c r="BO53" s="269">
        <v>0</v>
      </c>
      <c r="BP53" s="515"/>
      <c r="BQ53" s="524">
        <v>4</v>
      </c>
      <c r="BR53" s="524">
        <v>3</v>
      </c>
      <c r="BS53" s="524">
        <v>0</v>
      </c>
      <c r="BT53" s="524">
        <v>4</v>
      </c>
      <c r="BU53" s="524">
        <v>2</v>
      </c>
      <c r="BV53" s="524">
        <v>4</v>
      </c>
      <c r="BW53" s="524">
        <v>4</v>
      </c>
      <c r="BX53" s="74" t="s">
        <v>602</v>
      </c>
      <c r="BY53" s="74" t="s">
        <v>505</v>
      </c>
      <c r="BZ53" s="550"/>
      <c r="CA53" s="554"/>
      <c r="CB53" s="524">
        <v>3</v>
      </c>
      <c r="CC53" s="524">
        <v>2</v>
      </c>
      <c r="CD53" s="524">
        <v>1</v>
      </c>
      <c r="CE53" s="269">
        <v>1</v>
      </c>
      <c r="CF53" s="269">
        <v>1</v>
      </c>
      <c r="CG53" s="269">
        <v>1</v>
      </c>
      <c r="CH53" s="524">
        <v>1</v>
      </c>
      <c r="CI53" s="524">
        <v>99</v>
      </c>
      <c r="CJ53" s="524">
        <v>99</v>
      </c>
      <c r="CK53" s="524">
        <v>3</v>
      </c>
      <c r="CL53" s="524">
        <v>3</v>
      </c>
      <c r="CM53" s="524">
        <v>2</v>
      </c>
      <c r="CN53" s="524">
        <v>4</v>
      </c>
      <c r="CO53" s="524">
        <v>99</v>
      </c>
      <c r="CP53" s="524">
        <v>99</v>
      </c>
      <c r="CQ53" s="524">
        <v>4</v>
      </c>
      <c r="CR53" s="524">
        <v>4</v>
      </c>
      <c r="CS53" s="524">
        <v>4</v>
      </c>
      <c r="CT53" s="524">
        <v>3</v>
      </c>
      <c r="CU53" s="269">
        <v>3</v>
      </c>
      <c r="CV53" s="524">
        <v>1</v>
      </c>
      <c r="CW53" s="556"/>
      <c r="CX53" s="16">
        <v>2</v>
      </c>
      <c r="CY53" s="16">
        <v>164</v>
      </c>
      <c r="CZ53" s="560">
        <v>4000</v>
      </c>
      <c r="DA53" s="569" t="s">
        <v>622</v>
      </c>
      <c r="DB53" s="581">
        <v>150</v>
      </c>
      <c r="DC53" s="203">
        <v>4000</v>
      </c>
      <c r="DD53" s="315">
        <v>4000</v>
      </c>
    </row>
    <row r="54" spans="1:108">
      <c r="A54" s="720">
        <v>482</v>
      </c>
      <c r="B54" s="17" t="s">
        <v>473</v>
      </c>
      <c r="C54" s="19">
        <v>15</v>
      </c>
      <c r="D54" s="16">
        <v>20</v>
      </c>
      <c r="E54" s="19" t="s">
        <v>45</v>
      </c>
      <c r="F54" s="107">
        <v>4050</v>
      </c>
      <c r="G54" s="319">
        <f t="shared" si="2"/>
        <v>4050</v>
      </c>
      <c r="H54" s="439"/>
      <c r="I54" s="16">
        <v>0</v>
      </c>
      <c r="J54" s="16">
        <v>2700</v>
      </c>
      <c r="K54" s="16">
        <v>1350</v>
      </c>
      <c r="L54" s="210">
        <v>0</v>
      </c>
      <c r="M54" s="439"/>
      <c r="N54" s="444">
        <v>4</v>
      </c>
      <c r="O54" s="367">
        <v>45</v>
      </c>
      <c r="P54" s="441">
        <f t="shared" si="3"/>
        <v>180</v>
      </c>
      <c r="Q54" s="28" t="s">
        <v>563</v>
      </c>
      <c r="R54" s="40">
        <v>9</v>
      </c>
      <c r="S54" s="482">
        <v>7100</v>
      </c>
      <c r="T54" s="99">
        <v>6450</v>
      </c>
      <c r="U54" s="493">
        <v>6000</v>
      </c>
      <c r="V54" s="509"/>
      <c r="W54" s="536">
        <v>0.85</v>
      </c>
      <c r="X54" s="536">
        <v>0.1</v>
      </c>
      <c r="Y54" s="536">
        <v>0.5</v>
      </c>
      <c r="Z54" s="536">
        <v>1</v>
      </c>
      <c r="AA54" s="536">
        <v>0</v>
      </c>
      <c r="AB54" s="536">
        <v>0.8</v>
      </c>
      <c r="AC54" s="511"/>
      <c r="AD54" s="73">
        <v>2</v>
      </c>
      <c r="AE54" s="73">
        <v>3</v>
      </c>
      <c r="AF54" s="73">
        <v>3</v>
      </c>
      <c r="AG54" s="73">
        <v>2</v>
      </c>
      <c r="AH54" s="73">
        <v>2</v>
      </c>
      <c r="AI54" s="73">
        <v>3</v>
      </c>
      <c r="AJ54" s="73">
        <v>2</v>
      </c>
      <c r="AK54" s="19">
        <v>2</v>
      </c>
      <c r="AL54" s="19">
        <v>3</v>
      </c>
      <c r="AM54" s="19">
        <v>3</v>
      </c>
      <c r="AN54" s="19">
        <v>3</v>
      </c>
      <c r="AO54" s="19">
        <v>2</v>
      </c>
      <c r="AP54" s="19">
        <v>99</v>
      </c>
      <c r="AQ54" s="19">
        <v>1</v>
      </c>
      <c r="AR54" s="19">
        <v>2</v>
      </c>
      <c r="AS54" s="19">
        <v>2</v>
      </c>
      <c r="AT54" s="19">
        <v>99</v>
      </c>
      <c r="AU54" s="19">
        <v>2</v>
      </c>
      <c r="AV54" s="19">
        <v>3</v>
      </c>
      <c r="AW54" s="19">
        <v>2</v>
      </c>
      <c r="AX54" s="19">
        <v>99</v>
      </c>
      <c r="AY54" s="19">
        <v>2</v>
      </c>
      <c r="AZ54" s="19">
        <v>99</v>
      </c>
      <c r="BA54" s="19">
        <v>99</v>
      </c>
      <c r="BB54" s="19">
        <v>3</v>
      </c>
      <c r="BC54" s="19">
        <v>3</v>
      </c>
      <c r="BD54" s="19">
        <v>3</v>
      </c>
      <c r="BE54" s="19">
        <v>3</v>
      </c>
      <c r="BF54" s="19">
        <v>2</v>
      </c>
      <c r="BG54" s="462">
        <v>2</v>
      </c>
      <c r="BH54" s="504"/>
      <c r="BI54" s="16">
        <v>0</v>
      </c>
      <c r="BJ54" s="16">
        <v>0</v>
      </c>
      <c r="BK54" s="16">
        <v>0</v>
      </c>
      <c r="BL54" s="16">
        <v>0</v>
      </c>
      <c r="BM54" s="513"/>
      <c r="BN54" s="93">
        <v>0</v>
      </c>
      <c r="BO54" s="93">
        <v>0</v>
      </c>
      <c r="BP54" s="515"/>
      <c r="BQ54" s="16">
        <v>4</v>
      </c>
      <c r="BR54" s="16">
        <v>2</v>
      </c>
      <c r="BS54" s="16">
        <v>2</v>
      </c>
      <c r="BT54" s="16">
        <v>4</v>
      </c>
      <c r="BU54" s="16">
        <v>4</v>
      </c>
      <c r="BV54" s="16">
        <v>4</v>
      </c>
      <c r="BW54" s="16">
        <v>4</v>
      </c>
      <c r="BX54" s="16" t="s">
        <v>602</v>
      </c>
      <c r="BY54" s="16" t="s">
        <v>602</v>
      </c>
      <c r="BZ54" s="550"/>
      <c r="CA54" s="554"/>
      <c r="CB54" s="565">
        <v>2</v>
      </c>
      <c r="CC54" s="565">
        <v>3</v>
      </c>
      <c r="CD54" s="565">
        <v>1</v>
      </c>
      <c r="CE54" s="93">
        <v>0</v>
      </c>
      <c r="CF54" s="93">
        <v>0</v>
      </c>
      <c r="CG54" s="93">
        <v>1</v>
      </c>
      <c r="CH54" s="565">
        <v>3</v>
      </c>
      <c r="CI54" s="565">
        <v>2</v>
      </c>
      <c r="CJ54" s="565">
        <v>3</v>
      </c>
      <c r="CK54" s="565">
        <v>4</v>
      </c>
      <c r="CL54" s="565">
        <v>3</v>
      </c>
      <c r="CM54" s="565">
        <v>3</v>
      </c>
      <c r="CN54" s="565">
        <v>4</v>
      </c>
      <c r="CO54" s="565">
        <v>2</v>
      </c>
      <c r="CP54" s="565">
        <v>99</v>
      </c>
      <c r="CQ54" s="565">
        <v>4</v>
      </c>
      <c r="CR54" s="565">
        <v>4</v>
      </c>
      <c r="CS54" s="565">
        <v>4</v>
      </c>
      <c r="CT54" s="565">
        <v>3</v>
      </c>
      <c r="CU54" s="93">
        <v>1</v>
      </c>
      <c r="CV54" s="453">
        <v>99</v>
      </c>
      <c r="CW54" s="556"/>
      <c r="CX54" s="16">
        <v>18</v>
      </c>
      <c r="CY54" s="16">
        <v>280</v>
      </c>
      <c r="CZ54" s="560">
        <v>2620</v>
      </c>
      <c r="DA54" s="569" t="s">
        <v>659</v>
      </c>
      <c r="DB54" s="312">
        <v>35</v>
      </c>
      <c r="DC54" s="571">
        <v>2460</v>
      </c>
      <c r="DD54" s="315">
        <v>1500</v>
      </c>
    </row>
    <row r="55" spans="1:108">
      <c r="A55" s="720">
        <v>483</v>
      </c>
      <c r="B55" s="17" t="s">
        <v>463</v>
      </c>
      <c r="C55" s="19">
        <v>7</v>
      </c>
      <c r="D55" s="16">
        <v>7</v>
      </c>
      <c r="E55" s="19" t="s">
        <v>45</v>
      </c>
      <c r="F55" s="19" t="s">
        <v>544</v>
      </c>
      <c r="G55" s="90">
        <f t="shared" si="2"/>
        <v>3520</v>
      </c>
      <c r="H55" s="439"/>
      <c r="I55" s="16">
        <v>440</v>
      </c>
      <c r="J55" s="19">
        <v>0</v>
      </c>
      <c r="K55" s="16">
        <v>440</v>
      </c>
      <c r="L55" s="19">
        <v>2540</v>
      </c>
      <c r="M55" s="439"/>
      <c r="N55" s="444">
        <v>8</v>
      </c>
      <c r="O55" s="367">
        <v>44</v>
      </c>
      <c r="P55" s="441">
        <f t="shared" si="3"/>
        <v>352</v>
      </c>
      <c r="Q55" s="28" t="s">
        <v>545</v>
      </c>
      <c r="R55" s="40">
        <v>8</v>
      </c>
      <c r="S55" s="482">
        <v>9100</v>
      </c>
      <c r="T55" s="99">
        <v>5100</v>
      </c>
      <c r="U55" s="493">
        <v>4500</v>
      </c>
      <c r="V55" s="280"/>
      <c r="W55" s="87">
        <v>0.8</v>
      </c>
      <c r="X55" s="87">
        <v>0.5</v>
      </c>
      <c r="Y55" s="87">
        <v>0.9</v>
      </c>
      <c r="Z55" s="87">
        <v>0.9</v>
      </c>
      <c r="AA55" s="87">
        <v>0.35</v>
      </c>
      <c r="AB55" s="87">
        <v>1</v>
      </c>
      <c r="AC55" s="511"/>
      <c r="AD55" s="73">
        <v>3</v>
      </c>
      <c r="AE55" s="73">
        <v>4</v>
      </c>
      <c r="AF55" s="73">
        <v>3</v>
      </c>
      <c r="AG55" s="73">
        <v>3</v>
      </c>
      <c r="AH55" s="73">
        <v>3</v>
      </c>
      <c r="AI55" s="73">
        <v>3</v>
      </c>
      <c r="AJ55" s="73">
        <v>3</v>
      </c>
      <c r="AK55" s="19">
        <v>2</v>
      </c>
      <c r="AL55" s="19">
        <v>4</v>
      </c>
      <c r="AM55" s="19">
        <v>3</v>
      </c>
      <c r="AN55" s="19">
        <v>4</v>
      </c>
      <c r="AO55" s="19">
        <v>2</v>
      </c>
      <c r="AP55" s="19">
        <v>2</v>
      </c>
      <c r="AQ55" s="19">
        <v>2</v>
      </c>
      <c r="AR55" s="19">
        <v>3</v>
      </c>
      <c r="AS55" s="19">
        <v>4</v>
      </c>
      <c r="AT55" s="19">
        <v>2</v>
      </c>
      <c r="AU55" s="19">
        <v>3</v>
      </c>
      <c r="AV55" s="19">
        <v>4</v>
      </c>
      <c r="AW55" s="19">
        <v>3</v>
      </c>
      <c r="AX55" s="19">
        <v>2</v>
      </c>
      <c r="AY55" s="19">
        <v>2</v>
      </c>
      <c r="AZ55" s="19">
        <v>99</v>
      </c>
      <c r="BA55" s="19">
        <v>99</v>
      </c>
      <c r="BB55" s="19">
        <v>4</v>
      </c>
      <c r="BC55" s="19">
        <v>3</v>
      </c>
      <c r="BD55" s="19">
        <v>3</v>
      </c>
      <c r="BE55" s="19">
        <v>3</v>
      </c>
      <c r="BF55" s="19">
        <v>4</v>
      </c>
      <c r="BG55" s="462">
        <v>4</v>
      </c>
      <c r="BH55" s="504"/>
      <c r="BI55" s="16">
        <v>0</v>
      </c>
      <c r="BJ55" s="16">
        <v>1</v>
      </c>
      <c r="BK55" s="16">
        <v>0</v>
      </c>
      <c r="BL55" s="16">
        <v>0</v>
      </c>
      <c r="BM55" s="513"/>
      <c r="BN55" s="93">
        <v>1</v>
      </c>
      <c r="BO55" s="93">
        <v>0</v>
      </c>
      <c r="BP55" s="515"/>
      <c r="BQ55" s="16">
        <v>4</v>
      </c>
      <c r="BR55" s="16">
        <v>3</v>
      </c>
      <c r="BS55" s="16">
        <v>2</v>
      </c>
      <c r="BT55" s="16">
        <v>2</v>
      </c>
      <c r="BU55" s="16">
        <v>2</v>
      </c>
      <c r="BV55" s="16">
        <v>4</v>
      </c>
      <c r="BW55" s="16">
        <v>4</v>
      </c>
      <c r="BX55" s="16" t="s">
        <v>603</v>
      </c>
      <c r="BY55" s="16" t="s">
        <v>602</v>
      </c>
      <c r="BZ55" s="550"/>
      <c r="CA55" s="554"/>
      <c r="CB55" s="565">
        <v>2</v>
      </c>
      <c r="CC55" s="565">
        <v>3</v>
      </c>
      <c r="CD55" s="565">
        <v>2</v>
      </c>
      <c r="CE55" s="93">
        <v>2</v>
      </c>
      <c r="CF55" s="93">
        <v>2</v>
      </c>
      <c r="CG55" s="93">
        <v>1</v>
      </c>
      <c r="CH55" s="565">
        <v>3</v>
      </c>
      <c r="CI55" s="565">
        <v>2</v>
      </c>
      <c r="CJ55" s="565">
        <v>2</v>
      </c>
      <c r="CK55" s="565">
        <v>4</v>
      </c>
      <c r="CL55" s="565">
        <v>4</v>
      </c>
      <c r="CM55" s="565">
        <v>4</v>
      </c>
      <c r="CN55" s="565">
        <v>3</v>
      </c>
      <c r="CO55" s="565">
        <v>4</v>
      </c>
      <c r="CP55" s="565">
        <v>3</v>
      </c>
      <c r="CQ55" s="565">
        <v>4</v>
      </c>
      <c r="CR55" s="565">
        <v>4</v>
      </c>
      <c r="CS55" s="565">
        <v>4</v>
      </c>
      <c r="CT55" s="565">
        <v>4</v>
      </c>
      <c r="CU55" s="93">
        <v>3</v>
      </c>
      <c r="CV55" s="453">
        <v>4</v>
      </c>
      <c r="CW55" s="556"/>
      <c r="CX55" s="16">
        <v>5</v>
      </c>
      <c r="CY55" s="16">
        <v>52</v>
      </c>
      <c r="CZ55" s="560">
        <v>2650</v>
      </c>
      <c r="DA55" s="569" t="s">
        <v>650</v>
      </c>
      <c r="DB55" s="367">
        <v>44</v>
      </c>
      <c r="DC55" s="582">
        <v>2650</v>
      </c>
      <c r="DD55" s="597">
        <v>3200</v>
      </c>
    </row>
    <row r="56" spans="1:108">
      <c r="A56" s="720">
        <v>599</v>
      </c>
      <c r="B56" s="17" t="s">
        <v>445</v>
      </c>
      <c r="C56" s="90">
        <v>15</v>
      </c>
      <c r="D56" s="18">
        <v>15</v>
      </c>
      <c r="E56" s="90" t="s">
        <v>45</v>
      </c>
      <c r="F56" s="90">
        <v>2550</v>
      </c>
      <c r="G56" s="90">
        <f t="shared" si="2"/>
        <v>2550</v>
      </c>
      <c r="H56" s="439"/>
      <c r="I56" s="90">
        <v>0</v>
      </c>
      <c r="J56" s="90">
        <v>2550</v>
      </c>
      <c r="K56" s="90">
        <v>0</v>
      </c>
      <c r="L56" s="90">
        <v>0</v>
      </c>
      <c r="M56" s="439"/>
      <c r="N56" s="90">
        <v>3</v>
      </c>
      <c r="O56" s="18">
        <v>50</v>
      </c>
      <c r="P56" s="441">
        <f t="shared" si="3"/>
        <v>150</v>
      </c>
      <c r="Q56" s="18" t="s">
        <v>517</v>
      </c>
      <c r="R56" s="449">
        <v>4</v>
      </c>
      <c r="S56" s="49">
        <v>5500</v>
      </c>
      <c r="T56" s="489">
        <v>5500</v>
      </c>
      <c r="U56" s="494">
        <v>5000</v>
      </c>
      <c r="V56" s="509"/>
      <c r="W56" s="827">
        <v>0.95</v>
      </c>
      <c r="X56" s="828">
        <v>0.4</v>
      </c>
      <c r="Y56" s="828">
        <v>0.95</v>
      </c>
      <c r="Z56" s="827">
        <v>0.95</v>
      </c>
      <c r="AA56" s="828">
        <v>0.05</v>
      </c>
      <c r="AB56" s="827">
        <v>0.95</v>
      </c>
      <c r="AC56" s="511"/>
      <c r="AD56" s="73">
        <v>3</v>
      </c>
      <c r="AE56" s="73">
        <v>3</v>
      </c>
      <c r="AF56" s="73">
        <v>4</v>
      </c>
      <c r="AG56" s="73">
        <v>4</v>
      </c>
      <c r="AH56" s="73">
        <v>4</v>
      </c>
      <c r="AI56" s="73">
        <v>4</v>
      </c>
      <c r="AJ56" s="73">
        <v>4</v>
      </c>
      <c r="AK56" s="90">
        <v>3</v>
      </c>
      <c r="AL56" s="90">
        <v>3</v>
      </c>
      <c r="AM56" s="90">
        <v>2</v>
      </c>
      <c r="AN56" s="90">
        <v>3</v>
      </c>
      <c r="AO56" s="90">
        <v>2</v>
      </c>
      <c r="AP56" s="90">
        <v>2</v>
      </c>
      <c r="AQ56" s="90">
        <v>2</v>
      </c>
      <c r="AR56" s="90">
        <v>2</v>
      </c>
      <c r="AS56" s="90">
        <v>2</v>
      </c>
      <c r="AT56" s="90">
        <v>2</v>
      </c>
      <c r="AU56" s="90">
        <v>3</v>
      </c>
      <c r="AV56" s="90">
        <v>2</v>
      </c>
      <c r="AW56" s="90">
        <v>3</v>
      </c>
      <c r="AX56" s="90">
        <v>2</v>
      </c>
      <c r="AY56" s="90">
        <v>2</v>
      </c>
      <c r="AZ56" s="90">
        <v>1</v>
      </c>
      <c r="BA56" s="90">
        <v>2</v>
      </c>
      <c r="BB56" s="319">
        <v>3</v>
      </c>
      <c r="BC56" s="319">
        <v>2</v>
      </c>
      <c r="BD56" s="319">
        <v>2</v>
      </c>
      <c r="BE56" s="319">
        <v>3</v>
      </c>
      <c r="BF56" s="319">
        <v>3</v>
      </c>
      <c r="BG56" s="463">
        <v>3</v>
      </c>
      <c r="BH56" s="504"/>
      <c r="BI56" s="90" t="s">
        <v>52</v>
      </c>
      <c r="BJ56" s="90" t="s">
        <v>52</v>
      </c>
      <c r="BK56" s="90" t="s">
        <v>52</v>
      </c>
      <c r="BL56" s="90" t="s">
        <v>52</v>
      </c>
      <c r="BM56" s="513"/>
      <c r="BN56" s="527" t="s">
        <v>52</v>
      </c>
      <c r="BO56" s="527" t="s">
        <v>52</v>
      </c>
      <c r="BP56" s="515"/>
      <c r="BQ56" s="153">
        <v>2</v>
      </c>
      <c r="BR56" s="153">
        <v>3</v>
      </c>
      <c r="BS56" s="153">
        <v>1</v>
      </c>
      <c r="BT56" s="153">
        <v>2</v>
      </c>
      <c r="BU56" s="153">
        <v>1</v>
      </c>
      <c r="BV56" s="153">
        <v>4</v>
      </c>
      <c r="BW56" s="153">
        <v>4</v>
      </c>
      <c r="BX56" s="90" t="s">
        <v>602</v>
      </c>
      <c r="BY56" s="90" t="s">
        <v>505</v>
      </c>
      <c r="BZ56" s="550"/>
      <c r="CA56" s="554"/>
      <c r="CB56" s="152"/>
      <c r="CC56" s="152"/>
      <c r="CD56" s="152"/>
      <c r="CE56" s="231"/>
      <c r="CF56" s="231"/>
      <c r="CG56" s="231"/>
      <c r="CH56" s="152"/>
      <c r="CI56" s="152"/>
      <c r="CJ56" s="152"/>
      <c r="CK56" s="152"/>
      <c r="CL56" s="152"/>
      <c r="CM56" s="152"/>
      <c r="CN56" s="152"/>
      <c r="CO56" s="152"/>
      <c r="CP56" s="152"/>
      <c r="CQ56" s="152"/>
      <c r="CR56" s="152"/>
      <c r="CS56" s="152"/>
      <c r="CT56" s="152"/>
      <c r="CU56" s="231"/>
      <c r="CV56" s="152"/>
      <c r="CW56" s="556"/>
      <c r="CX56" s="14"/>
      <c r="CY56" s="14"/>
      <c r="CZ56" s="562"/>
      <c r="DA56" s="152"/>
      <c r="DB56" s="130"/>
      <c r="DC56" s="583">
        <v>0</v>
      </c>
      <c r="DD56" s="595">
        <v>0</v>
      </c>
    </row>
    <row r="57" spans="1:108" ht="14">
      <c r="A57" s="720">
        <v>600</v>
      </c>
      <c r="B57" s="17" t="s">
        <v>331</v>
      </c>
      <c r="C57" s="19">
        <v>45</v>
      </c>
      <c r="D57" s="824">
        <v>10</v>
      </c>
      <c r="E57" s="19">
        <v>0</v>
      </c>
      <c r="F57" s="19">
        <v>4140</v>
      </c>
      <c r="G57" s="90">
        <f t="shared" si="2"/>
        <v>4140</v>
      </c>
      <c r="H57" s="439"/>
      <c r="I57" s="107">
        <v>0</v>
      </c>
      <c r="J57" s="107">
        <v>2070</v>
      </c>
      <c r="K57" s="107">
        <v>2070</v>
      </c>
      <c r="L57" s="107">
        <v>0</v>
      </c>
      <c r="M57" s="439"/>
      <c r="N57" s="101">
        <v>1</v>
      </c>
      <c r="O57" s="367">
        <v>46</v>
      </c>
      <c r="P57" s="441">
        <f t="shared" si="3"/>
        <v>46</v>
      </c>
      <c r="Q57" s="28" t="s">
        <v>555</v>
      </c>
      <c r="R57" s="40">
        <v>8</v>
      </c>
      <c r="S57" s="482">
        <v>5000</v>
      </c>
      <c r="T57" s="99">
        <v>5000</v>
      </c>
      <c r="U57" s="493">
        <v>5000</v>
      </c>
      <c r="V57" s="509"/>
      <c r="W57" s="87">
        <v>0.8</v>
      </c>
      <c r="X57" s="87">
        <v>0.02</v>
      </c>
      <c r="Y57" s="538" t="s">
        <v>604</v>
      </c>
      <c r="Z57" s="87">
        <v>0.8</v>
      </c>
      <c r="AA57" s="87">
        <v>0.3</v>
      </c>
      <c r="AB57" s="87">
        <v>0.45</v>
      </c>
      <c r="AC57" s="511"/>
      <c r="AD57" s="72">
        <v>3</v>
      </c>
      <c r="AE57" s="72">
        <v>4</v>
      </c>
      <c r="AF57" s="72">
        <v>4</v>
      </c>
      <c r="AG57" s="72">
        <v>2</v>
      </c>
      <c r="AH57" s="72">
        <v>2</v>
      </c>
      <c r="AI57" s="72">
        <v>3</v>
      </c>
      <c r="AJ57" s="71">
        <v>99</v>
      </c>
      <c r="AK57" s="16">
        <v>1</v>
      </c>
      <c r="AL57" s="16">
        <v>3</v>
      </c>
      <c r="AM57" s="16">
        <v>3</v>
      </c>
      <c r="AN57" s="16">
        <v>3</v>
      </c>
      <c r="AO57" s="16">
        <v>1</v>
      </c>
      <c r="AP57" s="16">
        <v>1</v>
      </c>
      <c r="AQ57" s="16">
        <v>1</v>
      </c>
      <c r="AR57" s="16">
        <v>1</v>
      </c>
      <c r="AS57" s="210">
        <v>99</v>
      </c>
      <c r="AT57" s="210">
        <v>99</v>
      </c>
      <c r="AU57" s="210">
        <v>99</v>
      </c>
      <c r="AV57" s="210">
        <v>99</v>
      </c>
      <c r="AW57" s="210">
        <v>99</v>
      </c>
      <c r="AX57" s="210">
        <v>99</v>
      </c>
      <c r="AY57" s="210">
        <v>99</v>
      </c>
      <c r="AZ57" s="210">
        <v>99</v>
      </c>
      <c r="BA57" s="210">
        <v>99</v>
      </c>
      <c r="BB57" s="16">
        <v>3</v>
      </c>
      <c r="BC57" s="16">
        <v>2</v>
      </c>
      <c r="BD57" s="16">
        <v>2</v>
      </c>
      <c r="BE57" s="16">
        <v>1</v>
      </c>
      <c r="BF57" s="16">
        <v>4</v>
      </c>
      <c r="BG57" s="464">
        <v>4</v>
      </c>
      <c r="BH57" s="504"/>
      <c r="BI57" s="16">
        <v>0</v>
      </c>
      <c r="BJ57" s="16">
        <v>0</v>
      </c>
      <c r="BK57" s="16">
        <v>0</v>
      </c>
      <c r="BL57" s="16">
        <v>0</v>
      </c>
      <c r="BM57" s="513"/>
      <c r="BN57" s="93">
        <v>0</v>
      </c>
      <c r="BO57" s="93">
        <v>0</v>
      </c>
      <c r="BP57" s="515"/>
      <c r="BQ57" s="16">
        <v>4</v>
      </c>
      <c r="BR57" s="16">
        <v>4</v>
      </c>
      <c r="BS57" s="16">
        <v>1</v>
      </c>
      <c r="BT57" s="16">
        <v>4</v>
      </c>
      <c r="BU57" s="16">
        <v>4</v>
      </c>
      <c r="BV57" s="16">
        <v>4</v>
      </c>
      <c r="BW57" s="16">
        <v>4</v>
      </c>
      <c r="BX57" s="15" t="s">
        <v>602</v>
      </c>
      <c r="BY57" s="15" t="s">
        <v>505</v>
      </c>
      <c r="BZ57" s="550"/>
      <c r="CA57" s="554"/>
      <c r="CB57" s="170"/>
      <c r="CC57" s="170"/>
      <c r="CD57" s="170"/>
      <c r="CE57" s="228"/>
      <c r="CF57" s="228"/>
      <c r="CG57" s="228"/>
      <c r="CH57" s="170"/>
      <c r="CI57" s="170"/>
      <c r="CJ57" s="170"/>
      <c r="CK57" s="170"/>
      <c r="CL57" s="170"/>
      <c r="CM57" s="170"/>
      <c r="CN57" s="170"/>
      <c r="CO57" s="170"/>
      <c r="CP57" s="170"/>
      <c r="CQ57" s="170"/>
      <c r="CR57" s="170"/>
      <c r="CS57" s="170"/>
      <c r="CT57" s="170"/>
      <c r="CU57" s="228"/>
      <c r="CV57" s="170"/>
      <c r="CW57" s="556"/>
      <c r="CX57" s="15"/>
      <c r="CY57" s="15"/>
      <c r="CZ57" s="560"/>
      <c r="DA57" s="569"/>
      <c r="DB57" s="444"/>
      <c r="DC57" s="582">
        <v>0</v>
      </c>
      <c r="DD57" s="315">
        <v>0</v>
      </c>
    </row>
    <row r="58" spans="1:108">
      <c r="A58" s="720">
        <v>601</v>
      </c>
      <c r="B58" s="17" t="s">
        <v>319</v>
      </c>
      <c r="C58" s="90">
        <v>9</v>
      </c>
      <c r="D58" s="319" t="s">
        <v>266</v>
      </c>
      <c r="E58" s="90" t="s">
        <v>45</v>
      </c>
      <c r="F58" s="90">
        <v>900</v>
      </c>
      <c r="G58" s="90">
        <f t="shared" si="2"/>
        <v>900</v>
      </c>
      <c r="H58" s="439"/>
      <c r="I58" s="90">
        <v>0</v>
      </c>
      <c r="J58" s="90">
        <v>0</v>
      </c>
      <c r="K58" s="90">
        <v>450</v>
      </c>
      <c r="L58" s="90">
        <v>450</v>
      </c>
      <c r="M58" s="439"/>
      <c r="N58" s="440">
        <v>2</v>
      </c>
      <c r="O58" s="313">
        <v>50</v>
      </c>
      <c r="P58" s="441">
        <f t="shared" si="3"/>
        <v>100</v>
      </c>
      <c r="Q58" s="25" t="s">
        <v>502</v>
      </c>
      <c r="R58" s="447">
        <v>6</v>
      </c>
      <c r="S58" s="477">
        <v>6800</v>
      </c>
      <c r="T58" s="487">
        <v>4000</v>
      </c>
      <c r="U58" s="492">
        <v>3700</v>
      </c>
      <c r="V58" s="509"/>
      <c r="W58" s="87">
        <v>0.8</v>
      </c>
      <c r="X58" s="87">
        <v>0.2</v>
      </c>
      <c r="Y58" s="87">
        <v>0.4</v>
      </c>
      <c r="Z58" s="87">
        <v>0.8</v>
      </c>
      <c r="AA58" s="87">
        <v>0.4</v>
      </c>
      <c r="AB58" s="87">
        <v>0.25</v>
      </c>
      <c r="AC58" s="511"/>
      <c r="AD58" s="72">
        <v>2</v>
      </c>
      <c r="AE58" s="72">
        <v>3</v>
      </c>
      <c r="AF58" s="72">
        <v>3</v>
      </c>
      <c r="AG58" s="72">
        <v>3</v>
      </c>
      <c r="AH58" s="72">
        <v>2</v>
      </c>
      <c r="AI58" s="72">
        <v>2</v>
      </c>
      <c r="AJ58" s="72">
        <v>3</v>
      </c>
      <c r="AK58" s="18">
        <v>2</v>
      </c>
      <c r="AL58" s="18">
        <v>3</v>
      </c>
      <c r="AM58" s="18">
        <v>2</v>
      </c>
      <c r="AN58" s="18">
        <v>2</v>
      </c>
      <c r="AO58" s="18">
        <v>2</v>
      </c>
      <c r="AP58" s="18">
        <v>2</v>
      </c>
      <c r="AQ58" s="18">
        <v>2</v>
      </c>
      <c r="AR58" s="18">
        <v>2</v>
      </c>
      <c r="AS58" s="18">
        <v>2</v>
      </c>
      <c r="AT58" s="18">
        <v>2</v>
      </c>
      <c r="AU58" s="18">
        <v>2</v>
      </c>
      <c r="AV58" s="18">
        <v>1</v>
      </c>
      <c r="AW58" s="18">
        <v>1</v>
      </c>
      <c r="AX58" s="18">
        <v>1</v>
      </c>
      <c r="AY58" s="18">
        <v>1</v>
      </c>
      <c r="AZ58" s="18">
        <v>1</v>
      </c>
      <c r="BA58" s="18">
        <v>1</v>
      </c>
      <c r="BB58" s="18">
        <v>2</v>
      </c>
      <c r="BC58" s="18">
        <v>2</v>
      </c>
      <c r="BD58" s="18">
        <v>1</v>
      </c>
      <c r="BE58" s="18">
        <v>2</v>
      </c>
      <c r="BF58" s="18">
        <v>2</v>
      </c>
      <c r="BG58" s="521">
        <v>2</v>
      </c>
      <c r="BH58" s="504"/>
      <c r="BI58" s="14" t="s">
        <v>52</v>
      </c>
      <c r="BJ58" s="14" t="s">
        <v>52</v>
      </c>
      <c r="BK58" s="14" t="s">
        <v>52</v>
      </c>
      <c r="BL58" s="14" t="s">
        <v>52</v>
      </c>
      <c r="BM58" s="513"/>
      <c r="BN58" s="231" t="s">
        <v>52</v>
      </c>
      <c r="BO58" s="231" t="s">
        <v>52</v>
      </c>
      <c r="BP58" s="515"/>
      <c r="BQ58" s="18">
        <v>3</v>
      </c>
      <c r="BR58" s="18">
        <v>2</v>
      </c>
      <c r="BS58" s="18">
        <v>2</v>
      </c>
      <c r="BT58" s="18">
        <v>3</v>
      </c>
      <c r="BU58" s="18">
        <v>3</v>
      </c>
      <c r="BV58" s="18">
        <v>4</v>
      </c>
      <c r="BW58" s="18">
        <v>4</v>
      </c>
      <c r="BX58" s="14" t="s">
        <v>602</v>
      </c>
      <c r="BY58" s="14" t="s">
        <v>505</v>
      </c>
      <c r="BZ58" s="550"/>
      <c r="CA58" s="554"/>
      <c r="CB58" s="152"/>
      <c r="CC58" s="152"/>
      <c r="CD58" s="152"/>
      <c r="CE58" s="231"/>
      <c r="CF58" s="231"/>
      <c r="CG58" s="231"/>
      <c r="CH58" s="152"/>
      <c r="CI58" s="152"/>
      <c r="CJ58" s="152"/>
      <c r="CK58" s="152"/>
      <c r="CL58" s="152"/>
      <c r="CM58" s="152"/>
      <c r="CN58" s="152"/>
      <c r="CO58" s="152"/>
      <c r="CP58" s="152"/>
      <c r="CQ58" s="152"/>
      <c r="CR58" s="152"/>
      <c r="CS58" s="152"/>
      <c r="CT58" s="152"/>
      <c r="CU58" s="231"/>
      <c r="CV58" s="152"/>
      <c r="CW58" s="556"/>
      <c r="CX58" s="14"/>
      <c r="CY58" s="14"/>
      <c r="CZ58" s="562"/>
      <c r="DA58" s="152"/>
      <c r="DB58" s="90"/>
      <c r="DC58" s="583">
        <v>0</v>
      </c>
      <c r="DD58" s="595">
        <v>0</v>
      </c>
    </row>
    <row r="59" spans="1:108">
      <c r="A59" s="721">
        <v>602</v>
      </c>
      <c r="B59" s="17" t="s">
        <v>449</v>
      </c>
      <c r="C59" s="450">
        <v>30</v>
      </c>
      <c r="D59" s="451">
        <v>40</v>
      </c>
      <c r="E59" s="17" t="s">
        <v>28</v>
      </c>
      <c r="F59" s="452" t="s">
        <v>180</v>
      </c>
      <c r="G59" s="90">
        <f t="shared" si="2"/>
        <v>4950</v>
      </c>
      <c r="H59" s="439"/>
      <c r="I59" s="16">
        <v>150</v>
      </c>
      <c r="J59" s="16">
        <v>4200</v>
      </c>
      <c r="K59" s="16">
        <v>450</v>
      </c>
      <c r="L59" s="16">
        <v>0</v>
      </c>
      <c r="M59" s="439"/>
      <c r="N59" s="19">
        <v>4</v>
      </c>
      <c r="O59" s="16">
        <v>41</v>
      </c>
      <c r="P59" s="441">
        <f t="shared" si="3"/>
        <v>164</v>
      </c>
      <c r="Q59" s="15" t="s">
        <v>523</v>
      </c>
      <c r="R59" s="443">
        <v>3</v>
      </c>
      <c r="S59" s="57">
        <v>7000</v>
      </c>
      <c r="T59" s="55">
        <v>7000</v>
      </c>
      <c r="U59" s="495">
        <v>7000</v>
      </c>
      <c r="V59" s="509"/>
      <c r="W59" s="528">
        <v>0.98</v>
      </c>
      <c r="X59" s="528">
        <v>0.05</v>
      </c>
      <c r="Y59" s="528">
        <v>0.75</v>
      </c>
      <c r="Z59" s="529">
        <v>0.95</v>
      </c>
      <c r="AA59" s="529">
        <v>0.5</v>
      </c>
      <c r="AB59" s="530">
        <v>0.8</v>
      </c>
      <c r="AC59" s="511"/>
      <c r="AD59" s="531">
        <v>2</v>
      </c>
      <c r="AE59" s="532">
        <v>4</v>
      </c>
      <c r="AF59" s="531">
        <v>3</v>
      </c>
      <c r="AG59" s="531">
        <v>2</v>
      </c>
      <c r="AH59" s="531">
        <v>3</v>
      </c>
      <c r="AI59" s="531">
        <v>2</v>
      </c>
      <c r="AJ59" s="531">
        <v>1</v>
      </c>
      <c r="AK59" s="146">
        <v>3</v>
      </c>
      <c r="AL59" s="146">
        <v>3</v>
      </c>
      <c r="AM59" s="146">
        <v>2</v>
      </c>
      <c r="AN59" s="146">
        <v>3</v>
      </c>
      <c r="AO59" s="531">
        <v>2</v>
      </c>
      <c r="AP59" s="533">
        <v>2</v>
      </c>
      <c r="AQ59" s="533">
        <v>3</v>
      </c>
      <c r="AR59" s="72">
        <v>3</v>
      </c>
      <c r="AS59" s="73">
        <v>2</v>
      </c>
      <c r="AT59" s="73">
        <v>99</v>
      </c>
      <c r="AU59" s="73">
        <v>2</v>
      </c>
      <c r="AV59" s="73">
        <v>2</v>
      </c>
      <c r="AW59" s="72">
        <v>3</v>
      </c>
      <c r="AX59" s="72">
        <v>2</v>
      </c>
      <c r="AY59" s="72">
        <v>3</v>
      </c>
      <c r="AZ59" s="72">
        <v>99</v>
      </c>
      <c r="BA59" s="72">
        <v>99</v>
      </c>
      <c r="BB59" s="73">
        <v>3</v>
      </c>
      <c r="BC59" s="73">
        <v>3</v>
      </c>
      <c r="BD59" s="73">
        <v>4</v>
      </c>
      <c r="BE59" s="73">
        <v>4</v>
      </c>
      <c r="BF59" s="73">
        <v>4</v>
      </c>
      <c r="BG59" s="523">
        <v>3</v>
      </c>
      <c r="BH59" s="504"/>
      <c r="BI59" s="72" t="s">
        <v>266</v>
      </c>
      <c r="BJ59" s="72" t="s">
        <v>266</v>
      </c>
      <c r="BK59" s="72" t="s">
        <v>266</v>
      </c>
      <c r="BL59" s="72">
        <v>4</v>
      </c>
      <c r="BM59" s="513"/>
      <c r="BN59" s="269">
        <v>0</v>
      </c>
      <c r="BO59" s="269">
        <v>0</v>
      </c>
      <c r="BP59" s="515"/>
      <c r="BQ59" s="524">
        <v>3</v>
      </c>
      <c r="BR59" s="524">
        <v>3</v>
      </c>
      <c r="BS59" s="524">
        <v>1</v>
      </c>
      <c r="BT59" s="524">
        <v>4</v>
      </c>
      <c r="BU59" s="524">
        <v>3</v>
      </c>
      <c r="BV59" s="524">
        <v>4</v>
      </c>
      <c r="BW59" s="524">
        <v>4</v>
      </c>
      <c r="BX59" s="72" t="s">
        <v>505</v>
      </c>
      <c r="BY59" s="72" t="s">
        <v>602</v>
      </c>
      <c r="BZ59" s="550"/>
      <c r="CA59" s="554"/>
      <c r="CB59" s="144"/>
      <c r="CC59" s="146"/>
      <c r="CD59" s="146"/>
      <c r="CE59" s="106"/>
      <c r="CF59" s="566"/>
      <c r="CG59" s="566"/>
      <c r="CH59" s="567"/>
      <c r="CI59" s="170"/>
      <c r="CJ59" s="170"/>
      <c r="CK59" s="284"/>
      <c r="CL59" s="568"/>
      <c r="CM59" s="568"/>
      <c r="CN59" s="569"/>
      <c r="CO59" s="569"/>
      <c r="CP59" s="284"/>
      <c r="CQ59" s="284"/>
      <c r="CR59" s="284"/>
      <c r="CS59" s="170"/>
      <c r="CT59" s="170"/>
      <c r="CU59" s="228"/>
      <c r="CV59" s="98"/>
      <c r="CW59" s="556"/>
      <c r="CX59" s="570"/>
      <c r="CY59" s="21"/>
      <c r="CZ59" s="571"/>
      <c r="DA59" s="600"/>
      <c r="DB59" s="587"/>
      <c r="DC59" s="571">
        <v>0</v>
      </c>
      <c r="DD59" s="598">
        <v>0</v>
      </c>
    </row>
    <row r="60" spans="1:108">
      <c r="A60" s="721">
        <v>623</v>
      </c>
      <c r="B60" s="17" t="s">
        <v>471</v>
      </c>
      <c r="C60" s="19">
        <v>40</v>
      </c>
      <c r="D60" s="16">
        <v>25</v>
      </c>
      <c r="E60" s="19" t="s">
        <v>45</v>
      </c>
      <c r="F60" s="107" t="s">
        <v>562</v>
      </c>
      <c r="G60" s="319">
        <f t="shared" si="2"/>
        <v>8800</v>
      </c>
      <c r="H60" s="439"/>
      <c r="I60" s="16">
        <v>1200</v>
      </c>
      <c r="J60" s="16">
        <v>4000</v>
      </c>
      <c r="K60" s="16">
        <v>2800</v>
      </c>
      <c r="L60" s="210">
        <v>800</v>
      </c>
      <c r="M60" s="439"/>
      <c r="N60" s="444">
        <v>5</v>
      </c>
      <c r="O60" s="367">
        <v>40</v>
      </c>
      <c r="P60" s="441">
        <f t="shared" si="3"/>
        <v>200</v>
      </c>
      <c r="Q60" s="28" t="s">
        <v>557</v>
      </c>
      <c r="R60" s="40">
        <v>9</v>
      </c>
      <c r="S60" s="482">
        <v>13300</v>
      </c>
      <c r="T60" s="99">
        <v>10000</v>
      </c>
      <c r="U60" s="493">
        <v>10000</v>
      </c>
      <c r="V60" s="509"/>
      <c r="W60" s="87">
        <v>0.8</v>
      </c>
      <c r="X60" s="87">
        <v>0.1</v>
      </c>
      <c r="Y60" s="87">
        <v>0.4</v>
      </c>
      <c r="Z60" s="87">
        <v>0.9</v>
      </c>
      <c r="AA60" s="87">
        <v>0.2</v>
      </c>
      <c r="AB60" s="87">
        <v>0.4</v>
      </c>
      <c r="AC60" s="511"/>
      <c r="AD60" s="72">
        <v>2</v>
      </c>
      <c r="AE60" s="72">
        <v>3</v>
      </c>
      <c r="AF60" s="72">
        <v>2</v>
      </c>
      <c r="AG60" s="72">
        <v>2</v>
      </c>
      <c r="AH60" s="72">
        <v>2</v>
      </c>
      <c r="AI60" s="72">
        <v>3</v>
      </c>
      <c r="AJ60" s="72">
        <v>2</v>
      </c>
      <c r="AK60" s="72">
        <v>2</v>
      </c>
      <c r="AL60" s="72">
        <v>3</v>
      </c>
      <c r="AM60" s="72">
        <v>2</v>
      </c>
      <c r="AN60" s="72">
        <v>3</v>
      </c>
      <c r="AO60" s="72">
        <v>2</v>
      </c>
      <c r="AP60" s="72">
        <v>2</v>
      </c>
      <c r="AQ60" s="72">
        <v>2</v>
      </c>
      <c r="AR60" s="72">
        <v>2</v>
      </c>
      <c r="AS60" s="72">
        <v>2</v>
      </c>
      <c r="AT60" s="72">
        <v>99</v>
      </c>
      <c r="AU60" s="72">
        <v>3</v>
      </c>
      <c r="AV60" s="72">
        <v>3</v>
      </c>
      <c r="AW60" s="72">
        <v>2</v>
      </c>
      <c r="AX60" s="72">
        <v>2</v>
      </c>
      <c r="AY60" s="72">
        <v>2</v>
      </c>
      <c r="AZ60" s="72">
        <v>99</v>
      </c>
      <c r="BA60" s="72">
        <v>99</v>
      </c>
      <c r="BB60" s="72">
        <v>2</v>
      </c>
      <c r="BC60" s="72">
        <v>2</v>
      </c>
      <c r="BD60" s="72">
        <v>2</v>
      </c>
      <c r="BE60" s="72">
        <v>2</v>
      </c>
      <c r="BF60" s="72">
        <v>3</v>
      </c>
      <c r="BG60" s="525">
        <v>4</v>
      </c>
      <c r="BH60" s="504"/>
      <c r="BI60" s="72">
        <v>5</v>
      </c>
      <c r="BJ60" s="72">
        <v>10</v>
      </c>
      <c r="BK60" s="72">
        <v>15</v>
      </c>
      <c r="BL60" s="72">
        <v>5</v>
      </c>
      <c r="BM60" s="513"/>
      <c r="BN60" s="269">
        <v>0</v>
      </c>
      <c r="BO60" s="269">
        <v>0</v>
      </c>
      <c r="BP60" s="515"/>
      <c r="BQ60" s="72">
        <v>4</v>
      </c>
      <c r="BR60" s="72">
        <v>2</v>
      </c>
      <c r="BS60" s="72">
        <v>2</v>
      </c>
      <c r="BT60" s="72">
        <v>3</v>
      </c>
      <c r="BU60" s="72">
        <v>2</v>
      </c>
      <c r="BV60" s="72">
        <v>4</v>
      </c>
      <c r="BW60" s="72">
        <v>4</v>
      </c>
      <c r="BX60" s="74" t="s">
        <v>602</v>
      </c>
      <c r="BY60" s="74" t="s">
        <v>602</v>
      </c>
      <c r="BZ60" s="550"/>
      <c r="CA60" s="554"/>
      <c r="CB60" s="170"/>
      <c r="CC60" s="170"/>
      <c r="CD60" s="170"/>
      <c r="CE60" s="228"/>
      <c r="CF60" s="228"/>
      <c r="CG60" s="228"/>
      <c r="CH60" s="170"/>
      <c r="CI60" s="170"/>
      <c r="CJ60" s="170"/>
      <c r="CK60" s="170"/>
      <c r="CL60" s="170"/>
      <c r="CM60" s="170"/>
      <c r="CN60" s="170"/>
      <c r="CO60" s="170"/>
      <c r="CP60" s="170"/>
      <c r="CQ60" s="170"/>
      <c r="CR60" s="170"/>
      <c r="CS60" s="170"/>
      <c r="CT60" s="170"/>
      <c r="CU60" s="228"/>
      <c r="CV60" s="170"/>
      <c r="CW60" s="556"/>
      <c r="CX60" s="15"/>
      <c r="CY60" s="15"/>
      <c r="CZ60" s="560"/>
      <c r="DA60" s="569"/>
      <c r="DB60" s="444"/>
      <c r="DC60" s="203">
        <v>0</v>
      </c>
      <c r="DD60" s="315">
        <v>0</v>
      </c>
    </row>
    <row r="61" spans="1:108">
      <c r="A61" s="721">
        <v>663</v>
      </c>
      <c r="B61" s="17" t="s">
        <v>459</v>
      </c>
      <c r="C61" s="19">
        <v>35</v>
      </c>
      <c r="D61" s="15" t="s">
        <v>49</v>
      </c>
      <c r="E61" s="19">
        <v>0</v>
      </c>
      <c r="F61" s="19">
        <v>11200</v>
      </c>
      <c r="G61" s="90">
        <f t="shared" si="2"/>
        <v>11200</v>
      </c>
      <c r="H61" s="439"/>
      <c r="I61" s="19">
        <v>0</v>
      </c>
      <c r="J61" s="19">
        <v>6200</v>
      </c>
      <c r="K61" s="19">
        <v>5000</v>
      </c>
      <c r="L61" s="107">
        <v>0</v>
      </c>
      <c r="M61" s="439"/>
      <c r="N61" s="444">
        <v>5</v>
      </c>
      <c r="O61" s="367">
        <v>40</v>
      </c>
      <c r="P61" s="441">
        <f t="shared" si="3"/>
        <v>200</v>
      </c>
      <c r="Q61" s="28" t="s">
        <v>561</v>
      </c>
      <c r="R61" s="40"/>
      <c r="S61" s="482">
        <v>31000</v>
      </c>
      <c r="T61" s="99">
        <v>7000</v>
      </c>
      <c r="U61" s="493">
        <v>7000</v>
      </c>
      <c r="V61" s="509"/>
      <c r="W61" s="87">
        <v>0.998</v>
      </c>
      <c r="X61" s="87">
        <v>0.5</v>
      </c>
      <c r="Y61" s="87">
        <v>0.9</v>
      </c>
      <c r="Z61" s="87">
        <v>0.98</v>
      </c>
      <c r="AA61" s="87">
        <v>0.25</v>
      </c>
      <c r="AB61" s="87">
        <v>1</v>
      </c>
      <c r="AC61" s="511"/>
      <c r="AD61" s="73"/>
      <c r="AE61" s="73"/>
      <c r="AF61" s="73"/>
      <c r="AG61" s="73"/>
      <c r="AH61" s="73"/>
      <c r="AI61" s="73"/>
      <c r="AJ61" s="73"/>
      <c r="AK61" s="19"/>
      <c r="AL61" s="19"/>
      <c r="AM61" s="19"/>
      <c r="AN61" s="19"/>
      <c r="AO61" s="19"/>
      <c r="AP61" s="19"/>
      <c r="AQ61" s="19"/>
      <c r="AR61" s="19"/>
      <c r="AS61" s="19"/>
      <c r="AT61" s="19"/>
      <c r="AU61" s="19"/>
      <c r="AV61" s="19"/>
      <c r="AW61" s="19"/>
      <c r="AX61" s="19"/>
      <c r="AY61" s="19"/>
      <c r="AZ61" s="19"/>
      <c r="BA61" s="19"/>
      <c r="BB61" s="19"/>
      <c r="BC61" s="19"/>
      <c r="BD61" s="19"/>
      <c r="BE61" s="19"/>
      <c r="BF61" s="19"/>
      <c r="BG61" s="462"/>
      <c r="BH61" s="504"/>
      <c r="BI61" s="15"/>
      <c r="BJ61" s="15"/>
      <c r="BK61" s="15"/>
      <c r="BL61" s="15"/>
      <c r="BM61" s="513"/>
      <c r="BN61" s="228"/>
      <c r="BO61" s="228"/>
      <c r="BP61" s="515"/>
      <c r="BQ61" s="15"/>
      <c r="BR61" s="15"/>
      <c r="BS61" s="15"/>
      <c r="BT61" s="15"/>
      <c r="BU61" s="15"/>
      <c r="BV61" s="15"/>
      <c r="BW61" s="15"/>
      <c r="BX61" s="15"/>
      <c r="BY61" s="15"/>
      <c r="BZ61" s="550"/>
      <c r="CA61" s="554"/>
      <c r="CB61" s="170"/>
      <c r="CC61" s="170"/>
      <c r="CD61" s="170"/>
      <c r="CE61" s="228"/>
      <c r="CF61" s="228"/>
      <c r="CG61" s="228"/>
      <c r="CH61" s="170"/>
      <c r="CI61" s="170"/>
      <c r="CJ61" s="170"/>
      <c r="CK61" s="170"/>
      <c r="CL61" s="170"/>
      <c r="CM61" s="170"/>
      <c r="CN61" s="170"/>
      <c r="CO61" s="170"/>
      <c r="CP61" s="170"/>
      <c r="CQ61" s="170"/>
      <c r="CR61" s="170"/>
      <c r="CS61" s="170"/>
      <c r="CT61" s="170"/>
      <c r="CU61" s="228"/>
      <c r="CV61" s="170"/>
      <c r="CW61" s="556"/>
      <c r="CX61" s="15"/>
      <c r="CY61" s="15"/>
      <c r="CZ61" s="560"/>
      <c r="DA61" s="569"/>
      <c r="DB61" s="444"/>
      <c r="DC61" s="582">
        <v>0</v>
      </c>
      <c r="DD61" s="315">
        <v>0</v>
      </c>
    </row>
    <row r="62" spans="1:108">
      <c r="A62" s="721">
        <v>664</v>
      </c>
      <c r="B62" s="17" t="s">
        <v>460</v>
      </c>
      <c r="C62" s="19">
        <v>72</v>
      </c>
      <c r="D62" s="16">
        <v>20</v>
      </c>
      <c r="E62" s="19">
        <v>0</v>
      </c>
      <c r="F62" s="19">
        <v>20886</v>
      </c>
      <c r="G62" s="90">
        <f t="shared" si="2"/>
        <v>20886</v>
      </c>
      <c r="H62" s="439"/>
      <c r="I62" s="19">
        <v>486</v>
      </c>
      <c r="J62" s="19">
        <v>18546</v>
      </c>
      <c r="K62" s="19">
        <v>1872</v>
      </c>
      <c r="L62" s="19">
        <v>0</v>
      </c>
      <c r="M62" s="439"/>
      <c r="N62" s="444">
        <v>5</v>
      </c>
      <c r="O62" s="367">
        <v>46</v>
      </c>
      <c r="P62" s="441">
        <f t="shared" si="3"/>
        <v>230</v>
      </c>
      <c r="Q62" s="161" t="s">
        <v>539</v>
      </c>
      <c r="R62" s="40"/>
      <c r="S62" s="482">
        <v>26411</v>
      </c>
      <c r="T62" s="99">
        <v>7000</v>
      </c>
      <c r="U62" s="493">
        <v>7000</v>
      </c>
      <c r="V62" s="509"/>
      <c r="W62" s="87">
        <v>0.5</v>
      </c>
      <c r="X62" s="87">
        <v>0.1</v>
      </c>
      <c r="Y62" s="87">
        <v>1</v>
      </c>
      <c r="Z62" s="87">
        <v>0.98</v>
      </c>
      <c r="AA62" s="87">
        <v>0.2</v>
      </c>
      <c r="AB62" s="87">
        <v>0.9</v>
      </c>
      <c r="AC62" s="511"/>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523"/>
      <c r="BH62" s="504"/>
      <c r="BI62" s="72"/>
      <c r="BJ62" s="72"/>
      <c r="BK62" s="72"/>
      <c r="BL62" s="72"/>
      <c r="BM62" s="513"/>
      <c r="BN62" s="269"/>
      <c r="BO62" s="269"/>
      <c r="BP62" s="515"/>
      <c r="BQ62" s="72"/>
      <c r="BR62" s="72"/>
      <c r="BS62" s="72"/>
      <c r="BT62" s="72"/>
      <c r="BU62" s="72"/>
      <c r="BV62" s="72"/>
      <c r="BW62" s="72"/>
      <c r="BX62" s="72"/>
      <c r="BY62" s="72"/>
      <c r="BZ62" s="550"/>
      <c r="CA62" s="554"/>
      <c r="CB62" s="170"/>
      <c r="CC62" s="170"/>
      <c r="CD62" s="170"/>
      <c r="CE62" s="228"/>
      <c r="CF62" s="228"/>
      <c r="CG62" s="228"/>
      <c r="CH62" s="170"/>
      <c r="CI62" s="170"/>
      <c r="CJ62" s="170"/>
      <c r="CK62" s="170"/>
      <c r="CL62" s="170"/>
      <c r="CM62" s="170"/>
      <c r="CN62" s="170"/>
      <c r="CO62" s="170"/>
      <c r="CP62" s="170"/>
      <c r="CQ62" s="170"/>
      <c r="CR62" s="170"/>
      <c r="CS62" s="170"/>
      <c r="CT62" s="170"/>
      <c r="CU62" s="228"/>
      <c r="CV62" s="170"/>
      <c r="CW62" s="556"/>
      <c r="CX62" s="15"/>
      <c r="CY62" s="15"/>
      <c r="CZ62" s="560"/>
      <c r="DA62" s="569"/>
      <c r="DB62" s="444"/>
      <c r="DC62" s="203">
        <v>0</v>
      </c>
      <c r="DD62" s="598">
        <v>0</v>
      </c>
    </row>
    <row r="63" spans="1:108">
      <c r="A63" s="721">
        <v>665</v>
      </c>
      <c r="B63" s="17" t="s">
        <v>454</v>
      </c>
      <c r="C63" s="19">
        <v>35</v>
      </c>
      <c r="D63" s="16">
        <v>35</v>
      </c>
      <c r="E63" s="19">
        <v>0</v>
      </c>
      <c r="F63" s="19">
        <v>7000</v>
      </c>
      <c r="G63" s="90">
        <f t="shared" si="2"/>
        <v>7000</v>
      </c>
      <c r="H63" s="439"/>
      <c r="I63" s="19">
        <v>0</v>
      </c>
      <c r="J63" s="19">
        <v>0</v>
      </c>
      <c r="K63" s="19">
        <v>7000</v>
      </c>
      <c r="L63" s="19">
        <v>0</v>
      </c>
      <c r="M63" s="439"/>
      <c r="N63" s="444">
        <v>5</v>
      </c>
      <c r="O63" s="367">
        <v>40</v>
      </c>
      <c r="P63" s="441">
        <f t="shared" si="3"/>
        <v>200</v>
      </c>
      <c r="Q63" s="161" t="s">
        <v>549</v>
      </c>
      <c r="R63" s="458"/>
      <c r="S63" s="482">
        <v>8800</v>
      </c>
      <c r="T63" s="99">
        <v>7000</v>
      </c>
      <c r="U63" s="493">
        <v>7000</v>
      </c>
      <c r="V63" s="509"/>
      <c r="W63" s="87">
        <v>0.94</v>
      </c>
      <c r="X63" s="87">
        <v>0.08</v>
      </c>
      <c r="Y63" s="87">
        <v>0.9</v>
      </c>
      <c r="Z63" s="87">
        <v>1</v>
      </c>
      <c r="AA63" s="87">
        <v>0.08</v>
      </c>
      <c r="AB63" s="87">
        <v>0.85</v>
      </c>
      <c r="AC63" s="511"/>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534"/>
      <c r="BH63" s="535"/>
      <c r="BI63" s="119"/>
      <c r="BJ63" s="119"/>
      <c r="BK63" s="119"/>
      <c r="BL63" s="119"/>
      <c r="BM63" s="513"/>
      <c r="BN63" s="242"/>
      <c r="BO63" s="242"/>
      <c r="BP63" s="515"/>
      <c r="BQ63" s="119"/>
      <c r="BR63" s="119"/>
      <c r="BS63" s="119"/>
      <c r="BT63" s="119"/>
      <c r="BU63" s="119"/>
      <c r="BV63" s="119"/>
      <c r="BW63" s="119"/>
      <c r="BX63" s="119"/>
      <c r="BY63" s="119"/>
      <c r="BZ63" s="550"/>
      <c r="CA63" s="554"/>
      <c r="CB63" s="170"/>
      <c r="CC63" s="170"/>
      <c r="CD63" s="170"/>
      <c r="CE63" s="228"/>
      <c r="CF63" s="228"/>
      <c r="CG63" s="228"/>
      <c r="CH63" s="170"/>
      <c r="CI63" s="170"/>
      <c r="CJ63" s="170"/>
      <c r="CK63" s="170"/>
      <c r="CL63" s="170"/>
      <c r="CM63" s="170"/>
      <c r="CN63" s="170"/>
      <c r="CO63" s="170"/>
      <c r="CP63" s="170"/>
      <c r="CQ63" s="170"/>
      <c r="CR63" s="170"/>
      <c r="CS63" s="170"/>
      <c r="CT63" s="170"/>
      <c r="CU63" s="228"/>
      <c r="CV63" s="170"/>
      <c r="CW63" s="556"/>
      <c r="CX63" s="15"/>
      <c r="CY63" s="15"/>
      <c r="CZ63" s="560"/>
      <c r="DA63" s="161"/>
      <c r="DB63" s="444"/>
      <c r="DC63" s="203">
        <v>0</v>
      </c>
      <c r="DD63" s="315">
        <v>0</v>
      </c>
    </row>
    <row r="64" spans="1:108">
      <c r="A64" s="720">
        <v>666</v>
      </c>
      <c r="B64" s="17" t="s">
        <v>441</v>
      </c>
      <c r="C64" s="90">
        <v>60</v>
      </c>
      <c r="D64" s="90"/>
      <c r="E64" s="90" t="s">
        <v>45</v>
      </c>
      <c r="F64" s="90" t="s">
        <v>511</v>
      </c>
      <c r="G64" s="90">
        <v>36000</v>
      </c>
      <c r="H64" s="439"/>
      <c r="I64" s="18">
        <v>0</v>
      </c>
      <c r="J64" s="18">
        <v>12000</v>
      </c>
      <c r="K64" s="18">
        <v>12000</v>
      </c>
      <c r="L64" s="18">
        <v>12000</v>
      </c>
      <c r="M64" s="439"/>
      <c r="N64" s="90">
        <v>5</v>
      </c>
      <c r="O64" s="18">
        <v>40</v>
      </c>
      <c r="P64" s="441">
        <f t="shared" si="3"/>
        <v>200</v>
      </c>
      <c r="Q64" s="25" t="s">
        <v>512</v>
      </c>
      <c r="R64" s="448"/>
      <c r="S64" s="477">
        <v>7000</v>
      </c>
      <c r="T64" s="81">
        <v>7000</v>
      </c>
      <c r="U64" s="493">
        <v>7000</v>
      </c>
      <c r="V64" s="509"/>
      <c r="W64" s="87">
        <v>0.5</v>
      </c>
      <c r="X64" s="87">
        <v>0.4</v>
      </c>
      <c r="Y64" s="87">
        <v>0.5</v>
      </c>
      <c r="Z64" s="87">
        <v>0.5</v>
      </c>
      <c r="AA64" s="87">
        <v>0.5</v>
      </c>
      <c r="AB64" s="87">
        <v>0.6</v>
      </c>
      <c r="AC64" s="511"/>
      <c r="AD64" s="73"/>
      <c r="AE64" s="73"/>
      <c r="AF64" s="73"/>
      <c r="AG64" s="73"/>
      <c r="AH64" s="73"/>
      <c r="AI64" s="73"/>
      <c r="AJ64" s="73"/>
      <c r="AK64" s="90"/>
      <c r="AL64" s="90"/>
      <c r="AM64" s="90"/>
      <c r="AN64" s="90"/>
      <c r="AO64" s="90"/>
      <c r="AP64" s="90"/>
      <c r="AQ64" s="90"/>
      <c r="AR64" s="90"/>
      <c r="AS64" s="90"/>
      <c r="AT64" s="90"/>
      <c r="AU64" s="90"/>
      <c r="AV64" s="90"/>
      <c r="AW64" s="90"/>
      <c r="AX64" s="90"/>
      <c r="AY64" s="90"/>
      <c r="AZ64" s="90"/>
      <c r="BA64" s="90"/>
      <c r="BB64" s="90"/>
      <c r="BC64" s="90"/>
      <c r="BD64" s="90"/>
      <c r="BE64" s="90"/>
      <c r="BF64" s="90"/>
      <c r="BG64" s="463"/>
      <c r="BH64" s="504"/>
      <c r="BI64" s="14"/>
      <c r="BJ64" s="14"/>
      <c r="BK64" s="14"/>
      <c r="BL64" s="14"/>
      <c r="BM64" s="513"/>
      <c r="BN64" s="231"/>
      <c r="BO64" s="231"/>
      <c r="BP64" s="515"/>
      <c r="BQ64" s="14"/>
      <c r="BR64" s="14"/>
      <c r="BS64" s="14"/>
      <c r="BT64" s="14"/>
      <c r="BU64" s="14"/>
      <c r="BV64" s="14"/>
      <c r="BW64" s="14"/>
      <c r="BX64" s="14"/>
      <c r="BY64" s="14"/>
      <c r="BZ64" s="550"/>
      <c r="CA64" s="554"/>
      <c r="CB64" s="152"/>
      <c r="CC64" s="152"/>
      <c r="CD64" s="152"/>
      <c r="CE64" s="231"/>
      <c r="CF64" s="231"/>
      <c r="CG64" s="231"/>
      <c r="CH64" s="152"/>
      <c r="CI64" s="152"/>
      <c r="CJ64" s="152"/>
      <c r="CK64" s="152"/>
      <c r="CL64" s="152"/>
      <c r="CM64" s="152"/>
      <c r="CN64" s="152"/>
      <c r="CO64" s="152"/>
      <c r="CP64" s="152"/>
      <c r="CQ64" s="152"/>
      <c r="CR64" s="152"/>
      <c r="CS64" s="152"/>
      <c r="CT64" s="152"/>
      <c r="CU64" s="231"/>
      <c r="CV64" s="152"/>
      <c r="CW64" s="556"/>
      <c r="CX64" s="14"/>
      <c r="CY64" s="14"/>
      <c r="CZ64" s="562"/>
      <c r="DA64" s="584"/>
      <c r="DB64" s="584"/>
      <c r="DC64" s="203">
        <v>0</v>
      </c>
      <c r="DD64" s="595">
        <v>0</v>
      </c>
    </row>
    <row r="65" spans="1:108">
      <c r="A65" s="721">
        <v>667</v>
      </c>
      <c r="B65" s="17" t="s">
        <v>446</v>
      </c>
      <c r="C65" s="19">
        <v>40</v>
      </c>
      <c r="D65" s="19">
        <v>40</v>
      </c>
      <c r="E65" s="19" t="s">
        <v>45</v>
      </c>
      <c r="F65" s="19">
        <v>3200</v>
      </c>
      <c r="G65" s="90">
        <v>3200</v>
      </c>
      <c r="H65" s="439"/>
      <c r="I65" s="19">
        <v>0</v>
      </c>
      <c r="J65" s="19">
        <v>3200</v>
      </c>
      <c r="K65" s="19">
        <v>0</v>
      </c>
      <c r="L65" s="19">
        <v>0</v>
      </c>
      <c r="M65" s="439"/>
      <c r="N65" s="19">
        <v>2</v>
      </c>
      <c r="O65" s="16">
        <v>40</v>
      </c>
      <c r="P65" s="441">
        <f t="shared" si="3"/>
        <v>80</v>
      </c>
      <c r="Q65" s="453" t="s">
        <v>517</v>
      </c>
      <c r="R65" s="443"/>
      <c r="S65" s="478">
        <v>8000</v>
      </c>
      <c r="T65" s="99">
        <v>7000</v>
      </c>
      <c r="U65" s="493">
        <v>7000</v>
      </c>
      <c r="V65" s="509"/>
      <c r="W65" s="87">
        <v>1</v>
      </c>
      <c r="X65" s="87">
        <v>0.5</v>
      </c>
      <c r="Y65" s="87">
        <v>0.3</v>
      </c>
      <c r="Z65" s="87">
        <v>0.85</v>
      </c>
      <c r="AA65" s="87">
        <v>0.1</v>
      </c>
      <c r="AB65" s="87">
        <v>0.4</v>
      </c>
      <c r="AC65" s="511"/>
      <c r="AD65" s="73"/>
      <c r="AE65" s="73"/>
      <c r="AF65" s="73"/>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c r="BG65" s="523"/>
      <c r="BH65" s="504"/>
      <c r="BI65" s="74"/>
      <c r="BJ65" s="74"/>
      <c r="BK65" s="74"/>
      <c r="BL65" s="74"/>
      <c r="BM65" s="513"/>
      <c r="BN65" s="242"/>
      <c r="BO65" s="242"/>
      <c r="BP65" s="515"/>
      <c r="BQ65" s="144"/>
      <c r="BR65" s="144"/>
      <c r="BS65" s="144"/>
      <c r="BT65" s="144"/>
      <c r="BU65" s="144"/>
      <c r="BV65" s="144"/>
      <c r="BW65" s="144"/>
      <c r="BX65" s="74"/>
      <c r="BY65" s="74"/>
      <c r="BZ65" s="550"/>
      <c r="CA65" s="554"/>
      <c r="CB65" s="170"/>
      <c r="CC65" s="170"/>
      <c r="CD65" s="170"/>
      <c r="CE65" s="228"/>
      <c r="CF65" s="228"/>
      <c r="CG65" s="228"/>
      <c r="CH65" s="170"/>
      <c r="CI65" s="170"/>
      <c r="CJ65" s="170"/>
      <c r="CK65" s="170"/>
      <c r="CL65" s="170"/>
      <c r="CM65" s="170"/>
      <c r="CN65" s="170"/>
      <c r="CO65" s="170"/>
      <c r="CP65" s="170"/>
      <c r="CQ65" s="170"/>
      <c r="CR65" s="170"/>
      <c r="CS65" s="170"/>
      <c r="CT65" s="170"/>
      <c r="CU65" s="228"/>
      <c r="CV65" s="170"/>
      <c r="CW65" s="556"/>
      <c r="CX65" s="15"/>
      <c r="CY65" s="15"/>
      <c r="CZ65" s="560"/>
      <c r="DA65" s="569"/>
      <c r="DB65" s="444"/>
      <c r="DC65" s="203">
        <v>0</v>
      </c>
      <c r="DD65" s="594">
        <v>0</v>
      </c>
    </row>
    <row r="66" spans="1:108">
      <c r="A66" s="721">
        <v>684</v>
      </c>
      <c r="B66" s="30">
        <v>42917</v>
      </c>
      <c r="C66" s="19">
        <v>24</v>
      </c>
      <c r="D66" s="210">
        <v>72</v>
      </c>
      <c r="E66" s="19">
        <v>0</v>
      </c>
      <c r="F66" s="19">
        <v>2880</v>
      </c>
      <c r="G66" s="90">
        <v>2880</v>
      </c>
      <c r="H66" s="439"/>
      <c r="I66" s="107">
        <v>0</v>
      </c>
      <c r="J66" s="107">
        <v>1920</v>
      </c>
      <c r="K66" s="107">
        <v>0</v>
      </c>
      <c r="L66" s="107">
        <v>960</v>
      </c>
      <c r="M66" s="439"/>
      <c r="N66" s="444">
        <v>3</v>
      </c>
      <c r="O66" s="312">
        <v>40</v>
      </c>
      <c r="P66" s="441">
        <v>120</v>
      </c>
      <c r="Q66" s="28"/>
      <c r="R66" s="40"/>
      <c r="S66" s="482">
        <v>7320</v>
      </c>
      <c r="T66" s="99">
        <v>3120</v>
      </c>
      <c r="U66" s="493">
        <v>3000</v>
      </c>
      <c r="V66" s="509"/>
      <c r="W66" s="87"/>
      <c r="X66" s="87"/>
      <c r="Y66" s="87"/>
      <c r="Z66" s="87"/>
      <c r="AA66" s="87"/>
      <c r="AB66" s="87">
        <v>0.8</v>
      </c>
      <c r="AC66" s="511"/>
      <c r="AD66" s="72">
        <v>2</v>
      </c>
      <c r="AE66" s="72">
        <v>4</v>
      </c>
      <c r="AF66" s="72">
        <v>3</v>
      </c>
      <c r="AG66" s="72">
        <v>2</v>
      </c>
      <c r="AH66" s="72">
        <v>0</v>
      </c>
      <c r="AI66" s="72">
        <v>4</v>
      </c>
      <c r="AJ66" s="72">
        <v>2</v>
      </c>
      <c r="AK66" s="72">
        <v>3</v>
      </c>
      <c r="AL66" s="72">
        <v>4</v>
      </c>
      <c r="AM66" s="72">
        <v>2</v>
      </c>
      <c r="AN66" s="72">
        <v>3</v>
      </c>
      <c r="AO66" s="72">
        <v>99</v>
      </c>
      <c r="AP66" s="72">
        <v>1</v>
      </c>
      <c r="AQ66" s="72">
        <v>1</v>
      </c>
      <c r="AR66" s="72">
        <v>1</v>
      </c>
      <c r="AS66" s="72">
        <v>2</v>
      </c>
      <c r="AT66" s="72">
        <v>2</v>
      </c>
      <c r="AU66" s="72">
        <v>2</v>
      </c>
      <c r="AV66" s="72">
        <v>3</v>
      </c>
      <c r="AW66" s="72">
        <v>3</v>
      </c>
      <c r="AX66" s="72">
        <v>2</v>
      </c>
      <c r="AY66" s="72">
        <v>1</v>
      </c>
      <c r="AZ66" s="72">
        <v>99</v>
      </c>
      <c r="BA66" s="72">
        <v>99</v>
      </c>
      <c r="BB66" s="72">
        <v>3</v>
      </c>
      <c r="BC66" s="72">
        <v>3</v>
      </c>
      <c r="BD66" s="72">
        <v>2</v>
      </c>
      <c r="BE66" s="72">
        <v>3</v>
      </c>
      <c r="BF66" s="72">
        <v>2</v>
      </c>
      <c r="BG66" s="525">
        <v>3</v>
      </c>
      <c r="BH66" s="504"/>
      <c r="BI66" s="74"/>
      <c r="BJ66" s="74"/>
      <c r="BK66" s="74"/>
      <c r="BL66" s="74"/>
      <c r="BM66" s="513"/>
      <c r="BN66" s="242"/>
      <c r="BO66" s="242"/>
      <c r="BP66" s="515"/>
      <c r="BQ66" s="72">
        <v>3</v>
      </c>
      <c r="BR66" s="72">
        <v>2</v>
      </c>
      <c r="BS66" s="72">
        <v>1</v>
      </c>
      <c r="BT66" s="72">
        <v>3</v>
      </c>
      <c r="BU66" s="72"/>
      <c r="BV66" s="72"/>
      <c r="BW66" s="72"/>
      <c r="BX66" s="74" t="s">
        <v>602</v>
      </c>
      <c r="BY66" s="74" t="s">
        <v>505</v>
      </c>
      <c r="BZ66" s="550"/>
      <c r="CA66" s="554"/>
      <c r="CB66" s="170"/>
      <c r="CC66" s="170"/>
      <c r="CD66" s="170"/>
      <c r="CE66" s="228"/>
      <c r="CF66" s="228"/>
      <c r="CG66" s="228"/>
      <c r="CH66" s="170"/>
      <c r="CI66" s="170"/>
      <c r="CJ66" s="170"/>
      <c r="CK66" s="170"/>
      <c r="CL66" s="170"/>
      <c r="CM66" s="170"/>
      <c r="CN66" s="170"/>
      <c r="CO66" s="170"/>
      <c r="CP66" s="170"/>
      <c r="CQ66" s="170"/>
      <c r="CR66" s="170"/>
      <c r="CS66" s="170"/>
      <c r="CT66" s="170"/>
      <c r="CU66" s="228"/>
      <c r="CV66" s="170"/>
      <c r="CW66" s="556"/>
      <c r="CX66" s="15"/>
      <c r="CY66" s="15"/>
      <c r="CZ66" s="560"/>
      <c r="DA66" s="569"/>
      <c r="DB66" s="459"/>
      <c r="DC66" s="203"/>
      <c r="DD66" s="315"/>
    </row>
    <row r="67" spans="1:108">
      <c r="A67" s="720">
        <v>685</v>
      </c>
      <c r="B67" s="30" t="s">
        <v>472</v>
      </c>
      <c r="C67" s="19">
        <v>20</v>
      </c>
      <c r="D67" s="16">
        <v>4</v>
      </c>
      <c r="E67" s="19">
        <v>0</v>
      </c>
      <c r="F67" s="107">
        <f>220*20</f>
        <v>4400</v>
      </c>
      <c r="G67" s="319">
        <f>E67+F67</f>
        <v>4400</v>
      </c>
      <c r="H67" s="439"/>
      <c r="I67" s="16">
        <v>0</v>
      </c>
      <c r="J67" s="16">
        <v>4400</v>
      </c>
      <c r="K67" s="16">
        <v>0</v>
      </c>
      <c r="L67" s="210">
        <f>88*20</f>
        <v>1760</v>
      </c>
      <c r="M67" s="439"/>
      <c r="N67" s="444">
        <v>5</v>
      </c>
      <c r="O67" s="367">
        <v>44</v>
      </c>
      <c r="P67" s="441">
        <f>N67*O67</f>
        <v>220</v>
      </c>
      <c r="Q67" s="28"/>
      <c r="R67" s="40"/>
      <c r="S67" s="482">
        <v>9300</v>
      </c>
      <c r="T67" s="99">
        <v>4000</v>
      </c>
      <c r="U67" s="493">
        <v>3000</v>
      </c>
      <c r="V67" s="509"/>
      <c r="W67" s="87"/>
      <c r="X67" s="87"/>
      <c r="Y67" s="87"/>
      <c r="Z67" s="87"/>
      <c r="AA67" s="87"/>
      <c r="AB67" s="87">
        <v>0.65</v>
      </c>
      <c r="AC67" s="511"/>
      <c r="AD67" s="72">
        <v>3</v>
      </c>
      <c r="AE67" s="72">
        <v>2</v>
      </c>
      <c r="AF67" s="72">
        <v>2</v>
      </c>
      <c r="AG67" s="72">
        <v>2</v>
      </c>
      <c r="AH67" s="72">
        <v>2</v>
      </c>
      <c r="AI67" s="72">
        <v>3</v>
      </c>
      <c r="AJ67" s="72">
        <v>4</v>
      </c>
      <c r="AK67" s="72">
        <v>2</v>
      </c>
      <c r="AL67" s="72">
        <v>2</v>
      </c>
      <c r="AM67" s="72">
        <v>3</v>
      </c>
      <c r="AN67" s="72">
        <v>2</v>
      </c>
      <c r="AO67" s="72">
        <v>99</v>
      </c>
      <c r="AP67" s="72">
        <v>99</v>
      </c>
      <c r="AQ67" s="72">
        <v>1</v>
      </c>
      <c r="AR67" s="72">
        <v>3</v>
      </c>
      <c r="AS67" s="72">
        <v>3</v>
      </c>
      <c r="AT67" s="72">
        <v>3</v>
      </c>
      <c r="AU67" s="72">
        <v>99</v>
      </c>
      <c r="AV67" s="72">
        <v>99</v>
      </c>
      <c r="AW67" s="72">
        <v>3</v>
      </c>
      <c r="AX67" s="72">
        <v>2</v>
      </c>
      <c r="AY67" s="72">
        <v>3</v>
      </c>
      <c r="AZ67" s="72">
        <v>2</v>
      </c>
      <c r="BA67" s="72">
        <v>2</v>
      </c>
      <c r="BB67" s="72">
        <v>2</v>
      </c>
      <c r="BC67" s="72">
        <v>3</v>
      </c>
      <c r="BD67" s="72">
        <v>2</v>
      </c>
      <c r="BE67" s="72">
        <v>2</v>
      </c>
      <c r="BF67" s="72">
        <v>4</v>
      </c>
      <c r="BG67" s="525">
        <v>3</v>
      </c>
      <c r="BH67" s="504"/>
      <c r="BI67" s="72"/>
      <c r="BJ67" s="72"/>
      <c r="BK67" s="72"/>
      <c r="BL67" s="72"/>
      <c r="BM67" s="513"/>
      <c r="BN67" s="269"/>
      <c r="BO67" s="269"/>
      <c r="BP67" s="515"/>
      <c r="BQ67" s="72">
        <v>4</v>
      </c>
      <c r="BR67" s="72">
        <v>4</v>
      </c>
      <c r="BS67" s="72">
        <v>2</v>
      </c>
      <c r="BT67" s="72">
        <v>3</v>
      </c>
      <c r="BU67" s="72"/>
      <c r="BV67" s="72"/>
      <c r="BW67" s="72"/>
      <c r="BX67" s="74" t="s">
        <v>505</v>
      </c>
      <c r="BY67" s="74" t="s">
        <v>602</v>
      </c>
      <c r="BZ67" s="550"/>
      <c r="CA67" s="554"/>
      <c r="CB67" s="170"/>
      <c r="CC67" s="170"/>
      <c r="CD67" s="170"/>
      <c r="CE67" s="228"/>
      <c r="CF67" s="228"/>
      <c r="CG67" s="228"/>
      <c r="CH67" s="170"/>
      <c r="CI67" s="170"/>
      <c r="CJ67" s="170"/>
      <c r="CK67" s="170"/>
      <c r="CL67" s="170"/>
      <c r="CM67" s="170"/>
      <c r="CN67" s="170"/>
      <c r="CO67" s="170"/>
      <c r="CP67" s="170"/>
      <c r="CQ67" s="170"/>
      <c r="CR67" s="170"/>
      <c r="CS67" s="170"/>
      <c r="CT67" s="170"/>
      <c r="CU67" s="228"/>
      <c r="CV67" s="170"/>
      <c r="CW67" s="556"/>
      <c r="CX67" s="15"/>
      <c r="CY67" s="15"/>
      <c r="CZ67" s="560"/>
      <c r="DA67" s="569"/>
      <c r="DB67" s="444"/>
      <c r="DC67" s="203"/>
      <c r="DD67" s="315"/>
    </row>
    <row r="68" spans="1:108">
      <c r="A68" s="720">
        <v>686</v>
      </c>
      <c r="B68" s="30" t="s">
        <v>444</v>
      </c>
      <c r="C68" s="90">
        <v>15</v>
      </c>
      <c r="D68" s="18">
        <v>7</v>
      </c>
      <c r="E68" s="90"/>
      <c r="F68" s="90"/>
      <c r="G68" s="90"/>
      <c r="H68" s="439"/>
      <c r="I68" s="18"/>
      <c r="J68" s="18"/>
      <c r="K68" s="18"/>
      <c r="L68" s="18"/>
      <c r="M68" s="439"/>
      <c r="N68" s="440">
        <v>3</v>
      </c>
      <c r="O68" s="441">
        <v>45</v>
      </c>
      <c r="P68" s="441">
        <v>135</v>
      </c>
      <c r="Q68" s="442"/>
      <c r="R68" s="447"/>
      <c r="S68" s="479">
        <v>2430</v>
      </c>
      <c r="T68" s="487">
        <v>2300</v>
      </c>
      <c r="U68" s="492">
        <v>3000</v>
      </c>
      <c r="V68" s="509"/>
      <c r="W68" s="87"/>
      <c r="X68" s="87"/>
      <c r="Y68" s="87"/>
      <c r="Z68" s="87"/>
      <c r="AA68" s="87"/>
      <c r="AB68" s="87">
        <v>0.9</v>
      </c>
      <c r="AC68" s="511"/>
      <c r="AD68" s="72">
        <v>4</v>
      </c>
      <c r="AE68" s="72">
        <v>4</v>
      </c>
      <c r="AF68" s="72">
        <v>3</v>
      </c>
      <c r="AG68" s="72">
        <v>3</v>
      </c>
      <c r="AH68" s="72">
        <v>3</v>
      </c>
      <c r="AI68" s="72">
        <v>4</v>
      </c>
      <c r="AJ68" s="72">
        <v>3</v>
      </c>
      <c r="AK68" s="18">
        <v>3</v>
      </c>
      <c r="AL68" s="18">
        <v>3</v>
      </c>
      <c r="AM68" s="18">
        <v>3</v>
      </c>
      <c r="AN68" s="18">
        <v>3</v>
      </c>
      <c r="AO68" s="18">
        <v>2</v>
      </c>
      <c r="AP68" s="18">
        <v>2</v>
      </c>
      <c r="AQ68" s="18">
        <v>3</v>
      </c>
      <c r="AR68" s="18">
        <v>2</v>
      </c>
      <c r="AS68" s="18">
        <v>2</v>
      </c>
      <c r="AT68" s="18">
        <v>2</v>
      </c>
      <c r="AU68" s="18">
        <v>2</v>
      </c>
      <c r="AV68" s="18">
        <v>3</v>
      </c>
      <c r="AW68" s="18">
        <v>3</v>
      </c>
      <c r="AX68" s="18">
        <v>2</v>
      </c>
      <c r="AY68" s="18">
        <v>2</v>
      </c>
      <c r="AZ68" s="18">
        <v>2</v>
      </c>
      <c r="BA68" s="18">
        <v>4</v>
      </c>
      <c r="BB68" s="18">
        <v>3</v>
      </c>
      <c r="BC68" s="18">
        <v>3</v>
      </c>
      <c r="BD68" s="18">
        <v>3</v>
      </c>
      <c r="BE68" s="18">
        <v>3</v>
      </c>
      <c r="BF68" s="18">
        <v>3</v>
      </c>
      <c r="BG68" s="521">
        <v>4</v>
      </c>
      <c r="BH68" s="504"/>
      <c r="BI68" s="18"/>
      <c r="BJ68" s="18"/>
      <c r="BK68" s="18"/>
      <c r="BL68" s="18"/>
      <c r="BM68" s="513"/>
      <c r="BN68" s="526"/>
      <c r="BO68" s="526"/>
      <c r="BP68" s="515"/>
      <c r="BQ68" s="522">
        <v>4</v>
      </c>
      <c r="BR68" s="522">
        <v>3</v>
      </c>
      <c r="BS68" s="522">
        <v>3</v>
      </c>
      <c r="BT68" s="522">
        <v>3</v>
      </c>
      <c r="BU68" s="522"/>
      <c r="BV68" s="522"/>
      <c r="BW68" s="522"/>
      <c r="BX68" s="14" t="s">
        <v>602</v>
      </c>
      <c r="BY68" s="14" t="s">
        <v>602</v>
      </c>
      <c r="BZ68" s="550"/>
      <c r="CA68" s="554"/>
      <c r="CB68" s="522"/>
      <c r="CC68" s="522"/>
      <c r="CD68" s="522"/>
      <c r="CE68" s="526"/>
      <c r="CF68" s="526"/>
      <c r="CG68" s="526"/>
      <c r="CH68" s="522"/>
      <c r="CI68" s="522"/>
      <c r="CJ68" s="522"/>
      <c r="CK68" s="522"/>
      <c r="CL68" s="522"/>
      <c r="CM68" s="522"/>
      <c r="CN68" s="522"/>
      <c r="CO68" s="522"/>
      <c r="CP68" s="522"/>
      <c r="CQ68" s="522"/>
      <c r="CR68" s="522"/>
      <c r="CS68" s="522"/>
      <c r="CT68" s="522"/>
      <c r="CU68" s="526"/>
      <c r="CV68" s="522"/>
      <c r="CW68" s="556"/>
      <c r="CX68" s="18"/>
      <c r="CY68" s="18"/>
      <c r="CZ68" s="563"/>
      <c r="DA68" s="152"/>
      <c r="DB68" s="585"/>
      <c r="DC68" s="586"/>
      <c r="DD68" s="596"/>
    </row>
    <row r="69" spans="1:108" ht="14">
      <c r="A69" s="720">
        <v>687</v>
      </c>
      <c r="B69" s="430" t="s">
        <v>480</v>
      </c>
      <c r="C69" s="19">
        <v>40</v>
      </c>
      <c r="D69" s="16">
        <v>40</v>
      </c>
      <c r="E69" s="19"/>
      <c r="F69" s="107">
        <v>9000</v>
      </c>
      <c r="G69" s="319">
        <f>E69+F69</f>
        <v>9000</v>
      </c>
      <c r="H69" s="439"/>
      <c r="I69" s="16">
        <v>600</v>
      </c>
      <c r="J69" s="16">
        <v>0</v>
      </c>
      <c r="K69" s="16">
        <v>3000</v>
      </c>
      <c r="L69" s="16">
        <v>5400</v>
      </c>
      <c r="M69" s="439"/>
      <c r="N69" s="444">
        <v>5</v>
      </c>
      <c r="O69" s="367">
        <v>48</v>
      </c>
      <c r="P69" s="441">
        <v>240</v>
      </c>
      <c r="Q69" s="28"/>
      <c r="R69" s="40"/>
      <c r="S69" s="483">
        <v>4500</v>
      </c>
      <c r="T69" s="99">
        <v>3000</v>
      </c>
      <c r="U69" s="493">
        <v>3000</v>
      </c>
      <c r="V69" s="509"/>
      <c r="W69" s="87"/>
      <c r="X69" s="87"/>
      <c r="Y69" s="87"/>
      <c r="Z69" s="87"/>
      <c r="AA69" s="87"/>
      <c r="AB69" s="87">
        <v>1</v>
      </c>
      <c r="AC69" s="511"/>
      <c r="AD69" s="72">
        <v>2</v>
      </c>
      <c r="AE69" s="72">
        <v>3</v>
      </c>
      <c r="AF69" s="72">
        <v>3</v>
      </c>
      <c r="AG69" s="72">
        <v>2</v>
      </c>
      <c r="AH69" s="72">
        <v>3</v>
      </c>
      <c r="AI69" s="72">
        <v>3</v>
      </c>
      <c r="AJ69" s="72">
        <v>99</v>
      </c>
      <c r="AK69" s="72">
        <v>2</v>
      </c>
      <c r="AL69" s="72">
        <v>99</v>
      </c>
      <c r="AM69" s="72">
        <v>99</v>
      </c>
      <c r="AN69" s="72">
        <v>3</v>
      </c>
      <c r="AO69" s="72">
        <v>99</v>
      </c>
      <c r="AP69" s="72">
        <v>99</v>
      </c>
      <c r="AQ69" s="72">
        <v>99</v>
      </c>
      <c r="AR69" s="72">
        <v>99</v>
      </c>
      <c r="AS69" s="72">
        <v>3</v>
      </c>
      <c r="AT69" s="72">
        <v>99</v>
      </c>
      <c r="AU69" s="72">
        <v>2</v>
      </c>
      <c r="AV69" s="72">
        <v>2</v>
      </c>
      <c r="AW69" s="72">
        <v>2</v>
      </c>
      <c r="AX69" s="72">
        <v>99</v>
      </c>
      <c r="AY69" s="72">
        <v>99</v>
      </c>
      <c r="AZ69" s="72">
        <v>99</v>
      </c>
      <c r="BA69" s="72">
        <v>99</v>
      </c>
      <c r="BB69" s="72">
        <v>3</v>
      </c>
      <c r="BC69" s="72">
        <v>3</v>
      </c>
      <c r="BD69" s="72">
        <v>3</v>
      </c>
      <c r="BE69" s="72">
        <v>3</v>
      </c>
      <c r="BF69" s="72">
        <v>2</v>
      </c>
      <c r="BG69" s="525">
        <v>2</v>
      </c>
      <c r="BH69" s="504"/>
      <c r="BI69" s="72"/>
      <c r="BJ69" s="72"/>
      <c r="BK69" s="72"/>
      <c r="BL69" s="72"/>
      <c r="BM69" s="513"/>
      <c r="BN69" s="269"/>
      <c r="BO69" s="269"/>
      <c r="BP69" s="515"/>
      <c r="BQ69" s="72">
        <v>1</v>
      </c>
      <c r="BR69" s="72">
        <v>0</v>
      </c>
      <c r="BS69" s="72">
        <v>0</v>
      </c>
      <c r="BT69" s="72">
        <v>2</v>
      </c>
      <c r="BU69" s="72"/>
      <c r="BV69" s="72"/>
      <c r="BW69" s="72"/>
      <c r="BX69" s="74" t="s">
        <v>602</v>
      </c>
      <c r="BY69" s="74" t="s">
        <v>505</v>
      </c>
      <c r="BZ69" s="550"/>
      <c r="CA69" s="554"/>
      <c r="CB69" s="453"/>
      <c r="CC69" s="453"/>
      <c r="CD69" s="453"/>
      <c r="CE69" s="93"/>
      <c r="CF69" s="93"/>
      <c r="CG69" s="93"/>
      <c r="CH69" s="453"/>
      <c r="CI69" s="453"/>
      <c r="CJ69" s="453"/>
      <c r="CK69" s="453"/>
      <c r="CL69" s="453"/>
      <c r="CM69" s="453"/>
      <c r="CN69" s="453"/>
      <c r="CO69" s="453"/>
      <c r="CP69" s="453"/>
      <c r="CQ69" s="453"/>
      <c r="CR69" s="453"/>
      <c r="CS69" s="453"/>
      <c r="CT69" s="453"/>
      <c r="CU69" s="93"/>
      <c r="CV69" s="453"/>
      <c r="CW69" s="556"/>
      <c r="CX69" s="16"/>
      <c r="CY69" s="16"/>
      <c r="CZ69" s="560"/>
      <c r="DA69" s="569"/>
      <c r="DB69" s="367"/>
      <c r="DC69" s="203"/>
      <c r="DD69" s="594"/>
    </row>
    <row r="70" spans="1:108">
      <c r="A70" s="720"/>
      <c r="B70" s="17"/>
      <c r="C70" s="90"/>
      <c r="D70" s="18"/>
      <c r="E70" s="90"/>
      <c r="F70" s="90"/>
      <c r="G70" s="90"/>
      <c r="H70" s="439"/>
      <c r="I70" s="18"/>
      <c r="J70" s="18"/>
      <c r="K70" s="18"/>
      <c r="L70" s="18"/>
      <c r="M70" s="439"/>
      <c r="N70" s="440"/>
      <c r="O70" s="441"/>
      <c r="P70" s="441"/>
      <c r="Q70" s="442"/>
      <c r="R70" s="447"/>
      <c r="S70" s="479"/>
      <c r="T70" s="487"/>
      <c r="U70" s="492"/>
      <c r="V70" s="509"/>
      <c r="W70" s="87"/>
      <c r="X70" s="87"/>
      <c r="Y70" s="87"/>
      <c r="Z70" s="87"/>
      <c r="AA70" s="87"/>
      <c r="AB70" s="87"/>
      <c r="AC70" s="511"/>
      <c r="AD70" s="72"/>
      <c r="AE70" s="72"/>
      <c r="AF70" s="72"/>
      <c r="AG70" s="72"/>
      <c r="AH70" s="72"/>
      <c r="AI70" s="72"/>
      <c r="AJ70" s="72"/>
      <c r="AK70" s="18"/>
      <c r="AL70" s="18"/>
      <c r="AM70" s="18"/>
      <c r="AN70" s="18"/>
      <c r="AO70" s="18"/>
      <c r="AP70" s="18"/>
      <c r="AQ70" s="18"/>
      <c r="AR70" s="18"/>
      <c r="AS70" s="18"/>
      <c r="AT70" s="18"/>
      <c r="AU70" s="18"/>
      <c r="AV70" s="18"/>
      <c r="AW70" s="18"/>
      <c r="AX70" s="18"/>
      <c r="AY70" s="18"/>
      <c r="AZ70" s="18"/>
      <c r="BA70" s="18"/>
      <c r="BB70" s="18"/>
      <c r="BC70" s="18"/>
      <c r="BD70" s="18"/>
      <c r="BE70" s="18"/>
      <c r="BF70" s="18"/>
      <c r="BG70" s="521"/>
      <c r="BH70" s="504"/>
      <c r="BI70" s="18"/>
      <c r="BJ70" s="18"/>
      <c r="BK70" s="18"/>
      <c r="BL70" s="18"/>
      <c r="BM70" s="513"/>
      <c r="BN70" s="526"/>
      <c r="BO70" s="526"/>
      <c r="BP70" s="515"/>
      <c r="BQ70" s="522"/>
      <c r="BR70" s="522"/>
      <c r="BS70" s="522"/>
      <c r="BT70" s="522"/>
      <c r="BU70" s="522"/>
      <c r="BV70" s="522"/>
      <c r="BW70" s="522"/>
      <c r="BX70" s="14"/>
      <c r="BY70" s="14"/>
      <c r="BZ70" s="550"/>
      <c r="CA70" s="554"/>
      <c r="CB70" s="522"/>
      <c r="CC70" s="522"/>
      <c r="CD70" s="522"/>
      <c r="CE70" s="526"/>
      <c r="CF70" s="526"/>
      <c r="CG70" s="526"/>
      <c r="CH70" s="522"/>
      <c r="CI70" s="522"/>
      <c r="CJ70" s="522"/>
      <c r="CK70" s="522"/>
      <c r="CL70" s="522"/>
      <c r="CM70" s="522"/>
      <c r="CN70" s="522"/>
      <c r="CO70" s="522"/>
      <c r="CP70" s="522"/>
      <c r="CQ70" s="522"/>
      <c r="CR70" s="522"/>
      <c r="CS70" s="522"/>
      <c r="CT70" s="522"/>
      <c r="CU70" s="526"/>
      <c r="CV70" s="522"/>
      <c r="CW70" s="556"/>
      <c r="CX70" s="18"/>
      <c r="CY70" s="18"/>
      <c r="CZ70" s="563"/>
      <c r="DA70" s="152"/>
      <c r="DB70" s="585"/>
      <c r="DC70" s="586"/>
      <c r="DD70" s="596"/>
    </row>
    <row r="71" spans="1:108">
      <c r="A71" s="720"/>
      <c r="B71" s="616"/>
      <c r="C71" s="619"/>
      <c r="D71" s="620"/>
      <c r="E71" s="619"/>
      <c r="F71" s="617"/>
      <c r="G71" s="651"/>
      <c r="H71" s="439"/>
      <c r="I71" s="620"/>
      <c r="J71" s="620"/>
      <c r="K71" s="620"/>
      <c r="L71" s="710"/>
      <c r="M71" s="439"/>
      <c r="N71" s="621"/>
      <c r="O71" s="622"/>
      <c r="P71" s="623"/>
      <c r="Q71" s="826"/>
      <c r="R71" s="624"/>
      <c r="S71" s="625"/>
      <c r="T71" s="626"/>
      <c r="U71" s="627"/>
      <c r="V71" s="509"/>
      <c r="W71" s="536"/>
      <c r="X71" s="536"/>
      <c r="Y71" s="536"/>
      <c r="Z71" s="536"/>
      <c r="AA71" s="536"/>
      <c r="AB71" s="536"/>
      <c r="AC71" s="511"/>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829"/>
      <c r="BH71" s="629"/>
      <c r="BI71" s="628"/>
      <c r="BJ71" s="628"/>
      <c r="BK71" s="628"/>
      <c r="BL71" s="628"/>
      <c r="BM71" s="513"/>
      <c r="BN71" s="830"/>
      <c r="BO71" s="830"/>
      <c r="BP71" s="515"/>
      <c r="BQ71" s="628"/>
      <c r="BR71" s="628"/>
      <c r="BS71" s="628"/>
      <c r="BT71" s="628"/>
      <c r="BU71" s="628"/>
      <c r="BV71" s="628"/>
      <c r="BW71" s="628"/>
      <c r="BX71" s="831"/>
      <c r="BY71" s="831"/>
      <c r="BZ71" s="630"/>
      <c r="CA71" s="554"/>
      <c r="CB71" s="832"/>
      <c r="CC71" s="832"/>
      <c r="CD71" s="832"/>
      <c r="CE71" s="833"/>
      <c r="CF71" s="833"/>
      <c r="CG71" s="833"/>
      <c r="CH71" s="832"/>
      <c r="CI71" s="832"/>
      <c r="CJ71" s="832"/>
      <c r="CK71" s="832"/>
      <c r="CL71" s="832"/>
      <c r="CM71" s="832"/>
      <c r="CN71" s="832"/>
      <c r="CO71" s="832"/>
      <c r="CP71" s="832"/>
      <c r="CQ71" s="832"/>
      <c r="CR71" s="832"/>
      <c r="CS71" s="832"/>
      <c r="CT71" s="832"/>
      <c r="CU71" s="833"/>
      <c r="CV71" s="832"/>
      <c r="CW71" s="556"/>
      <c r="CX71" s="618"/>
      <c r="CY71" s="618"/>
      <c r="CZ71" s="631"/>
      <c r="DA71" s="632"/>
      <c r="DB71" s="621"/>
      <c r="DC71" s="834"/>
      <c r="DD71" s="633"/>
    </row>
    <row r="72" spans="1:108" s="647" customFormat="1">
      <c r="A72" s="722"/>
      <c r="B72" s="185"/>
      <c r="C72" s="601"/>
      <c r="D72" s="185"/>
      <c r="E72" s="185"/>
      <c r="F72" s="185"/>
      <c r="G72" s="602"/>
      <c r="H72" s="648"/>
      <c r="I72" s="603"/>
      <c r="J72" s="603"/>
      <c r="K72" s="603"/>
      <c r="L72" s="603"/>
      <c r="M72" s="648"/>
      <c r="N72" s="604"/>
      <c r="O72" s="604"/>
      <c r="P72" s="604"/>
      <c r="Q72" s="185"/>
      <c r="R72" s="605"/>
      <c r="S72" s="606"/>
      <c r="T72" s="607"/>
      <c r="U72" s="608"/>
      <c r="V72" s="109"/>
      <c r="W72" s="609"/>
      <c r="X72" s="609"/>
      <c r="Y72" s="609"/>
      <c r="Z72" s="609"/>
      <c r="AA72" s="609"/>
      <c r="AB72" s="609"/>
      <c r="AC72" s="185"/>
      <c r="AD72" s="357"/>
      <c r="AE72" s="357"/>
      <c r="AF72" s="357"/>
      <c r="AG72" s="357"/>
      <c r="AH72" s="357"/>
      <c r="AI72" s="357"/>
      <c r="AJ72" s="357"/>
      <c r="AK72" s="357"/>
      <c r="AL72" s="357"/>
      <c r="AM72" s="357"/>
      <c r="AN72" s="357"/>
      <c r="AO72" s="357"/>
      <c r="AP72" s="357"/>
      <c r="AQ72" s="357"/>
      <c r="AR72" s="357"/>
      <c r="AS72" s="357"/>
      <c r="AT72" s="357"/>
      <c r="AU72" s="357"/>
      <c r="AV72" s="357"/>
      <c r="AW72" s="357"/>
      <c r="AX72" s="357"/>
      <c r="AY72" s="357"/>
      <c r="AZ72" s="357"/>
      <c r="BA72" s="357"/>
      <c r="BB72" s="357"/>
      <c r="BC72" s="357"/>
      <c r="BD72" s="357"/>
      <c r="BE72" s="357"/>
      <c r="BF72" s="357"/>
      <c r="BG72" s="357"/>
      <c r="BH72" s="649"/>
      <c r="BI72" s="185"/>
      <c r="BJ72" s="185"/>
      <c r="BK72" s="185"/>
      <c r="BL72" s="185"/>
      <c r="BM72" s="109"/>
      <c r="BN72" s="185"/>
      <c r="BO72" s="185"/>
      <c r="BP72" s="185"/>
      <c r="BQ72" s="357"/>
      <c r="BR72" s="357"/>
      <c r="BS72" s="357"/>
      <c r="BT72" s="357"/>
      <c r="BU72" s="357"/>
      <c r="BV72" s="357"/>
      <c r="BW72" s="357"/>
      <c r="BX72" s="185"/>
      <c r="BY72" s="185"/>
      <c r="BZ72" s="185"/>
      <c r="CA72" s="574"/>
      <c r="CB72" s="574"/>
      <c r="CC72" s="574"/>
      <c r="CD72" s="574"/>
      <c r="CE72" s="574"/>
      <c r="CF72" s="574"/>
      <c r="CG72" s="574"/>
      <c r="CH72" s="574"/>
      <c r="CI72" s="574"/>
      <c r="CJ72" s="574"/>
      <c r="CK72" s="574"/>
      <c r="CL72" s="574"/>
      <c r="CM72" s="574"/>
      <c r="CN72" s="574"/>
      <c r="CO72" s="574"/>
      <c r="CP72" s="574"/>
      <c r="CQ72" s="574"/>
      <c r="CR72" s="574"/>
      <c r="CS72" s="574"/>
      <c r="CT72" s="574"/>
      <c r="CU72" s="574"/>
      <c r="CV72" s="574"/>
      <c r="CW72" s="228"/>
      <c r="CX72" s="185"/>
      <c r="CY72" s="185"/>
      <c r="CZ72" s="610"/>
      <c r="DA72" s="185"/>
      <c r="DB72" s="185"/>
      <c r="DC72" s="611"/>
      <c r="DD72" s="611"/>
    </row>
    <row r="73" spans="1:108" s="647" customFormat="1">
      <c r="A73" s="722"/>
      <c r="B73" s="185"/>
      <c r="C73" s="185"/>
      <c r="D73" s="185"/>
      <c r="E73" s="185"/>
      <c r="F73" s="185"/>
      <c r="G73" s="468"/>
      <c r="H73" s="185"/>
      <c r="I73" s="612"/>
      <c r="J73" s="613"/>
      <c r="K73" s="361"/>
      <c r="L73" s="361"/>
      <c r="M73" s="185"/>
      <c r="N73" s="185"/>
      <c r="O73" s="185"/>
      <c r="P73" s="185"/>
      <c r="Q73" s="185"/>
      <c r="R73" s="605"/>
      <c r="S73" s="606"/>
      <c r="T73" s="606"/>
      <c r="U73" s="388"/>
      <c r="V73" s="109"/>
      <c r="W73" s="609"/>
      <c r="X73" s="609"/>
      <c r="Y73" s="609"/>
      <c r="Z73" s="609"/>
      <c r="AA73" s="609"/>
      <c r="AB73" s="609"/>
      <c r="AC73" s="185"/>
      <c r="AD73" s="542"/>
      <c r="AE73" s="542"/>
      <c r="AF73" s="542"/>
      <c r="AG73" s="542"/>
      <c r="AH73" s="542"/>
      <c r="AI73" s="542"/>
      <c r="AJ73" s="542"/>
      <c r="AK73" s="542"/>
      <c r="AL73" s="542"/>
      <c r="AM73" s="542"/>
      <c r="AN73" s="542"/>
      <c r="AO73" s="542"/>
      <c r="AP73" s="542"/>
      <c r="AQ73" s="542"/>
      <c r="AR73" s="542"/>
      <c r="AS73" s="542"/>
      <c r="AT73" s="542"/>
      <c r="AU73" s="542"/>
      <c r="AV73" s="542"/>
      <c r="AW73" s="542"/>
      <c r="AX73" s="542"/>
      <c r="AY73" s="542"/>
      <c r="AZ73" s="542"/>
      <c r="BA73" s="542"/>
      <c r="BB73" s="542"/>
      <c r="BC73" s="542"/>
      <c r="BD73" s="542"/>
      <c r="BE73" s="542"/>
      <c r="BF73" s="542"/>
      <c r="BG73" s="542"/>
      <c r="BH73" s="649"/>
      <c r="BI73" s="185"/>
      <c r="BJ73" s="185"/>
      <c r="BK73" s="185"/>
      <c r="BL73" s="185"/>
      <c r="BM73" s="109"/>
      <c r="BN73" s="185"/>
      <c r="BO73" s="185"/>
      <c r="BP73" s="185"/>
      <c r="BQ73" s="542"/>
      <c r="BR73" s="542"/>
      <c r="BS73" s="542"/>
      <c r="BT73" s="542"/>
      <c r="BU73" s="542"/>
      <c r="BV73" s="542"/>
      <c r="BW73" s="542"/>
      <c r="BX73" s="185"/>
      <c r="BY73" s="185"/>
      <c r="BZ73" s="185"/>
      <c r="CA73" s="576"/>
      <c r="CB73" s="461"/>
      <c r="CC73" s="461"/>
      <c r="CD73" s="461"/>
      <c r="CE73" s="461"/>
      <c r="CF73" s="461"/>
      <c r="CG73" s="461"/>
      <c r="CH73" s="461"/>
      <c r="CI73" s="461"/>
      <c r="CJ73" s="461"/>
      <c r="CK73" s="461"/>
      <c r="CL73" s="461"/>
      <c r="CM73" s="461"/>
      <c r="CN73" s="461"/>
      <c r="CO73" s="461"/>
      <c r="CP73" s="461"/>
      <c r="CQ73" s="461"/>
      <c r="CR73" s="461"/>
      <c r="CS73" s="461"/>
      <c r="CT73" s="461"/>
      <c r="CU73" s="461"/>
      <c r="CV73" s="461"/>
      <c r="CW73" s="185"/>
      <c r="CX73" s="574"/>
      <c r="CY73" s="574"/>
      <c r="CZ73" s="574"/>
      <c r="DA73" s="185"/>
      <c r="DB73" s="185"/>
      <c r="DC73" s="185"/>
      <c r="DD73" s="574"/>
    </row>
    <row r="74" spans="1:108" s="647" customFormat="1">
      <c r="A74" s="722"/>
      <c r="B74" s="185"/>
      <c r="C74" s="185"/>
      <c r="D74" s="185"/>
      <c r="E74" s="185"/>
      <c r="F74" s="185"/>
      <c r="G74" s="468"/>
      <c r="H74" s="185"/>
      <c r="I74" s="185"/>
      <c r="J74" s="185"/>
      <c r="K74" s="185"/>
      <c r="L74" s="185"/>
      <c r="M74" s="185"/>
      <c r="N74" s="185"/>
      <c r="O74" s="185"/>
      <c r="P74" s="185"/>
      <c r="Q74" s="185"/>
      <c r="R74" s="605"/>
      <c r="S74" s="606"/>
      <c r="T74" s="606"/>
      <c r="U74" s="388"/>
      <c r="V74" s="109"/>
      <c r="W74" s="609"/>
      <c r="X74" s="609"/>
      <c r="Y74" s="609"/>
      <c r="Z74" s="609"/>
      <c r="AA74" s="609"/>
      <c r="AB74" s="609"/>
      <c r="AC74" s="185"/>
      <c r="AD74" s="357"/>
      <c r="AE74" s="357"/>
      <c r="AF74" s="357"/>
      <c r="AG74" s="357"/>
      <c r="AH74" s="357"/>
      <c r="AI74" s="357"/>
      <c r="AJ74" s="357"/>
      <c r="AK74" s="357"/>
      <c r="AL74" s="357"/>
      <c r="AM74" s="357"/>
      <c r="AN74" s="357"/>
      <c r="AO74" s="357"/>
      <c r="AP74" s="357"/>
      <c r="AQ74" s="357"/>
      <c r="AR74" s="357"/>
      <c r="AS74" s="357"/>
      <c r="AT74" s="357"/>
      <c r="AU74" s="357"/>
      <c r="AV74" s="357"/>
      <c r="AW74" s="357"/>
      <c r="AX74" s="357"/>
      <c r="AY74" s="357"/>
      <c r="AZ74" s="357"/>
      <c r="BA74" s="357"/>
      <c r="BB74" s="357"/>
      <c r="BC74" s="357"/>
      <c r="BD74" s="357"/>
      <c r="BE74" s="357"/>
      <c r="BF74" s="357"/>
      <c r="BG74" s="357"/>
      <c r="BH74" s="649"/>
      <c r="BI74" s="185"/>
      <c r="BJ74" s="185"/>
      <c r="BK74" s="185"/>
      <c r="BL74" s="185"/>
      <c r="BM74" s="109"/>
      <c r="BN74" s="185"/>
      <c r="BO74" s="185"/>
      <c r="BP74" s="185"/>
      <c r="BQ74" s="357"/>
      <c r="BR74" s="357"/>
      <c r="BS74" s="357"/>
      <c r="BT74" s="357"/>
      <c r="BU74" s="357"/>
      <c r="BV74" s="357"/>
      <c r="BW74" s="357"/>
      <c r="BX74" s="185"/>
      <c r="BY74" s="185"/>
      <c r="BZ74" s="185"/>
      <c r="CA74" s="576"/>
      <c r="CB74" s="461"/>
      <c r="CC74" s="461"/>
      <c r="CD74" s="461"/>
      <c r="CE74" s="461"/>
      <c r="CF74" s="461"/>
      <c r="CG74" s="461"/>
      <c r="CH74" s="461"/>
      <c r="CI74" s="461"/>
      <c r="CJ74" s="461"/>
      <c r="CK74" s="461"/>
      <c r="CL74" s="461"/>
      <c r="CM74" s="461"/>
      <c r="CN74" s="461"/>
      <c r="CO74" s="461"/>
      <c r="CP74" s="461"/>
      <c r="CQ74" s="461"/>
      <c r="CR74" s="461"/>
      <c r="CS74" s="461"/>
      <c r="CT74" s="461"/>
      <c r="CU74" s="461"/>
      <c r="CV74" s="461"/>
      <c r="CW74" s="185"/>
      <c r="CX74" s="461"/>
      <c r="CY74" s="574"/>
      <c r="CZ74" s="574"/>
      <c r="DA74" s="185"/>
      <c r="DB74" s="613"/>
      <c r="DC74" s="185"/>
      <c r="DD74" s="574"/>
    </row>
    <row r="75" spans="1:108" s="647" customFormat="1">
      <c r="A75" s="722"/>
      <c r="B75" s="185"/>
      <c r="C75" s="185"/>
      <c r="D75" s="185"/>
      <c r="E75" s="185"/>
      <c r="F75" s="185"/>
      <c r="G75" s="468"/>
      <c r="H75" s="185"/>
      <c r="I75" s="185"/>
      <c r="J75" s="185"/>
      <c r="K75" s="185"/>
      <c r="L75" s="185"/>
      <c r="M75" s="185"/>
      <c r="N75" s="185"/>
      <c r="O75" s="185"/>
      <c r="P75" s="185"/>
      <c r="Q75" s="185"/>
      <c r="R75" s="605"/>
      <c r="S75" s="606"/>
      <c r="T75" s="606"/>
      <c r="U75" s="388"/>
      <c r="V75" s="109"/>
      <c r="W75" s="609"/>
      <c r="X75" s="609"/>
      <c r="Y75" s="609"/>
      <c r="Z75" s="609"/>
      <c r="AA75" s="609"/>
      <c r="AB75" s="609"/>
      <c r="AC75" s="185"/>
      <c r="AD75" s="357"/>
      <c r="AE75" s="357"/>
      <c r="AF75" s="357"/>
      <c r="AG75" s="357"/>
      <c r="AH75" s="357"/>
      <c r="AI75" s="357"/>
      <c r="AJ75" s="357"/>
      <c r="AK75" s="357"/>
      <c r="AL75" s="357"/>
      <c r="AM75" s="357"/>
      <c r="AN75" s="357"/>
      <c r="AO75" s="357"/>
      <c r="AP75" s="357"/>
      <c r="AQ75" s="357"/>
      <c r="AR75" s="357"/>
      <c r="AS75" s="357"/>
      <c r="AT75" s="357"/>
      <c r="AU75" s="357"/>
      <c r="AV75" s="357"/>
      <c r="AW75" s="357"/>
      <c r="AX75" s="357"/>
      <c r="AY75" s="357"/>
      <c r="AZ75" s="357"/>
      <c r="BA75" s="357"/>
      <c r="BB75" s="357"/>
      <c r="BC75" s="357"/>
      <c r="BD75" s="357"/>
      <c r="BE75" s="357"/>
      <c r="BF75" s="357"/>
      <c r="BG75" s="357"/>
      <c r="BH75" s="649"/>
      <c r="BI75" s="185"/>
      <c r="BJ75" s="185"/>
      <c r="BK75" s="185"/>
      <c r="BL75" s="185"/>
      <c r="BM75" s="109"/>
      <c r="BN75" s="185"/>
      <c r="BO75" s="185"/>
      <c r="BP75" s="185"/>
      <c r="BQ75" s="357"/>
      <c r="BR75" s="357"/>
      <c r="BS75" s="357"/>
      <c r="BT75" s="357"/>
      <c r="BU75" s="357"/>
      <c r="BV75" s="357"/>
      <c r="BW75" s="357"/>
      <c r="BX75" s="185"/>
      <c r="BY75" s="185"/>
      <c r="BZ75" s="185"/>
      <c r="CA75" s="576"/>
      <c r="CB75" s="461"/>
      <c r="CC75" s="461"/>
      <c r="CD75" s="461"/>
      <c r="CE75" s="461"/>
      <c r="CF75" s="461"/>
      <c r="CG75" s="461"/>
      <c r="CH75" s="461"/>
      <c r="CI75" s="461"/>
      <c r="CJ75" s="461"/>
      <c r="CK75" s="461"/>
      <c r="CL75" s="461"/>
      <c r="CM75" s="461"/>
      <c r="CN75" s="461"/>
      <c r="CO75" s="461"/>
      <c r="CP75" s="461"/>
      <c r="CQ75" s="461"/>
      <c r="CR75" s="461"/>
      <c r="CS75" s="461"/>
      <c r="CT75" s="461"/>
      <c r="CU75" s="461"/>
      <c r="CV75" s="461"/>
      <c r="CW75" s="185"/>
      <c r="CX75" s="574"/>
      <c r="CY75" s="574"/>
      <c r="CZ75" s="574"/>
      <c r="DA75" s="185"/>
      <c r="DB75" s="185"/>
      <c r="DC75" s="185"/>
      <c r="DD75" s="574"/>
    </row>
    <row r="76" spans="1:108" s="647" customFormat="1">
      <c r="A76" s="722"/>
      <c r="B76" s="185"/>
      <c r="C76" s="185"/>
      <c r="D76" s="185"/>
      <c r="E76" s="185"/>
      <c r="F76" s="185"/>
      <c r="G76" s="468"/>
      <c r="H76" s="185"/>
      <c r="I76" s="185"/>
      <c r="J76" s="185"/>
      <c r="K76" s="185"/>
      <c r="L76" s="185"/>
      <c r="M76" s="185"/>
      <c r="N76" s="185"/>
      <c r="O76" s="185"/>
      <c r="P76" s="185"/>
      <c r="Q76" s="185"/>
      <c r="R76" s="605"/>
      <c r="S76" s="606"/>
      <c r="T76" s="606"/>
      <c r="U76" s="388"/>
      <c r="V76" s="109"/>
      <c r="W76" s="609"/>
      <c r="X76" s="609"/>
      <c r="Y76" s="609"/>
      <c r="Z76" s="609"/>
      <c r="AA76" s="609"/>
      <c r="AB76" s="609"/>
      <c r="AC76" s="185"/>
      <c r="AD76" s="357"/>
      <c r="AE76" s="357"/>
      <c r="AF76" s="357"/>
      <c r="AG76" s="357"/>
      <c r="AH76" s="357"/>
      <c r="AI76" s="357"/>
      <c r="AJ76" s="357"/>
      <c r="AK76" s="357"/>
      <c r="AL76" s="357"/>
      <c r="AM76" s="357"/>
      <c r="AN76" s="357"/>
      <c r="AO76" s="357"/>
      <c r="AP76" s="357"/>
      <c r="AQ76" s="357"/>
      <c r="AR76" s="357"/>
      <c r="AS76" s="357"/>
      <c r="AT76" s="357"/>
      <c r="AU76" s="357"/>
      <c r="AV76" s="357"/>
      <c r="AW76" s="357"/>
      <c r="AX76" s="357"/>
      <c r="AY76" s="357"/>
      <c r="AZ76" s="357"/>
      <c r="BA76" s="357"/>
      <c r="BB76" s="357"/>
      <c r="BC76" s="357"/>
      <c r="BD76" s="357"/>
      <c r="BE76" s="357"/>
      <c r="BF76" s="357"/>
      <c r="BG76" s="357"/>
      <c r="BH76" s="649"/>
      <c r="BI76" s="185"/>
      <c r="BJ76" s="185"/>
      <c r="BK76" s="185"/>
      <c r="BL76" s="185"/>
      <c r="BM76" s="109"/>
      <c r="BN76" s="185"/>
      <c r="BO76" s="185"/>
      <c r="BP76" s="185"/>
      <c r="BQ76" s="357"/>
      <c r="BR76" s="357"/>
      <c r="BS76" s="357"/>
      <c r="BT76" s="357"/>
      <c r="BU76" s="357"/>
      <c r="BV76" s="357"/>
      <c r="BW76" s="357"/>
      <c r="BX76" s="185"/>
      <c r="BY76" s="185"/>
      <c r="BZ76" s="185"/>
      <c r="CA76" s="576"/>
      <c r="CB76" s="461"/>
      <c r="CC76" s="461"/>
      <c r="CD76" s="461"/>
      <c r="CE76" s="461"/>
      <c r="CF76" s="461"/>
      <c r="CG76" s="461"/>
      <c r="CH76" s="461"/>
      <c r="CI76" s="461"/>
      <c r="CJ76" s="461"/>
      <c r="CK76" s="461"/>
      <c r="CL76" s="461"/>
      <c r="CM76" s="461"/>
      <c r="CN76" s="461"/>
      <c r="CO76" s="461"/>
      <c r="CP76" s="461"/>
      <c r="CQ76" s="461"/>
      <c r="CR76" s="461"/>
      <c r="CS76" s="461"/>
      <c r="CT76" s="461"/>
      <c r="CU76" s="461"/>
      <c r="CV76" s="461"/>
      <c r="CW76" s="185"/>
      <c r="CX76" s="574"/>
      <c r="CY76" s="574"/>
      <c r="CZ76" s="574"/>
      <c r="DA76" s="185"/>
      <c r="DB76" s="185"/>
      <c r="DC76" s="185"/>
      <c r="DD76" s="574"/>
    </row>
    <row r="77" spans="1:108" s="647" customFormat="1">
      <c r="A77" s="722"/>
      <c r="B77" s="185"/>
      <c r="C77" s="185"/>
      <c r="D77" s="185"/>
      <c r="E77" s="185"/>
      <c r="F77" s="185"/>
      <c r="G77" s="468"/>
      <c r="H77" s="185"/>
      <c r="I77" s="185"/>
      <c r="J77" s="185"/>
      <c r="K77" s="185"/>
      <c r="L77" s="185"/>
      <c r="M77" s="185"/>
      <c r="N77" s="185"/>
      <c r="O77" s="185"/>
      <c r="P77" s="185"/>
      <c r="Q77" s="185"/>
      <c r="R77" s="605"/>
      <c r="S77" s="606"/>
      <c r="T77" s="606"/>
      <c r="U77" s="388"/>
      <c r="V77" s="109"/>
      <c r="W77" s="609"/>
      <c r="X77" s="609"/>
      <c r="Y77" s="609"/>
      <c r="Z77" s="609"/>
      <c r="AA77" s="609"/>
      <c r="AB77" s="609"/>
      <c r="AC77" s="185"/>
      <c r="AD77" s="357"/>
      <c r="AE77" s="357"/>
      <c r="AF77" s="357"/>
      <c r="AG77" s="357"/>
      <c r="AH77" s="357"/>
      <c r="AI77" s="357"/>
      <c r="AJ77" s="357"/>
      <c r="AK77" s="357"/>
      <c r="AL77" s="357"/>
      <c r="AM77" s="357"/>
      <c r="AN77" s="357"/>
      <c r="AO77" s="357"/>
      <c r="AP77" s="357"/>
      <c r="AQ77" s="357"/>
      <c r="AR77" s="357"/>
      <c r="AS77" s="357"/>
      <c r="AT77" s="357"/>
      <c r="AU77" s="357"/>
      <c r="AV77" s="357"/>
      <c r="AW77" s="357"/>
      <c r="AX77" s="357"/>
      <c r="AY77" s="357"/>
      <c r="AZ77" s="357"/>
      <c r="BA77" s="357"/>
      <c r="BB77" s="357"/>
      <c r="BC77" s="357"/>
      <c r="BD77" s="357"/>
      <c r="BE77" s="357"/>
      <c r="BF77" s="357"/>
      <c r="BG77" s="357"/>
      <c r="BH77" s="649"/>
      <c r="BI77" s="185"/>
      <c r="BJ77" s="185"/>
      <c r="BK77" s="185"/>
      <c r="BL77" s="185"/>
      <c r="BM77" s="109"/>
      <c r="BN77" s="185"/>
      <c r="BO77" s="185"/>
      <c r="BP77" s="185"/>
      <c r="BQ77" s="357"/>
      <c r="BR77" s="357"/>
      <c r="BS77" s="357"/>
      <c r="BT77" s="357"/>
      <c r="BU77" s="357"/>
      <c r="BV77" s="357"/>
      <c r="BW77" s="357"/>
      <c r="BX77" s="185"/>
      <c r="BY77" s="185"/>
      <c r="BZ77" s="185"/>
      <c r="CA77" s="576"/>
      <c r="CB77" s="461"/>
      <c r="CC77" s="461"/>
      <c r="CD77" s="461"/>
      <c r="CE77" s="461"/>
      <c r="CF77" s="461"/>
      <c r="CG77" s="461"/>
      <c r="CH77" s="461"/>
      <c r="CI77" s="461"/>
      <c r="CJ77" s="461"/>
      <c r="CK77" s="461"/>
      <c r="CL77" s="461"/>
      <c r="CM77" s="461"/>
      <c r="CN77" s="461"/>
      <c r="CO77" s="461"/>
      <c r="CP77" s="461"/>
      <c r="CQ77" s="461"/>
      <c r="CR77" s="461"/>
      <c r="CS77" s="461"/>
      <c r="CT77" s="461"/>
      <c r="CU77" s="461"/>
      <c r="CV77" s="461"/>
      <c r="CW77" s="185"/>
      <c r="CX77" s="574"/>
      <c r="CY77" s="574"/>
      <c r="CZ77" s="574"/>
      <c r="DA77" s="185"/>
      <c r="DB77" s="185"/>
      <c r="DC77" s="185"/>
      <c r="DD77" s="574"/>
    </row>
    <row r="78" spans="1:108" s="647" customFormat="1">
      <c r="A78" s="720"/>
      <c r="B78" s="185"/>
      <c r="C78" s="185"/>
      <c r="D78" s="185"/>
      <c r="E78" s="185"/>
      <c r="F78" s="185"/>
      <c r="G78" s="468"/>
      <c r="H78" s="185"/>
      <c r="I78" s="185"/>
      <c r="J78" s="185"/>
      <c r="K78" s="185"/>
      <c r="L78" s="185"/>
      <c r="M78" s="185"/>
      <c r="N78" s="185"/>
      <c r="O78" s="185"/>
      <c r="P78" s="185"/>
      <c r="Q78" s="185"/>
      <c r="R78" s="605"/>
      <c r="S78" s="606"/>
      <c r="T78" s="606"/>
      <c r="U78" s="388"/>
      <c r="V78" s="109"/>
      <c r="W78" s="609"/>
      <c r="X78" s="609"/>
      <c r="Y78" s="609"/>
      <c r="Z78" s="609"/>
      <c r="AA78" s="609"/>
      <c r="AB78" s="609"/>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649"/>
      <c r="BI78" s="185"/>
      <c r="BJ78" s="185"/>
      <c r="BK78" s="185"/>
      <c r="BL78" s="185"/>
      <c r="BM78" s="109"/>
      <c r="BN78" s="185"/>
      <c r="BO78" s="185"/>
      <c r="BP78" s="185"/>
      <c r="BQ78" s="185"/>
      <c r="BR78" s="185"/>
      <c r="BS78" s="185"/>
      <c r="BT78" s="185"/>
      <c r="BU78" s="185"/>
      <c r="BV78" s="185"/>
      <c r="BW78" s="185"/>
      <c r="BX78" s="185"/>
      <c r="BY78" s="185"/>
      <c r="BZ78" s="185"/>
      <c r="CA78" s="574"/>
      <c r="CB78" s="574"/>
      <c r="CC78" s="574"/>
      <c r="CD78" s="574"/>
      <c r="CE78" s="574"/>
      <c r="CF78" s="574"/>
      <c r="CG78" s="574"/>
      <c r="CH78" s="574"/>
      <c r="CI78" s="574"/>
      <c r="CJ78" s="574"/>
      <c r="CK78" s="574"/>
      <c r="CL78" s="574"/>
      <c r="CM78" s="574"/>
      <c r="CN78" s="574"/>
      <c r="CO78" s="574"/>
      <c r="CP78" s="574"/>
      <c r="CQ78" s="574"/>
      <c r="CR78" s="574"/>
      <c r="CS78" s="574"/>
      <c r="CT78" s="574"/>
      <c r="CU78" s="574"/>
      <c r="CV78" s="574"/>
      <c r="CW78" s="185"/>
      <c r="CX78" s="574"/>
      <c r="CY78" s="574"/>
      <c r="CZ78" s="574"/>
      <c r="DA78" s="185"/>
      <c r="DB78" s="185"/>
      <c r="DC78" s="185"/>
      <c r="DD78" s="574"/>
    </row>
    <row r="79" spans="1:108" s="647" customFormat="1">
      <c r="A79" s="722"/>
      <c r="B79" s="185"/>
      <c r="C79" s="185"/>
      <c r="D79" s="185"/>
      <c r="E79" s="185"/>
      <c r="F79" s="185"/>
      <c r="G79" s="468"/>
      <c r="H79" s="185"/>
      <c r="I79" s="185"/>
      <c r="J79" s="185"/>
      <c r="K79" s="185"/>
      <c r="L79" s="185"/>
      <c r="M79" s="185"/>
      <c r="N79" s="185"/>
      <c r="O79" s="185"/>
      <c r="P79" s="185"/>
      <c r="Q79" s="185"/>
      <c r="R79" s="605"/>
      <c r="S79" s="606"/>
      <c r="T79" s="606"/>
      <c r="U79" s="388"/>
      <c r="V79" s="109"/>
      <c r="W79" s="609"/>
      <c r="X79" s="609"/>
      <c r="Y79" s="609"/>
      <c r="Z79" s="609"/>
      <c r="AA79" s="609"/>
      <c r="AB79" s="609"/>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649"/>
      <c r="BI79" s="185"/>
      <c r="BJ79" s="185"/>
      <c r="BK79" s="185"/>
      <c r="BL79" s="185"/>
      <c r="BM79" s="109"/>
      <c r="BN79" s="185"/>
      <c r="BO79" s="185"/>
      <c r="BP79" s="185"/>
      <c r="BQ79" s="185"/>
      <c r="BR79" s="185"/>
      <c r="BS79" s="185"/>
      <c r="BT79" s="185"/>
      <c r="BU79" s="185"/>
      <c r="BV79" s="185"/>
      <c r="BW79" s="185"/>
      <c r="BX79" s="185"/>
      <c r="BY79" s="185"/>
      <c r="BZ79" s="185"/>
      <c r="CA79" s="185"/>
      <c r="CB79" s="185"/>
      <c r="CC79" s="185"/>
      <c r="CD79" s="185"/>
      <c r="CE79" s="185"/>
      <c r="CF79" s="185"/>
      <c r="CG79" s="185"/>
      <c r="CH79" s="185"/>
      <c r="CI79" s="185"/>
      <c r="CJ79" s="185"/>
      <c r="CK79" s="185"/>
      <c r="CL79" s="185"/>
      <c r="CM79" s="185"/>
      <c r="CN79" s="185"/>
      <c r="CO79" s="185"/>
      <c r="CP79" s="185"/>
      <c r="CQ79" s="185"/>
      <c r="CR79" s="185"/>
      <c r="CS79" s="185"/>
      <c r="CT79" s="185"/>
      <c r="CU79" s="185"/>
      <c r="CV79" s="185"/>
      <c r="CW79" s="185"/>
      <c r="CX79" s="574"/>
      <c r="CY79" s="574"/>
      <c r="CZ79" s="574"/>
      <c r="DA79" s="185"/>
      <c r="DB79" s="185"/>
      <c r="DC79" s="185"/>
      <c r="DD79" s="574"/>
    </row>
    <row r="80" spans="1:108" s="647" customFormat="1">
      <c r="A80" s="722"/>
      <c r="B80" s="185"/>
      <c r="C80" s="185"/>
      <c r="D80" s="185"/>
      <c r="E80" s="185"/>
      <c r="F80" s="185"/>
      <c r="G80" s="468"/>
      <c r="H80" s="185"/>
      <c r="I80" s="185"/>
      <c r="J80" s="185"/>
      <c r="K80" s="185"/>
      <c r="L80" s="185"/>
      <c r="M80" s="185"/>
      <c r="N80" s="185"/>
      <c r="O80" s="185"/>
      <c r="P80" s="185"/>
      <c r="Q80" s="185"/>
      <c r="R80" s="605"/>
      <c r="S80" s="606"/>
      <c r="T80" s="606"/>
      <c r="U80" s="388"/>
      <c r="V80" s="109"/>
      <c r="W80" s="609"/>
      <c r="X80" s="609"/>
      <c r="Y80" s="609"/>
      <c r="Z80" s="858"/>
      <c r="AA80" s="858"/>
      <c r="AB80" s="858"/>
      <c r="AC80" s="858"/>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649"/>
      <c r="BI80" s="185"/>
      <c r="BJ80" s="185"/>
      <c r="BK80" s="185"/>
      <c r="BL80" s="185"/>
      <c r="BM80" s="109"/>
      <c r="BN80" s="185"/>
      <c r="BO80" s="185"/>
      <c r="BP80" s="185"/>
      <c r="BQ80" s="185"/>
      <c r="BR80" s="185"/>
      <c r="BS80" s="185"/>
      <c r="BT80" s="185"/>
      <c r="BU80" s="185"/>
      <c r="BV80" s="185"/>
      <c r="BW80" s="185"/>
      <c r="BX80" s="185"/>
      <c r="BY80" s="185"/>
      <c r="BZ80" s="185"/>
      <c r="CA80" s="185"/>
      <c r="CB80" s="574"/>
      <c r="CC80" s="574"/>
      <c r="CD80" s="574"/>
      <c r="CE80" s="574"/>
      <c r="CF80" s="574"/>
      <c r="CG80" s="574"/>
      <c r="CH80" s="574"/>
      <c r="CI80" s="574"/>
      <c r="CJ80" s="574"/>
      <c r="CK80" s="574"/>
      <c r="CL80" s="574"/>
      <c r="CM80" s="574"/>
      <c r="CN80" s="574"/>
      <c r="CO80" s="574"/>
      <c r="CP80" s="574"/>
      <c r="CQ80" s="574"/>
      <c r="CR80" s="574"/>
      <c r="CS80" s="574"/>
      <c r="CT80" s="574"/>
      <c r="CU80" s="574"/>
      <c r="CV80" s="574"/>
      <c r="CW80" s="185"/>
      <c r="CX80" s="574"/>
      <c r="CY80" s="574"/>
      <c r="CZ80" s="574"/>
      <c r="DA80" s="185"/>
      <c r="DB80" s="185"/>
      <c r="DC80" s="185"/>
      <c r="DD80" s="574"/>
    </row>
    <row r="81" spans="1:108" s="647" customFormat="1">
      <c r="A81" s="722"/>
      <c r="B81" s="185"/>
      <c r="C81" s="185"/>
      <c r="D81" s="185"/>
      <c r="E81" s="185"/>
      <c r="F81" s="185"/>
      <c r="G81" s="468"/>
      <c r="H81" s="185"/>
      <c r="I81" s="185"/>
      <c r="J81" s="185"/>
      <c r="K81" s="185"/>
      <c r="L81" s="185"/>
      <c r="M81" s="185"/>
      <c r="N81" s="185"/>
      <c r="O81" s="185"/>
      <c r="P81" s="185"/>
      <c r="Q81" s="185"/>
      <c r="R81" s="605"/>
      <c r="S81" s="606"/>
      <c r="T81" s="606"/>
      <c r="U81" s="388"/>
      <c r="V81" s="109"/>
      <c r="W81" s="609"/>
      <c r="X81" s="609"/>
      <c r="Y81" s="609"/>
      <c r="Z81" s="609"/>
      <c r="AA81" s="609"/>
      <c r="AB81" s="609"/>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c r="BD81" s="185"/>
      <c r="BE81" s="185"/>
      <c r="BF81" s="185"/>
      <c r="BG81" s="185"/>
      <c r="BH81" s="649"/>
      <c r="BI81" s="185"/>
      <c r="BJ81" s="185"/>
      <c r="BK81" s="185"/>
      <c r="BL81" s="185"/>
      <c r="BM81" s="109"/>
      <c r="BN81" s="185"/>
      <c r="BO81" s="185"/>
      <c r="BP81" s="185"/>
      <c r="BQ81" s="185"/>
      <c r="BR81" s="185"/>
      <c r="BS81" s="185"/>
      <c r="BT81" s="185"/>
      <c r="BU81" s="185"/>
      <c r="BV81" s="185"/>
      <c r="BW81" s="185"/>
      <c r="BX81" s="185"/>
      <c r="BY81" s="185"/>
      <c r="BZ81" s="185"/>
      <c r="CA81" s="185"/>
      <c r="CB81" s="185"/>
      <c r="CC81" s="185"/>
      <c r="CD81" s="185"/>
      <c r="CE81" s="185"/>
      <c r="CF81" s="185"/>
      <c r="CG81" s="185"/>
      <c r="CH81" s="185"/>
      <c r="CI81" s="185"/>
      <c r="CJ81" s="185"/>
      <c r="CK81" s="185"/>
      <c r="CL81" s="185"/>
      <c r="CM81" s="185"/>
      <c r="CN81" s="185"/>
      <c r="CO81" s="185"/>
      <c r="CP81" s="185"/>
      <c r="CQ81" s="185"/>
      <c r="CR81" s="185"/>
      <c r="CS81" s="185"/>
      <c r="CT81" s="185"/>
      <c r="CU81" s="185"/>
      <c r="CV81" s="185"/>
      <c r="CW81" s="185"/>
      <c r="CX81" s="574"/>
      <c r="CY81" s="574"/>
      <c r="CZ81" s="574"/>
      <c r="DA81" s="185"/>
      <c r="DB81" s="185"/>
      <c r="DC81" s="185"/>
      <c r="DD81" s="574"/>
    </row>
    <row r="82" spans="1:108" s="647" customFormat="1">
      <c r="A82" s="722"/>
      <c r="B82" s="185"/>
      <c r="C82" s="185"/>
      <c r="D82" s="185"/>
      <c r="E82" s="185"/>
      <c r="F82" s="185"/>
      <c r="G82" s="468"/>
      <c r="H82" s="185"/>
      <c r="I82" s="185"/>
      <c r="J82" s="185"/>
      <c r="K82" s="185"/>
      <c r="L82" s="185"/>
      <c r="M82" s="185"/>
      <c r="N82" s="185"/>
      <c r="O82" s="185"/>
      <c r="P82" s="185"/>
      <c r="Q82" s="185"/>
      <c r="R82" s="605"/>
      <c r="S82" s="606"/>
      <c r="T82" s="606"/>
      <c r="U82" s="388"/>
      <c r="V82" s="109"/>
      <c r="W82" s="609"/>
      <c r="X82" s="609"/>
      <c r="Y82" s="609"/>
      <c r="Z82" s="858"/>
      <c r="AA82" s="858"/>
      <c r="AB82" s="858"/>
      <c r="AC82" s="858"/>
      <c r="AD82" s="185"/>
      <c r="AE82" s="185"/>
      <c r="AF82" s="185"/>
      <c r="AG82" s="185"/>
      <c r="AH82" s="185"/>
      <c r="AI82" s="542"/>
      <c r="AJ82" s="185"/>
      <c r="AK82" s="185"/>
      <c r="AL82" s="185"/>
      <c r="AM82" s="650"/>
      <c r="AN82" s="185"/>
      <c r="AO82" s="185"/>
      <c r="AP82" s="185"/>
      <c r="AQ82" s="185"/>
      <c r="AR82" s="542"/>
      <c r="AS82" s="185"/>
      <c r="AT82" s="185"/>
      <c r="AU82" s="650"/>
      <c r="AV82" s="185"/>
      <c r="AW82" s="185"/>
      <c r="AX82" s="185"/>
      <c r="AY82" s="185"/>
      <c r="AZ82" s="542"/>
      <c r="BA82" s="185"/>
      <c r="BB82" s="650"/>
      <c r="BC82" s="542"/>
      <c r="BD82" s="542"/>
      <c r="BE82" s="542"/>
      <c r="BF82" s="185"/>
      <c r="BG82" s="542"/>
      <c r="BH82" s="649"/>
      <c r="BI82" s="614"/>
      <c r="BJ82" s="614"/>
      <c r="BK82" s="185"/>
      <c r="BL82" s="185"/>
      <c r="BM82" s="109"/>
      <c r="BN82" s="185"/>
      <c r="BO82" s="185"/>
      <c r="BP82" s="185"/>
      <c r="BQ82" s="542"/>
      <c r="BR82" s="542"/>
      <c r="BS82" s="542"/>
      <c r="BT82" s="542"/>
      <c r="BU82" s="542"/>
      <c r="BV82" s="542"/>
      <c r="BW82" s="542"/>
      <c r="BX82" s="185"/>
      <c r="BY82" s="185"/>
      <c r="BZ82" s="185"/>
      <c r="CA82" s="185"/>
      <c r="CB82" s="542"/>
      <c r="CC82" s="542"/>
      <c r="CD82" s="542"/>
      <c r="CE82" s="542"/>
      <c r="CF82" s="542"/>
      <c r="CG82" s="542"/>
      <c r="CH82" s="542"/>
      <c r="CI82" s="542"/>
      <c r="CJ82" s="542"/>
      <c r="CK82" s="542"/>
      <c r="CL82" s="542"/>
      <c r="CM82" s="542"/>
      <c r="CN82" s="542"/>
      <c r="CO82" s="542"/>
      <c r="CP82" s="542"/>
      <c r="CQ82" s="542"/>
      <c r="CR82" s="542"/>
      <c r="CS82" s="542"/>
      <c r="CT82" s="542"/>
      <c r="CU82" s="542"/>
      <c r="CV82" s="542"/>
      <c r="CW82" s="185"/>
      <c r="CX82" s="574"/>
      <c r="CY82" s="574"/>
      <c r="CZ82" s="574"/>
      <c r="DA82" s="185"/>
      <c r="DB82" s="185"/>
      <c r="DC82" s="185"/>
      <c r="DD82" s="574"/>
    </row>
    <row r="83" spans="1:108" s="647" customFormat="1">
      <c r="A83" s="722"/>
      <c r="B83" s="185"/>
      <c r="C83" s="185"/>
      <c r="D83" s="185"/>
      <c r="E83" s="185"/>
      <c r="F83" s="185"/>
      <c r="G83" s="468"/>
      <c r="H83" s="185"/>
      <c r="I83" s="185"/>
      <c r="J83" s="185"/>
      <c r="K83" s="185"/>
      <c r="L83" s="185"/>
      <c r="M83" s="185"/>
      <c r="N83" s="185"/>
      <c r="O83" s="185"/>
      <c r="P83" s="185"/>
      <c r="Q83" s="185"/>
      <c r="R83" s="605"/>
      <c r="S83" s="606"/>
      <c r="T83" s="606"/>
      <c r="U83" s="388"/>
      <c r="V83" s="109"/>
      <c r="W83" s="609"/>
      <c r="X83" s="609"/>
      <c r="Y83" s="609"/>
      <c r="Z83" s="609"/>
      <c r="AA83" s="609"/>
      <c r="AB83" s="609"/>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c r="BD83" s="185"/>
      <c r="BE83" s="185"/>
      <c r="BF83" s="185"/>
      <c r="BG83" s="185"/>
      <c r="BH83" s="649"/>
      <c r="BI83" s="185"/>
      <c r="BJ83" s="185"/>
      <c r="BK83" s="185"/>
      <c r="BL83" s="185"/>
      <c r="BM83" s="109"/>
      <c r="BN83" s="185"/>
      <c r="BO83" s="185"/>
      <c r="BP83" s="185"/>
      <c r="BQ83" s="185"/>
      <c r="BR83" s="185"/>
      <c r="BS83" s="185"/>
      <c r="BT83" s="185"/>
      <c r="BU83" s="185"/>
      <c r="BV83" s="185"/>
      <c r="BW83" s="185"/>
      <c r="BX83" s="185"/>
      <c r="BY83" s="185"/>
      <c r="BZ83" s="185"/>
      <c r="CA83" s="185"/>
      <c r="CB83" s="185"/>
      <c r="CC83" s="185"/>
      <c r="CD83" s="185"/>
      <c r="CE83" s="185"/>
      <c r="CF83" s="185"/>
      <c r="CG83" s="185"/>
      <c r="CH83" s="185"/>
      <c r="CI83" s="185"/>
      <c r="CJ83" s="185"/>
      <c r="CK83" s="185"/>
      <c r="CL83" s="185"/>
      <c r="CM83" s="185"/>
      <c r="CN83" s="185"/>
      <c r="CO83" s="185"/>
      <c r="CP83" s="185"/>
      <c r="CQ83" s="185"/>
      <c r="CR83" s="185"/>
      <c r="CS83" s="185"/>
      <c r="CT83" s="185"/>
      <c r="CU83" s="185"/>
      <c r="CV83" s="185"/>
      <c r="CW83" s="185"/>
      <c r="CX83" s="574"/>
      <c r="CY83" s="574"/>
      <c r="CZ83" s="574"/>
      <c r="DA83" s="185"/>
      <c r="DB83" s="185"/>
      <c r="DC83" s="185"/>
      <c r="DD83" s="574"/>
    </row>
    <row r="84" spans="1:108" s="647" customFormat="1">
      <c r="A84" s="722"/>
      <c r="B84" s="185"/>
      <c r="C84" s="185"/>
      <c r="D84" s="185"/>
      <c r="E84" s="185"/>
      <c r="F84" s="185"/>
      <c r="G84" s="468"/>
      <c r="H84" s="185"/>
      <c r="I84" s="185"/>
      <c r="J84" s="185"/>
      <c r="K84" s="185"/>
      <c r="L84" s="185"/>
      <c r="M84" s="185"/>
      <c r="N84" s="185"/>
      <c r="O84" s="185"/>
      <c r="P84" s="185"/>
      <c r="Q84" s="185"/>
      <c r="R84" s="605"/>
      <c r="S84" s="606"/>
      <c r="T84" s="606"/>
      <c r="U84" s="388"/>
      <c r="V84" s="109"/>
      <c r="W84" s="609"/>
      <c r="X84" s="609"/>
      <c r="Y84" s="609"/>
      <c r="Z84" s="858"/>
      <c r="AA84" s="858"/>
      <c r="AB84" s="858"/>
      <c r="AC84" s="858"/>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542"/>
      <c r="BH84" s="649"/>
      <c r="BI84" s="185"/>
      <c r="BJ84" s="185"/>
      <c r="BK84" s="185"/>
      <c r="BL84" s="185"/>
      <c r="BM84" s="109"/>
      <c r="BN84" s="185"/>
      <c r="BO84" s="185"/>
      <c r="BP84" s="185"/>
      <c r="BQ84" s="185"/>
      <c r="BR84" s="185"/>
      <c r="BS84" s="185"/>
      <c r="BT84" s="185"/>
      <c r="BU84" s="185"/>
      <c r="BV84" s="185"/>
      <c r="BW84" s="185"/>
      <c r="BX84" s="185"/>
      <c r="BY84" s="185"/>
      <c r="BZ84" s="185"/>
      <c r="CA84" s="185"/>
      <c r="CB84" s="542"/>
      <c r="CC84" s="542"/>
      <c r="CD84" s="542"/>
      <c r="CE84" s="542"/>
      <c r="CF84" s="542"/>
      <c r="CG84" s="542"/>
      <c r="CH84" s="542"/>
      <c r="CI84" s="542"/>
      <c r="CJ84" s="542"/>
      <c r="CK84" s="542"/>
      <c r="CL84" s="542"/>
      <c r="CM84" s="542"/>
      <c r="CN84" s="542"/>
      <c r="CO84" s="542"/>
      <c r="CP84" s="542"/>
      <c r="CQ84" s="542"/>
      <c r="CR84" s="542"/>
      <c r="CS84" s="542"/>
      <c r="CT84" s="542"/>
      <c r="CU84" s="542"/>
      <c r="CV84" s="542"/>
      <c r="CW84" s="185"/>
      <c r="CX84" s="574"/>
      <c r="CY84" s="574"/>
      <c r="CZ84" s="574"/>
      <c r="DA84" s="185"/>
      <c r="DB84" s="185"/>
      <c r="DC84" s="185"/>
      <c r="DD84" s="574"/>
    </row>
    <row r="85" spans="1:108" s="647" customFormat="1">
      <c r="A85" s="722"/>
      <c r="B85" s="185"/>
      <c r="C85" s="185"/>
      <c r="D85" s="185"/>
      <c r="E85" s="185"/>
      <c r="F85" s="185"/>
      <c r="G85" s="468"/>
      <c r="H85" s="185"/>
      <c r="I85" s="185"/>
      <c r="J85" s="185"/>
      <c r="K85" s="185"/>
      <c r="L85" s="185"/>
      <c r="M85" s="185"/>
      <c r="N85" s="185"/>
      <c r="O85" s="185"/>
      <c r="P85" s="185"/>
      <c r="Q85" s="185"/>
      <c r="R85" s="605"/>
      <c r="S85" s="606"/>
      <c r="T85" s="606"/>
      <c r="U85" s="388"/>
      <c r="V85" s="109"/>
      <c r="W85" s="609"/>
      <c r="X85" s="609"/>
      <c r="Y85" s="609"/>
      <c r="Z85" s="466"/>
      <c r="AA85" s="466"/>
      <c r="AB85" s="466"/>
      <c r="AC85" s="466"/>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649"/>
      <c r="BI85" s="185"/>
      <c r="BJ85" s="185"/>
      <c r="BK85" s="185"/>
      <c r="BL85" s="185"/>
      <c r="BM85" s="109"/>
      <c r="BN85" s="185"/>
      <c r="BO85" s="185"/>
      <c r="BP85" s="185"/>
      <c r="BQ85" s="185"/>
      <c r="BR85" s="185"/>
      <c r="BS85" s="185"/>
      <c r="BT85" s="185"/>
      <c r="BU85" s="185"/>
      <c r="BV85" s="185"/>
      <c r="BW85" s="185"/>
      <c r="BX85" s="185"/>
      <c r="BY85" s="185"/>
      <c r="BZ85" s="185"/>
      <c r="CA85" s="185"/>
      <c r="CB85" s="185"/>
      <c r="CC85" s="185"/>
      <c r="CD85" s="185"/>
      <c r="CE85" s="185"/>
      <c r="CF85" s="185"/>
      <c r="CG85" s="185"/>
      <c r="CH85" s="185"/>
      <c r="CI85" s="185"/>
      <c r="CJ85" s="185"/>
      <c r="CK85" s="185"/>
      <c r="CL85" s="185"/>
      <c r="CM85" s="185"/>
      <c r="CN85" s="185"/>
      <c r="CO85" s="185"/>
      <c r="CP85" s="185"/>
      <c r="CQ85" s="185"/>
      <c r="CR85" s="185"/>
      <c r="CS85" s="185"/>
      <c r="CT85" s="185"/>
      <c r="CU85" s="185"/>
      <c r="CV85" s="185"/>
      <c r="CW85" s="185"/>
      <c r="CX85" s="574"/>
      <c r="CY85" s="574"/>
      <c r="CZ85" s="574"/>
      <c r="DA85" s="185"/>
      <c r="DB85" s="185"/>
      <c r="DC85" s="185"/>
      <c r="DD85" s="574"/>
    </row>
    <row r="86" spans="1:108" s="647" customFormat="1">
      <c r="A86" s="722"/>
      <c r="B86" s="185"/>
      <c r="C86" s="185"/>
      <c r="D86" s="185"/>
      <c r="E86" s="185"/>
      <c r="F86" s="185"/>
      <c r="G86" s="468"/>
      <c r="H86" s="185"/>
      <c r="I86" s="185"/>
      <c r="J86" s="185"/>
      <c r="K86" s="185"/>
      <c r="L86" s="185"/>
      <c r="M86" s="185"/>
      <c r="N86" s="185"/>
      <c r="O86" s="185"/>
      <c r="P86" s="185"/>
      <c r="Q86" s="185"/>
      <c r="R86" s="605"/>
      <c r="S86" s="606"/>
      <c r="T86" s="606"/>
      <c r="U86" s="388"/>
      <c r="V86" s="109"/>
      <c r="W86" s="609"/>
      <c r="X86" s="609"/>
      <c r="Y86" s="609"/>
      <c r="Z86" s="609"/>
      <c r="AA86" s="609"/>
      <c r="AB86" s="609"/>
      <c r="AC86" s="542"/>
      <c r="AD86" s="185"/>
      <c r="AE86" s="185"/>
      <c r="AF86" s="185"/>
      <c r="AG86" s="185"/>
      <c r="AH86" s="185"/>
      <c r="AI86" s="185"/>
      <c r="AJ86" s="542"/>
      <c r="AK86" s="185"/>
      <c r="AL86" s="185"/>
      <c r="AM86" s="185"/>
      <c r="AN86" s="185"/>
      <c r="AO86" s="185"/>
      <c r="AP86" s="542"/>
      <c r="AQ86" s="185"/>
      <c r="AR86" s="185"/>
      <c r="AS86" s="185"/>
      <c r="AT86" s="185"/>
      <c r="AU86" s="185"/>
      <c r="AV86" s="185"/>
      <c r="AW86" s="185"/>
      <c r="AX86" s="185"/>
      <c r="AY86" s="185"/>
      <c r="AZ86" s="185"/>
      <c r="BA86" s="185"/>
      <c r="BB86" s="185"/>
      <c r="BC86" s="185"/>
      <c r="BD86" s="185"/>
      <c r="BE86" s="185"/>
      <c r="BF86" s="185"/>
      <c r="BG86" s="185"/>
      <c r="BH86" s="649"/>
      <c r="BI86" s="185"/>
      <c r="BJ86" s="185"/>
      <c r="BK86" s="185"/>
      <c r="BL86" s="185"/>
      <c r="BM86" s="109"/>
      <c r="BN86" s="185"/>
      <c r="BO86" s="185"/>
      <c r="BP86" s="185"/>
      <c r="BQ86" s="185"/>
      <c r="BR86" s="185"/>
      <c r="BS86" s="185"/>
      <c r="BT86" s="185"/>
      <c r="BU86" s="185"/>
      <c r="BV86" s="185"/>
      <c r="BW86" s="185"/>
      <c r="BX86" s="185"/>
      <c r="BY86" s="185"/>
      <c r="BZ86" s="185"/>
      <c r="CA86" s="185"/>
      <c r="CB86" s="185"/>
      <c r="CC86" s="185"/>
      <c r="CD86" s="542"/>
      <c r="CE86" s="185"/>
      <c r="CF86" s="185"/>
      <c r="CG86" s="185"/>
      <c r="CH86" s="185"/>
      <c r="CI86" s="185"/>
      <c r="CJ86" s="185"/>
      <c r="CK86" s="542"/>
      <c r="CL86" s="185"/>
      <c r="CM86" s="185"/>
      <c r="CN86" s="185"/>
      <c r="CO86" s="185"/>
      <c r="CP86" s="185"/>
      <c r="CQ86" s="542"/>
      <c r="CR86" s="185"/>
      <c r="CS86" s="185"/>
      <c r="CT86" s="185"/>
      <c r="CU86" s="185"/>
      <c r="CV86" s="185"/>
      <c r="CW86" s="185"/>
      <c r="CX86" s="574"/>
      <c r="CY86" s="574"/>
      <c r="CZ86" s="574"/>
      <c r="DA86" s="185"/>
      <c r="DB86" s="185"/>
      <c r="DC86" s="185"/>
      <c r="DD86" s="574"/>
    </row>
    <row r="87" spans="1:108" s="647" customFormat="1">
      <c r="A87" s="722"/>
      <c r="B87" s="185"/>
      <c r="C87" s="185"/>
      <c r="D87" s="185"/>
      <c r="E87" s="185"/>
      <c r="F87" s="185"/>
      <c r="G87" s="468"/>
      <c r="H87" s="185"/>
      <c r="I87" s="185"/>
      <c r="J87" s="185"/>
      <c r="K87" s="185"/>
      <c r="L87" s="185"/>
      <c r="M87" s="185"/>
      <c r="N87" s="185"/>
      <c r="O87" s="185"/>
      <c r="P87" s="185"/>
      <c r="Q87" s="185"/>
      <c r="R87" s="605"/>
      <c r="S87" s="606"/>
      <c r="T87" s="606"/>
      <c r="U87" s="388"/>
      <c r="V87" s="109"/>
      <c r="W87" s="609"/>
      <c r="X87" s="609"/>
      <c r="Y87" s="609"/>
      <c r="Z87" s="609"/>
      <c r="AA87" s="609"/>
      <c r="AB87" s="609"/>
      <c r="AC87" s="542"/>
      <c r="AD87" s="185"/>
      <c r="AE87" s="185"/>
      <c r="AF87" s="185"/>
      <c r="AG87" s="185"/>
      <c r="AH87" s="185"/>
      <c r="AI87" s="185"/>
      <c r="AJ87" s="542"/>
      <c r="AK87" s="185"/>
      <c r="AL87" s="185"/>
      <c r="AM87" s="185"/>
      <c r="AN87" s="185"/>
      <c r="AO87" s="185"/>
      <c r="AP87" s="542"/>
      <c r="AQ87" s="185"/>
      <c r="AR87" s="185"/>
      <c r="AS87" s="185"/>
      <c r="AT87" s="185"/>
      <c r="AU87" s="185"/>
      <c r="AV87" s="185"/>
      <c r="AW87" s="185"/>
      <c r="AX87" s="185"/>
      <c r="AY87" s="185"/>
      <c r="AZ87" s="185"/>
      <c r="BA87" s="185"/>
      <c r="BB87" s="185"/>
      <c r="BC87" s="185"/>
      <c r="BD87" s="185"/>
      <c r="BE87" s="185"/>
      <c r="BF87" s="185"/>
      <c r="BG87" s="185"/>
      <c r="BH87" s="649"/>
      <c r="BI87" s="185"/>
      <c r="BJ87" s="185"/>
      <c r="BK87" s="185"/>
      <c r="BL87" s="185"/>
      <c r="BM87" s="109"/>
      <c r="BN87" s="185"/>
      <c r="BO87" s="185"/>
      <c r="BP87" s="185"/>
      <c r="BQ87" s="185"/>
      <c r="BR87" s="185"/>
      <c r="BS87" s="185"/>
      <c r="BT87" s="185"/>
      <c r="BU87" s="185"/>
      <c r="BV87" s="185"/>
      <c r="BW87" s="185"/>
      <c r="BX87" s="185"/>
      <c r="BY87" s="185"/>
      <c r="BZ87" s="185"/>
      <c r="CA87" s="185"/>
      <c r="CB87" s="185"/>
      <c r="CC87" s="185"/>
      <c r="CD87" s="542"/>
      <c r="CE87" s="185"/>
      <c r="CF87" s="185"/>
      <c r="CG87" s="185"/>
      <c r="CH87" s="185"/>
      <c r="CI87" s="185"/>
      <c r="CJ87" s="185"/>
      <c r="CK87" s="542"/>
      <c r="CL87" s="185"/>
      <c r="CM87" s="185"/>
      <c r="CN87" s="185"/>
      <c r="CO87" s="185"/>
      <c r="CP87" s="185"/>
      <c r="CQ87" s="542"/>
      <c r="CR87" s="185"/>
      <c r="CS87" s="185"/>
      <c r="CT87" s="185"/>
      <c r="CU87" s="185"/>
      <c r="CV87" s="185"/>
      <c r="CW87" s="185"/>
      <c r="CX87" s="574"/>
      <c r="CY87" s="574"/>
      <c r="CZ87" s="574"/>
      <c r="DA87" s="185"/>
      <c r="DB87" s="185"/>
      <c r="DC87" s="185"/>
      <c r="DD87" s="574"/>
    </row>
    <row r="88" spans="1:108" s="647" customFormat="1">
      <c r="A88" s="722"/>
      <c r="B88" s="185"/>
      <c r="C88" s="185"/>
      <c r="D88" s="185"/>
      <c r="E88" s="185"/>
      <c r="F88" s="185"/>
      <c r="G88" s="468"/>
      <c r="H88" s="185"/>
      <c r="I88" s="185"/>
      <c r="J88" s="185"/>
      <c r="K88" s="185"/>
      <c r="L88" s="185"/>
      <c r="M88" s="185"/>
      <c r="N88" s="185"/>
      <c r="O88" s="185"/>
      <c r="P88" s="185"/>
      <c r="Q88" s="185"/>
      <c r="R88" s="605"/>
      <c r="S88" s="606"/>
      <c r="T88" s="606"/>
      <c r="U88" s="388"/>
      <c r="V88" s="109"/>
      <c r="W88" s="609"/>
      <c r="X88" s="609"/>
      <c r="Y88" s="609"/>
      <c r="Z88" s="609"/>
      <c r="AA88" s="609"/>
      <c r="AB88" s="609"/>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649"/>
      <c r="BI88" s="185"/>
      <c r="BJ88" s="185"/>
      <c r="BK88" s="185"/>
      <c r="BL88" s="185"/>
      <c r="BM88" s="109"/>
      <c r="BN88" s="185"/>
      <c r="BO88" s="185"/>
      <c r="BP88" s="185"/>
      <c r="BQ88" s="185"/>
      <c r="BR88" s="185"/>
      <c r="BS88" s="185"/>
      <c r="BT88" s="185"/>
      <c r="BU88" s="185"/>
      <c r="BV88" s="185"/>
      <c r="BW88" s="185"/>
      <c r="BX88" s="185"/>
      <c r="BY88" s="185"/>
      <c r="BZ88" s="185"/>
      <c r="CA88" s="185"/>
      <c r="CB88" s="185"/>
      <c r="CC88" s="185"/>
      <c r="CD88" s="185"/>
      <c r="CE88" s="185"/>
      <c r="CF88" s="185"/>
      <c r="CG88" s="185"/>
      <c r="CH88" s="185"/>
      <c r="CI88" s="185"/>
      <c r="CJ88" s="185"/>
      <c r="CK88" s="185"/>
      <c r="CL88" s="185"/>
      <c r="CM88" s="185"/>
      <c r="CN88" s="185"/>
      <c r="CO88" s="185"/>
      <c r="CP88" s="185"/>
      <c r="CQ88" s="185"/>
      <c r="CR88" s="185"/>
      <c r="CS88" s="185"/>
      <c r="CT88" s="185"/>
      <c r="CU88" s="185"/>
      <c r="CV88" s="185"/>
      <c r="CW88" s="185"/>
      <c r="CX88" s="574"/>
      <c r="CY88" s="574"/>
      <c r="CZ88" s="574"/>
      <c r="DA88" s="185"/>
      <c r="DB88" s="185"/>
      <c r="DC88" s="185"/>
      <c r="DD88" s="574"/>
    </row>
    <row r="89" spans="1:108" s="647" customFormat="1">
      <c r="A89" s="722"/>
      <c r="B89" s="185"/>
      <c r="C89" s="185"/>
      <c r="D89" s="185"/>
      <c r="E89" s="185"/>
      <c r="F89" s="185"/>
      <c r="G89" s="468"/>
      <c r="H89" s="185"/>
      <c r="I89" s="185"/>
      <c r="J89" s="185"/>
      <c r="K89" s="185"/>
      <c r="L89" s="185"/>
      <c r="M89" s="185"/>
      <c r="N89" s="185"/>
      <c r="O89" s="185"/>
      <c r="P89" s="185"/>
      <c r="Q89" s="185"/>
      <c r="R89" s="605"/>
      <c r="S89" s="606"/>
      <c r="T89" s="606"/>
      <c r="U89" s="388"/>
      <c r="V89" s="109"/>
      <c r="W89" s="609"/>
      <c r="X89" s="609"/>
      <c r="Y89" s="609"/>
      <c r="Z89" s="609"/>
      <c r="AA89" s="609"/>
      <c r="AB89" s="609"/>
      <c r="AC89" s="185"/>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c r="BC89" s="859"/>
      <c r="BD89" s="859"/>
      <c r="BE89" s="859"/>
      <c r="BF89" s="185"/>
      <c r="BG89" s="185"/>
      <c r="BH89" s="649"/>
      <c r="BI89" s="185"/>
      <c r="BJ89" s="185"/>
      <c r="BK89" s="185"/>
      <c r="BL89" s="185"/>
      <c r="BM89" s="109"/>
      <c r="BN89" s="185"/>
      <c r="BO89" s="185"/>
      <c r="BP89" s="185"/>
      <c r="BQ89" s="185"/>
      <c r="BR89" s="185"/>
      <c r="BS89" s="185"/>
      <c r="BT89" s="185"/>
      <c r="BU89" s="185"/>
      <c r="BV89" s="185"/>
      <c r="BW89" s="185"/>
      <c r="BX89" s="185"/>
      <c r="BY89" s="185"/>
      <c r="BZ89" s="185"/>
      <c r="CA89" s="185"/>
      <c r="CB89" s="185"/>
      <c r="CC89" s="185"/>
      <c r="CD89" s="185"/>
      <c r="CE89" s="185"/>
      <c r="CF89" s="185"/>
      <c r="CG89" s="185"/>
      <c r="CH89" s="185"/>
      <c r="CI89" s="185"/>
      <c r="CJ89" s="185"/>
      <c r="CK89" s="185"/>
      <c r="CL89" s="185"/>
      <c r="CM89" s="185"/>
      <c r="CN89" s="185"/>
      <c r="CO89" s="185"/>
      <c r="CP89" s="185"/>
      <c r="CQ89" s="185"/>
      <c r="CR89" s="185"/>
      <c r="CS89" s="185"/>
      <c r="CT89" s="185"/>
      <c r="CU89" s="185"/>
      <c r="CV89" s="185"/>
      <c r="CW89" s="185"/>
      <c r="CX89" s="574"/>
      <c r="CY89" s="574"/>
      <c r="CZ89" s="574"/>
      <c r="DA89" s="185"/>
      <c r="DB89" s="185"/>
      <c r="DC89" s="185"/>
      <c r="DD89" s="574"/>
    </row>
    <row r="90" spans="1:108" s="647" customFormat="1">
      <c r="A90" s="722"/>
      <c r="B90" s="185"/>
      <c r="C90" s="185"/>
      <c r="D90" s="185"/>
      <c r="E90" s="185"/>
      <c r="F90" s="185"/>
      <c r="G90" s="468"/>
      <c r="H90" s="185"/>
      <c r="I90" s="185"/>
      <c r="J90" s="185"/>
      <c r="K90" s="185"/>
      <c r="L90" s="185"/>
      <c r="M90" s="185"/>
      <c r="N90" s="185"/>
      <c r="O90" s="185"/>
      <c r="P90" s="185"/>
      <c r="Q90" s="185"/>
      <c r="R90" s="605"/>
      <c r="S90" s="606"/>
      <c r="T90" s="606"/>
      <c r="U90" s="388"/>
      <c r="V90" s="109"/>
      <c r="W90" s="609"/>
      <c r="X90" s="609"/>
      <c r="Y90" s="609"/>
      <c r="Z90" s="609"/>
      <c r="AA90" s="609"/>
      <c r="AB90" s="609"/>
      <c r="AC90" s="185"/>
      <c r="AD90" s="859"/>
      <c r="AE90" s="859"/>
      <c r="AF90" s="859"/>
      <c r="AG90" s="859"/>
      <c r="AH90" s="859"/>
      <c r="AI90" s="859"/>
      <c r="AJ90" s="859"/>
      <c r="AK90" s="859"/>
      <c r="AL90" s="859"/>
      <c r="AM90" s="859"/>
      <c r="AN90" s="859"/>
      <c r="AO90" s="859"/>
      <c r="AP90" s="859"/>
      <c r="AQ90" s="859"/>
      <c r="AR90" s="859"/>
      <c r="AS90" s="859"/>
      <c r="AT90" s="859"/>
      <c r="AU90" s="859"/>
      <c r="AV90" s="859"/>
      <c r="AW90" s="859"/>
      <c r="AX90" s="859"/>
      <c r="AY90" s="859"/>
      <c r="AZ90" s="859"/>
      <c r="BA90" s="859"/>
      <c r="BB90" s="859"/>
      <c r="BC90" s="859"/>
      <c r="BD90" s="859"/>
      <c r="BE90" s="859"/>
      <c r="BF90" s="185"/>
      <c r="BG90" s="185"/>
      <c r="BH90" s="649"/>
      <c r="BI90" s="185"/>
      <c r="BJ90" s="185"/>
      <c r="BK90" s="185"/>
      <c r="BL90" s="185"/>
      <c r="BM90" s="109"/>
      <c r="BN90" s="185"/>
      <c r="BO90" s="185"/>
      <c r="BP90" s="185"/>
      <c r="BQ90" s="185"/>
      <c r="BR90" s="185"/>
      <c r="BS90" s="185"/>
      <c r="BT90" s="185"/>
      <c r="BU90" s="185"/>
      <c r="BV90" s="185"/>
      <c r="BW90" s="185"/>
      <c r="BX90" s="185"/>
      <c r="BY90" s="185"/>
      <c r="BZ90" s="185"/>
      <c r="CA90" s="185"/>
      <c r="CB90" s="185"/>
      <c r="CC90" s="185"/>
      <c r="CD90" s="185"/>
      <c r="CE90" s="185"/>
      <c r="CF90" s="185"/>
      <c r="CG90" s="185"/>
      <c r="CH90" s="185"/>
      <c r="CI90" s="185"/>
      <c r="CJ90" s="185"/>
      <c r="CK90" s="185"/>
      <c r="CL90" s="185"/>
      <c r="CM90" s="185"/>
      <c r="CN90" s="185"/>
      <c r="CO90" s="185"/>
      <c r="CP90" s="185"/>
      <c r="CQ90" s="185"/>
      <c r="CR90" s="185"/>
      <c r="CS90" s="185"/>
      <c r="CT90" s="185"/>
      <c r="CU90" s="185"/>
      <c r="CV90" s="185"/>
      <c r="CW90" s="185"/>
      <c r="CX90" s="574"/>
      <c r="CY90" s="574"/>
      <c r="CZ90" s="574"/>
      <c r="DA90" s="185"/>
      <c r="DB90" s="185"/>
      <c r="DC90" s="185"/>
      <c r="DD90" s="574"/>
    </row>
    <row r="91" spans="1:108" s="647" customFormat="1">
      <c r="A91" s="722"/>
      <c r="B91" s="185"/>
      <c r="C91" s="185"/>
      <c r="D91" s="185"/>
      <c r="E91" s="185"/>
      <c r="F91" s="185"/>
      <c r="G91" s="468"/>
      <c r="H91" s="185"/>
      <c r="I91" s="185"/>
      <c r="J91" s="185"/>
      <c r="K91" s="185"/>
      <c r="L91" s="185"/>
      <c r="M91" s="185"/>
      <c r="N91" s="185"/>
      <c r="O91" s="185"/>
      <c r="P91" s="185"/>
      <c r="Q91" s="185"/>
      <c r="R91" s="605"/>
      <c r="S91" s="606"/>
      <c r="T91" s="606"/>
      <c r="U91" s="388"/>
      <c r="V91" s="109"/>
      <c r="W91" s="609"/>
      <c r="X91" s="609"/>
      <c r="Y91" s="609"/>
      <c r="Z91" s="609"/>
      <c r="AA91" s="609"/>
      <c r="AB91" s="609"/>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649"/>
      <c r="BI91" s="185"/>
      <c r="BJ91" s="185"/>
      <c r="BK91" s="185"/>
      <c r="BL91" s="185"/>
      <c r="BM91" s="109"/>
      <c r="BN91" s="185"/>
      <c r="BO91" s="185"/>
      <c r="BP91" s="185"/>
      <c r="BQ91" s="185"/>
      <c r="BR91" s="185"/>
      <c r="BS91" s="185"/>
      <c r="BT91" s="185"/>
      <c r="BU91" s="185"/>
      <c r="BV91" s="185"/>
      <c r="BW91" s="185"/>
      <c r="BX91" s="185"/>
      <c r="BY91" s="185"/>
      <c r="BZ91" s="185"/>
      <c r="CA91" s="185"/>
      <c r="CB91" s="185"/>
      <c r="CC91" s="185"/>
      <c r="CD91" s="185"/>
      <c r="CE91" s="185"/>
      <c r="CF91" s="185"/>
      <c r="CG91" s="185"/>
      <c r="CH91" s="185"/>
      <c r="CI91" s="185"/>
      <c r="CJ91" s="185"/>
      <c r="CK91" s="185"/>
      <c r="CL91" s="185"/>
      <c r="CM91" s="185"/>
      <c r="CN91" s="185"/>
      <c r="CO91" s="185"/>
      <c r="CP91" s="185"/>
      <c r="CQ91" s="185"/>
      <c r="CR91" s="185"/>
      <c r="CS91" s="185"/>
      <c r="CT91" s="185"/>
      <c r="CU91" s="185"/>
      <c r="CV91" s="185"/>
      <c r="CW91" s="185"/>
      <c r="CX91" s="574"/>
      <c r="CY91" s="574"/>
      <c r="CZ91" s="574"/>
      <c r="DA91" s="185"/>
      <c r="DB91" s="185"/>
      <c r="DC91" s="185"/>
      <c r="DD91" s="574"/>
    </row>
    <row r="92" spans="1:108" s="647" customFormat="1">
      <c r="A92" s="722"/>
      <c r="B92" s="185"/>
      <c r="C92" s="185"/>
      <c r="D92" s="185"/>
      <c r="E92" s="185"/>
      <c r="F92" s="185"/>
      <c r="G92" s="468"/>
      <c r="H92" s="185"/>
      <c r="I92" s="185"/>
      <c r="J92" s="185"/>
      <c r="K92" s="185"/>
      <c r="L92" s="185"/>
      <c r="M92" s="185"/>
      <c r="N92" s="185"/>
      <c r="O92" s="185"/>
      <c r="P92" s="185"/>
      <c r="Q92" s="185"/>
      <c r="R92" s="605"/>
      <c r="S92" s="606"/>
      <c r="T92" s="606"/>
      <c r="U92" s="388"/>
      <c r="V92" s="109"/>
      <c r="W92" s="609"/>
      <c r="X92" s="609"/>
      <c r="Y92" s="609"/>
      <c r="Z92" s="609"/>
      <c r="AA92" s="609"/>
      <c r="AB92" s="609"/>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c r="BD92" s="185"/>
      <c r="BE92" s="185"/>
      <c r="BF92" s="185"/>
      <c r="BG92" s="185"/>
      <c r="BH92" s="649"/>
      <c r="BI92" s="185"/>
      <c r="BJ92" s="185"/>
      <c r="BK92" s="185"/>
      <c r="BL92" s="185"/>
      <c r="BM92" s="109"/>
      <c r="BN92" s="185"/>
      <c r="BO92" s="185"/>
      <c r="BP92" s="185"/>
      <c r="BQ92" s="185"/>
      <c r="BR92" s="185"/>
      <c r="BS92" s="185"/>
      <c r="BT92" s="185"/>
      <c r="BU92" s="185"/>
      <c r="BV92" s="185"/>
      <c r="BW92" s="185"/>
      <c r="BX92" s="185"/>
      <c r="BY92" s="185"/>
      <c r="BZ92" s="185"/>
      <c r="CA92" s="185"/>
      <c r="CB92" s="185"/>
      <c r="CC92" s="185"/>
      <c r="CD92" s="185"/>
      <c r="CE92" s="185"/>
      <c r="CF92" s="185"/>
      <c r="CG92" s="185"/>
      <c r="CH92" s="185"/>
      <c r="CI92" s="185"/>
      <c r="CJ92" s="185"/>
      <c r="CK92" s="185"/>
      <c r="CL92" s="185"/>
      <c r="CM92" s="185"/>
      <c r="CN92" s="185"/>
      <c r="CO92" s="185"/>
      <c r="CP92" s="185"/>
      <c r="CQ92" s="185"/>
      <c r="CR92" s="185"/>
      <c r="CS92" s="185"/>
      <c r="CT92" s="185"/>
      <c r="CU92" s="185"/>
      <c r="CV92" s="185"/>
      <c r="CW92" s="185"/>
      <c r="CX92" s="574"/>
      <c r="CY92" s="574"/>
      <c r="CZ92" s="574"/>
      <c r="DA92" s="185"/>
      <c r="DB92" s="185"/>
      <c r="DC92" s="185"/>
      <c r="DD92" s="574"/>
    </row>
    <row r="93" spans="1:108" s="647" customFormat="1">
      <c r="A93" s="722"/>
      <c r="B93" s="185"/>
      <c r="C93" s="185"/>
      <c r="D93" s="185"/>
      <c r="E93" s="185"/>
      <c r="F93" s="185"/>
      <c r="G93" s="468"/>
      <c r="H93" s="185"/>
      <c r="I93" s="185"/>
      <c r="J93" s="185"/>
      <c r="K93" s="185"/>
      <c r="L93" s="185"/>
      <c r="M93" s="185"/>
      <c r="N93" s="185"/>
      <c r="O93" s="185"/>
      <c r="P93" s="185"/>
      <c r="Q93" s="185"/>
      <c r="R93" s="605"/>
      <c r="S93" s="606"/>
      <c r="T93" s="606"/>
      <c r="U93" s="388"/>
      <c r="V93" s="109"/>
      <c r="W93" s="609"/>
      <c r="X93" s="609"/>
      <c r="Y93" s="609"/>
      <c r="Z93" s="609"/>
      <c r="AA93" s="609"/>
      <c r="AB93" s="609"/>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c r="BD93" s="185"/>
      <c r="BE93" s="185"/>
      <c r="BF93" s="185"/>
      <c r="BG93" s="185"/>
      <c r="BH93" s="649"/>
      <c r="BI93" s="185"/>
      <c r="BJ93" s="185"/>
      <c r="BK93" s="185"/>
      <c r="BL93" s="185"/>
      <c r="BM93" s="109"/>
      <c r="BN93" s="185"/>
      <c r="BO93" s="185"/>
      <c r="BP93" s="185"/>
      <c r="BQ93" s="185"/>
      <c r="BR93" s="185"/>
      <c r="BS93" s="185"/>
      <c r="BT93" s="185"/>
      <c r="BU93" s="185"/>
      <c r="BV93" s="185"/>
      <c r="BW93" s="185"/>
      <c r="BX93" s="185"/>
      <c r="BY93" s="185"/>
      <c r="BZ93" s="185"/>
      <c r="CA93" s="185"/>
      <c r="CB93" s="185"/>
      <c r="CC93" s="185"/>
      <c r="CD93" s="185"/>
      <c r="CE93" s="185"/>
      <c r="CF93" s="185"/>
      <c r="CG93" s="185"/>
      <c r="CH93" s="185"/>
      <c r="CI93" s="185"/>
      <c r="CJ93" s="185"/>
      <c r="CK93" s="185"/>
      <c r="CL93" s="185"/>
      <c r="CM93" s="185"/>
      <c r="CN93" s="185"/>
      <c r="CO93" s="185"/>
      <c r="CP93" s="185"/>
      <c r="CQ93" s="185"/>
      <c r="CR93" s="185"/>
      <c r="CS93" s="185"/>
      <c r="CT93" s="185"/>
      <c r="CU93" s="185"/>
      <c r="CV93" s="185"/>
      <c r="CW93" s="185"/>
      <c r="CX93" s="574"/>
      <c r="CY93" s="574"/>
      <c r="CZ93" s="574"/>
      <c r="DA93" s="185"/>
      <c r="DB93" s="185"/>
      <c r="DC93" s="185"/>
      <c r="DD93" s="574"/>
    </row>
    <row r="94" spans="1:108" s="647" customFormat="1">
      <c r="A94" s="722"/>
      <c r="B94" s="185"/>
      <c r="C94" s="185"/>
      <c r="D94" s="185"/>
      <c r="E94" s="185"/>
      <c r="F94" s="185"/>
      <c r="G94" s="468"/>
      <c r="H94" s="185"/>
      <c r="I94" s="185"/>
      <c r="J94" s="185"/>
      <c r="K94" s="185"/>
      <c r="L94" s="185"/>
      <c r="M94" s="185"/>
      <c r="N94" s="185"/>
      <c r="O94" s="185"/>
      <c r="P94" s="185"/>
      <c r="Q94" s="185"/>
      <c r="R94" s="605"/>
      <c r="S94" s="606"/>
      <c r="T94" s="606"/>
      <c r="U94" s="388"/>
      <c r="V94" s="109"/>
      <c r="W94" s="609"/>
      <c r="X94" s="609"/>
      <c r="Y94" s="609"/>
      <c r="Z94" s="609"/>
      <c r="AA94" s="609"/>
      <c r="AB94" s="609"/>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649"/>
      <c r="BI94" s="185"/>
      <c r="BJ94" s="185"/>
      <c r="BK94" s="185"/>
      <c r="BL94" s="185"/>
      <c r="BM94" s="109"/>
      <c r="BN94" s="185"/>
      <c r="BO94" s="185"/>
      <c r="BP94" s="185"/>
      <c r="BQ94" s="185"/>
      <c r="BR94" s="185"/>
      <c r="BS94" s="185"/>
      <c r="BT94" s="185"/>
      <c r="BU94" s="185"/>
      <c r="BV94" s="185"/>
      <c r="BW94" s="185"/>
      <c r="BX94" s="185"/>
      <c r="BY94" s="185"/>
      <c r="BZ94" s="185"/>
      <c r="CA94" s="185"/>
      <c r="CB94" s="185"/>
      <c r="CC94" s="185"/>
      <c r="CD94" s="185"/>
      <c r="CE94" s="185"/>
      <c r="CF94" s="185"/>
      <c r="CG94" s="185"/>
      <c r="CH94" s="185"/>
      <c r="CI94" s="185"/>
      <c r="CJ94" s="185"/>
      <c r="CK94" s="185"/>
      <c r="CL94" s="185"/>
      <c r="CM94" s="185"/>
      <c r="CN94" s="185"/>
      <c r="CO94" s="185"/>
      <c r="CP94" s="185"/>
      <c r="CQ94" s="185"/>
      <c r="CR94" s="185"/>
      <c r="CS94" s="185"/>
      <c r="CT94" s="185"/>
      <c r="CU94" s="185"/>
      <c r="CV94" s="185"/>
      <c r="CW94" s="185"/>
      <c r="CX94" s="574"/>
      <c r="CY94" s="574"/>
      <c r="CZ94" s="574"/>
      <c r="DA94" s="185"/>
      <c r="DB94" s="185"/>
      <c r="DC94" s="185"/>
      <c r="DD94" s="574"/>
    </row>
    <row r="95" spans="1:108" s="647" customFormat="1">
      <c r="A95" s="722"/>
      <c r="B95" s="185"/>
      <c r="C95" s="185"/>
      <c r="D95" s="185"/>
      <c r="E95" s="185"/>
      <c r="F95" s="185"/>
      <c r="G95" s="468"/>
      <c r="H95" s="185"/>
      <c r="I95" s="185"/>
      <c r="J95" s="185"/>
      <c r="K95" s="185"/>
      <c r="L95" s="185"/>
      <c r="M95" s="185"/>
      <c r="N95" s="185"/>
      <c r="O95" s="185"/>
      <c r="P95" s="185"/>
      <c r="Q95" s="185"/>
      <c r="R95" s="605"/>
      <c r="S95" s="606"/>
      <c r="T95" s="606"/>
      <c r="U95" s="388"/>
      <c r="V95" s="109"/>
      <c r="W95" s="609"/>
      <c r="X95" s="609"/>
      <c r="Y95" s="609"/>
      <c r="Z95" s="609"/>
      <c r="AA95" s="609"/>
      <c r="AB95" s="609"/>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649"/>
      <c r="BI95" s="185"/>
      <c r="BJ95" s="185"/>
      <c r="BK95" s="185"/>
      <c r="BL95" s="185"/>
      <c r="BM95" s="109"/>
      <c r="BN95" s="185"/>
      <c r="BO95" s="185"/>
      <c r="BP95" s="185"/>
      <c r="BQ95" s="185"/>
      <c r="BR95" s="185"/>
      <c r="BS95" s="185"/>
      <c r="BT95" s="185"/>
      <c r="BU95" s="185"/>
      <c r="BV95" s="185"/>
      <c r="BW95" s="185"/>
      <c r="BX95" s="185"/>
      <c r="BY95" s="185"/>
      <c r="BZ95" s="185"/>
      <c r="CA95" s="185"/>
      <c r="CB95" s="185"/>
      <c r="CC95" s="185"/>
      <c r="CD95" s="185"/>
      <c r="CE95" s="185"/>
      <c r="CF95" s="185"/>
      <c r="CG95" s="185"/>
      <c r="CH95" s="185"/>
      <c r="CI95" s="185"/>
      <c r="CJ95" s="185"/>
      <c r="CK95" s="185"/>
      <c r="CL95" s="185"/>
      <c r="CM95" s="185"/>
      <c r="CN95" s="185"/>
      <c r="CO95" s="185"/>
      <c r="CP95" s="185"/>
      <c r="CQ95" s="185"/>
      <c r="CR95" s="185"/>
      <c r="CS95" s="185"/>
      <c r="CT95" s="185"/>
      <c r="CU95" s="185"/>
      <c r="CV95" s="185"/>
      <c r="CW95" s="185"/>
      <c r="CX95" s="574"/>
      <c r="CY95" s="574"/>
      <c r="CZ95" s="574"/>
      <c r="DA95" s="185"/>
      <c r="DB95" s="185"/>
      <c r="DC95" s="185"/>
      <c r="DD95" s="574"/>
    </row>
    <row r="96" spans="1:108" s="647" customFormat="1">
      <c r="A96" s="722"/>
      <c r="B96" s="185"/>
      <c r="C96" s="185"/>
      <c r="D96" s="185"/>
      <c r="E96" s="185"/>
      <c r="F96" s="185"/>
      <c r="G96" s="468"/>
      <c r="H96" s="185"/>
      <c r="I96" s="185"/>
      <c r="J96" s="185"/>
      <c r="K96" s="185"/>
      <c r="L96" s="185"/>
      <c r="M96" s="185"/>
      <c r="N96" s="185"/>
      <c r="O96" s="185"/>
      <c r="P96" s="185"/>
      <c r="Q96" s="185"/>
      <c r="R96" s="605"/>
      <c r="S96" s="606"/>
      <c r="T96" s="606"/>
      <c r="U96" s="388"/>
      <c r="V96" s="109"/>
      <c r="W96" s="609"/>
      <c r="X96" s="609"/>
      <c r="Y96" s="609"/>
      <c r="Z96" s="609"/>
      <c r="AA96" s="609"/>
      <c r="AB96" s="609"/>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649"/>
      <c r="BI96" s="185"/>
      <c r="BJ96" s="185"/>
      <c r="BK96" s="185"/>
      <c r="BL96" s="185"/>
      <c r="BM96" s="109"/>
      <c r="BN96" s="185"/>
      <c r="BO96" s="185"/>
      <c r="BP96" s="185"/>
      <c r="BQ96" s="185"/>
      <c r="BR96" s="185"/>
      <c r="BS96" s="185"/>
      <c r="BT96" s="185"/>
      <c r="BU96" s="185"/>
      <c r="BV96" s="185"/>
      <c r="BW96" s="185"/>
      <c r="BX96" s="185"/>
      <c r="BY96" s="185"/>
      <c r="BZ96" s="185"/>
      <c r="CA96" s="185"/>
      <c r="CB96" s="185"/>
      <c r="CC96" s="185"/>
      <c r="CD96" s="185"/>
      <c r="CE96" s="185"/>
      <c r="CF96" s="185"/>
      <c r="CG96" s="185"/>
      <c r="CH96" s="185"/>
      <c r="CI96" s="185"/>
      <c r="CJ96" s="185"/>
      <c r="CK96" s="185"/>
      <c r="CL96" s="185"/>
      <c r="CM96" s="185"/>
      <c r="CN96" s="185"/>
      <c r="CO96" s="185"/>
      <c r="CP96" s="185"/>
      <c r="CQ96" s="185"/>
      <c r="CR96" s="185"/>
      <c r="CS96" s="185"/>
      <c r="CT96" s="185"/>
      <c r="CU96" s="185"/>
      <c r="CV96" s="185"/>
      <c r="CW96" s="185"/>
      <c r="CX96" s="574"/>
      <c r="CY96" s="574"/>
      <c r="CZ96" s="574"/>
      <c r="DA96" s="185"/>
      <c r="DB96" s="185"/>
      <c r="DC96" s="185"/>
      <c r="DD96" s="574"/>
    </row>
    <row r="97" spans="1:108" s="647" customFormat="1">
      <c r="A97" s="722"/>
      <c r="B97" s="185"/>
      <c r="C97" s="185"/>
      <c r="D97" s="185"/>
      <c r="E97" s="185"/>
      <c r="F97" s="185"/>
      <c r="G97" s="468"/>
      <c r="H97" s="185"/>
      <c r="I97" s="185"/>
      <c r="J97" s="185"/>
      <c r="K97" s="185"/>
      <c r="L97" s="185"/>
      <c r="M97" s="185"/>
      <c r="N97" s="185"/>
      <c r="O97" s="185"/>
      <c r="P97" s="185"/>
      <c r="Q97" s="185"/>
      <c r="R97" s="605"/>
      <c r="S97" s="606"/>
      <c r="T97" s="606"/>
      <c r="U97" s="388"/>
      <c r="V97" s="109"/>
      <c r="W97" s="609"/>
      <c r="X97" s="609"/>
      <c r="Y97" s="609"/>
      <c r="Z97" s="609"/>
      <c r="AA97" s="609"/>
      <c r="AB97" s="609"/>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c r="BD97" s="185"/>
      <c r="BE97" s="185"/>
      <c r="BF97" s="185"/>
      <c r="BG97" s="185"/>
      <c r="BH97" s="649"/>
      <c r="BI97" s="185"/>
      <c r="BJ97" s="185"/>
      <c r="BK97" s="185"/>
      <c r="BL97" s="185"/>
      <c r="BM97" s="109"/>
      <c r="BN97" s="185"/>
      <c r="BO97" s="185"/>
      <c r="BP97" s="185"/>
      <c r="BQ97" s="185"/>
      <c r="BR97" s="185"/>
      <c r="BS97" s="185"/>
      <c r="BT97" s="185"/>
      <c r="BU97" s="185"/>
      <c r="BV97" s="185"/>
      <c r="BW97" s="185"/>
      <c r="BX97" s="185"/>
      <c r="BY97" s="185"/>
      <c r="BZ97" s="185"/>
      <c r="CA97" s="185"/>
      <c r="CB97" s="185"/>
      <c r="CC97" s="185"/>
      <c r="CD97" s="185"/>
      <c r="CE97" s="185"/>
      <c r="CF97" s="185"/>
      <c r="CG97" s="185"/>
      <c r="CH97" s="185"/>
      <c r="CI97" s="185"/>
      <c r="CJ97" s="185"/>
      <c r="CK97" s="185"/>
      <c r="CL97" s="185"/>
      <c r="CM97" s="185"/>
      <c r="CN97" s="185"/>
      <c r="CO97" s="185"/>
      <c r="CP97" s="185"/>
      <c r="CQ97" s="185"/>
      <c r="CR97" s="185"/>
      <c r="CS97" s="185"/>
      <c r="CT97" s="185"/>
      <c r="CU97" s="185"/>
      <c r="CV97" s="185"/>
      <c r="CW97" s="185"/>
      <c r="CX97" s="574"/>
      <c r="CY97" s="574"/>
      <c r="CZ97" s="574"/>
      <c r="DA97" s="185"/>
      <c r="DB97" s="185"/>
      <c r="DC97" s="185"/>
      <c r="DD97" s="574"/>
    </row>
    <row r="98" spans="1:108" s="647" customFormat="1">
      <c r="A98" s="722"/>
      <c r="B98" s="185"/>
      <c r="C98" s="185"/>
      <c r="D98" s="185"/>
      <c r="E98" s="185"/>
      <c r="F98" s="185"/>
      <c r="G98" s="468"/>
      <c r="H98" s="185"/>
      <c r="I98" s="185"/>
      <c r="J98" s="185"/>
      <c r="K98" s="185"/>
      <c r="L98" s="185"/>
      <c r="M98" s="185"/>
      <c r="N98" s="185"/>
      <c r="O98" s="185"/>
      <c r="P98" s="185"/>
      <c r="Q98" s="185"/>
      <c r="R98" s="605"/>
      <c r="S98" s="606"/>
      <c r="T98" s="606"/>
      <c r="U98" s="388"/>
      <c r="V98" s="109"/>
      <c r="W98" s="609"/>
      <c r="X98" s="609"/>
      <c r="Y98" s="609"/>
      <c r="Z98" s="609"/>
      <c r="AA98" s="609"/>
      <c r="AB98" s="609"/>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649"/>
      <c r="BI98" s="185"/>
      <c r="BJ98" s="185"/>
      <c r="BK98" s="185"/>
      <c r="BL98" s="185"/>
      <c r="BM98" s="109"/>
      <c r="BN98" s="185"/>
      <c r="BO98" s="185"/>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574"/>
      <c r="CY98" s="574"/>
      <c r="CZ98" s="574"/>
      <c r="DA98" s="185"/>
      <c r="DB98" s="185"/>
      <c r="DC98" s="185"/>
      <c r="DD98" s="574"/>
    </row>
    <row r="99" spans="1:108" s="647" customFormat="1">
      <c r="A99" s="722"/>
      <c r="B99" s="185"/>
      <c r="C99" s="185"/>
      <c r="D99" s="185"/>
      <c r="E99" s="185"/>
      <c r="F99" s="185"/>
      <c r="G99" s="468"/>
      <c r="H99" s="185"/>
      <c r="I99" s="185"/>
      <c r="J99" s="185"/>
      <c r="K99" s="185"/>
      <c r="L99" s="185"/>
      <c r="M99" s="185"/>
      <c r="N99" s="185"/>
      <c r="O99" s="185"/>
      <c r="P99" s="185"/>
      <c r="Q99" s="185"/>
      <c r="R99" s="605"/>
      <c r="S99" s="606"/>
      <c r="T99" s="606"/>
      <c r="U99" s="388"/>
      <c r="V99" s="109"/>
      <c r="W99" s="609"/>
      <c r="X99" s="609"/>
      <c r="Y99" s="609"/>
      <c r="Z99" s="609"/>
      <c r="AA99" s="609"/>
      <c r="AB99" s="609"/>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649"/>
      <c r="BI99" s="185"/>
      <c r="BJ99" s="185"/>
      <c r="BK99" s="185"/>
      <c r="BL99" s="185"/>
      <c r="BM99" s="109"/>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574"/>
      <c r="CY99" s="574"/>
      <c r="CZ99" s="574"/>
      <c r="DA99" s="185"/>
      <c r="DB99" s="185"/>
      <c r="DC99" s="185"/>
      <c r="DD99" s="574"/>
    </row>
    <row r="100" spans="1:108" s="647" customFormat="1">
      <c r="A100" s="722"/>
      <c r="B100" s="185"/>
      <c r="C100" s="185"/>
      <c r="D100" s="185"/>
      <c r="E100" s="185"/>
      <c r="F100" s="185"/>
      <c r="G100" s="468"/>
      <c r="H100" s="185"/>
      <c r="I100" s="185"/>
      <c r="J100" s="185"/>
      <c r="K100" s="185"/>
      <c r="L100" s="185"/>
      <c r="M100" s="185"/>
      <c r="N100" s="185"/>
      <c r="O100" s="185"/>
      <c r="P100" s="185"/>
      <c r="Q100" s="185"/>
      <c r="R100" s="605"/>
      <c r="S100" s="606"/>
      <c r="T100" s="606"/>
      <c r="U100" s="388"/>
      <c r="V100" s="109"/>
      <c r="W100" s="609"/>
      <c r="X100" s="609"/>
      <c r="Y100" s="609"/>
      <c r="Z100" s="609"/>
      <c r="AA100" s="609"/>
      <c r="AB100" s="609"/>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649"/>
      <c r="BI100" s="185"/>
      <c r="BJ100" s="185"/>
      <c r="BK100" s="185"/>
      <c r="BL100" s="185"/>
      <c r="BM100" s="109"/>
      <c r="BN100" s="185"/>
      <c r="BO100" s="185"/>
      <c r="BP100" s="185"/>
      <c r="BQ100" s="185"/>
      <c r="BR100" s="185"/>
      <c r="BS100" s="185"/>
      <c r="BT100" s="185"/>
      <c r="BU100" s="185"/>
      <c r="BV100" s="185"/>
      <c r="BW100" s="185"/>
      <c r="BX100" s="185"/>
      <c r="BY100" s="185"/>
      <c r="BZ100" s="185"/>
      <c r="CA100" s="185"/>
      <c r="CB100" s="185"/>
      <c r="CC100" s="185"/>
      <c r="CD100" s="185"/>
      <c r="CE100" s="185"/>
      <c r="CF100" s="185"/>
      <c r="CG100" s="185"/>
      <c r="CH100" s="185"/>
      <c r="CI100" s="185"/>
      <c r="CJ100" s="185"/>
      <c r="CK100" s="185"/>
      <c r="CL100" s="185"/>
      <c r="CM100" s="185"/>
      <c r="CN100" s="185"/>
      <c r="CO100" s="185"/>
      <c r="CP100" s="185"/>
      <c r="CQ100" s="185"/>
      <c r="CR100" s="185"/>
      <c r="CS100" s="185"/>
      <c r="CT100" s="185"/>
      <c r="CU100" s="185"/>
      <c r="CV100" s="185"/>
      <c r="CW100" s="185"/>
      <c r="CX100" s="574"/>
      <c r="CY100" s="574"/>
      <c r="CZ100" s="574"/>
      <c r="DA100" s="185"/>
      <c r="DB100" s="185"/>
      <c r="DC100" s="185"/>
      <c r="DD100" s="574"/>
    </row>
    <row r="101" spans="1:108">
      <c r="B101" s="634"/>
      <c r="C101" s="634"/>
      <c r="D101" s="634"/>
      <c r="E101" s="634"/>
      <c r="F101" s="634"/>
      <c r="G101" s="635"/>
      <c r="H101" s="636"/>
      <c r="I101" s="634"/>
      <c r="J101" s="634"/>
      <c r="K101" s="634"/>
      <c r="L101" s="634"/>
      <c r="M101" s="636"/>
      <c r="N101" s="634"/>
      <c r="O101" s="634"/>
      <c r="P101" s="634"/>
      <c r="Q101" s="634"/>
      <c r="R101" s="637"/>
      <c r="S101" s="638"/>
      <c r="T101" s="638"/>
      <c r="U101" s="639"/>
      <c r="V101" s="509"/>
      <c r="W101" s="640"/>
      <c r="X101" s="640"/>
      <c r="Y101" s="640"/>
      <c r="Z101" s="640"/>
      <c r="AA101" s="640"/>
      <c r="AB101" s="640"/>
      <c r="AC101" s="641"/>
      <c r="AD101" s="634"/>
      <c r="AE101" s="634"/>
      <c r="AF101" s="634"/>
      <c r="AG101" s="634"/>
      <c r="AH101" s="634"/>
      <c r="AI101" s="634"/>
      <c r="AJ101" s="634"/>
      <c r="AK101" s="634"/>
      <c r="AL101" s="634"/>
      <c r="AM101" s="634"/>
      <c r="AN101" s="634"/>
      <c r="AO101" s="634"/>
      <c r="AP101" s="634"/>
      <c r="AQ101" s="634"/>
      <c r="AR101" s="634"/>
      <c r="AS101" s="634"/>
      <c r="AT101" s="634"/>
      <c r="AU101" s="634"/>
      <c r="AV101" s="634"/>
      <c r="AW101" s="634"/>
      <c r="AX101" s="634"/>
      <c r="AY101" s="634"/>
      <c r="AZ101" s="634"/>
      <c r="BA101" s="634"/>
      <c r="BB101" s="634"/>
      <c r="BC101" s="634"/>
      <c r="BD101" s="634"/>
      <c r="BE101" s="634"/>
      <c r="BF101" s="634"/>
      <c r="BG101" s="642"/>
      <c r="BH101" s="643"/>
      <c r="BI101" s="634"/>
      <c r="BJ101" s="634"/>
      <c r="BK101" s="634"/>
      <c r="BL101" s="634"/>
      <c r="BM101" s="513"/>
      <c r="BN101" s="644"/>
      <c r="BO101" s="644"/>
      <c r="BP101" s="645"/>
      <c r="BQ101" s="634"/>
      <c r="BR101" s="634"/>
      <c r="BS101" s="634"/>
      <c r="BT101" s="634"/>
      <c r="BU101" s="634"/>
      <c r="BV101" s="634"/>
      <c r="BW101" s="634"/>
      <c r="BX101" s="634"/>
      <c r="BY101" s="634"/>
      <c r="BZ101" s="634"/>
      <c r="CA101" s="645"/>
      <c r="CB101" s="634"/>
      <c r="CC101" s="634"/>
      <c r="CD101" s="634"/>
      <c r="CE101" s="644"/>
      <c r="CF101" s="644"/>
      <c r="CG101" s="644"/>
      <c r="CH101" s="634"/>
      <c r="CI101" s="634"/>
      <c r="CJ101" s="634"/>
      <c r="CK101" s="634"/>
      <c r="CL101" s="634"/>
      <c r="CM101" s="634"/>
      <c r="CN101" s="634"/>
      <c r="CO101" s="634"/>
      <c r="CP101" s="634"/>
      <c r="CQ101" s="634"/>
      <c r="CR101" s="634"/>
      <c r="CS101" s="634"/>
      <c r="CT101" s="634"/>
      <c r="CU101" s="644"/>
      <c r="CV101" s="634"/>
      <c r="CW101" s="645"/>
      <c r="CX101" s="646"/>
      <c r="CY101" s="646"/>
      <c r="CZ101" s="646"/>
      <c r="DA101" s="634"/>
      <c r="DB101" s="634"/>
      <c r="DC101" s="634"/>
      <c r="DD101" s="646"/>
    </row>
    <row r="102" spans="1:108">
      <c r="G102" s="468"/>
      <c r="R102" s="470"/>
      <c r="T102" s="484"/>
      <c r="V102" s="509"/>
      <c r="Z102" s="539"/>
      <c r="BH102" s="504"/>
      <c r="BM102" s="513"/>
      <c r="CZ102" s="575"/>
    </row>
    <row r="103" spans="1:108">
      <c r="G103" s="468"/>
      <c r="R103" s="470"/>
      <c r="T103" s="484"/>
      <c r="V103" s="509"/>
      <c r="Z103" s="539"/>
      <c r="BH103" s="504"/>
      <c r="BM103" s="513"/>
      <c r="CZ103" s="575"/>
    </row>
    <row r="104" spans="1:108">
      <c r="G104" s="468"/>
      <c r="R104" s="470"/>
      <c r="T104" s="484"/>
      <c r="V104" s="509"/>
      <c r="Z104" s="539"/>
      <c r="BH104" s="504"/>
      <c r="BM104" s="513"/>
      <c r="CZ104" s="575"/>
    </row>
    <row r="105" spans="1:108">
      <c r="G105" s="468"/>
      <c r="R105" s="470"/>
      <c r="T105" s="484"/>
      <c r="V105" s="509"/>
      <c r="Z105" s="539"/>
      <c r="BH105" s="504"/>
      <c r="BM105" s="513"/>
      <c r="CZ105" s="575"/>
    </row>
    <row r="106" spans="1:108">
      <c r="G106" s="468"/>
      <c r="R106" s="470"/>
      <c r="T106" s="484"/>
      <c r="V106" s="509"/>
      <c r="Z106" s="539"/>
      <c r="BH106" s="504"/>
      <c r="BM106" s="513"/>
      <c r="CZ106" s="575"/>
    </row>
    <row r="107" spans="1:108">
      <c r="G107" s="468"/>
      <c r="R107" s="470"/>
      <c r="T107" s="484"/>
      <c r="V107" s="509"/>
      <c r="Z107" s="539"/>
      <c r="BH107" s="504"/>
      <c r="BM107" s="513"/>
      <c r="CZ107" s="575"/>
    </row>
    <row r="108" spans="1:108">
      <c r="G108" s="468"/>
      <c r="R108" s="470"/>
      <c r="T108" s="484"/>
      <c r="V108" s="509"/>
      <c r="Z108" s="539"/>
      <c r="BH108" s="504"/>
      <c r="BM108" s="513"/>
      <c r="CZ108" s="575"/>
    </row>
    <row r="109" spans="1:108">
      <c r="G109" s="468"/>
      <c r="R109" s="470"/>
      <c r="T109" s="484"/>
      <c r="V109" s="509"/>
      <c r="Z109" s="539"/>
      <c r="BH109" s="504"/>
      <c r="BM109" s="513"/>
      <c r="CZ109" s="575"/>
    </row>
    <row r="110" spans="1:108">
      <c r="G110" s="468"/>
      <c r="R110" s="470"/>
      <c r="T110" s="484"/>
      <c r="V110" s="509"/>
      <c r="Z110" s="539"/>
      <c r="BH110" s="504"/>
      <c r="BM110" s="513"/>
      <c r="CZ110" s="575"/>
    </row>
    <row r="111" spans="1:108">
      <c r="G111" s="468"/>
      <c r="R111" s="470"/>
      <c r="T111" s="484"/>
      <c r="V111" s="509"/>
      <c r="Z111" s="539"/>
      <c r="BH111" s="504"/>
      <c r="BM111" s="513"/>
      <c r="CZ111" s="575"/>
    </row>
    <row r="112" spans="1:108">
      <c r="G112" s="468"/>
      <c r="R112" s="470"/>
      <c r="T112" s="484"/>
      <c r="V112" s="509"/>
      <c r="Z112" s="539"/>
      <c r="BH112" s="504"/>
      <c r="BM112" s="513"/>
      <c r="CZ112" s="575"/>
    </row>
    <row r="113" spans="7:104">
      <c r="G113" s="468"/>
      <c r="R113" s="470"/>
      <c r="T113" s="484"/>
      <c r="V113" s="509"/>
      <c r="Z113" s="539"/>
      <c r="BH113" s="504"/>
      <c r="BM113" s="513"/>
      <c r="CZ113" s="575"/>
    </row>
    <row r="114" spans="7:104">
      <c r="G114" s="468"/>
      <c r="R114" s="470"/>
      <c r="T114" s="484"/>
      <c r="V114" s="509"/>
      <c r="Z114" s="539"/>
      <c r="BH114" s="504"/>
      <c r="BM114" s="513"/>
      <c r="CZ114" s="575"/>
    </row>
    <row r="115" spans="7:104">
      <c r="G115" s="468"/>
      <c r="R115" s="470"/>
      <c r="T115" s="484"/>
      <c r="V115" s="509"/>
      <c r="Z115" s="539"/>
      <c r="BH115" s="504"/>
      <c r="BM115" s="513"/>
      <c r="CZ115" s="575"/>
    </row>
    <row r="116" spans="7:104">
      <c r="G116" s="468"/>
      <c r="R116" s="470"/>
      <c r="T116" s="484"/>
      <c r="V116" s="509"/>
      <c r="Z116" s="539"/>
      <c r="BH116" s="504"/>
      <c r="BM116" s="513"/>
      <c r="CZ116" s="575"/>
    </row>
    <row r="117" spans="7:104">
      <c r="G117" s="468"/>
      <c r="R117" s="470"/>
      <c r="T117" s="484"/>
      <c r="V117" s="509"/>
      <c r="Z117" s="539"/>
      <c r="BH117" s="504"/>
      <c r="BM117" s="513"/>
      <c r="CZ117" s="575"/>
    </row>
    <row r="118" spans="7:104">
      <c r="G118" s="468"/>
      <c r="R118" s="470"/>
      <c r="T118" s="484"/>
      <c r="V118" s="509"/>
      <c r="Z118" s="539"/>
      <c r="BH118" s="504"/>
      <c r="BM118" s="513"/>
      <c r="CZ118" s="575"/>
    </row>
    <row r="119" spans="7:104">
      <c r="G119" s="468"/>
      <c r="R119" s="470"/>
      <c r="T119" s="484"/>
      <c r="V119" s="509"/>
      <c r="Z119" s="539"/>
      <c r="BH119" s="504"/>
      <c r="BM119" s="513"/>
      <c r="CZ119" s="575"/>
    </row>
    <row r="120" spans="7:104">
      <c r="G120" s="468"/>
      <c r="R120" s="470"/>
      <c r="T120" s="484"/>
      <c r="V120" s="509"/>
      <c r="Z120" s="539"/>
      <c r="BH120" s="504"/>
      <c r="BM120" s="513"/>
      <c r="CZ120" s="575"/>
    </row>
    <row r="121" spans="7:104">
      <c r="G121" s="468"/>
      <c r="T121" s="484"/>
      <c r="V121" s="509"/>
      <c r="Z121" s="539"/>
      <c r="BH121" s="504"/>
      <c r="BM121" s="513"/>
      <c r="CZ121" s="575"/>
    </row>
    <row r="122" spans="7:104">
      <c r="G122" s="468"/>
      <c r="T122" s="484"/>
      <c r="V122" s="509"/>
      <c r="Z122" s="539"/>
      <c r="BH122" s="504"/>
      <c r="BM122" s="513"/>
      <c r="CZ122" s="575"/>
    </row>
    <row r="123" spans="7:104">
      <c r="G123" s="468"/>
      <c r="T123" s="484"/>
      <c r="V123" s="509"/>
      <c r="Z123" s="539"/>
      <c r="BH123" s="504"/>
      <c r="BM123" s="513"/>
      <c r="CZ123" s="575"/>
    </row>
    <row r="124" spans="7:104">
      <c r="G124" s="468"/>
      <c r="T124" s="484"/>
      <c r="V124" s="509"/>
      <c r="Z124" s="539"/>
      <c r="BH124" s="504"/>
      <c r="BM124" s="513"/>
      <c r="CZ124" s="575"/>
    </row>
    <row r="125" spans="7:104">
      <c r="G125" s="468"/>
      <c r="T125" s="484"/>
      <c r="V125" s="509"/>
      <c r="Z125" s="539"/>
      <c r="BH125" s="504"/>
      <c r="BM125" s="513"/>
      <c r="CZ125" s="575"/>
    </row>
    <row r="126" spans="7:104">
      <c r="G126" s="468"/>
      <c r="T126" s="484"/>
      <c r="V126" s="509"/>
      <c r="Z126" s="539"/>
      <c r="BH126" s="504"/>
      <c r="BM126" s="513"/>
      <c r="CZ126" s="575"/>
    </row>
    <row r="127" spans="7:104">
      <c r="G127" s="468"/>
      <c r="T127" s="484"/>
      <c r="V127" s="509"/>
      <c r="Z127" s="539"/>
      <c r="BH127" s="504"/>
      <c r="BM127" s="513"/>
      <c r="CZ127" s="575"/>
    </row>
    <row r="128" spans="7:104">
      <c r="G128" s="468"/>
      <c r="T128" s="484"/>
      <c r="V128" s="509"/>
      <c r="Z128" s="539"/>
      <c r="BH128" s="504"/>
      <c r="BM128" s="513"/>
      <c r="CZ128" s="575"/>
    </row>
    <row r="129" spans="7:104">
      <c r="G129" s="468"/>
      <c r="T129" s="484"/>
      <c r="V129" s="509"/>
      <c r="Z129" s="539"/>
      <c r="BH129" s="504"/>
      <c r="BM129" s="513"/>
      <c r="CZ129" s="575"/>
    </row>
    <row r="130" spans="7:104">
      <c r="G130" s="468"/>
      <c r="T130" s="484"/>
      <c r="V130" s="509"/>
      <c r="Z130" s="539"/>
      <c r="BH130" s="504"/>
      <c r="BM130" s="513"/>
      <c r="CZ130" s="575"/>
    </row>
    <row r="131" spans="7:104">
      <c r="G131" s="468"/>
      <c r="T131" s="484"/>
      <c r="V131" s="509"/>
      <c r="Z131" s="539"/>
      <c r="BH131" s="504"/>
      <c r="BM131" s="513"/>
      <c r="CZ131" s="575"/>
    </row>
    <row r="132" spans="7:104">
      <c r="G132" s="468"/>
      <c r="T132" s="484"/>
      <c r="V132" s="509"/>
      <c r="Z132" s="539"/>
      <c r="BH132" s="504"/>
      <c r="BM132" s="513"/>
      <c r="CZ132" s="575"/>
    </row>
    <row r="133" spans="7:104">
      <c r="G133" s="468"/>
      <c r="T133" s="484"/>
      <c r="V133" s="509"/>
      <c r="Z133" s="539"/>
      <c r="BH133" s="504"/>
      <c r="BM133" s="513"/>
      <c r="CZ133" s="575"/>
    </row>
    <row r="134" spans="7:104">
      <c r="G134" s="468"/>
      <c r="T134" s="484"/>
      <c r="V134" s="509"/>
      <c r="Z134" s="539"/>
      <c r="BH134" s="504"/>
      <c r="BM134" s="513"/>
      <c r="CZ134" s="575"/>
    </row>
    <row r="135" spans="7:104">
      <c r="G135" s="468"/>
      <c r="T135" s="484"/>
      <c r="V135" s="509"/>
      <c r="Z135" s="539"/>
      <c r="BH135" s="504"/>
      <c r="BM135" s="513"/>
      <c r="CZ135" s="575"/>
    </row>
    <row r="136" spans="7:104">
      <c r="G136" s="468"/>
      <c r="T136" s="484"/>
      <c r="V136" s="509"/>
      <c r="Z136" s="539"/>
      <c r="BH136" s="504"/>
      <c r="BM136" s="513"/>
      <c r="CZ136" s="575"/>
    </row>
    <row r="137" spans="7:104">
      <c r="G137" s="468"/>
      <c r="T137" s="484"/>
      <c r="V137" s="509"/>
      <c r="Z137" s="539"/>
      <c r="BH137" s="504"/>
      <c r="BM137" s="513"/>
      <c r="CZ137" s="575"/>
    </row>
    <row r="138" spans="7:104">
      <c r="G138" s="468"/>
      <c r="T138" s="484"/>
      <c r="V138" s="509"/>
      <c r="Z138" s="539"/>
      <c r="BH138" s="504"/>
      <c r="BM138" s="513"/>
      <c r="CZ138" s="575"/>
    </row>
    <row r="139" spans="7:104">
      <c r="G139" s="468"/>
      <c r="T139" s="484"/>
      <c r="V139" s="509"/>
      <c r="Z139" s="539"/>
      <c r="BH139" s="504"/>
      <c r="BM139" s="513"/>
      <c r="CZ139" s="575"/>
    </row>
    <row r="140" spans="7:104">
      <c r="G140" s="468"/>
      <c r="T140" s="484"/>
      <c r="V140" s="509"/>
      <c r="Z140" s="539"/>
      <c r="BH140" s="504"/>
      <c r="BM140" s="513"/>
      <c r="CZ140" s="575"/>
    </row>
    <row r="141" spans="7:104">
      <c r="G141" s="468"/>
      <c r="T141" s="484"/>
      <c r="V141" s="509"/>
      <c r="Z141" s="539"/>
      <c r="BH141" s="504"/>
      <c r="BM141" s="513"/>
      <c r="CZ141" s="575"/>
    </row>
    <row r="142" spans="7:104">
      <c r="G142" s="468"/>
      <c r="T142" s="484"/>
      <c r="V142" s="509"/>
      <c r="Z142" s="539"/>
      <c r="BH142" s="504"/>
      <c r="BM142" s="513"/>
      <c r="CZ142" s="575"/>
    </row>
    <row r="143" spans="7:104">
      <c r="G143" s="468"/>
      <c r="T143" s="484"/>
      <c r="V143" s="509"/>
      <c r="Z143" s="539"/>
      <c r="BH143" s="504"/>
      <c r="BM143" s="513"/>
      <c r="CZ143" s="575"/>
    </row>
    <row r="144" spans="7:104">
      <c r="G144" s="468"/>
      <c r="T144" s="484"/>
      <c r="V144" s="509"/>
      <c r="Z144" s="539"/>
      <c r="BH144" s="504"/>
      <c r="BM144" s="513"/>
      <c r="CZ144" s="575"/>
    </row>
    <row r="145" spans="7:104">
      <c r="G145" s="468"/>
      <c r="T145" s="484"/>
      <c r="V145" s="509"/>
      <c r="Z145" s="539"/>
      <c r="BH145" s="504"/>
      <c r="BM145" s="513"/>
      <c r="CZ145" s="575"/>
    </row>
    <row r="146" spans="7:104">
      <c r="G146" s="468"/>
      <c r="T146" s="484"/>
      <c r="V146" s="509"/>
      <c r="Z146" s="539"/>
      <c r="BH146" s="504"/>
      <c r="BM146" s="513"/>
      <c r="CZ146" s="575"/>
    </row>
    <row r="147" spans="7:104">
      <c r="G147" s="468"/>
      <c r="T147" s="484"/>
      <c r="V147" s="509"/>
      <c r="Z147" s="539"/>
      <c r="BH147" s="504"/>
      <c r="BM147" s="513"/>
      <c r="CZ147" s="575"/>
    </row>
    <row r="148" spans="7:104">
      <c r="G148" s="468"/>
      <c r="T148" s="484"/>
      <c r="V148" s="509"/>
      <c r="Z148" s="539"/>
      <c r="BH148" s="504"/>
      <c r="BM148" s="513"/>
      <c r="CZ148" s="575"/>
    </row>
    <row r="149" spans="7:104">
      <c r="G149" s="468"/>
      <c r="T149" s="484"/>
      <c r="V149" s="509"/>
      <c r="Z149" s="539"/>
      <c r="BH149" s="504"/>
      <c r="BM149" s="513"/>
      <c r="CZ149" s="575"/>
    </row>
    <row r="150" spans="7:104">
      <c r="G150" s="468"/>
      <c r="T150" s="484"/>
      <c r="V150" s="509"/>
      <c r="Z150" s="539"/>
      <c r="BH150" s="504"/>
      <c r="BM150" s="513"/>
      <c r="CZ150" s="575"/>
    </row>
    <row r="151" spans="7:104">
      <c r="G151" s="468"/>
      <c r="T151" s="484"/>
      <c r="V151" s="509"/>
      <c r="Z151" s="539"/>
      <c r="BH151" s="504"/>
      <c r="BM151" s="513"/>
      <c r="CZ151" s="575"/>
    </row>
    <row r="152" spans="7:104">
      <c r="G152" s="468"/>
      <c r="T152" s="484"/>
      <c r="V152" s="509"/>
      <c r="Z152" s="539"/>
      <c r="BH152" s="504"/>
      <c r="BM152" s="513"/>
      <c r="CZ152" s="575"/>
    </row>
    <row r="153" spans="7:104">
      <c r="G153" s="468"/>
      <c r="T153" s="484"/>
      <c r="V153" s="509"/>
      <c r="Z153" s="539"/>
      <c r="BH153" s="504"/>
      <c r="BM153" s="513"/>
      <c r="CZ153" s="575"/>
    </row>
    <row r="154" spans="7:104">
      <c r="G154" s="468"/>
      <c r="T154" s="484"/>
      <c r="V154" s="509"/>
      <c r="Z154" s="539"/>
      <c r="BH154" s="504"/>
      <c r="BM154" s="513"/>
      <c r="CZ154" s="575"/>
    </row>
    <row r="155" spans="7:104">
      <c r="G155" s="468"/>
      <c r="T155" s="484"/>
      <c r="V155" s="509"/>
      <c r="Z155" s="539"/>
      <c r="BH155" s="504"/>
      <c r="BM155" s="513"/>
      <c r="CZ155" s="575"/>
    </row>
    <row r="156" spans="7:104">
      <c r="G156" s="468"/>
      <c r="T156" s="484"/>
      <c r="V156" s="509"/>
      <c r="Z156" s="539"/>
      <c r="BH156" s="504"/>
      <c r="BM156" s="513"/>
      <c r="CZ156" s="575"/>
    </row>
    <row r="157" spans="7:104">
      <c r="G157" s="468"/>
      <c r="T157" s="484"/>
      <c r="V157" s="509"/>
      <c r="Z157" s="539"/>
      <c r="BH157" s="504"/>
      <c r="BM157" s="513"/>
      <c r="CZ157" s="575"/>
    </row>
    <row r="158" spans="7:104">
      <c r="G158" s="468"/>
      <c r="T158" s="484"/>
      <c r="V158" s="509"/>
      <c r="Z158" s="539"/>
      <c r="BH158" s="504"/>
      <c r="BM158" s="513"/>
      <c r="CZ158" s="575"/>
    </row>
    <row r="159" spans="7:104">
      <c r="G159" s="468"/>
      <c r="T159" s="484"/>
      <c r="V159" s="509"/>
      <c r="Z159" s="539"/>
      <c r="BH159" s="504"/>
      <c r="BM159" s="513"/>
      <c r="CZ159" s="575"/>
    </row>
    <row r="160" spans="7:104">
      <c r="G160" s="468"/>
      <c r="T160" s="484"/>
      <c r="V160" s="509"/>
      <c r="Z160" s="539"/>
      <c r="BH160" s="504"/>
      <c r="BM160" s="513"/>
      <c r="CZ160" s="575"/>
    </row>
    <row r="161" spans="7:104">
      <c r="G161" s="468"/>
      <c r="T161" s="484"/>
      <c r="V161" s="509"/>
      <c r="Z161" s="539"/>
      <c r="BH161" s="504"/>
      <c r="BM161" s="513"/>
      <c r="CZ161" s="575"/>
    </row>
    <row r="162" spans="7:104">
      <c r="G162" s="468"/>
      <c r="T162" s="484"/>
      <c r="V162" s="509"/>
      <c r="Z162" s="539"/>
      <c r="BH162" s="504"/>
      <c r="BM162" s="513"/>
      <c r="CZ162" s="575"/>
    </row>
    <row r="163" spans="7:104">
      <c r="G163" s="468"/>
      <c r="T163" s="484"/>
      <c r="V163" s="509"/>
      <c r="Z163" s="539"/>
      <c r="BH163" s="504"/>
      <c r="BM163" s="513"/>
      <c r="CZ163" s="575"/>
    </row>
    <row r="164" spans="7:104">
      <c r="G164" s="468"/>
      <c r="T164" s="484"/>
      <c r="V164" s="509"/>
      <c r="Z164" s="539"/>
      <c r="BH164" s="504"/>
      <c r="BM164" s="513"/>
      <c r="CZ164" s="575"/>
    </row>
    <row r="165" spans="7:104">
      <c r="G165" s="468"/>
      <c r="T165" s="484"/>
      <c r="V165" s="509"/>
      <c r="Z165" s="539"/>
      <c r="BH165" s="504"/>
      <c r="BM165" s="513"/>
      <c r="CZ165" s="575"/>
    </row>
    <row r="166" spans="7:104">
      <c r="G166" s="468"/>
      <c r="T166" s="484"/>
      <c r="V166" s="509"/>
      <c r="Z166" s="539"/>
      <c r="BH166" s="504"/>
      <c r="BM166" s="513"/>
      <c r="CZ166" s="575"/>
    </row>
    <row r="167" spans="7:104">
      <c r="G167" s="468"/>
      <c r="T167" s="484"/>
      <c r="V167" s="509"/>
      <c r="Z167" s="539"/>
      <c r="BH167" s="504"/>
      <c r="BM167" s="513"/>
      <c r="CZ167" s="575"/>
    </row>
    <row r="168" spans="7:104">
      <c r="G168" s="468"/>
      <c r="T168" s="484"/>
      <c r="V168" s="509"/>
      <c r="Z168" s="539"/>
      <c r="BH168" s="504"/>
      <c r="BM168" s="513"/>
      <c r="CZ168" s="575"/>
    </row>
    <row r="169" spans="7:104">
      <c r="G169" s="468"/>
      <c r="T169" s="484"/>
      <c r="V169" s="509"/>
      <c r="Z169" s="539"/>
      <c r="BH169" s="504"/>
      <c r="BM169" s="513"/>
      <c r="CZ169" s="575"/>
    </row>
    <row r="170" spans="7:104">
      <c r="G170" s="468"/>
      <c r="T170" s="484"/>
      <c r="V170" s="509"/>
      <c r="Z170" s="539"/>
      <c r="BH170" s="504"/>
      <c r="BM170" s="513"/>
      <c r="CZ170" s="575"/>
    </row>
    <row r="171" spans="7:104">
      <c r="G171" s="468"/>
      <c r="T171" s="484"/>
      <c r="V171" s="509"/>
      <c r="Z171" s="539"/>
      <c r="BH171" s="504"/>
      <c r="BM171" s="513"/>
      <c r="CZ171" s="575"/>
    </row>
    <row r="172" spans="7:104">
      <c r="G172" s="468"/>
      <c r="T172" s="484"/>
      <c r="V172" s="509"/>
      <c r="Z172" s="539"/>
      <c r="BH172" s="504"/>
      <c r="BM172" s="513"/>
      <c r="CZ172" s="575"/>
    </row>
    <row r="173" spans="7:104">
      <c r="G173" s="468"/>
      <c r="T173" s="484"/>
      <c r="V173" s="509"/>
      <c r="Z173" s="539"/>
      <c r="BH173" s="504"/>
      <c r="BM173" s="513"/>
      <c r="CZ173" s="575"/>
    </row>
    <row r="174" spans="7:104">
      <c r="G174" s="468"/>
      <c r="T174" s="484"/>
      <c r="V174" s="509"/>
      <c r="Z174" s="539"/>
      <c r="BH174" s="504"/>
      <c r="BM174" s="513"/>
      <c r="CZ174" s="575"/>
    </row>
    <row r="175" spans="7:104">
      <c r="G175" s="468"/>
      <c r="T175" s="484"/>
      <c r="V175" s="509"/>
      <c r="Z175" s="539"/>
      <c r="BH175" s="504"/>
      <c r="BM175" s="513"/>
      <c r="CZ175" s="575"/>
    </row>
    <row r="176" spans="7:104">
      <c r="G176" s="468"/>
      <c r="T176" s="484"/>
      <c r="V176" s="509"/>
      <c r="Z176" s="539"/>
      <c r="BH176" s="504"/>
      <c r="BM176" s="513"/>
      <c r="CZ176" s="575"/>
    </row>
    <row r="177" spans="7:104">
      <c r="G177" s="468"/>
      <c r="T177" s="484"/>
      <c r="V177" s="509"/>
      <c r="Z177" s="539"/>
      <c r="BH177" s="504"/>
      <c r="BM177" s="513"/>
      <c r="CZ177" s="575"/>
    </row>
    <row r="178" spans="7:104">
      <c r="G178" s="468"/>
      <c r="T178" s="484"/>
      <c r="V178" s="509"/>
      <c r="Z178" s="539"/>
      <c r="BH178" s="504"/>
      <c r="BM178" s="513"/>
      <c r="CZ178" s="575"/>
    </row>
    <row r="179" spans="7:104">
      <c r="G179" s="468"/>
      <c r="T179" s="484"/>
      <c r="V179" s="509"/>
      <c r="Z179" s="539"/>
      <c r="BH179" s="504"/>
      <c r="BM179" s="513"/>
      <c r="CZ179" s="575"/>
    </row>
    <row r="180" spans="7:104">
      <c r="G180" s="468"/>
      <c r="T180" s="484"/>
      <c r="V180" s="509"/>
      <c r="Z180" s="539"/>
      <c r="BH180" s="504"/>
      <c r="BM180" s="513"/>
      <c r="CZ180" s="575"/>
    </row>
    <row r="181" spans="7:104">
      <c r="G181" s="468"/>
      <c r="T181" s="484"/>
      <c r="V181" s="509"/>
      <c r="Z181" s="539"/>
      <c r="BH181" s="504"/>
      <c r="BM181" s="513"/>
      <c r="CZ181" s="575"/>
    </row>
    <row r="182" spans="7:104">
      <c r="G182" s="468"/>
      <c r="T182" s="484"/>
      <c r="V182" s="509"/>
      <c r="Z182" s="539"/>
      <c r="BH182" s="504"/>
      <c r="BM182" s="513"/>
      <c r="CZ182" s="575"/>
    </row>
    <row r="183" spans="7:104">
      <c r="G183" s="468"/>
      <c r="T183" s="484"/>
      <c r="V183" s="509"/>
      <c r="Z183" s="539"/>
      <c r="BH183" s="504"/>
      <c r="BM183" s="513"/>
      <c r="CZ183" s="575"/>
    </row>
    <row r="184" spans="7:104">
      <c r="G184" s="468"/>
      <c r="T184" s="484"/>
      <c r="V184" s="509"/>
      <c r="Z184" s="539"/>
      <c r="BH184" s="504"/>
      <c r="BM184" s="513"/>
      <c r="CZ184" s="575"/>
    </row>
    <row r="185" spans="7:104">
      <c r="G185" s="468"/>
      <c r="T185" s="484"/>
      <c r="V185" s="509"/>
      <c r="Z185" s="539"/>
      <c r="BH185" s="504"/>
      <c r="BM185" s="513"/>
      <c r="CZ185" s="575"/>
    </row>
    <row r="186" spans="7:104">
      <c r="G186" s="468"/>
      <c r="T186" s="484"/>
      <c r="V186" s="509"/>
      <c r="Z186" s="539"/>
      <c r="BH186" s="504"/>
      <c r="BM186" s="513"/>
      <c r="CZ186" s="575"/>
    </row>
    <row r="187" spans="7:104">
      <c r="G187" s="468"/>
      <c r="T187" s="484"/>
      <c r="V187" s="509"/>
      <c r="Z187" s="539"/>
      <c r="BH187" s="504"/>
      <c r="BM187" s="513"/>
      <c r="CZ187" s="575"/>
    </row>
    <row r="188" spans="7:104">
      <c r="G188" s="468"/>
      <c r="T188" s="484"/>
      <c r="V188" s="509"/>
      <c r="Z188" s="539"/>
      <c r="BH188" s="504"/>
      <c r="BM188" s="513"/>
      <c r="CZ188" s="575"/>
    </row>
    <row r="189" spans="7:104">
      <c r="G189" s="468"/>
      <c r="T189" s="484"/>
      <c r="V189" s="509"/>
      <c r="Z189" s="539"/>
      <c r="BH189" s="504"/>
      <c r="BM189" s="513"/>
      <c r="CZ189" s="575"/>
    </row>
    <row r="190" spans="7:104">
      <c r="G190" s="468"/>
      <c r="T190" s="484"/>
      <c r="V190" s="509"/>
      <c r="Z190" s="539"/>
      <c r="BH190" s="504"/>
      <c r="BM190" s="513"/>
      <c r="CZ190" s="575"/>
    </row>
    <row r="191" spans="7:104">
      <c r="G191" s="468"/>
      <c r="T191" s="484"/>
      <c r="V191" s="509"/>
      <c r="Z191" s="539"/>
      <c r="BH191" s="504"/>
      <c r="BM191" s="513"/>
      <c r="CZ191" s="575"/>
    </row>
    <row r="192" spans="7:104">
      <c r="G192" s="468"/>
      <c r="T192" s="484"/>
      <c r="V192" s="509"/>
      <c r="Z192" s="539"/>
      <c r="BH192" s="504"/>
      <c r="BM192" s="513"/>
      <c r="CZ192" s="575"/>
    </row>
    <row r="193" spans="7:104">
      <c r="G193" s="468"/>
      <c r="T193" s="484"/>
      <c r="V193" s="509"/>
      <c r="Z193" s="539"/>
      <c r="BH193" s="504"/>
      <c r="BM193" s="513"/>
      <c r="CZ193" s="575"/>
    </row>
    <row r="194" spans="7:104">
      <c r="G194" s="468"/>
      <c r="T194" s="484"/>
      <c r="V194" s="509"/>
      <c r="Z194" s="539"/>
      <c r="BH194" s="504"/>
      <c r="BM194" s="513"/>
      <c r="CZ194" s="575"/>
    </row>
    <row r="195" spans="7:104">
      <c r="G195" s="468"/>
      <c r="T195" s="484"/>
      <c r="V195" s="509"/>
      <c r="Z195" s="539"/>
      <c r="BH195" s="504"/>
      <c r="BM195" s="513"/>
      <c r="CZ195" s="575"/>
    </row>
    <row r="196" spans="7:104">
      <c r="G196" s="468"/>
      <c r="T196" s="484"/>
      <c r="V196" s="509"/>
      <c r="Z196" s="539"/>
      <c r="BH196" s="504"/>
      <c r="BM196" s="513"/>
      <c r="CZ196" s="575"/>
    </row>
    <row r="197" spans="7:104">
      <c r="G197" s="468"/>
      <c r="T197" s="484"/>
      <c r="V197" s="509"/>
      <c r="Z197" s="539"/>
      <c r="BH197" s="504"/>
      <c r="BM197" s="513"/>
      <c r="CZ197" s="575"/>
    </row>
    <row r="198" spans="7:104">
      <c r="G198" s="468"/>
      <c r="T198" s="484"/>
      <c r="V198" s="509"/>
      <c r="Z198" s="539"/>
      <c r="BH198" s="504"/>
      <c r="BM198" s="513"/>
      <c r="CZ198" s="575"/>
    </row>
    <row r="199" spans="7:104">
      <c r="G199" s="468"/>
      <c r="T199" s="484"/>
      <c r="V199" s="509"/>
      <c r="Z199" s="539"/>
      <c r="BH199" s="504"/>
      <c r="BM199" s="513"/>
      <c r="CZ199" s="575"/>
    </row>
    <row r="200" spans="7:104">
      <c r="G200" s="468"/>
      <c r="T200" s="484"/>
      <c r="V200" s="509"/>
      <c r="Z200" s="539"/>
      <c r="BH200" s="504"/>
      <c r="BM200" s="513"/>
      <c r="CZ200" s="575"/>
    </row>
    <row r="201" spans="7:104">
      <c r="G201" s="468"/>
      <c r="T201" s="484"/>
      <c r="V201" s="509"/>
      <c r="Z201" s="539"/>
      <c r="BH201" s="504"/>
      <c r="BM201" s="513"/>
      <c r="CZ201" s="575"/>
    </row>
    <row r="202" spans="7:104">
      <c r="G202" s="468"/>
      <c r="T202" s="484"/>
      <c r="V202" s="509"/>
      <c r="Z202" s="539"/>
      <c r="BH202" s="504"/>
      <c r="BM202" s="513"/>
      <c r="CZ202" s="575"/>
    </row>
    <row r="203" spans="7:104">
      <c r="G203" s="468"/>
      <c r="T203" s="484"/>
      <c r="V203" s="509"/>
      <c r="Z203" s="539"/>
      <c r="BH203" s="504"/>
      <c r="BM203" s="513"/>
      <c r="CZ203" s="575"/>
    </row>
    <row r="204" spans="7:104">
      <c r="G204" s="468"/>
      <c r="T204" s="484"/>
      <c r="V204" s="509"/>
      <c r="Z204" s="539"/>
      <c r="BH204" s="504"/>
      <c r="BM204" s="513"/>
      <c r="CZ204" s="575"/>
    </row>
    <row r="205" spans="7:104">
      <c r="G205" s="468"/>
      <c r="T205" s="484"/>
      <c r="V205" s="509"/>
      <c r="Z205" s="539"/>
      <c r="BH205" s="504"/>
      <c r="BM205" s="513"/>
      <c r="CZ205" s="575"/>
    </row>
    <row r="206" spans="7:104">
      <c r="G206" s="468"/>
      <c r="T206" s="484"/>
      <c r="V206" s="509"/>
      <c r="Z206" s="539"/>
      <c r="BH206" s="504"/>
      <c r="BM206" s="513"/>
      <c r="CZ206" s="575"/>
    </row>
    <row r="207" spans="7:104">
      <c r="G207" s="468"/>
      <c r="T207" s="484"/>
      <c r="V207" s="509"/>
      <c r="Z207" s="539"/>
      <c r="BH207" s="504"/>
      <c r="BM207" s="513"/>
      <c r="CZ207" s="575"/>
    </row>
    <row r="208" spans="7:104">
      <c r="G208" s="468"/>
      <c r="T208" s="484"/>
      <c r="V208" s="509"/>
      <c r="Z208" s="539"/>
      <c r="BH208" s="504"/>
      <c r="BM208" s="513"/>
      <c r="CZ208" s="575"/>
    </row>
    <row r="209" spans="7:104">
      <c r="G209" s="468"/>
      <c r="T209" s="484"/>
      <c r="V209" s="509"/>
      <c r="Z209" s="539"/>
      <c r="BH209" s="504"/>
      <c r="BM209" s="513"/>
      <c r="CZ209" s="575"/>
    </row>
    <row r="210" spans="7:104">
      <c r="G210" s="468"/>
      <c r="T210" s="484"/>
      <c r="V210" s="509"/>
      <c r="Z210" s="539"/>
      <c r="BH210" s="504"/>
      <c r="BM210" s="513"/>
      <c r="CZ210" s="575"/>
    </row>
    <row r="211" spans="7:104">
      <c r="G211" s="468"/>
      <c r="T211" s="484"/>
      <c r="V211" s="509"/>
      <c r="Z211" s="539"/>
      <c r="BH211" s="504"/>
      <c r="BM211" s="513"/>
      <c r="CZ211" s="575"/>
    </row>
    <row r="212" spans="7:104">
      <c r="G212" s="468"/>
      <c r="T212" s="484"/>
      <c r="V212" s="509"/>
      <c r="Z212" s="539"/>
      <c r="BH212" s="504"/>
      <c r="BM212" s="513"/>
      <c r="CZ212" s="575"/>
    </row>
    <row r="213" spans="7:104">
      <c r="G213" s="468"/>
      <c r="T213" s="484"/>
      <c r="V213" s="509"/>
      <c r="Z213" s="539"/>
      <c r="BH213" s="504"/>
      <c r="BM213" s="513"/>
      <c r="CZ213" s="575"/>
    </row>
    <row r="214" spans="7:104">
      <c r="G214" s="468"/>
      <c r="T214" s="484"/>
      <c r="V214" s="509"/>
      <c r="Z214" s="539"/>
      <c r="BH214" s="504"/>
      <c r="BM214" s="513"/>
      <c r="CZ214" s="575"/>
    </row>
    <row r="215" spans="7:104">
      <c r="G215" s="468"/>
      <c r="T215" s="484"/>
      <c r="V215" s="509"/>
      <c r="Z215" s="539"/>
      <c r="BH215" s="504"/>
      <c r="BM215" s="513"/>
      <c r="CZ215" s="575"/>
    </row>
    <row r="216" spans="7:104">
      <c r="G216" s="468"/>
      <c r="T216" s="484"/>
      <c r="V216" s="509"/>
      <c r="Z216" s="539"/>
      <c r="BH216" s="504"/>
      <c r="BM216" s="513"/>
      <c r="CZ216" s="575"/>
    </row>
    <row r="217" spans="7:104">
      <c r="G217" s="468"/>
      <c r="T217" s="484"/>
      <c r="V217" s="509"/>
      <c r="Z217" s="539"/>
      <c r="BH217" s="504"/>
      <c r="BM217" s="513"/>
      <c r="CZ217" s="575"/>
    </row>
    <row r="218" spans="7:104">
      <c r="G218" s="468"/>
      <c r="T218" s="484"/>
      <c r="V218" s="509"/>
      <c r="Z218" s="539"/>
      <c r="BH218" s="504"/>
      <c r="BM218" s="513"/>
      <c r="CZ218" s="575"/>
    </row>
    <row r="219" spans="7:104">
      <c r="G219" s="468"/>
      <c r="T219" s="484"/>
      <c r="V219" s="509"/>
      <c r="Z219" s="539"/>
      <c r="BH219" s="504"/>
      <c r="BM219" s="513"/>
      <c r="CZ219" s="575"/>
    </row>
    <row r="220" spans="7:104">
      <c r="G220" s="468"/>
      <c r="T220" s="484"/>
      <c r="V220" s="509"/>
      <c r="Z220" s="539"/>
      <c r="BH220" s="504"/>
      <c r="BM220" s="513"/>
      <c r="CZ220" s="575"/>
    </row>
    <row r="221" spans="7:104">
      <c r="G221" s="468"/>
      <c r="T221" s="484"/>
      <c r="V221" s="509"/>
      <c r="Z221" s="539"/>
      <c r="BH221" s="504"/>
      <c r="BM221" s="513"/>
      <c r="CZ221" s="575"/>
    </row>
    <row r="222" spans="7:104">
      <c r="G222" s="468"/>
      <c r="T222" s="484"/>
      <c r="V222" s="509"/>
      <c r="Z222" s="539"/>
      <c r="BH222" s="504"/>
      <c r="BM222" s="513"/>
      <c r="CZ222" s="575"/>
    </row>
    <row r="223" spans="7:104">
      <c r="G223" s="468"/>
      <c r="T223" s="484"/>
      <c r="V223" s="509"/>
      <c r="Z223" s="539"/>
      <c r="BH223" s="504"/>
      <c r="BM223" s="513"/>
      <c r="CZ223" s="575"/>
    </row>
    <row r="224" spans="7:104">
      <c r="G224" s="468"/>
      <c r="T224" s="484"/>
      <c r="V224" s="509"/>
      <c r="Z224" s="539"/>
      <c r="BH224" s="504"/>
      <c r="BM224" s="513"/>
      <c r="CZ224" s="575"/>
    </row>
    <row r="225" spans="7:104">
      <c r="G225" s="468"/>
      <c r="T225" s="484"/>
      <c r="V225" s="509"/>
      <c r="Z225" s="539"/>
      <c r="BH225" s="504"/>
      <c r="BM225" s="513"/>
      <c r="CZ225" s="575"/>
    </row>
    <row r="226" spans="7:104">
      <c r="G226" s="468"/>
      <c r="T226" s="484"/>
      <c r="V226" s="509"/>
      <c r="Z226" s="539"/>
      <c r="BH226" s="504"/>
      <c r="BM226" s="513"/>
      <c r="CZ226" s="575"/>
    </row>
    <row r="227" spans="7:104">
      <c r="G227" s="468"/>
      <c r="T227" s="484"/>
      <c r="V227" s="509"/>
      <c r="Z227" s="539"/>
      <c r="BH227" s="504"/>
      <c r="BM227" s="513"/>
      <c r="CZ227" s="575"/>
    </row>
    <row r="228" spans="7:104">
      <c r="G228" s="468"/>
      <c r="T228" s="484"/>
      <c r="V228" s="509"/>
      <c r="Z228" s="539"/>
      <c r="BH228" s="504"/>
      <c r="BM228" s="513"/>
      <c r="CZ228" s="575"/>
    </row>
    <row r="229" spans="7:104">
      <c r="G229" s="468"/>
      <c r="T229" s="484"/>
      <c r="V229" s="509"/>
      <c r="Z229" s="539"/>
      <c r="BH229" s="504"/>
      <c r="BM229" s="513"/>
      <c r="CZ229" s="575"/>
    </row>
    <row r="230" spans="7:104">
      <c r="G230" s="468"/>
      <c r="T230" s="484"/>
      <c r="V230" s="509"/>
      <c r="Z230" s="539"/>
      <c r="BH230" s="504"/>
      <c r="BM230" s="513"/>
      <c r="CZ230" s="575"/>
    </row>
    <row r="231" spans="7:104">
      <c r="G231" s="468"/>
      <c r="T231" s="484"/>
      <c r="V231" s="509"/>
      <c r="Z231" s="539"/>
      <c r="BH231" s="504"/>
      <c r="BM231" s="513"/>
      <c r="CZ231" s="575"/>
    </row>
    <row r="232" spans="7:104">
      <c r="G232" s="468"/>
      <c r="T232" s="484"/>
      <c r="V232" s="509"/>
      <c r="Z232" s="539"/>
      <c r="BH232" s="504"/>
      <c r="BM232" s="513"/>
      <c r="CZ232" s="575"/>
    </row>
    <row r="233" spans="7:104">
      <c r="G233" s="468"/>
      <c r="T233" s="484"/>
      <c r="V233" s="509"/>
      <c r="Z233" s="539"/>
      <c r="BH233" s="504"/>
      <c r="BM233" s="513"/>
      <c r="CZ233" s="575"/>
    </row>
    <row r="234" spans="7:104">
      <c r="G234" s="468"/>
      <c r="T234" s="484"/>
      <c r="V234" s="509"/>
      <c r="Z234" s="539"/>
      <c r="BH234" s="504"/>
      <c r="BM234" s="513"/>
      <c r="CZ234" s="575"/>
    </row>
    <row r="235" spans="7:104">
      <c r="G235" s="468"/>
      <c r="T235" s="484"/>
      <c r="V235" s="509"/>
      <c r="Z235" s="539"/>
      <c r="BH235" s="504"/>
      <c r="BM235" s="513"/>
      <c r="CZ235" s="575"/>
    </row>
    <row r="236" spans="7:104">
      <c r="G236" s="468"/>
      <c r="T236" s="484"/>
      <c r="V236" s="509"/>
      <c r="Z236" s="539"/>
      <c r="BH236" s="504"/>
      <c r="BM236" s="513"/>
      <c r="CZ236" s="575"/>
    </row>
    <row r="237" spans="7:104">
      <c r="G237" s="468"/>
      <c r="T237" s="484"/>
      <c r="V237" s="509"/>
      <c r="Z237" s="539"/>
      <c r="BH237" s="504"/>
      <c r="BM237" s="513"/>
      <c r="CZ237" s="575"/>
    </row>
    <row r="238" spans="7:104">
      <c r="G238" s="468"/>
      <c r="T238" s="484"/>
      <c r="V238" s="509"/>
      <c r="Z238" s="539"/>
      <c r="BH238" s="504"/>
      <c r="BM238" s="513"/>
      <c r="CZ238" s="575"/>
    </row>
    <row r="239" spans="7:104">
      <c r="G239" s="468"/>
      <c r="M239" s="855"/>
      <c r="T239" s="484"/>
      <c r="V239" s="509"/>
      <c r="Z239" s="539"/>
      <c r="BH239" s="504"/>
      <c r="BM239" s="513"/>
      <c r="CZ239" s="575"/>
    </row>
    <row r="240" spans="7:104">
      <c r="G240" s="468"/>
      <c r="M240" s="856"/>
      <c r="T240" s="484"/>
      <c r="V240" s="509"/>
      <c r="Z240" s="539"/>
      <c r="BH240" s="504"/>
      <c r="BM240" s="513"/>
      <c r="CZ240" s="575"/>
    </row>
    <row r="241" spans="7:104">
      <c r="G241" s="468"/>
      <c r="M241" s="856"/>
      <c r="T241" s="484"/>
      <c r="V241" s="509"/>
      <c r="Z241" s="539"/>
      <c r="BH241" s="504"/>
      <c r="BM241" s="513"/>
      <c r="CZ241" s="575"/>
    </row>
    <row r="242" spans="7:104">
      <c r="G242" s="468"/>
      <c r="M242" s="856"/>
      <c r="T242" s="484"/>
      <c r="V242" s="509"/>
      <c r="Z242" s="539"/>
      <c r="BH242" s="504"/>
      <c r="BM242" s="513"/>
      <c r="CZ242" s="575"/>
    </row>
    <row r="243" spans="7:104">
      <c r="G243" s="468"/>
      <c r="M243" s="856"/>
      <c r="T243" s="484"/>
      <c r="V243" s="509"/>
      <c r="Z243" s="539"/>
      <c r="BH243" s="504"/>
      <c r="BM243" s="513"/>
      <c r="CZ243" s="575"/>
    </row>
    <row r="244" spans="7:104">
      <c r="G244" s="468"/>
      <c r="M244" s="856"/>
      <c r="T244" s="484"/>
      <c r="V244" s="509"/>
      <c r="Z244" s="539"/>
      <c r="BH244" s="504"/>
      <c r="BM244" s="513"/>
      <c r="CZ244" s="575"/>
    </row>
    <row r="245" spans="7:104">
      <c r="G245" s="468"/>
      <c r="M245" s="856"/>
      <c r="T245" s="484"/>
      <c r="V245" s="509"/>
      <c r="Z245" s="539"/>
      <c r="BH245" s="504"/>
      <c r="BM245" s="513"/>
      <c r="CZ245" s="575"/>
    </row>
    <row r="246" spans="7:104">
      <c r="G246" s="468"/>
      <c r="M246" s="856"/>
      <c r="T246" s="484"/>
      <c r="V246" s="509"/>
      <c r="Z246" s="539"/>
      <c r="BH246" s="504"/>
      <c r="BM246" s="513"/>
      <c r="CZ246" s="575"/>
    </row>
    <row r="247" spans="7:104">
      <c r="G247" s="468"/>
      <c r="M247" s="856"/>
      <c r="T247" s="484"/>
      <c r="V247" s="509"/>
      <c r="Z247" s="539"/>
      <c r="BH247" s="504"/>
      <c r="BM247" s="513"/>
      <c r="CZ247" s="575"/>
    </row>
    <row r="248" spans="7:104">
      <c r="G248" s="468"/>
      <c r="M248" s="856"/>
      <c r="T248" s="484"/>
      <c r="V248" s="509"/>
      <c r="Z248" s="539"/>
      <c r="BH248" s="504"/>
      <c r="BM248" s="513"/>
      <c r="CZ248" s="575"/>
    </row>
    <row r="249" spans="7:104">
      <c r="G249" s="468"/>
      <c r="M249" s="856"/>
      <c r="T249" s="484"/>
      <c r="V249" s="509"/>
      <c r="Z249" s="539"/>
      <c r="BH249" s="504"/>
      <c r="BM249" s="513"/>
      <c r="CZ249" s="575"/>
    </row>
    <row r="250" spans="7:104">
      <c r="G250" s="468"/>
      <c r="M250" s="856"/>
      <c r="T250" s="484"/>
      <c r="V250" s="509"/>
      <c r="Z250" s="539"/>
      <c r="BH250" s="504"/>
      <c r="BM250" s="513"/>
      <c r="CZ250" s="575"/>
    </row>
    <row r="251" spans="7:104">
      <c r="G251" s="468"/>
      <c r="M251" s="856"/>
      <c r="T251" s="484"/>
      <c r="V251" s="509"/>
      <c r="Z251" s="539"/>
      <c r="BH251" s="504"/>
      <c r="BM251" s="513"/>
      <c r="CZ251" s="575"/>
    </row>
    <row r="252" spans="7:104">
      <c r="G252" s="468"/>
      <c r="M252" s="856"/>
      <c r="T252" s="484"/>
      <c r="V252" s="509"/>
      <c r="Z252" s="539"/>
      <c r="BH252" s="504"/>
      <c r="BM252" s="513"/>
      <c r="CZ252" s="575"/>
    </row>
    <row r="253" spans="7:104">
      <c r="G253" s="468"/>
      <c r="M253" s="856"/>
      <c r="T253" s="484"/>
      <c r="V253" s="509"/>
      <c r="Z253" s="539"/>
      <c r="BH253" s="504"/>
      <c r="BM253" s="513"/>
      <c r="CZ253" s="575"/>
    </row>
    <row r="254" spans="7:104">
      <c r="G254" s="468"/>
      <c r="M254" s="856"/>
      <c r="T254" s="484"/>
      <c r="V254" s="509"/>
      <c r="Z254" s="539"/>
      <c r="BH254" s="504"/>
      <c r="BM254" s="513"/>
      <c r="CZ254" s="575"/>
    </row>
    <row r="255" spans="7:104">
      <c r="G255" s="468"/>
      <c r="M255" s="856"/>
      <c r="T255" s="484"/>
      <c r="V255" s="509"/>
      <c r="Z255" s="539"/>
      <c r="BH255" s="504"/>
      <c r="BM255" s="513"/>
      <c r="CZ255" s="575"/>
    </row>
    <row r="256" spans="7:104">
      <c r="G256" s="468"/>
      <c r="M256" s="856"/>
      <c r="T256" s="484"/>
      <c r="V256" s="509"/>
      <c r="Z256" s="539"/>
      <c r="BH256" s="504"/>
      <c r="BM256" s="513"/>
      <c r="CZ256" s="575"/>
    </row>
    <row r="257" spans="7:104">
      <c r="G257" s="468"/>
      <c r="M257" s="856"/>
      <c r="T257" s="484"/>
      <c r="V257" s="509"/>
      <c r="Z257" s="539"/>
      <c r="BH257" s="504"/>
      <c r="BM257" s="513"/>
      <c r="CZ257" s="575"/>
    </row>
    <row r="258" spans="7:104">
      <c r="G258" s="468"/>
      <c r="M258" s="856"/>
      <c r="T258" s="484"/>
      <c r="V258" s="509"/>
      <c r="Z258" s="539"/>
      <c r="BH258" s="504"/>
      <c r="BM258" s="513"/>
      <c r="CZ258" s="575"/>
    </row>
    <row r="259" spans="7:104">
      <c r="G259" s="468"/>
      <c r="M259" s="856"/>
      <c r="T259" s="484"/>
      <c r="V259" s="509"/>
      <c r="Z259" s="539"/>
      <c r="BH259" s="504"/>
      <c r="BM259" s="513"/>
      <c r="CZ259" s="575"/>
    </row>
    <row r="260" spans="7:104">
      <c r="G260" s="468"/>
      <c r="M260" s="856"/>
      <c r="T260" s="484"/>
      <c r="V260" s="509"/>
      <c r="Z260" s="539"/>
      <c r="BH260" s="504"/>
      <c r="BM260" s="513"/>
      <c r="CZ260" s="575"/>
    </row>
    <row r="261" spans="7:104">
      <c r="G261" s="468"/>
      <c r="M261" s="856"/>
      <c r="T261" s="484"/>
      <c r="V261" s="509"/>
      <c r="Z261" s="539"/>
      <c r="BH261" s="504"/>
      <c r="BM261" s="513"/>
      <c r="CZ261" s="575"/>
    </row>
    <row r="262" spans="7:104">
      <c r="G262" s="468"/>
      <c r="M262" s="856"/>
      <c r="T262" s="484"/>
      <c r="V262" s="509"/>
      <c r="Z262" s="539"/>
      <c r="BH262" s="504"/>
      <c r="BM262" s="513"/>
      <c r="CZ262" s="575"/>
    </row>
    <row r="263" spans="7:104">
      <c r="G263" s="468"/>
      <c r="M263" s="856"/>
      <c r="T263" s="484"/>
      <c r="V263" s="509"/>
      <c r="Z263" s="539"/>
      <c r="BH263" s="504"/>
      <c r="BM263" s="513"/>
      <c r="CZ263" s="575"/>
    </row>
    <row r="264" spans="7:104">
      <c r="G264" s="468"/>
      <c r="M264" s="856"/>
      <c r="T264" s="484"/>
      <c r="V264" s="509"/>
      <c r="Z264" s="539"/>
      <c r="BH264" s="504"/>
      <c r="BM264" s="513"/>
      <c r="CZ264" s="575"/>
    </row>
    <row r="265" spans="7:104">
      <c r="G265" s="468"/>
      <c r="M265" s="856"/>
      <c r="T265" s="484"/>
      <c r="V265" s="509"/>
      <c r="Z265" s="539"/>
      <c r="BH265" s="504"/>
      <c r="BM265" s="513"/>
      <c r="CZ265" s="575"/>
    </row>
    <row r="266" spans="7:104">
      <c r="G266" s="468"/>
      <c r="M266" s="856"/>
      <c r="T266" s="484"/>
      <c r="V266" s="509"/>
      <c r="Z266" s="539"/>
      <c r="BH266" s="504"/>
      <c r="BM266" s="513"/>
      <c r="CZ266" s="575"/>
    </row>
    <row r="267" spans="7:104">
      <c r="G267" s="468"/>
      <c r="M267" s="856"/>
      <c r="T267" s="484"/>
      <c r="V267" s="509"/>
      <c r="Z267" s="539"/>
      <c r="BH267" s="504"/>
      <c r="BM267" s="513"/>
      <c r="CZ267" s="575"/>
    </row>
    <row r="268" spans="7:104">
      <c r="G268" s="468"/>
      <c r="M268" s="856"/>
      <c r="T268" s="484"/>
      <c r="V268" s="509"/>
      <c r="Z268" s="539"/>
      <c r="BH268" s="504"/>
      <c r="BM268" s="513"/>
      <c r="CZ268" s="575"/>
    </row>
    <row r="269" spans="7:104">
      <c r="G269" s="468"/>
      <c r="M269" s="856"/>
      <c r="T269" s="484"/>
      <c r="V269" s="509"/>
      <c r="Z269" s="539"/>
      <c r="BH269" s="504"/>
      <c r="BM269" s="513"/>
      <c r="CZ269" s="575"/>
    </row>
    <row r="270" spans="7:104">
      <c r="G270" s="468"/>
      <c r="M270" s="856"/>
      <c r="T270" s="484"/>
      <c r="V270" s="509"/>
      <c r="Z270" s="539"/>
      <c r="BH270" s="504"/>
      <c r="BM270" s="513"/>
      <c r="CZ270" s="575"/>
    </row>
    <row r="271" spans="7:104">
      <c r="G271" s="468"/>
      <c r="M271" s="856"/>
      <c r="T271" s="484"/>
      <c r="V271" s="509"/>
      <c r="Z271" s="539"/>
      <c r="BH271" s="504"/>
      <c r="BM271" s="513"/>
      <c r="CZ271" s="575"/>
    </row>
    <row r="272" spans="7:104">
      <c r="G272" s="468"/>
      <c r="M272" s="856"/>
      <c r="T272" s="484"/>
      <c r="V272" s="509"/>
      <c r="Z272" s="539"/>
      <c r="BH272" s="504"/>
      <c r="BM272" s="513"/>
      <c r="CZ272" s="575"/>
    </row>
    <row r="273" spans="7:104">
      <c r="G273" s="468"/>
      <c r="M273" s="856"/>
      <c r="T273" s="484"/>
      <c r="V273" s="509"/>
      <c r="Z273" s="539"/>
      <c r="BH273" s="504"/>
      <c r="BM273" s="513"/>
      <c r="CZ273" s="575"/>
    </row>
    <row r="274" spans="7:104">
      <c r="G274" s="468"/>
      <c r="M274" s="856"/>
      <c r="T274" s="484"/>
      <c r="V274" s="509"/>
      <c r="Z274" s="539"/>
      <c r="BH274" s="504"/>
      <c r="BM274" s="513"/>
      <c r="CZ274" s="575"/>
    </row>
    <row r="275" spans="7:104">
      <c r="G275" s="468"/>
      <c r="M275" s="856"/>
      <c r="T275" s="484"/>
      <c r="V275" s="509"/>
      <c r="Z275" s="539"/>
      <c r="BH275" s="504"/>
      <c r="BM275" s="513"/>
      <c r="CZ275" s="575"/>
    </row>
    <row r="276" spans="7:104">
      <c r="G276" s="468"/>
      <c r="M276" s="856"/>
      <c r="T276" s="484"/>
      <c r="V276" s="509"/>
      <c r="Z276" s="539"/>
      <c r="BH276" s="504"/>
      <c r="BM276" s="513"/>
      <c r="CZ276" s="575"/>
    </row>
    <row r="277" spans="7:104">
      <c r="G277" s="468"/>
      <c r="M277" s="856"/>
      <c r="T277" s="484"/>
      <c r="V277" s="509"/>
      <c r="Z277" s="539"/>
      <c r="BH277" s="504"/>
      <c r="BM277" s="513"/>
      <c r="CZ277" s="575"/>
    </row>
    <row r="278" spans="7:104">
      <c r="G278" s="468"/>
      <c r="M278" s="857"/>
      <c r="T278" s="484"/>
      <c r="V278" s="509"/>
      <c r="Z278" s="539"/>
      <c r="BH278" s="504"/>
      <c r="BM278" s="513"/>
      <c r="CZ278" s="575"/>
    </row>
    <row r="279" spans="7:104">
      <c r="G279" s="468"/>
      <c r="T279" s="484"/>
      <c r="V279" s="509"/>
      <c r="Z279" s="539"/>
      <c r="BH279" s="504"/>
      <c r="BM279" s="513"/>
      <c r="CZ279" s="575"/>
    </row>
    <row r="280" spans="7:104">
      <c r="G280" s="468"/>
      <c r="T280" s="484"/>
      <c r="V280" s="509"/>
      <c r="Z280" s="539"/>
      <c r="BH280" s="504"/>
      <c r="BM280" s="513"/>
      <c r="CZ280" s="575"/>
    </row>
    <row r="281" spans="7:104">
      <c r="G281" s="468"/>
      <c r="T281" s="484"/>
      <c r="V281" s="509"/>
      <c r="Z281" s="539"/>
      <c r="BH281" s="504"/>
      <c r="BM281" s="513"/>
      <c r="CZ281" s="575"/>
    </row>
    <row r="282" spans="7:104">
      <c r="G282" s="468"/>
      <c r="T282" s="484"/>
      <c r="V282" s="509"/>
      <c r="Z282" s="539"/>
      <c r="BH282" s="504"/>
      <c r="BM282" s="513"/>
      <c r="CZ282" s="575"/>
    </row>
    <row r="283" spans="7:104">
      <c r="G283" s="468"/>
      <c r="T283" s="484"/>
      <c r="V283" s="509"/>
      <c r="Z283" s="539"/>
      <c r="BH283" s="504"/>
      <c r="BM283" s="513"/>
      <c r="CZ283" s="575"/>
    </row>
    <row r="284" spans="7:104">
      <c r="G284" s="468"/>
      <c r="T284" s="484"/>
      <c r="V284" s="509"/>
      <c r="Z284" s="539"/>
      <c r="BH284" s="504"/>
      <c r="BM284" s="513"/>
      <c r="CZ284" s="575"/>
    </row>
    <row r="285" spans="7:104">
      <c r="G285" s="468"/>
      <c r="T285" s="484"/>
      <c r="V285" s="509"/>
      <c r="Z285" s="539"/>
      <c r="BH285" s="504"/>
      <c r="BM285" s="513"/>
      <c r="CZ285" s="575"/>
    </row>
    <row r="286" spans="7:104">
      <c r="G286" s="468"/>
      <c r="T286" s="484"/>
      <c r="V286" s="509"/>
      <c r="Z286" s="539"/>
      <c r="BH286" s="504"/>
      <c r="BM286" s="513"/>
      <c r="CZ286" s="575"/>
    </row>
    <row r="287" spans="7:104">
      <c r="G287" s="468"/>
      <c r="T287" s="484"/>
      <c r="V287" s="509"/>
      <c r="Z287" s="539"/>
      <c r="BH287" s="504"/>
      <c r="BM287" s="513"/>
      <c r="CZ287" s="575"/>
    </row>
    <row r="288" spans="7:104">
      <c r="G288" s="468"/>
      <c r="T288" s="484"/>
      <c r="V288" s="509"/>
      <c r="Z288" s="539"/>
      <c r="BH288" s="504"/>
      <c r="BM288" s="513"/>
      <c r="CZ288" s="575"/>
    </row>
    <row r="289" spans="7:104">
      <c r="G289" s="468"/>
      <c r="T289" s="484"/>
      <c r="V289" s="509"/>
      <c r="Z289" s="539"/>
      <c r="BH289" s="504"/>
      <c r="BM289" s="513"/>
      <c r="CZ289" s="575"/>
    </row>
    <row r="290" spans="7:104">
      <c r="G290" s="468"/>
      <c r="T290" s="484"/>
      <c r="V290" s="509"/>
      <c r="Z290" s="539"/>
      <c r="BH290" s="504"/>
      <c r="BM290" s="513"/>
      <c r="CZ290" s="575"/>
    </row>
    <row r="291" spans="7:104">
      <c r="G291" s="468"/>
      <c r="T291" s="484"/>
      <c r="V291" s="509"/>
      <c r="Z291" s="539"/>
      <c r="BH291" s="504"/>
      <c r="BM291" s="513"/>
      <c r="CZ291" s="575"/>
    </row>
    <row r="292" spans="7:104">
      <c r="G292" s="468"/>
      <c r="T292" s="484"/>
      <c r="V292" s="509"/>
      <c r="Z292" s="539"/>
      <c r="BH292" s="504"/>
      <c r="BM292" s="513"/>
      <c r="CZ292" s="575"/>
    </row>
    <row r="293" spans="7:104">
      <c r="G293" s="468"/>
      <c r="T293" s="484"/>
      <c r="V293" s="509"/>
      <c r="Z293" s="539"/>
      <c r="BH293" s="504"/>
      <c r="BM293" s="513"/>
      <c r="CZ293" s="575"/>
    </row>
    <row r="294" spans="7:104">
      <c r="G294" s="468"/>
      <c r="T294" s="484"/>
      <c r="V294" s="509"/>
      <c r="Z294" s="539"/>
      <c r="BH294" s="504"/>
      <c r="BM294" s="513"/>
      <c r="CZ294" s="575"/>
    </row>
    <row r="295" spans="7:104">
      <c r="G295" s="468"/>
      <c r="T295" s="484"/>
      <c r="V295" s="509"/>
      <c r="Z295" s="539"/>
      <c r="BH295" s="504"/>
      <c r="BM295" s="513"/>
      <c r="CZ295" s="575"/>
    </row>
    <row r="296" spans="7:104">
      <c r="G296" s="468"/>
      <c r="T296" s="484"/>
      <c r="V296" s="509"/>
      <c r="Z296" s="539"/>
      <c r="BH296" s="504"/>
      <c r="BM296" s="513"/>
      <c r="CZ296" s="575"/>
    </row>
    <row r="297" spans="7:104">
      <c r="G297" s="468"/>
      <c r="T297" s="484"/>
      <c r="V297" s="509"/>
      <c r="Z297" s="539"/>
      <c r="BH297" s="504"/>
      <c r="BM297" s="513"/>
      <c r="CZ297" s="575"/>
    </row>
    <row r="298" spans="7:104">
      <c r="G298" s="468"/>
      <c r="T298" s="484"/>
      <c r="V298" s="509"/>
      <c r="Z298" s="539"/>
      <c r="BH298" s="504"/>
      <c r="BM298" s="513"/>
      <c r="CZ298" s="575"/>
    </row>
    <row r="299" spans="7:104">
      <c r="G299" s="468"/>
      <c r="T299" s="484"/>
      <c r="V299" s="509"/>
      <c r="Z299" s="539"/>
      <c r="BH299" s="504"/>
      <c r="BM299" s="513"/>
      <c r="CZ299" s="575"/>
    </row>
    <row r="300" spans="7:104">
      <c r="G300" s="468"/>
      <c r="T300" s="484"/>
      <c r="V300" s="509"/>
      <c r="Z300" s="539"/>
      <c r="BH300" s="504"/>
      <c r="BM300" s="513"/>
      <c r="CZ300" s="575"/>
    </row>
    <row r="301" spans="7:104">
      <c r="G301" s="468"/>
      <c r="T301" s="484"/>
      <c r="V301" s="509"/>
      <c r="Z301" s="539"/>
      <c r="BH301" s="504"/>
      <c r="BM301" s="513"/>
      <c r="CZ301" s="575"/>
    </row>
    <row r="302" spans="7:104">
      <c r="G302" s="468"/>
      <c r="T302" s="484"/>
      <c r="V302" s="509"/>
      <c r="Z302" s="539"/>
      <c r="BH302" s="504"/>
      <c r="BM302" s="513"/>
      <c r="CZ302" s="575"/>
    </row>
    <row r="303" spans="7:104">
      <c r="G303" s="468"/>
      <c r="T303" s="484"/>
      <c r="V303" s="509"/>
      <c r="Z303" s="539"/>
      <c r="BH303" s="504"/>
      <c r="BM303" s="513"/>
      <c r="CZ303" s="575"/>
    </row>
    <row r="304" spans="7:104">
      <c r="G304" s="468"/>
      <c r="T304" s="484"/>
      <c r="V304" s="509"/>
      <c r="Z304" s="539"/>
      <c r="BH304" s="504"/>
      <c r="BM304" s="513"/>
      <c r="CZ304" s="575"/>
    </row>
    <row r="305" spans="7:104">
      <c r="G305" s="468"/>
      <c r="T305" s="484"/>
      <c r="V305" s="509"/>
      <c r="Z305" s="539"/>
      <c r="BH305" s="504"/>
      <c r="BM305" s="513"/>
      <c r="CZ305" s="575"/>
    </row>
    <row r="306" spans="7:104">
      <c r="G306" s="468"/>
      <c r="T306" s="484"/>
      <c r="V306" s="509"/>
      <c r="Z306" s="539"/>
      <c r="BH306" s="504"/>
      <c r="BM306" s="513"/>
      <c r="CZ306" s="575"/>
    </row>
    <row r="307" spans="7:104">
      <c r="G307" s="468"/>
      <c r="T307" s="484"/>
      <c r="V307" s="509"/>
      <c r="Z307" s="539"/>
      <c r="BH307" s="504"/>
      <c r="BM307" s="513"/>
      <c r="CZ307" s="575"/>
    </row>
    <row r="308" spans="7:104">
      <c r="G308" s="468"/>
      <c r="T308" s="484"/>
      <c r="V308" s="509"/>
      <c r="Z308" s="539"/>
      <c r="BH308" s="504"/>
      <c r="BM308" s="513"/>
      <c r="CZ308" s="575"/>
    </row>
    <row r="309" spans="7:104">
      <c r="G309" s="468"/>
      <c r="T309" s="484"/>
      <c r="V309" s="509"/>
      <c r="Z309" s="539"/>
      <c r="BH309" s="504"/>
      <c r="BM309" s="513"/>
      <c r="CZ309" s="575"/>
    </row>
    <row r="310" spans="7:104">
      <c r="G310" s="468"/>
      <c r="T310" s="484"/>
      <c r="V310" s="509"/>
      <c r="Z310" s="539"/>
      <c r="BH310" s="504"/>
      <c r="BM310" s="513"/>
      <c r="CZ310" s="575"/>
    </row>
    <row r="311" spans="7:104">
      <c r="G311" s="468"/>
      <c r="T311" s="484"/>
      <c r="V311" s="509"/>
      <c r="Z311" s="539"/>
      <c r="BH311" s="504"/>
      <c r="BM311" s="513"/>
      <c r="CZ311" s="575"/>
    </row>
    <row r="312" spans="7:104">
      <c r="G312" s="468"/>
      <c r="T312" s="484"/>
      <c r="V312" s="509"/>
      <c r="Z312" s="539"/>
      <c r="BH312" s="504"/>
      <c r="BM312" s="513"/>
      <c r="CZ312" s="575"/>
    </row>
    <row r="313" spans="7:104">
      <c r="G313" s="468"/>
      <c r="T313" s="484"/>
      <c r="V313" s="509"/>
      <c r="Z313" s="539"/>
      <c r="BH313" s="504"/>
      <c r="BM313" s="513"/>
      <c r="CZ313" s="575"/>
    </row>
    <row r="314" spans="7:104">
      <c r="G314" s="468"/>
      <c r="T314" s="484"/>
      <c r="V314" s="509"/>
      <c r="Z314" s="539"/>
      <c r="BH314" s="504"/>
      <c r="BM314" s="513"/>
      <c r="CZ314" s="575"/>
    </row>
    <row r="315" spans="7:104">
      <c r="G315" s="468"/>
      <c r="T315" s="484"/>
      <c r="V315" s="509"/>
      <c r="Z315" s="539"/>
      <c r="BH315" s="504"/>
      <c r="BM315" s="513"/>
      <c r="CZ315" s="575"/>
    </row>
    <row r="316" spans="7:104">
      <c r="G316" s="468"/>
      <c r="T316" s="484"/>
      <c r="V316" s="509"/>
      <c r="Z316" s="539"/>
      <c r="BH316" s="504"/>
      <c r="BM316" s="513"/>
      <c r="CZ316" s="575"/>
    </row>
    <row r="317" spans="7:104">
      <c r="G317" s="468"/>
      <c r="T317" s="484"/>
      <c r="V317" s="509"/>
      <c r="Z317" s="539"/>
      <c r="BH317" s="504"/>
      <c r="BM317" s="513"/>
      <c r="CZ317" s="575"/>
    </row>
    <row r="318" spans="7:104">
      <c r="G318" s="468"/>
      <c r="T318" s="484"/>
      <c r="V318" s="509"/>
      <c r="Z318" s="539"/>
      <c r="BH318" s="504"/>
      <c r="BM318" s="513"/>
      <c r="CZ318" s="575"/>
    </row>
    <row r="319" spans="7:104">
      <c r="G319" s="468"/>
      <c r="T319" s="484"/>
      <c r="V319" s="509"/>
      <c r="Z319" s="539"/>
      <c r="BH319" s="504"/>
      <c r="BM319" s="513"/>
      <c r="CZ319" s="575"/>
    </row>
    <row r="320" spans="7:104">
      <c r="G320" s="468"/>
      <c r="T320" s="484"/>
      <c r="V320" s="509"/>
      <c r="Z320" s="539"/>
      <c r="BH320" s="504"/>
      <c r="BM320" s="513"/>
      <c r="CZ320" s="575"/>
    </row>
    <row r="321" spans="7:104">
      <c r="G321" s="468"/>
      <c r="T321" s="484"/>
      <c r="V321" s="509"/>
      <c r="Z321" s="539"/>
      <c r="BH321" s="504"/>
      <c r="BM321" s="513"/>
      <c r="CZ321" s="575"/>
    </row>
    <row r="322" spans="7:104">
      <c r="G322" s="468"/>
      <c r="T322" s="484"/>
      <c r="V322" s="509"/>
      <c r="Z322" s="539"/>
      <c r="BH322" s="504"/>
      <c r="BM322" s="513"/>
      <c r="CZ322" s="575"/>
    </row>
    <row r="323" spans="7:104">
      <c r="G323" s="468"/>
      <c r="T323" s="484"/>
      <c r="V323" s="509"/>
      <c r="Z323" s="539"/>
      <c r="BH323" s="504"/>
      <c r="BM323" s="513"/>
      <c r="CZ323" s="575"/>
    </row>
    <row r="324" spans="7:104">
      <c r="G324" s="468"/>
      <c r="T324" s="484"/>
      <c r="V324" s="509"/>
      <c r="Z324" s="539"/>
      <c r="BH324" s="504"/>
      <c r="BM324" s="513"/>
      <c r="CZ324" s="575"/>
    </row>
    <row r="325" spans="7:104">
      <c r="G325" s="468"/>
      <c r="T325" s="484"/>
      <c r="V325" s="509"/>
      <c r="Z325" s="539"/>
      <c r="BH325" s="504"/>
      <c r="BM325" s="513"/>
      <c r="CZ325" s="575"/>
    </row>
    <row r="326" spans="7:104">
      <c r="G326" s="468"/>
      <c r="T326" s="484"/>
      <c r="V326" s="509"/>
      <c r="Z326" s="539"/>
      <c r="BH326" s="504"/>
      <c r="BM326" s="513"/>
      <c r="CZ326" s="575"/>
    </row>
    <row r="327" spans="7:104">
      <c r="G327" s="468"/>
      <c r="T327" s="484"/>
      <c r="V327" s="509"/>
      <c r="Z327" s="539"/>
      <c r="BH327" s="504"/>
      <c r="BM327" s="513"/>
      <c r="CZ327" s="575"/>
    </row>
    <row r="328" spans="7:104">
      <c r="G328" s="468"/>
      <c r="T328" s="484"/>
      <c r="V328" s="509"/>
      <c r="Z328" s="539"/>
      <c r="BH328" s="504"/>
      <c r="BM328" s="513"/>
      <c r="CZ328" s="575"/>
    </row>
    <row r="329" spans="7:104">
      <c r="G329" s="468"/>
      <c r="T329" s="484"/>
      <c r="V329" s="509"/>
      <c r="Z329" s="539"/>
      <c r="BH329" s="504"/>
      <c r="BM329" s="513"/>
      <c r="CZ329" s="575"/>
    </row>
    <row r="330" spans="7:104">
      <c r="G330" s="468"/>
      <c r="T330" s="484"/>
      <c r="V330" s="509"/>
      <c r="Z330" s="539"/>
      <c r="BH330" s="504"/>
      <c r="BM330" s="513"/>
      <c r="CZ330" s="575"/>
    </row>
    <row r="331" spans="7:104">
      <c r="G331" s="468"/>
      <c r="T331" s="484"/>
      <c r="V331" s="509"/>
      <c r="Z331" s="539"/>
      <c r="BH331" s="504"/>
      <c r="BM331" s="513"/>
      <c r="CZ331" s="575"/>
    </row>
    <row r="332" spans="7:104">
      <c r="G332" s="468"/>
      <c r="T332" s="484"/>
      <c r="V332" s="509"/>
      <c r="Z332" s="539"/>
      <c r="BH332" s="504"/>
      <c r="BM332" s="513"/>
      <c r="CZ332" s="575"/>
    </row>
    <row r="333" spans="7:104">
      <c r="G333" s="468"/>
      <c r="T333" s="484"/>
      <c r="V333" s="509"/>
      <c r="Z333" s="539"/>
      <c r="BH333" s="504"/>
      <c r="BM333" s="513"/>
      <c r="CZ333" s="575"/>
    </row>
    <row r="334" spans="7:104">
      <c r="G334" s="468"/>
      <c r="T334" s="484"/>
      <c r="V334" s="509"/>
      <c r="Z334" s="539"/>
      <c r="BH334" s="504"/>
      <c r="BM334" s="513"/>
      <c r="CZ334" s="575"/>
    </row>
    <row r="335" spans="7:104">
      <c r="G335" s="468"/>
      <c r="T335" s="484"/>
      <c r="V335" s="509"/>
      <c r="Z335" s="539"/>
      <c r="BH335" s="504"/>
      <c r="BM335" s="513"/>
      <c r="CZ335" s="575"/>
    </row>
    <row r="336" spans="7:104">
      <c r="G336" s="468"/>
      <c r="T336" s="484"/>
      <c r="V336" s="509"/>
      <c r="Z336" s="539"/>
      <c r="BH336" s="504"/>
      <c r="BM336" s="513"/>
      <c r="CZ336" s="575"/>
    </row>
    <row r="337" spans="7:104">
      <c r="G337" s="468"/>
      <c r="T337" s="484"/>
      <c r="V337" s="509"/>
      <c r="Z337" s="539"/>
      <c r="BH337" s="504"/>
      <c r="BM337" s="513"/>
      <c r="CZ337" s="575"/>
    </row>
    <row r="338" spans="7:104">
      <c r="G338" s="468"/>
      <c r="T338" s="484"/>
      <c r="V338" s="509"/>
      <c r="Z338" s="539"/>
      <c r="BH338" s="504"/>
      <c r="BM338" s="513"/>
      <c r="CZ338" s="575"/>
    </row>
    <row r="339" spans="7:104">
      <c r="G339" s="468"/>
      <c r="T339" s="484"/>
      <c r="V339" s="509"/>
      <c r="Z339" s="539"/>
      <c r="BH339" s="504"/>
      <c r="BM339" s="513"/>
      <c r="CZ339" s="575"/>
    </row>
    <row r="340" spans="7:104">
      <c r="G340" s="468"/>
      <c r="T340" s="484"/>
      <c r="V340" s="509"/>
      <c r="Z340" s="539"/>
      <c r="BH340" s="504"/>
      <c r="BM340" s="513"/>
      <c r="CZ340" s="575"/>
    </row>
    <row r="341" spans="7:104">
      <c r="G341" s="468"/>
      <c r="T341" s="484"/>
      <c r="V341" s="509"/>
      <c r="Z341" s="539"/>
      <c r="BH341" s="504"/>
      <c r="BM341" s="513"/>
      <c r="CZ341" s="575"/>
    </row>
    <row r="342" spans="7:104">
      <c r="G342" s="468"/>
      <c r="T342" s="484"/>
      <c r="V342" s="509"/>
      <c r="Z342" s="539"/>
      <c r="BH342" s="504"/>
      <c r="BM342" s="513"/>
      <c r="CZ342" s="575"/>
    </row>
    <row r="343" spans="7:104">
      <c r="G343" s="468"/>
      <c r="T343" s="484"/>
      <c r="V343" s="509"/>
      <c r="Z343" s="539"/>
      <c r="BH343" s="504"/>
      <c r="BM343" s="513"/>
      <c r="CZ343" s="575"/>
    </row>
    <row r="344" spans="7:104">
      <c r="G344" s="468"/>
      <c r="T344" s="484"/>
      <c r="V344" s="509"/>
      <c r="Z344" s="539"/>
      <c r="BH344" s="504"/>
      <c r="BM344" s="513"/>
      <c r="CZ344" s="575"/>
    </row>
    <row r="345" spans="7:104">
      <c r="G345" s="468"/>
      <c r="T345" s="484"/>
      <c r="V345" s="509"/>
      <c r="Z345" s="539"/>
      <c r="BH345" s="504"/>
      <c r="BM345" s="513"/>
      <c r="CZ345" s="575"/>
    </row>
    <row r="346" spans="7:104">
      <c r="G346" s="468"/>
      <c r="T346" s="484"/>
      <c r="V346" s="509"/>
      <c r="Z346" s="539"/>
      <c r="BH346" s="504"/>
      <c r="BM346" s="513"/>
      <c r="CZ346" s="575"/>
    </row>
    <row r="347" spans="7:104">
      <c r="G347" s="468"/>
      <c r="T347" s="484"/>
      <c r="V347" s="509"/>
      <c r="Z347" s="539"/>
      <c r="BH347" s="504"/>
      <c r="BM347" s="513"/>
      <c r="CZ347" s="575"/>
    </row>
    <row r="348" spans="7:104">
      <c r="G348" s="468"/>
      <c r="T348" s="484"/>
      <c r="V348" s="509"/>
      <c r="Z348" s="539"/>
      <c r="BH348" s="504"/>
      <c r="BM348" s="513"/>
      <c r="CZ348" s="575"/>
    </row>
    <row r="349" spans="7:104">
      <c r="G349" s="468"/>
      <c r="T349" s="484"/>
      <c r="V349" s="509"/>
      <c r="Z349" s="539"/>
      <c r="BH349" s="504"/>
      <c r="BM349" s="513"/>
      <c r="CZ349" s="575"/>
    </row>
    <row r="350" spans="7:104">
      <c r="G350" s="468"/>
      <c r="T350" s="484"/>
      <c r="V350" s="509"/>
      <c r="Z350" s="539"/>
      <c r="BH350" s="504"/>
      <c r="BM350" s="513"/>
      <c r="CZ350" s="575"/>
    </row>
    <row r="351" spans="7:104">
      <c r="G351" s="468"/>
      <c r="T351" s="484"/>
      <c r="V351" s="509"/>
      <c r="Z351" s="539"/>
      <c r="BH351" s="504"/>
      <c r="BM351" s="513"/>
      <c r="CZ351" s="575"/>
    </row>
    <row r="352" spans="7:104">
      <c r="G352" s="468"/>
      <c r="T352" s="484"/>
      <c r="V352" s="509"/>
      <c r="Z352" s="539"/>
      <c r="BH352" s="504"/>
      <c r="BM352" s="513"/>
      <c r="CZ352" s="575"/>
    </row>
    <row r="353" spans="7:104">
      <c r="G353" s="468"/>
      <c r="T353" s="484"/>
      <c r="V353" s="509"/>
      <c r="Z353" s="539"/>
      <c r="BH353" s="504"/>
      <c r="BM353" s="513"/>
      <c r="CZ353" s="575"/>
    </row>
    <row r="354" spans="7:104">
      <c r="G354" s="468"/>
      <c r="T354" s="484"/>
      <c r="V354" s="509"/>
      <c r="Z354" s="539"/>
      <c r="BH354" s="504"/>
      <c r="BM354" s="513"/>
      <c r="CZ354" s="575"/>
    </row>
    <row r="355" spans="7:104">
      <c r="G355" s="468"/>
      <c r="T355" s="484"/>
      <c r="V355" s="509"/>
      <c r="Z355" s="539"/>
      <c r="BH355" s="504"/>
      <c r="BM355" s="513"/>
      <c r="CZ355" s="575"/>
    </row>
    <row r="356" spans="7:104">
      <c r="G356" s="468"/>
      <c r="T356" s="484"/>
      <c r="V356" s="509"/>
      <c r="Z356" s="539"/>
      <c r="BH356" s="504"/>
      <c r="BM356" s="513"/>
      <c r="CZ356" s="575"/>
    </row>
    <row r="357" spans="7:104">
      <c r="G357" s="468"/>
      <c r="T357" s="484"/>
      <c r="V357" s="509"/>
      <c r="Z357" s="539"/>
      <c r="BH357" s="504"/>
      <c r="BM357" s="513"/>
      <c r="CZ357" s="575"/>
    </row>
    <row r="358" spans="7:104">
      <c r="G358" s="468"/>
      <c r="T358" s="484"/>
      <c r="V358" s="509"/>
      <c r="Z358" s="539"/>
      <c r="BH358" s="504"/>
      <c r="BM358" s="513"/>
      <c r="CZ358" s="575"/>
    </row>
    <row r="359" spans="7:104">
      <c r="G359" s="468"/>
      <c r="T359" s="484"/>
      <c r="V359" s="509"/>
      <c r="Z359" s="539"/>
      <c r="BH359" s="504"/>
      <c r="BM359" s="513"/>
      <c r="CZ359" s="575"/>
    </row>
    <row r="360" spans="7:104">
      <c r="G360" s="468"/>
      <c r="T360" s="484"/>
      <c r="V360" s="509"/>
      <c r="Z360" s="539"/>
      <c r="BH360" s="504"/>
      <c r="BM360" s="513"/>
      <c r="CZ360" s="575"/>
    </row>
    <row r="361" spans="7:104">
      <c r="G361" s="468"/>
      <c r="T361" s="484"/>
      <c r="V361" s="509"/>
      <c r="Z361" s="539"/>
      <c r="BH361" s="504"/>
      <c r="BM361" s="513"/>
      <c r="CZ361" s="575"/>
    </row>
    <row r="362" spans="7:104">
      <c r="G362" s="468"/>
      <c r="T362" s="484"/>
      <c r="V362" s="509"/>
      <c r="Z362" s="539"/>
      <c r="BH362" s="504"/>
      <c r="BM362" s="513"/>
      <c r="CZ362" s="575"/>
    </row>
    <row r="363" spans="7:104">
      <c r="G363" s="468"/>
      <c r="T363" s="484"/>
      <c r="V363" s="509"/>
      <c r="Z363" s="539"/>
      <c r="BH363" s="504"/>
      <c r="BM363" s="513"/>
      <c r="CZ363" s="575"/>
    </row>
    <row r="364" spans="7:104">
      <c r="G364" s="468"/>
      <c r="T364" s="484"/>
      <c r="V364" s="509"/>
      <c r="Z364" s="539"/>
      <c r="BH364" s="504"/>
      <c r="BM364" s="513"/>
      <c r="CZ364" s="575"/>
    </row>
    <row r="365" spans="7:104">
      <c r="G365" s="468"/>
      <c r="T365" s="484"/>
      <c r="V365" s="509"/>
      <c r="Z365" s="539"/>
      <c r="BH365" s="504"/>
      <c r="BM365" s="513"/>
      <c r="CZ365" s="575"/>
    </row>
    <row r="366" spans="7:104">
      <c r="G366" s="468"/>
      <c r="T366" s="484"/>
      <c r="V366" s="509"/>
      <c r="Z366" s="539"/>
      <c r="BH366" s="504"/>
      <c r="BM366" s="513"/>
      <c r="CZ366" s="575"/>
    </row>
    <row r="367" spans="7:104">
      <c r="G367" s="468"/>
      <c r="T367" s="484"/>
      <c r="V367" s="509"/>
      <c r="Z367" s="539"/>
      <c r="BH367" s="504"/>
      <c r="BM367" s="513"/>
      <c r="CZ367" s="575"/>
    </row>
    <row r="368" spans="7:104">
      <c r="G368" s="468"/>
      <c r="T368" s="484"/>
      <c r="V368" s="509"/>
      <c r="Z368" s="539"/>
      <c r="BH368" s="504"/>
      <c r="BM368" s="513"/>
      <c r="CZ368" s="575"/>
    </row>
    <row r="369" spans="7:104">
      <c r="G369" s="468"/>
      <c r="T369" s="484"/>
      <c r="V369" s="509"/>
      <c r="Z369" s="539"/>
      <c r="BH369" s="504"/>
      <c r="BM369" s="513"/>
      <c r="CZ369" s="575"/>
    </row>
    <row r="370" spans="7:104">
      <c r="G370" s="468"/>
      <c r="T370" s="484"/>
      <c r="V370" s="509"/>
      <c r="Z370" s="539"/>
      <c r="BH370" s="504"/>
      <c r="BM370" s="513"/>
      <c r="CZ370" s="575"/>
    </row>
    <row r="371" spans="7:104">
      <c r="G371" s="468"/>
      <c r="T371" s="484"/>
      <c r="V371" s="509"/>
      <c r="Z371" s="539"/>
      <c r="BH371" s="504"/>
      <c r="BM371" s="513"/>
      <c r="CZ371" s="575"/>
    </row>
    <row r="372" spans="7:104">
      <c r="G372" s="468"/>
      <c r="T372" s="484"/>
      <c r="V372" s="509"/>
      <c r="Z372" s="539"/>
      <c r="BH372" s="504"/>
      <c r="BM372" s="513"/>
      <c r="CZ372" s="575"/>
    </row>
    <row r="373" spans="7:104">
      <c r="G373" s="468"/>
      <c r="T373" s="484"/>
      <c r="V373" s="509"/>
      <c r="Z373" s="539"/>
      <c r="BH373" s="504"/>
      <c r="BM373" s="513"/>
      <c r="CZ373" s="575"/>
    </row>
    <row r="374" spans="7:104">
      <c r="G374" s="468"/>
      <c r="T374" s="484"/>
      <c r="V374" s="509"/>
      <c r="Z374" s="539"/>
      <c r="BH374" s="504"/>
      <c r="BM374" s="513"/>
      <c r="CZ374" s="575"/>
    </row>
    <row r="375" spans="7:104">
      <c r="G375" s="468"/>
      <c r="T375" s="484"/>
      <c r="V375" s="509"/>
      <c r="Z375" s="539"/>
      <c r="BH375" s="504"/>
      <c r="BM375" s="513"/>
      <c r="CZ375" s="575"/>
    </row>
    <row r="376" spans="7:104">
      <c r="G376" s="468"/>
      <c r="T376" s="484"/>
      <c r="V376" s="509"/>
      <c r="Z376" s="539"/>
      <c r="BH376" s="504"/>
      <c r="BM376" s="513"/>
      <c r="CZ376" s="575"/>
    </row>
    <row r="377" spans="7:104">
      <c r="G377" s="468"/>
      <c r="T377" s="484"/>
      <c r="V377" s="509"/>
      <c r="Z377" s="539"/>
      <c r="BH377" s="504"/>
      <c r="BM377" s="513"/>
      <c r="CZ377" s="575"/>
    </row>
    <row r="378" spans="7:104">
      <c r="G378" s="468"/>
      <c r="T378" s="484"/>
      <c r="V378" s="509"/>
      <c r="Z378" s="539"/>
      <c r="BH378" s="504"/>
      <c r="BM378" s="513"/>
      <c r="CZ378" s="575"/>
    </row>
    <row r="379" spans="7:104">
      <c r="G379" s="468"/>
      <c r="T379" s="484"/>
      <c r="V379" s="509"/>
      <c r="Z379" s="539"/>
      <c r="BH379" s="504"/>
      <c r="BM379" s="513"/>
      <c r="CZ379" s="575"/>
    </row>
    <row r="380" spans="7:104">
      <c r="G380" s="468"/>
      <c r="T380" s="484"/>
      <c r="V380" s="509"/>
      <c r="Z380" s="539"/>
      <c r="BH380" s="504"/>
      <c r="BM380" s="513"/>
      <c r="CZ380" s="575"/>
    </row>
    <row r="381" spans="7:104">
      <c r="G381" s="468"/>
      <c r="T381" s="484"/>
      <c r="V381" s="509"/>
      <c r="Z381" s="539"/>
      <c r="BH381" s="504"/>
      <c r="BM381" s="513"/>
      <c r="CZ381" s="575"/>
    </row>
    <row r="382" spans="7:104">
      <c r="G382" s="468"/>
      <c r="T382" s="484"/>
      <c r="V382" s="509"/>
      <c r="Z382" s="539"/>
      <c r="BH382" s="504"/>
      <c r="BM382" s="513"/>
      <c r="CZ382" s="575"/>
    </row>
    <row r="383" spans="7:104">
      <c r="G383" s="468"/>
      <c r="T383" s="484"/>
      <c r="V383" s="509"/>
      <c r="Z383" s="539"/>
      <c r="BH383" s="504"/>
      <c r="BM383" s="513"/>
      <c r="CZ383" s="575"/>
    </row>
    <row r="384" spans="7:104">
      <c r="G384" s="468"/>
      <c r="T384" s="484"/>
      <c r="V384" s="509"/>
      <c r="Z384" s="539"/>
      <c r="BH384" s="504"/>
      <c r="BM384" s="513"/>
      <c r="CZ384" s="575"/>
    </row>
    <row r="385" spans="7:104">
      <c r="G385" s="468"/>
      <c r="T385" s="484"/>
      <c r="V385" s="509"/>
      <c r="Z385" s="539"/>
      <c r="BH385" s="504"/>
      <c r="BM385" s="513"/>
      <c r="CZ385" s="575"/>
    </row>
    <row r="386" spans="7:104">
      <c r="G386" s="468"/>
      <c r="T386" s="484"/>
      <c r="V386" s="509"/>
      <c r="Z386" s="539"/>
      <c r="BH386" s="504"/>
      <c r="BM386" s="513"/>
      <c r="CZ386" s="575"/>
    </row>
    <row r="387" spans="7:104">
      <c r="G387" s="468"/>
      <c r="T387" s="484"/>
      <c r="V387" s="509"/>
      <c r="Z387" s="539"/>
      <c r="BH387" s="504"/>
      <c r="BM387" s="513"/>
      <c r="CZ387" s="575"/>
    </row>
    <row r="388" spans="7:104">
      <c r="G388" s="468"/>
      <c r="T388" s="484"/>
      <c r="V388" s="509"/>
      <c r="Z388" s="539"/>
      <c r="BH388" s="504"/>
      <c r="BM388" s="513"/>
      <c r="CZ388" s="575"/>
    </row>
    <row r="389" spans="7:104">
      <c r="G389" s="468"/>
      <c r="T389" s="484"/>
      <c r="V389" s="509"/>
      <c r="Z389" s="539"/>
      <c r="BH389" s="504"/>
      <c r="BM389" s="513"/>
      <c r="CZ389" s="575"/>
    </row>
    <row r="390" spans="7:104">
      <c r="G390" s="468"/>
      <c r="T390" s="484"/>
      <c r="V390" s="509"/>
      <c r="Z390" s="539"/>
      <c r="BH390" s="504"/>
      <c r="BM390" s="513"/>
      <c r="CZ390" s="575"/>
    </row>
    <row r="391" spans="7:104">
      <c r="G391" s="468"/>
      <c r="T391" s="484"/>
      <c r="V391" s="509"/>
      <c r="Z391" s="539"/>
      <c r="BH391" s="504"/>
      <c r="BM391" s="513"/>
      <c r="CZ391" s="575"/>
    </row>
    <row r="392" spans="7:104">
      <c r="G392" s="468"/>
      <c r="T392" s="484"/>
      <c r="V392" s="509"/>
      <c r="Z392" s="539"/>
      <c r="BH392" s="504"/>
      <c r="BM392" s="513"/>
      <c r="CZ392" s="575"/>
    </row>
    <row r="393" spans="7:104">
      <c r="G393" s="468"/>
      <c r="T393" s="484"/>
      <c r="V393" s="509"/>
      <c r="Z393" s="539"/>
      <c r="BH393" s="504"/>
      <c r="BM393" s="513"/>
      <c r="CZ393" s="575"/>
    </row>
    <row r="394" spans="7:104">
      <c r="G394" s="468"/>
      <c r="T394" s="484"/>
      <c r="V394" s="509"/>
      <c r="Z394" s="539"/>
      <c r="BH394" s="504"/>
      <c r="BM394" s="513"/>
      <c r="CZ394" s="575"/>
    </row>
    <row r="395" spans="7:104">
      <c r="G395" s="468"/>
      <c r="T395" s="484"/>
      <c r="V395" s="509"/>
      <c r="Z395" s="539"/>
      <c r="BH395" s="504"/>
      <c r="BM395" s="513"/>
      <c r="CZ395" s="575"/>
    </row>
    <row r="396" spans="7:104">
      <c r="G396" s="468"/>
      <c r="T396" s="484"/>
      <c r="V396" s="509"/>
      <c r="Z396" s="539"/>
      <c r="BH396" s="504"/>
      <c r="BM396" s="513"/>
      <c r="CZ396" s="575"/>
    </row>
    <row r="397" spans="7:104">
      <c r="G397" s="468"/>
      <c r="T397" s="484"/>
      <c r="V397" s="509"/>
      <c r="Z397" s="539"/>
      <c r="BH397" s="504"/>
      <c r="BM397" s="513"/>
      <c r="CZ397" s="575"/>
    </row>
    <row r="398" spans="7:104">
      <c r="G398" s="468"/>
      <c r="T398" s="484"/>
      <c r="V398" s="509"/>
      <c r="Z398" s="539"/>
      <c r="BH398" s="504"/>
      <c r="BM398" s="513"/>
      <c r="CZ398" s="575"/>
    </row>
    <row r="399" spans="7:104">
      <c r="G399" s="468"/>
      <c r="T399" s="484"/>
      <c r="V399" s="509"/>
      <c r="Z399" s="539"/>
      <c r="BH399" s="504"/>
      <c r="BM399" s="513"/>
      <c r="CZ399" s="575"/>
    </row>
    <row r="400" spans="7:104">
      <c r="G400" s="468"/>
      <c r="T400" s="484"/>
      <c r="V400" s="509"/>
      <c r="Z400" s="539"/>
      <c r="BH400" s="504"/>
      <c r="BM400" s="513"/>
      <c r="CZ400" s="575"/>
    </row>
    <row r="401" spans="7:104">
      <c r="G401" s="468"/>
      <c r="T401" s="484"/>
      <c r="V401" s="509"/>
      <c r="Z401" s="539"/>
      <c r="BH401" s="504"/>
      <c r="BM401" s="513"/>
      <c r="CZ401" s="575"/>
    </row>
    <row r="402" spans="7:104">
      <c r="G402" s="468"/>
      <c r="T402" s="484"/>
      <c r="V402" s="509"/>
      <c r="Z402" s="539"/>
      <c r="BH402" s="504"/>
      <c r="BM402" s="513"/>
      <c r="CZ402" s="575"/>
    </row>
    <row r="403" spans="7:104">
      <c r="G403" s="468"/>
      <c r="T403" s="484"/>
      <c r="V403" s="509"/>
      <c r="Z403" s="539"/>
      <c r="BH403" s="504"/>
      <c r="BM403" s="513"/>
      <c r="CZ403" s="575"/>
    </row>
    <row r="404" spans="7:104">
      <c r="G404" s="468"/>
      <c r="T404" s="484"/>
      <c r="V404" s="509"/>
      <c r="Z404" s="539"/>
      <c r="BH404" s="504"/>
      <c r="BM404" s="513"/>
      <c r="CZ404" s="575"/>
    </row>
    <row r="405" spans="7:104">
      <c r="G405" s="468"/>
      <c r="T405" s="484"/>
      <c r="V405" s="509"/>
      <c r="Z405" s="539"/>
      <c r="BH405" s="504"/>
      <c r="BM405" s="513"/>
      <c r="CZ405" s="575"/>
    </row>
    <row r="406" spans="7:104">
      <c r="G406" s="468"/>
      <c r="T406" s="484"/>
      <c r="V406" s="509"/>
      <c r="Z406" s="539"/>
      <c r="BH406" s="504"/>
      <c r="BM406" s="513"/>
      <c r="CZ406" s="575"/>
    </row>
    <row r="407" spans="7:104">
      <c r="G407" s="468"/>
      <c r="T407" s="484"/>
      <c r="V407" s="509"/>
      <c r="Z407" s="539"/>
      <c r="BH407" s="504"/>
      <c r="BM407" s="513"/>
      <c r="CZ407" s="575"/>
    </row>
    <row r="408" spans="7:104">
      <c r="G408" s="468"/>
      <c r="T408" s="484"/>
      <c r="V408" s="509"/>
      <c r="Z408" s="539"/>
      <c r="BH408" s="504"/>
      <c r="BM408" s="513"/>
      <c r="CZ408" s="575"/>
    </row>
    <row r="409" spans="7:104">
      <c r="G409" s="468"/>
      <c r="T409" s="484"/>
      <c r="V409" s="509"/>
      <c r="Z409" s="539"/>
      <c r="BH409" s="504"/>
      <c r="BM409" s="513"/>
      <c r="CZ409" s="575"/>
    </row>
    <row r="410" spans="7:104">
      <c r="G410" s="468"/>
      <c r="T410" s="484"/>
      <c r="V410" s="509"/>
      <c r="Z410" s="539"/>
      <c r="BH410" s="504"/>
      <c r="BM410" s="513"/>
      <c r="CZ410" s="575"/>
    </row>
    <row r="411" spans="7:104">
      <c r="G411" s="468"/>
      <c r="T411" s="484"/>
      <c r="V411" s="509"/>
      <c r="Z411" s="539"/>
      <c r="BH411" s="504"/>
      <c r="BM411" s="513"/>
      <c r="CZ411" s="575"/>
    </row>
    <row r="412" spans="7:104">
      <c r="G412" s="471"/>
      <c r="T412" s="484"/>
      <c r="V412" s="509"/>
      <c r="Z412" s="539"/>
      <c r="BH412" s="504"/>
      <c r="BM412" s="513"/>
      <c r="CZ412" s="575"/>
    </row>
    <row r="413" spans="7:104">
      <c r="G413" s="471"/>
      <c r="T413" s="484"/>
      <c r="V413" s="509"/>
      <c r="Z413" s="539"/>
      <c r="BH413" s="504"/>
      <c r="BM413" s="513"/>
      <c r="CZ413" s="575"/>
    </row>
    <row r="414" spans="7:104">
      <c r="G414" s="471"/>
      <c r="T414" s="484"/>
      <c r="V414" s="509"/>
      <c r="Z414" s="539"/>
      <c r="BH414" s="504"/>
      <c r="BM414" s="513"/>
      <c r="CZ414" s="575"/>
    </row>
    <row r="415" spans="7:104">
      <c r="G415" s="471"/>
      <c r="T415" s="484"/>
      <c r="V415" s="509"/>
      <c r="Z415" s="539"/>
      <c r="BH415" s="504"/>
      <c r="BM415" s="513"/>
      <c r="CZ415" s="575"/>
    </row>
    <row r="416" spans="7:104">
      <c r="G416" s="471"/>
      <c r="T416" s="484"/>
      <c r="V416" s="509"/>
      <c r="Z416" s="539"/>
      <c r="BH416" s="504"/>
      <c r="BM416" s="513"/>
      <c r="CZ416" s="575"/>
    </row>
    <row r="417" spans="7:104">
      <c r="G417" s="471"/>
      <c r="T417" s="484"/>
      <c r="V417" s="509"/>
      <c r="Z417" s="539"/>
      <c r="BH417" s="504"/>
      <c r="BM417" s="513"/>
      <c r="CZ417" s="575"/>
    </row>
    <row r="418" spans="7:104">
      <c r="G418" s="471"/>
      <c r="T418" s="484"/>
      <c r="V418" s="509"/>
      <c r="Z418" s="539"/>
      <c r="BH418" s="504"/>
      <c r="BM418" s="513"/>
      <c r="CZ418" s="575"/>
    </row>
    <row r="419" spans="7:104">
      <c r="G419" s="471"/>
      <c r="T419" s="484"/>
      <c r="V419" s="509"/>
      <c r="Z419" s="539"/>
      <c r="BH419" s="504"/>
      <c r="BM419" s="513"/>
      <c r="CZ419" s="575"/>
    </row>
    <row r="420" spans="7:104">
      <c r="G420" s="471"/>
      <c r="T420" s="484"/>
      <c r="V420" s="509"/>
      <c r="Z420" s="539"/>
      <c r="BH420" s="504"/>
      <c r="BM420" s="513"/>
      <c r="CZ420" s="575"/>
    </row>
    <row r="421" spans="7:104">
      <c r="G421" s="471"/>
      <c r="T421" s="484"/>
      <c r="V421" s="509"/>
      <c r="Z421" s="539"/>
      <c r="BH421" s="504"/>
      <c r="BM421" s="513"/>
      <c r="CZ421" s="575"/>
    </row>
    <row r="422" spans="7:104">
      <c r="G422" s="471"/>
      <c r="T422" s="484"/>
      <c r="V422" s="509"/>
      <c r="Z422" s="539"/>
      <c r="BH422" s="504"/>
      <c r="BM422" s="513"/>
      <c r="CZ422" s="575"/>
    </row>
    <row r="423" spans="7:104">
      <c r="G423" s="471"/>
      <c r="T423" s="484"/>
      <c r="V423" s="509"/>
      <c r="Z423" s="539"/>
      <c r="BH423" s="504"/>
      <c r="BM423" s="513"/>
      <c r="CZ423" s="575"/>
    </row>
    <row r="424" spans="7:104">
      <c r="G424" s="471"/>
      <c r="T424" s="484"/>
      <c r="V424" s="509"/>
      <c r="Z424" s="539"/>
      <c r="BH424" s="504"/>
      <c r="BM424" s="513"/>
      <c r="CZ424" s="575"/>
    </row>
    <row r="425" spans="7:104">
      <c r="G425" s="471"/>
      <c r="T425" s="484"/>
      <c r="V425" s="509"/>
      <c r="Z425" s="539"/>
      <c r="BH425" s="504"/>
      <c r="BM425" s="513"/>
      <c r="CZ425" s="575"/>
    </row>
    <row r="426" spans="7:104">
      <c r="G426" s="471"/>
      <c r="T426" s="484"/>
      <c r="V426" s="509"/>
      <c r="Z426" s="539"/>
      <c r="BH426" s="504"/>
      <c r="BM426" s="513"/>
      <c r="CZ426" s="575"/>
    </row>
    <row r="427" spans="7:104">
      <c r="G427" s="471"/>
      <c r="T427" s="484"/>
      <c r="V427" s="509"/>
      <c r="Z427" s="539"/>
      <c r="BH427" s="504"/>
      <c r="BM427" s="513"/>
      <c r="CZ427" s="575"/>
    </row>
    <row r="428" spans="7:104">
      <c r="G428" s="471"/>
      <c r="T428" s="484"/>
      <c r="V428" s="509"/>
      <c r="Z428" s="539"/>
      <c r="BH428" s="504"/>
      <c r="BM428" s="513"/>
      <c r="CZ428" s="575"/>
    </row>
    <row r="429" spans="7:104">
      <c r="G429" s="471"/>
      <c r="T429" s="484"/>
      <c r="V429" s="509"/>
      <c r="Z429" s="539"/>
      <c r="BH429" s="504"/>
      <c r="BM429" s="513"/>
      <c r="CZ429" s="575"/>
    </row>
    <row r="430" spans="7:104">
      <c r="G430" s="471"/>
      <c r="T430" s="484"/>
      <c r="V430" s="509"/>
      <c r="Z430" s="539"/>
      <c r="BH430" s="504"/>
      <c r="BM430" s="513"/>
      <c r="CZ430" s="575"/>
    </row>
    <row r="431" spans="7:104">
      <c r="G431" s="471"/>
      <c r="T431" s="484"/>
      <c r="V431" s="509"/>
      <c r="Z431" s="539"/>
      <c r="BH431" s="504"/>
      <c r="BM431" s="513"/>
      <c r="CZ431" s="575"/>
    </row>
    <row r="432" spans="7:104">
      <c r="G432" s="471"/>
      <c r="T432" s="484"/>
      <c r="V432" s="509"/>
      <c r="Z432" s="539"/>
      <c r="BH432" s="504"/>
      <c r="BM432" s="513"/>
      <c r="CZ432" s="575"/>
    </row>
    <row r="433" spans="7:104">
      <c r="G433" s="471"/>
      <c r="T433" s="484"/>
      <c r="V433" s="509"/>
      <c r="Z433" s="539"/>
      <c r="BH433" s="504"/>
      <c r="BM433" s="513"/>
      <c r="CZ433" s="575"/>
    </row>
    <row r="434" spans="7:104">
      <c r="G434" s="471"/>
      <c r="T434" s="484"/>
      <c r="V434" s="509"/>
      <c r="Z434" s="539"/>
      <c r="BH434" s="504"/>
      <c r="BM434" s="513"/>
      <c r="CZ434" s="575"/>
    </row>
    <row r="435" spans="7:104">
      <c r="G435" s="471"/>
      <c r="T435" s="484"/>
      <c r="V435" s="509"/>
      <c r="Z435" s="539"/>
      <c r="BH435" s="504"/>
      <c r="BM435" s="513"/>
      <c r="CZ435" s="575"/>
    </row>
    <row r="436" spans="7:104">
      <c r="G436" s="471"/>
      <c r="T436" s="484"/>
      <c r="V436" s="509"/>
      <c r="Z436" s="539"/>
      <c r="BH436" s="504"/>
      <c r="BM436" s="513"/>
      <c r="CZ436" s="575"/>
    </row>
    <row r="437" spans="7:104">
      <c r="G437" s="471"/>
      <c r="T437" s="484"/>
      <c r="V437" s="545"/>
      <c r="Z437" s="539"/>
      <c r="BH437" s="504"/>
      <c r="BM437" s="513"/>
      <c r="CZ437" s="575"/>
    </row>
    <row r="438" spans="7:104">
      <c r="G438" s="471"/>
      <c r="T438" s="484"/>
      <c r="Z438" s="539"/>
      <c r="BH438" s="504"/>
      <c r="BM438" s="513"/>
      <c r="CZ438" s="575"/>
    </row>
    <row r="439" spans="7:104">
      <c r="G439" s="471"/>
      <c r="T439" s="484"/>
      <c r="Z439" s="539"/>
      <c r="BH439" s="504"/>
      <c r="BM439" s="513"/>
      <c r="CZ439" s="575"/>
    </row>
    <row r="440" spans="7:104">
      <c r="G440" s="471"/>
      <c r="T440" s="484"/>
      <c r="Z440" s="539"/>
      <c r="BH440" s="504"/>
      <c r="BM440" s="513"/>
      <c r="CZ440" s="575"/>
    </row>
    <row r="441" spans="7:104">
      <c r="G441" s="471"/>
      <c r="T441" s="484"/>
      <c r="Z441" s="539"/>
      <c r="BH441" s="504"/>
      <c r="BM441" s="513"/>
      <c r="CZ441" s="575"/>
    </row>
    <row r="442" spans="7:104">
      <c r="G442" s="471"/>
      <c r="T442" s="484"/>
      <c r="Z442" s="539"/>
      <c r="BH442" s="504"/>
      <c r="BM442" s="513"/>
      <c r="CZ442" s="575"/>
    </row>
    <row r="443" spans="7:104">
      <c r="G443" s="471"/>
      <c r="T443" s="484"/>
      <c r="Z443" s="539"/>
      <c r="BH443" s="504"/>
      <c r="BM443" s="513"/>
      <c r="CZ443" s="575"/>
    </row>
    <row r="444" spans="7:104">
      <c r="G444" s="471"/>
      <c r="T444" s="484"/>
      <c r="Z444" s="539"/>
      <c r="BH444" s="504"/>
      <c r="BM444" s="513"/>
      <c r="CZ444" s="575"/>
    </row>
    <row r="445" spans="7:104">
      <c r="G445" s="471"/>
      <c r="T445" s="484"/>
      <c r="Z445" s="539"/>
      <c r="BH445" s="504"/>
      <c r="BM445" s="513"/>
      <c r="CZ445" s="575"/>
    </row>
    <row r="446" spans="7:104">
      <c r="G446" s="471"/>
      <c r="T446" s="484"/>
      <c r="Z446" s="539"/>
      <c r="BH446" s="504"/>
      <c r="BM446" s="513"/>
      <c r="CZ446" s="575"/>
    </row>
    <row r="447" spans="7:104">
      <c r="G447" s="471"/>
      <c r="T447" s="484"/>
      <c r="Z447" s="539"/>
      <c r="BH447" s="504"/>
      <c r="BM447" s="513"/>
      <c r="CZ447" s="575"/>
    </row>
    <row r="448" spans="7:104">
      <c r="G448" s="471"/>
      <c r="T448" s="484"/>
      <c r="Z448" s="539"/>
      <c r="BH448" s="504"/>
      <c r="BM448" s="513"/>
      <c r="CZ448" s="575"/>
    </row>
    <row r="449" spans="7:104">
      <c r="G449" s="471"/>
      <c r="T449" s="484"/>
      <c r="Z449" s="539"/>
      <c r="BH449" s="504"/>
      <c r="BM449" s="513"/>
      <c r="CZ449" s="575"/>
    </row>
    <row r="450" spans="7:104">
      <c r="G450" s="471"/>
      <c r="T450" s="484"/>
      <c r="Z450" s="539"/>
      <c r="BH450" s="504"/>
      <c r="BM450" s="513"/>
      <c r="CZ450" s="575"/>
    </row>
    <row r="451" spans="7:104">
      <c r="G451" s="471"/>
      <c r="T451" s="484"/>
      <c r="Z451" s="539"/>
      <c r="BH451" s="504"/>
      <c r="BM451" s="513"/>
      <c r="CZ451" s="575"/>
    </row>
    <row r="452" spans="7:104">
      <c r="G452" s="471"/>
      <c r="T452" s="484"/>
      <c r="Z452" s="539"/>
      <c r="BH452" s="504"/>
      <c r="BM452" s="513"/>
      <c r="CZ452" s="575"/>
    </row>
    <row r="453" spans="7:104">
      <c r="G453" s="471"/>
      <c r="T453" s="484"/>
      <c r="Z453" s="539"/>
      <c r="BH453" s="504"/>
      <c r="BM453" s="513"/>
      <c r="CZ453" s="575"/>
    </row>
    <row r="454" spans="7:104">
      <c r="G454" s="471"/>
      <c r="T454" s="484"/>
      <c r="Z454" s="539"/>
      <c r="BH454" s="504"/>
      <c r="BM454" s="513"/>
      <c r="CZ454" s="575"/>
    </row>
    <row r="455" spans="7:104">
      <c r="G455" s="471"/>
      <c r="T455" s="484"/>
      <c r="Z455" s="539"/>
      <c r="BH455" s="504"/>
      <c r="BM455" s="513"/>
      <c r="CZ455" s="575"/>
    </row>
    <row r="456" spans="7:104">
      <c r="G456" s="471"/>
      <c r="T456" s="484"/>
      <c r="Z456" s="539"/>
      <c r="BH456" s="504"/>
      <c r="BM456" s="513"/>
      <c r="CZ456" s="575"/>
    </row>
    <row r="457" spans="7:104">
      <c r="G457" s="471"/>
      <c r="T457" s="484"/>
      <c r="Z457" s="539"/>
      <c r="BH457" s="504"/>
      <c r="BM457" s="513"/>
      <c r="CZ457" s="575"/>
    </row>
    <row r="458" spans="7:104">
      <c r="G458" s="471"/>
      <c r="T458" s="484"/>
      <c r="Z458" s="539"/>
      <c r="BH458" s="504"/>
      <c r="BM458" s="513"/>
      <c r="CZ458" s="575"/>
    </row>
    <row r="459" spans="7:104">
      <c r="G459" s="471"/>
      <c r="T459" s="484"/>
      <c r="Z459" s="539"/>
      <c r="BH459" s="504"/>
      <c r="BM459" s="513"/>
      <c r="CZ459" s="575"/>
    </row>
    <row r="460" spans="7:104">
      <c r="G460" s="471"/>
      <c r="T460" s="484"/>
      <c r="Z460" s="539"/>
      <c r="BH460" s="504"/>
      <c r="BM460" s="513"/>
      <c r="CZ460" s="575"/>
    </row>
    <row r="461" spans="7:104">
      <c r="G461" s="471"/>
      <c r="T461" s="484"/>
      <c r="Z461" s="539"/>
      <c r="BH461" s="504"/>
      <c r="BM461" s="513"/>
      <c r="CZ461" s="575"/>
    </row>
    <row r="462" spans="7:104">
      <c r="G462" s="471"/>
      <c r="T462" s="484"/>
      <c r="Z462" s="539"/>
      <c r="BH462" s="504"/>
      <c r="BM462" s="513"/>
      <c r="CZ462" s="575"/>
    </row>
    <row r="463" spans="7:104">
      <c r="G463" s="471"/>
      <c r="T463" s="484"/>
      <c r="Z463" s="539"/>
      <c r="BH463" s="504"/>
      <c r="BM463" s="513"/>
      <c r="CZ463" s="575"/>
    </row>
    <row r="464" spans="7:104">
      <c r="G464" s="471"/>
      <c r="T464" s="484"/>
      <c r="Z464" s="539"/>
      <c r="BH464" s="504"/>
      <c r="BM464" s="513"/>
      <c r="CZ464" s="575"/>
    </row>
    <row r="465" spans="7:104">
      <c r="G465" s="471"/>
      <c r="T465" s="484"/>
      <c r="Z465" s="539"/>
      <c r="BH465" s="504"/>
      <c r="BM465" s="513"/>
      <c r="CZ465" s="575"/>
    </row>
    <row r="466" spans="7:104">
      <c r="G466" s="471"/>
      <c r="T466" s="484"/>
      <c r="Z466" s="539"/>
      <c r="BH466" s="504"/>
      <c r="BM466" s="513"/>
      <c r="CZ466" s="575"/>
    </row>
    <row r="467" spans="7:104">
      <c r="G467" s="471"/>
      <c r="T467" s="484"/>
      <c r="Z467" s="539"/>
      <c r="BH467" s="504"/>
      <c r="BM467" s="513"/>
      <c r="CZ467" s="575"/>
    </row>
    <row r="468" spans="7:104">
      <c r="G468" s="471"/>
      <c r="T468" s="484"/>
      <c r="Z468" s="539"/>
      <c r="BH468" s="504"/>
      <c r="BM468" s="513"/>
      <c r="CZ468" s="575"/>
    </row>
    <row r="469" spans="7:104">
      <c r="G469" s="471"/>
      <c r="T469" s="484"/>
      <c r="Z469" s="539"/>
      <c r="BH469" s="504"/>
      <c r="BM469" s="513"/>
      <c r="CZ469" s="575"/>
    </row>
    <row r="470" spans="7:104">
      <c r="G470" s="471"/>
      <c r="T470" s="484"/>
      <c r="Z470" s="539"/>
      <c r="BH470" s="504"/>
      <c r="BM470" s="513"/>
      <c r="CZ470" s="575"/>
    </row>
    <row r="471" spans="7:104">
      <c r="G471" s="471"/>
      <c r="T471" s="484"/>
      <c r="Z471" s="539"/>
      <c r="BH471" s="504"/>
      <c r="BM471" s="513"/>
      <c r="CZ471" s="575"/>
    </row>
    <row r="472" spans="7:104">
      <c r="G472" s="471"/>
      <c r="T472" s="484"/>
      <c r="Z472" s="539"/>
      <c r="BH472" s="504"/>
      <c r="BM472" s="513"/>
      <c r="CZ472" s="575"/>
    </row>
    <row r="473" spans="7:104">
      <c r="G473" s="471"/>
      <c r="T473" s="484"/>
      <c r="Z473" s="539"/>
      <c r="BH473" s="504"/>
      <c r="BM473" s="513"/>
      <c r="CZ473" s="575"/>
    </row>
    <row r="474" spans="7:104">
      <c r="G474" s="471"/>
      <c r="T474" s="484"/>
      <c r="Z474" s="539"/>
      <c r="BH474" s="504"/>
      <c r="BM474" s="513"/>
      <c r="CZ474" s="575"/>
    </row>
    <row r="475" spans="7:104">
      <c r="G475" s="471"/>
      <c r="T475" s="484"/>
      <c r="Z475" s="539"/>
      <c r="BH475" s="504"/>
      <c r="BM475" s="513"/>
      <c r="CZ475" s="575"/>
    </row>
    <row r="476" spans="7:104">
      <c r="G476" s="471"/>
      <c r="T476" s="484"/>
      <c r="Z476" s="539"/>
      <c r="BH476" s="504"/>
      <c r="BM476" s="513"/>
      <c r="CZ476" s="575"/>
    </row>
    <row r="477" spans="7:104">
      <c r="G477" s="471"/>
      <c r="T477" s="484"/>
      <c r="Z477" s="539"/>
      <c r="BH477" s="504"/>
      <c r="BM477" s="513"/>
      <c r="CZ477" s="575"/>
    </row>
    <row r="478" spans="7:104">
      <c r="G478" s="471"/>
      <c r="T478" s="484"/>
      <c r="Z478" s="539"/>
      <c r="BH478" s="504"/>
      <c r="BM478" s="513"/>
      <c r="CZ478" s="575"/>
    </row>
    <row r="479" spans="7:104">
      <c r="G479" s="471"/>
      <c r="T479" s="484"/>
      <c r="Z479" s="539"/>
      <c r="BH479" s="504"/>
      <c r="BM479" s="513"/>
      <c r="CZ479" s="575"/>
    </row>
    <row r="480" spans="7:104">
      <c r="G480" s="471"/>
      <c r="T480" s="484"/>
      <c r="Z480" s="539"/>
      <c r="BH480" s="504"/>
      <c r="BM480" s="513"/>
      <c r="CZ480" s="575"/>
    </row>
    <row r="481" spans="7:104">
      <c r="G481" s="471"/>
      <c r="T481" s="484"/>
      <c r="Z481" s="539"/>
      <c r="BH481" s="504"/>
      <c r="BM481" s="513"/>
      <c r="CZ481" s="575"/>
    </row>
    <row r="482" spans="7:104">
      <c r="G482" s="471"/>
      <c r="T482" s="484"/>
      <c r="Z482" s="539"/>
      <c r="BH482" s="504"/>
      <c r="BM482" s="513"/>
      <c r="CZ482" s="575"/>
    </row>
    <row r="483" spans="7:104">
      <c r="G483" s="471"/>
      <c r="T483" s="484"/>
      <c r="Z483" s="539"/>
      <c r="BH483" s="504"/>
      <c r="BM483" s="513"/>
      <c r="CZ483" s="575"/>
    </row>
    <row r="484" spans="7:104">
      <c r="G484" s="471"/>
      <c r="T484" s="484"/>
      <c r="Z484" s="539"/>
      <c r="BH484" s="504"/>
      <c r="BM484" s="513"/>
      <c r="CZ484" s="575"/>
    </row>
    <row r="485" spans="7:104">
      <c r="G485" s="471"/>
      <c r="T485" s="484"/>
      <c r="Z485" s="539"/>
      <c r="BH485" s="504"/>
      <c r="BM485" s="513"/>
      <c r="CZ485" s="575"/>
    </row>
    <row r="486" spans="7:104">
      <c r="G486" s="471"/>
      <c r="T486" s="484"/>
      <c r="Z486" s="539"/>
      <c r="BH486" s="504"/>
      <c r="BM486" s="513"/>
      <c r="CZ486" s="575"/>
    </row>
    <row r="487" spans="7:104">
      <c r="G487" s="471"/>
      <c r="T487" s="484"/>
      <c r="Z487" s="539"/>
      <c r="BH487" s="504"/>
      <c r="BM487" s="513"/>
      <c r="CZ487" s="575"/>
    </row>
    <row r="488" spans="7:104">
      <c r="G488" s="471"/>
      <c r="T488" s="484"/>
      <c r="Z488" s="539"/>
      <c r="BH488" s="504"/>
      <c r="BM488" s="513"/>
      <c r="CZ488" s="575"/>
    </row>
    <row r="489" spans="7:104">
      <c r="G489" s="471"/>
      <c r="T489" s="484"/>
      <c r="Z489" s="539"/>
      <c r="BH489" s="504"/>
      <c r="BM489" s="513"/>
      <c r="CZ489" s="575"/>
    </row>
    <row r="490" spans="7:104">
      <c r="G490" s="471"/>
      <c r="T490" s="484"/>
      <c r="Z490" s="539"/>
      <c r="BH490" s="504"/>
      <c r="BM490" s="513"/>
      <c r="CZ490" s="575"/>
    </row>
    <row r="491" spans="7:104">
      <c r="G491" s="471"/>
      <c r="T491" s="484"/>
      <c r="Z491" s="539"/>
      <c r="BH491" s="504"/>
      <c r="BM491" s="513"/>
      <c r="CZ491" s="575"/>
    </row>
    <row r="492" spans="7:104">
      <c r="G492" s="471"/>
      <c r="T492" s="484"/>
      <c r="Z492" s="539"/>
      <c r="BH492" s="504"/>
      <c r="BM492" s="513"/>
      <c r="CZ492" s="575"/>
    </row>
    <row r="493" spans="7:104">
      <c r="G493" s="471"/>
      <c r="T493" s="484"/>
      <c r="Z493" s="539"/>
      <c r="BH493" s="504"/>
      <c r="BM493" s="513"/>
      <c r="CZ493" s="575"/>
    </row>
    <row r="494" spans="7:104">
      <c r="G494" s="471"/>
      <c r="T494" s="484"/>
      <c r="Z494" s="539"/>
      <c r="BH494" s="504"/>
      <c r="BM494" s="513"/>
      <c r="CZ494" s="575"/>
    </row>
    <row r="495" spans="7:104">
      <c r="G495" s="471"/>
      <c r="T495" s="484"/>
      <c r="Z495" s="539"/>
      <c r="BH495" s="504"/>
      <c r="BM495" s="513"/>
      <c r="CZ495" s="575"/>
    </row>
    <row r="496" spans="7:104">
      <c r="G496" s="471"/>
      <c r="T496" s="484"/>
      <c r="Z496" s="539"/>
      <c r="BH496" s="504"/>
      <c r="BM496" s="513"/>
      <c r="CZ496" s="575"/>
    </row>
    <row r="497" spans="7:104">
      <c r="G497" s="471"/>
      <c r="T497" s="484"/>
      <c r="Z497" s="539"/>
      <c r="BH497" s="504"/>
      <c r="BM497" s="513"/>
      <c r="CZ497" s="575"/>
    </row>
    <row r="498" spans="7:104">
      <c r="G498" s="471"/>
      <c r="T498" s="484"/>
      <c r="Z498" s="539"/>
      <c r="BH498" s="504"/>
      <c r="BM498" s="546"/>
      <c r="CZ498" s="575"/>
    </row>
    <row r="499" spans="7:104">
      <c r="G499" s="471"/>
      <c r="T499" s="484"/>
      <c r="Z499" s="539"/>
      <c r="BH499" s="504"/>
      <c r="CZ499" s="575"/>
    </row>
    <row r="500" spans="7:104">
      <c r="G500" s="471"/>
      <c r="T500" s="484"/>
      <c r="Z500" s="539"/>
      <c r="BH500" s="504"/>
      <c r="CZ500" s="575"/>
    </row>
    <row r="501" spans="7:104">
      <c r="G501" s="471"/>
      <c r="T501" s="484"/>
      <c r="Z501" s="539"/>
      <c r="BH501" s="504"/>
      <c r="CZ501" s="575"/>
    </row>
    <row r="502" spans="7:104">
      <c r="G502" s="471"/>
      <c r="T502" s="484"/>
      <c r="Z502" s="539"/>
      <c r="BH502" s="504"/>
      <c r="CZ502" s="575"/>
    </row>
    <row r="503" spans="7:104">
      <c r="G503" s="471"/>
      <c r="T503" s="484"/>
      <c r="Z503" s="539"/>
      <c r="BH503" s="504"/>
      <c r="CZ503" s="575"/>
    </row>
    <row r="504" spans="7:104">
      <c r="G504" s="471"/>
      <c r="T504" s="484"/>
      <c r="Z504" s="539"/>
      <c r="BH504" s="504"/>
      <c r="CZ504" s="575"/>
    </row>
    <row r="505" spans="7:104">
      <c r="G505" s="471"/>
      <c r="T505" s="484"/>
      <c r="Z505" s="539"/>
      <c r="BH505" s="504"/>
      <c r="CZ505" s="575"/>
    </row>
    <row r="506" spans="7:104">
      <c r="G506" s="471"/>
      <c r="T506" s="484"/>
      <c r="Z506" s="539"/>
      <c r="BH506" s="504"/>
      <c r="CZ506" s="575"/>
    </row>
    <row r="507" spans="7:104">
      <c r="G507" s="471"/>
      <c r="T507" s="484"/>
      <c r="Z507" s="539"/>
      <c r="BH507" s="504"/>
      <c r="CZ507" s="575"/>
    </row>
    <row r="508" spans="7:104">
      <c r="G508" s="471"/>
      <c r="T508" s="484"/>
      <c r="Z508" s="539"/>
      <c r="BH508" s="504"/>
      <c r="CZ508" s="575"/>
    </row>
    <row r="509" spans="7:104">
      <c r="G509" s="471"/>
      <c r="T509" s="484"/>
      <c r="Z509" s="539"/>
      <c r="BH509" s="504"/>
      <c r="CZ509" s="575"/>
    </row>
    <row r="510" spans="7:104">
      <c r="G510" s="471"/>
      <c r="T510" s="484"/>
      <c r="Z510" s="539"/>
      <c r="BH510" s="504"/>
      <c r="CZ510" s="575"/>
    </row>
    <row r="511" spans="7:104">
      <c r="G511" s="471"/>
      <c r="T511" s="484"/>
      <c r="Z511" s="539"/>
      <c r="BH511" s="504"/>
      <c r="CZ511" s="575"/>
    </row>
    <row r="512" spans="7:104">
      <c r="G512" s="471"/>
      <c r="T512" s="484"/>
      <c r="Z512" s="539"/>
      <c r="BH512" s="504"/>
      <c r="CZ512" s="575"/>
    </row>
    <row r="513" spans="7:104">
      <c r="G513" s="471"/>
      <c r="T513" s="484"/>
      <c r="Z513" s="539"/>
      <c r="BH513" s="504"/>
      <c r="CZ513" s="575"/>
    </row>
    <row r="514" spans="7:104">
      <c r="G514" s="471"/>
      <c r="T514" s="484"/>
      <c r="Z514" s="539"/>
      <c r="BH514" s="504"/>
      <c r="CZ514" s="575"/>
    </row>
    <row r="515" spans="7:104">
      <c r="G515" s="471"/>
      <c r="T515" s="484"/>
      <c r="Z515" s="539"/>
      <c r="BH515" s="504"/>
      <c r="CZ515" s="575"/>
    </row>
    <row r="516" spans="7:104">
      <c r="G516" s="471"/>
      <c r="T516" s="484"/>
      <c r="Z516" s="539"/>
      <c r="BH516" s="504"/>
      <c r="CZ516" s="575"/>
    </row>
    <row r="517" spans="7:104">
      <c r="G517" s="471"/>
      <c r="T517" s="484"/>
      <c r="Z517" s="539"/>
      <c r="BH517" s="504"/>
      <c r="CZ517" s="575"/>
    </row>
    <row r="518" spans="7:104">
      <c r="G518" s="471"/>
      <c r="T518" s="484"/>
      <c r="Z518" s="539"/>
      <c r="BH518" s="504"/>
      <c r="CZ518" s="575"/>
    </row>
    <row r="519" spans="7:104">
      <c r="G519" s="471"/>
      <c r="T519" s="484"/>
      <c r="Z519" s="539"/>
      <c r="BH519" s="504"/>
      <c r="CZ519" s="575"/>
    </row>
    <row r="520" spans="7:104">
      <c r="G520" s="471"/>
      <c r="T520" s="484"/>
      <c r="Z520" s="539"/>
      <c r="BH520" s="504"/>
      <c r="CZ520" s="575"/>
    </row>
    <row r="521" spans="7:104">
      <c r="G521" s="471"/>
      <c r="T521" s="484"/>
      <c r="Z521" s="539"/>
      <c r="BH521" s="504"/>
      <c r="CZ521" s="575"/>
    </row>
    <row r="522" spans="7:104">
      <c r="G522" s="471"/>
      <c r="T522" s="484"/>
      <c r="Z522" s="539"/>
      <c r="BH522" s="504"/>
      <c r="CZ522" s="575"/>
    </row>
    <row r="523" spans="7:104">
      <c r="G523" s="471"/>
      <c r="T523" s="484"/>
      <c r="Z523" s="539"/>
      <c r="BH523" s="504"/>
      <c r="CZ523" s="575"/>
    </row>
    <row r="524" spans="7:104">
      <c r="G524" s="471"/>
      <c r="T524" s="484"/>
      <c r="Z524" s="539"/>
      <c r="BH524" s="504"/>
      <c r="CZ524" s="575"/>
    </row>
    <row r="525" spans="7:104">
      <c r="G525" s="471"/>
      <c r="T525" s="484"/>
      <c r="Z525" s="539"/>
      <c r="BH525" s="504"/>
      <c r="CZ525" s="575"/>
    </row>
    <row r="526" spans="7:104">
      <c r="G526" s="471"/>
      <c r="T526" s="484"/>
      <c r="Z526" s="539"/>
      <c r="BH526" s="504"/>
      <c r="CZ526" s="575"/>
    </row>
    <row r="527" spans="7:104">
      <c r="G527" s="471"/>
      <c r="T527" s="484"/>
      <c r="Z527" s="539"/>
      <c r="BH527" s="504"/>
      <c r="CZ527" s="575"/>
    </row>
    <row r="528" spans="7:104">
      <c r="G528" s="471"/>
      <c r="T528" s="484"/>
      <c r="Z528" s="539"/>
      <c r="BH528" s="504"/>
      <c r="CZ528" s="575"/>
    </row>
    <row r="529" spans="7:104">
      <c r="G529" s="471"/>
      <c r="T529" s="484"/>
      <c r="Z529" s="539"/>
      <c r="BH529" s="504"/>
      <c r="CZ529" s="575"/>
    </row>
    <row r="530" spans="7:104">
      <c r="G530" s="471"/>
      <c r="T530" s="484"/>
      <c r="Z530" s="539"/>
      <c r="BH530" s="504"/>
      <c r="CZ530" s="575"/>
    </row>
    <row r="531" spans="7:104">
      <c r="G531" s="471"/>
      <c r="T531" s="484"/>
      <c r="Z531" s="539"/>
      <c r="BH531" s="504"/>
      <c r="CZ531" s="575"/>
    </row>
    <row r="532" spans="7:104">
      <c r="G532" s="471"/>
      <c r="T532" s="484"/>
      <c r="Z532" s="539"/>
      <c r="BH532" s="504"/>
      <c r="CZ532" s="575"/>
    </row>
    <row r="533" spans="7:104">
      <c r="G533" s="471"/>
      <c r="T533" s="484"/>
      <c r="Z533" s="539"/>
      <c r="BH533" s="504"/>
      <c r="CZ533" s="575"/>
    </row>
    <row r="534" spans="7:104">
      <c r="G534" s="471"/>
      <c r="T534" s="484"/>
      <c r="Z534" s="539"/>
      <c r="BH534" s="504"/>
      <c r="CZ534" s="575"/>
    </row>
    <row r="535" spans="7:104">
      <c r="G535" s="471"/>
      <c r="T535" s="484"/>
      <c r="Z535" s="539"/>
      <c r="BH535" s="504"/>
      <c r="CZ535" s="575"/>
    </row>
    <row r="536" spans="7:104">
      <c r="G536" s="471"/>
      <c r="T536" s="484"/>
      <c r="Z536" s="539"/>
      <c r="BH536" s="504"/>
      <c r="CZ536" s="575"/>
    </row>
    <row r="537" spans="7:104">
      <c r="G537" s="471"/>
      <c r="T537" s="484"/>
      <c r="Z537" s="539"/>
      <c r="BH537" s="504"/>
      <c r="CZ537" s="575"/>
    </row>
    <row r="538" spans="7:104">
      <c r="G538" s="471"/>
      <c r="T538" s="484"/>
      <c r="Z538" s="539"/>
      <c r="BH538" s="504"/>
      <c r="CZ538" s="575"/>
    </row>
    <row r="539" spans="7:104">
      <c r="G539" s="471"/>
      <c r="T539" s="484"/>
      <c r="Z539" s="539"/>
      <c r="BH539" s="504"/>
      <c r="CZ539" s="575"/>
    </row>
    <row r="540" spans="7:104">
      <c r="G540" s="471"/>
      <c r="T540" s="484"/>
      <c r="Z540" s="539"/>
      <c r="BH540" s="504"/>
      <c r="CZ540" s="575"/>
    </row>
    <row r="541" spans="7:104">
      <c r="G541" s="471"/>
      <c r="T541" s="484"/>
      <c r="Z541" s="539"/>
      <c r="BH541" s="504"/>
      <c r="CZ541" s="575"/>
    </row>
    <row r="542" spans="7:104">
      <c r="G542" s="471"/>
      <c r="T542" s="484"/>
      <c r="Z542" s="539"/>
      <c r="BH542" s="504"/>
      <c r="CZ542" s="575"/>
    </row>
    <row r="543" spans="7:104">
      <c r="G543" s="471"/>
      <c r="T543" s="484"/>
      <c r="Z543" s="539"/>
      <c r="BH543" s="504"/>
      <c r="CZ543" s="575"/>
    </row>
    <row r="544" spans="7:104">
      <c r="G544" s="471"/>
      <c r="T544" s="484"/>
      <c r="Z544" s="539"/>
      <c r="BH544" s="504"/>
      <c r="CZ544" s="575"/>
    </row>
    <row r="545" spans="7:104">
      <c r="G545" s="471"/>
      <c r="T545" s="484"/>
      <c r="Z545" s="539"/>
      <c r="BH545" s="504"/>
      <c r="CZ545" s="575"/>
    </row>
    <row r="546" spans="7:104">
      <c r="G546" s="471"/>
      <c r="T546" s="484"/>
      <c r="Z546" s="539"/>
      <c r="BH546" s="504"/>
      <c r="CZ546" s="575"/>
    </row>
    <row r="547" spans="7:104">
      <c r="G547" s="471"/>
      <c r="T547" s="484"/>
      <c r="Z547" s="539"/>
      <c r="BH547" s="504"/>
      <c r="CZ547" s="575"/>
    </row>
    <row r="548" spans="7:104">
      <c r="G548" s="471"/>
      <c r="T548" s="484"/>
      <c r="Z548" s="539"/>
      <c r="BH548" s="504"/>
      <c r="CZ548" s="575"/>
    </row>
    <row r="549" spans="7:104">
      <c r="G549" s="471"/>
      <c r="T549" s="484"/>
      <c r="Z549" s="539"/>
      <c r="BH549" s="504"/>
      <c r="CZ549" s="575"/>
    </row>
    <row r="550" spans="7:104">
      <c r="G550" s="471"/>
      <c r="T550" s="484"/>
      <c r="Z550" s="539"/>
      <c r="BH550" s="504"/>
      <c r="CZ550" s="575"/>
    </row>
    <row r="551" spans="7:104">
      <c r="G551" s="471"/>
      <c r="T551" s="484"/>
      <c r="Z551" s="539"/>
      <c r="BH551" s="504"/>
      <c r="CZ551" s="575"/>
    </row>
    <row r="552" spans="7:104">
      <c r="G552" s="471"/>
      <c r="T552" s="484"/>
      <c r="Z552" s="539"/>
      <c r="BH552" s="504"/>
      <c r="CZ552" s="575"/>
    </row>
    <row r="553" spans="7:104">
      <c r="G553" s="471"/>
      <c r="T553" s="484"/>
      <c r="Z553" s="539"/>
      <c r="BH553" s="504"/>
      <c r="CZ553" s="575"/>
    </row>
    <row r="554" spans="7:104">
      <c r="G554" s="471"/>
      <c r="T554" s="484"/>
      <c r="Z554" s="539"/>
      <c r="BH554" s="504"/>
      <c r="CZ554" s="575"/>
    </row>
    <row r="555" spans="7:104">
      <c r="G555" s="471"/>
      <c r="T555" s="484"/>
      <c r="Z555" s="539"/>
      <c r="BH555" s="504"/>
      <c r="CZ555" s="575"/>
    </row>
    <row r="556" spans="7:104">
      <c r="G556" s="471"/>
      <c r="T556" s="484"/>
      <c r="Z556" s="539"/>
      <c r="BH556" s="504"/>
      <c r="CZ556" s="575"/>
    </row>
    <row r="557" spans="7:104">
      <c r="G557" s="471"/>
      <c r="T557" s="484"/>
      <c r="Z557" s="539"/>
      <c r="BH557" s="504"/>
      <c r="CZ557" s="575"/>
    </row>
    <row r="558" spans="7:104">
      <c r="G558" s="471"/>
      <c r="T558" s="484"/>
      <c r="Z558" s="539"/>
      <c r="BH558" s="504"/>
      <c r="CZ558" s="575"/>
    </row>
    <row r="559" spans="7:104">
      <c r="G559" s="471"/>
      <c r="T559" s="484"/>
      <c r="Z559" s="539"/>
      <c r="BH559" s="504"/>
      <c r="CZ559" s="575"/>
    </row>
    <row r="560" spans="7:104">
      <c r="G560" s="471"/>
      <c r="T560" s="484"/>
      <c r="Z560" s="539"/>
      <c r="BH560" s="504"/>
      <c r="CZ560" s="575"/>
    </row>
    <row r="561" spans="7:104">
      <c r="G561" s="471"/>
      <c r="T561" s="484"/>
      <c r="Z561" s="539"/>
      <c r="BH561" s="504"/>
      <c r="CZ561" s="575"/>
    </row>
    <row r="562" spans="7:104">
      <c r="G562" s="471"/>
      <c r="T562" s="484"/>
      <c r="Z562" s="539"/>
      <c r="BH562" s="504"/>
      <c r="CZ562" s="575"/>
    </row>
    <row r="563" spans="7:104">
      <c r="G563" s="471"/>
      <c r="T563" s="484"/>
      <c r="Z563" s="539"/>
      <c r="BH563" s="504"/>
      <c r="CZ563" s="575"/>
    </row>
    <row r="564" spans="7:104">
      <c r="G564" s="471"/>
      <c r="T564" s="484"/>
      <c r="Z564" s="539"/>
      <c r="BH564" s="504"/>
      <c r="CZ564" s="575"/>
    </row>
    <row r="565" spans="7:104">
      <c r="G565" s="471"/>
      <c r="T565" s="484"/>
      <c r="Z565" s="539"/>
      <c r="BH565" s="504"/>
      <c r="CZ565" s="575"/>
    </row>
    <row r="566" spans="7:104">
      <c r="G566" s="471"/>
      <c r="T566" s="484"/>
      <c r="Z566" s="539"/>
      <c r="BH566" s="504"/>
      <c r="CZ566" s="575"/>
    </row>
    <row r="567" spans="7:104">
      <c r="G567" s="471"/>
      <c r="T567" s="484"/>
      <c r="Z567" s="539"/>
      <c r="BH567" s="504"/>
      <c r="CZ567" s="575"/>
    </row>
    <row r="568" spans="7:104">
      <c r="G568" s="471"/>
      <c r="T568" s="484"/>
      <c r="Z568" s="539"/>
      <c r="BH568" s="504"/>
      <c r="CZ568" s="575"/>
    </row>
    <row r="569" spans="7:104">
      <c r="G569" s="471"/>
      <c r="T569" s="484"/>
      <c r="Z569" s="539"/>
      <c r="BH569" s="504"/>
      <c r="CZ569" s="575"/>
    </row>
    <row r="570" spans="7:104">
      <c r="G570" s="471"/>
      <c r="T570" s="484"/>
      <c r="Z570" s="539"/>
      <c r="BH570" s="504"/>
      <c r="CZ570" s="575"/>
    </row>
    <row r="571" spans="7:104">
      <c r="G571" s="471"/>
      <c r="T571" s="484"/>
      <c r="Z571" s="539"/>
      <c r="BH571" s="504"/>
      <c r="CZ571" s="575"/>
    </row>
    <row r="572" spans="7:104">
      <c r="G572" s="471"/>
      <c r="T572" s="484"/>
      <c r="Z572" s="539"/>
      <c r="BH572" s="504"/>
      <c r="CZ572" s="575"/>
    </row>
    <row r="573" spans="7:104">
      <c r="G573" s="471"/>
      <c r="T573" s="484"/>
      <c r="Z573" s="539"/>
      <c r="BH573" s="504"/>
      <c r="CZ573" s="575"/>
    </row>
    <row r="574" spans="7:104">
      <c r="G574" s="471"/>
      <c r="T574" s="484"/>
      <c r="Z574" s="539"/>
      <c r="BH574" s="504"/>
      <c r="CZ574" s="575"/>
    </row>
    <row r="575" spans="7:104">
      <c r="G575" s="471"/>
      <c r="T575" s="484"/>
      <c r="Z575" s="539"/>
      <c r="BH575" s="504"/>
      <c r="CZ575" s="575"/>
    </row>
    <row r="576" spans="7:104">
      <c r="G576" s="471"/>
      <c r="T576" s="484"/>
      <c r="Z576" s="539"/>
      <c r="BH576" s="504"/>
      <c r="CZ576" s="575"/>
    </row>
    <row r="577" spans="7:104">
      <c r="G577" s="471"/>
      <c r="T577" s="484"/>
      <c r="Z577" s="539"/>
      <c r="BH577" s="504"/>
      <c r="CZ577" s="575"/>
    </row>
    <row r="578" spans="7:104">
      <c r="G578" s="471"/>
      <c r="T578" s="484"/>
      <c r="Z578" s="539"/>
      <c r="BH578" s="504"/>
      <c r="CZ578" s="575"/>
    </row>
    <row r="579" spans="7:104">
      <c r="G579" s="471"/>
      <c r="T579" s="484"/>
      <c r="Z579" s="539"/>
      <c r="BH579" s="504"/>
      <c r="CZ579" s="575"/>
    </row>
    <row r="580" spans="7:104">
      <c r="G580" s="471"/>
      <c r="T580" s="484"/>
      <c r="Z580" s="539"/>
      <c r="BH580" s="504"/>
      <c r="CZ580" s="575"/>
    </row>
    <row r="581" spans="7:104">
      <c r="G581" s="471"/>
      <c r="T581" s="484"/>
      <c r="Z581" s="539"/>
      <c r="BH581" s="504"/>
      <c r="CZ581" s="575"/>
    </row>
    <row r="582" spans="7:104">
      <c r="G582" s="471"/>
      <c r="T582" s="484"/>
      <c r="Z582" s="539"/>
      <c r="BH582" s="504"/>
      <c r="CZ582" s="575"/>
    </row>
    <row r="583" spans="7:104">
      <c r="G583" s="471"/>
      <c r="T583" s="484"/>
      <c r="Z583" s="539"/>
      <c r="BH583" s="504"/>
      <c r="CZ583" s="575"/>
    </row>
    <row r="584" spans="7:104">
      <c r="G584" s="471"/>
      <c r="T584" s="484"/>
      <c r="Z584" s="539"/>
      <c r="BH584" s="504"/>
      <c r="CZ584" s="575"/>
    </row>
    <row r="585" spans="7:104">
      <c r="G585" s="471"/>
      <c r="T585" s="484"/>
      <c r="Z585" s="539"/>
      <c r="BH585" s="504"/>
      <c r="CZ585" s="575"/>
    </row>
    <row r="586" spans="7:104">
      <c r="G586" s="471"/>
      <c r="T586" s="484"/>
      <c r="Z586" s="539"/>
      <c r="BH586" s="504"/>
      <c r="CZ586" s="575"/>
    </row>
    <row r="587" spans="7:104">
      <c r="G587" s="471"/>
      <c r="T587" s="484"/>
      <c r="Z587" s="539"/>
      <c r="BH587" s="504"/>
      <c r="CZ587" s="575"/>
    </row>
    <row r="588" spans="7:104">
      <c r="G588" s="471"/>
      <c r="T588" s="484"/>
      <c r="Z588" s="539"/>
      <c r="BH588" s="504"/>
      <c r="CZ588" s="575"/>
    </row>
    <row r="589" spans="7:104">
      <c r="G589" s="471"/>
      <c r="T589" s="484"/>
      <c r="Z589" s="539"/>
      <c r="BH589" s="504"/>
      <c r="CZ589" s="575"/>
    </row>
    <row r="590" spans="7:104">
      <c r="G590" s="471"/>
      <c r="T590" s="484"/>
      <c r="Z590" s="539"/>
      <c r="BH590" s="504"/>
      <c r="CZ590" s="575"/>
    </row>
    <row r="591" spans="7:104">
      <c r="G591" s="471"/>
      <c r="T591" s="484"/>
      <c r="Z591" s="539"/>
      <c r="BH591" s="504"/>
      <c r="CZ591" s="575"/>
    </row>
    <row r="592" spans="7:104">
      <c r="G592" s="471"/>
      <c r="T592" s="484"/>
      <c r="Z592" s="539"/>
      <c r="BH592" s="504"/>
      <c r="CZ592" s="575"/>
    </row>
    <row r="593" spans="7:104">
      <c r="G593" s="471"/>
      <c r="T593" s="484"/>
      <c r="Z593" s="539"/>
      <c r="BH593" s="504"/>
      <c r="CZ593" s="575"/>
    </row>
    <row r="594" spans="7:104">
      <c r="G594" s="471"/>
      <c r="T594" s="484"/>
      <c r="Z594" s="539"/>
      <c r="BH594" s="504"/>
      <c r="CZ594" s="575"/>
    </row>
    <row r="595" spans="7:104">
      <c r="G595" s="471"/>
      <c r="T595" s="484"/>
      <c r="Z595" s="539"/>
      <c r="BH595" s="504"/>
      <c r="CZ595" s="575"/>
    </row>
    <row r="596" spans="7:104">
      <c r="G596" s="471"/>
      <c r="T596" s="484"/>
      <c r="Z596" s="539"/>
      <c r="BH596" s="504"/>
      <c r="CZ596" s="575"/>
    </row>
    <row r="597" spans="7:104">
      <c r="G597" s="471"/>
      <c r="T597" s="484"/>
      <c r="Z597" s="539"/>
      <c r="BH597" s="504"/>
      <c r="CZ597" s="575"/>
    </row>
    <row r="598" spans="7:104">
      <c r="G598" s="471"/>
      <c r="T598" s="484"/>
      <c r="Z598" s="539"/>
      <c r="BH598" s="504"/>
      <c r="CZ598" s="575"/>
    </row>
    <row r="599" spans="7:104">
      <c r="G599" s="471"/>
      <c r="T599" s="484"/>
      <c r="Z599" s="539"/>
      <c r="BH599" s="504"/>
      <c r="CZ599" s="575"/>
    </row>
    <row r="600" spans="7:104">
      <c r="G600" s="471"/>
      <c r="T600" s="484"/>
      <c r="Z600" s="539"/>
      <c r="BH600" s="504"/>
      <c r="CZ600" s="575"/>
    </row>
    <row r="601" spans="7:104">
      <c r="G601" s="471"/>
      <c r="T601" s="484"/>
      <c r="Z601" s="539"/>
      <c r="BH601" s="504"/>
      <c r="CZ601" s="575"/>
    </row>
    <row r="602" spans="7:104">
      <c r="G602" s="471"/>
      <c r="T602" s="484"/>
      <c r="Z602" s="539"/>
      <c r="BH602" s="504"/>
      <c r="CZ602" s="575"/>
    </row>
    <row r="603" spans="7:104">
      <c r="G603" s="471"/>
      <c r="T603" s="484"/>
      <c r="Z603" s="539"/>
      <c r="BH603" s="504"/>
      <c r="CZ603" s="575"/>
    </row>
    <row r="604" spans="7:104">
      <c r="G604" s="471"/>
      <c r="T604" s="484"/>
      <c r="Z604" s="539"/>
      <c r="BH604" s="504"/>
      <c r="CZ604" s="575"/>
    </row>
    <row r="605" spans="7:104">
      <c r="G605" s="471"/>
      <c r="T605" s="484"/>
      <c r="Z605" s="539"/>
      <c r="BH605" s="504"/>
      <c r="CZ605" s="575"/>
    </row>
    <row r="606" spans="7:104">
      <c r="G606" s="471"/>
      <c r="T606" s="484"/>
      <c r="Z606" s="539"/>
      <c r="BH606" s="504"/>
      <c r="CZ606" s="575"/>
    </row>
    <row r="607" spans="7:104">
      <c r="G607" s="471"/>
      <c r="T607" s="484"/>
      <c r="Z607" s="539"/>
      <c r="BH607" s="504"/>
      <c r="CZ607" s="575"/>
    </row>
    <row r="608" spans="7:104">
      <c r="G608" s="471"/>
      <c r="T608" s="484"/>
      <c r="Z608" s="539"/>
      <c r="BH608" s="504"/>
      <c r="CZ608" s="575"/>
    </row>
    <row r="609" spans="7:104">
      <c r="G609" s="471"/>
      <c r="T609" s="484"/>
      <c r="Z609" s="539"/>
      <c r="BH609" s="504"/>
      <c r="CZ609" s="575"/>
    </row>
    <row r="610" spans="7:104">
      <c r="G610" s="471"/>
      <c r="T610" s="484"/>
      <c r="Z610" s="539"/>
      <c r="BH610" s="504"/>
      <c r="CZ610" s="575"/>
    </row>
    <row r="611" spans="7:104">
      <c r="G611" s="471"/>
      <c r="T611" s="484"/>
      <c r="Z611" s="539"/>
      <c r="BH611" s="504"/>
      <c r="CZ611" s="575"/>
    </row>
    <row r="612" spans="7:104">
      <c r="G612" s="471"/>
      <c r="T612" s="484"/>
      <c r="Z612" s="539"/>
      <c r="BH612" s="504"/>
      <c r="CZ612" s="575"/>
    </row>
    <row r="613" spans="7:104">
      <c r="G613" s="471"/>
      <c r="T613" s="484"/>
      <c r="Z613" s="539"/>
      <c r="BH613" s="504"/>
      <c r="CZ613" s="575"/>
    </row>
    <row r="614" spans="7:104">
      <c r="G614" s="471"/>
      <c r="T614" s="484"/>
      <c r="Z614" s="539"/>
      <c r="BH614" s="504"/>
      <c r="CZ614" s="575"/>
    </row>
    <row r="615" spans="7:104">
      <c r="G615" s="471"/>
      <c r="T615" s="484"/>
      <c r="Z615" s="539"/>
      <c r="BH615" s="504"/>
      <c r="CZ615" s="575"/>
    </row>
    <row r="616" spans="7:104">
      <c r="G616" s="471"/>
      <c r="T616" s="484"/>
      <c r="Z616" s="539"/>
      <c r="BH616" s="504"/>
      <c r="CZ616" s="575"/>
    </row>
    <row r="617" spans="7:104">
      <c r="G617" s="471"/>
      <c r="T617" s="484"/>
      <c r="Z617" s="539"/>
      <c r="BH617" s="504"/>
      <c r="CZ617" s="575"/>
    </row>
    <row r="618" spans="7:104">
      <c r="G618" s="471"/>
      <c r="T618" s="484"/>
      <c r="Z618" s="539"/>
      <c r="BH618" s="504"/>
      <c r="CZ618" s="575"/>
    </row>
    <row r="619" spans="7:104">
      <c r="G619" s="471"/>
      <c r="T619" s="484"/>
      <c r="Z619" s="539"/>
      <c r="BH619" s="504"/>
      <c r="CZ619" s="575"/>
    </row>
    <row r="620" spans="7:104">
      <c r="G620" s="471"/>
      <c r="T620" s="484"/>
      <c r="Z620" s="539"/>
      <c r="BH620" s="504"/>
      <c r="CZ620" s="575"/>
    </row>
    <row r="621" spans="7:104">
      <c r="G621" s="471"/>
      <c r="T621" s="484"/>
      <c r="Z621" s="539"/>
      <c r="BH621" s="504"/>
      <c r="CZ621" s="575"/>
    </row>
    <row r="622" spans="7:104">
      <c r="G622" s="471"/>
      <c r="T622" s="484"/>
      <c r="Z622" s="539"/>
      <c r="BH622" s="504"/>
      <c r="CZ622" s="575"/>
    </row>
    <row r="623" spans="7:104">
      <c r="G623" s="471"/>
      <c r="T623" s="484"/>
      <c r="Z623" s="539"/>
      <c r="BH623" s="504"/>
      <c r="CZ623" s="575"/>
    </row>
    <row r="624" spans="7:104">
      <c r="G624" s="471"/>
      <c r="T624" s="484"/>
      <c r="Z624" s="539"/>
      <c r="BH624" s="504"/>
      <c r="CZ624" s="575"/>
    </row>
    <row r="625" spans="7:104">
      <c r="G625" s="471"/>
      <c r="T625" s="484"/>
      <c r="Z625" s="539"/>
      <c r="BH625" s="504"/>
      <c r="CZ625" s="575"/>
    </row>
    <row r="626" spans="7:104">
      <c r="G626" s="471"/>
      <c r="T626" s="484"/>
      <c r="Z626" s="539"/>
      <c r="BH626" s="504"/>
      <c r="CZ626" s="575"/>
    </row>
    <row r="627" spans="7:104">
      <c r="G627" s="471"/>
      <c r="T627" s="484"/>
      <c r="Z627" s="539"/>
      <c r="BH627" s="504"/>
      <c r="CZ627" s="575"/>
    </row>
    <row r="628" spans="7:104">
      <c r="G628" s="471"/>
      <c r="T628" s="484"/>
      <c r="Z628" s="539"/>
      <c r="BH628" s="504"/>
      <c r="CZ628" s="575"/>
    </row>
    <row r="629" spans="7:104">
      <c r="G629" s="471"/>
      <c r="T629" s="484"/>
      <c r="Z629" s="539"/>
      <c r="BH629" s="504"/>
      <c r="CZ629" s="575"/>
    </row>
    <row r="630" spans="7:104">
      <c r="G630" s="471"/>
      <c r="T630" s="484"/>
      <c r="Z630" s="539"/>
      <c r="BH630" s="504"/>
      <c r="CZ630" s="575"/>
    </row>
    <row r="631" spans="7:104">
      <c r="G631" s="471"/>
      <c r="T631" s="484"/>
      <c r="Z631" s="539"/>
      <c r="BH631" s="504"/>
      <c r="CZ631" s="575"/>
    </row>
    <row r="632" spans="7:104">
      <c r="G632" s="471"/>
      <c r="T632" s="484"/>
      <c r="Z632" s="539"/>
      <c r="BH632" s="504"/>
      <c r="CZ632" s="575"/>
    </row>
    <row r="633" spans="7:104">
      <c r="G633" s="471"/>
      <c r="T633" s="484"/>
      <c r="Z633" s="539"/>
      <c r="BH633" s="504"/>
      <c r="CZ633" s="575"/>
    </row>
    <row r="634" spans="7:104">
      <c r="G634" s="471"/>
      <c r="T634" s="484"/>
      <c r="Z634" s="539"/>
      <c r="BH634" s="504"/>
      <c r="CZ634" s="575"/>
    </row>
    <row r="635" spans="7:104">
      <c r="G635" s="471"/>
      <c r="T635" s="484"/>
      <c r="Z635" s="539"/>
      <c r="BH635" s="504"/>
      <c r="CZ635" s="575"/>
    </row>
    <row r="636" spans="7:104">
      <c r="G636" s="471"/>
      <c r="T636" s="484"/>
      <c r="Z636" s="539"/>
      <c r="BH636" s="504"/>
      <c r="CZ636" s="575"/>
    </row>
    <row r="637" spans="7:104">
      <c r="G637" s="471"/>
      <c r="T637" s="484"/>
      <c r="Z637" s="539"/>
      <c r="BH637" s="504"/>
      <c r="CZ637" s="575"/>
    </row>
    <row r="638" spans="7:104">
      <c r="G638" s="471"/>
      <c r="T638" s="484"/>
      <c r="Z638" s="539"/>
      <c r="BH638" s="504"/>
      <c r="CZ638" s="575"/>
    </row>
    <row r="639" spans="7:104">
      <c r="G639" s="471"/>
      <c r="T639" s="484"/>
      <c r="Z639" s="539"/>
      <c r="BH639" s="504"/>
      <c r="CZ639" s="575"/>
    </row>
    <row r="640" spans="7:104">
      <c r="G640" s="471"/>
      <c r="T640" s="484"/>
      <c r="Z640" s="539"/>
      <c r="BH640" s="504"/>
      <c r="CZ640" s="575"/>
    </row>
    <row r="641" spans="7:104">
      <c r="G641" s="471"/>
      <c r="T641" s="484"/>
      <c r="Z641" s="539"/>
      <c r="BH641" s="504"/>
      <c r="CZ641" s="575"/>
    </row>
    <row r="642" spans="7:104">
      <c r="G642" s="471"/>
      <c r="T642" s="484"/>
      <c r="Z642" s="539"/>
      <c r="BH642" s="504"/>
      <c r="CZ642" s="575"/>
    </row>
    <row r="643" spans="7:104">
      <c r="G643" s="471"/>
      <c r="T643" s="484"/>
      <c r="Z643" s="539"/>
      <c r="BH643" s="504"/>
      <c r="CZ643" s="575"/>
    </row>
    <row r="644" spans="7:104">
      <c r="G644" s="471"/>
      <c r="T644" s="484"/>
      <c r="Z644" s="539"/>
      <c r="BH644" s="504"/>
      <c r="CZ644" s="575"/>
    </row>
    <row r="645" spans="7:104">
      <c r="G645" s="471"/>
      <c r="T645" s="484"/>
      <c r="Z645" s="539"/>
      <c r="BH645" s="504"/>
      <c r="CZ645" s="575"/>
    </row>
    <row r="646" spans="7:104">
      <c r="G646" s="471"/>
      <c r="T646" s="484"/>
      <c r="Z646" s="539"/>
      <c r="BH646" s="504"/>
      <c r="CZ646" s="575"/>
    </row>
    <row r="647" spans="7:104">
      <c r="G647" s="471"/>
      <c r="T647" s="484"/>
      <c r="Z647" s="539"/>
      <c r="BH647" s="504"/>
      <c r="CZ647" s="575"/>
    </row>
    <row r="648" spans="7:104">
      <c r="G648" s="471"/>
      <c r="T648" s="484"/>
      <c r="Z648" s="539"/>
      <c r="BH648" s="504"/>
      <c r="CZ648" s="575"/>
    </row>
    <row r="649" spans="7:104">
      <c r="G649" s="471"/>
      <c r="T649" s="484"/>
      <c r="Z649" s="539"/>
      <c r="BH649" s="504"/>
      <c r="CZ649" s="575"/>
    </row>
    <row r="650" spans="7:104">
      <c r="G650" s="471"/>
      <c r="T650" s="484"/>
      <c r="Z650" s="539"/>
      <c r="BH650" s="504"/>
      <c r="CZ650" s="575"/>
    </row>
    <row r="651" spans="7:104">
      <c r="G651" s="471"/>
      <c r="T651" s="484"/>
      <c r="Z651" s="539"/>
      <c r="BH651" s="504"/>
      <c r="CZ651" s="575"/>
    </row>
    <row r="652" spans="7:104">
      <c r="G652" s="471"/>
      <c r="T652" s="484"/>
      <c r="Z652" s="539"/>
      <c r="BH652" s="504"/>
      <c r="CZ652" s="575"/>
    </row>
    <row r="653" spans="7:104">
      <c r="G653" s="471"/>
      <c r="T653" s="484"/>
      <c r="Z653" s="539"/>
      <c r="BH653" s="504"/>
      <c r="CZ653" s="575"/>
    </row>
    <row r="654" spans="7:104">
      <c r="G654" s="471"/>
      <c r="T654" s="484"/>
      <c r="Z654" s="539"/>
      <c r="BH654" s="504"/>
      <c r="CZ654" s="575"/>
    </row>
    <row r="655" spans="7:104">
      <c r="G655" s="471"/>
      <c r="T655" s="484"/>
      <c r="Z655" s="539"/>
      <c r="BH655" s="504"/>
      <c r="CZ655" s="575"/>
    </row>
    <row r="656" spans="7:104">
      <c r="G656" s="471"/>
      <c r="T656" s="484"/>
      <c r="Z656" s="539"/>
      <c r="BH656" s="504"/>
      <c r="CZ656" s="575"/>
    </row>
    <row r="657" spans="7:104">
      <c r="G657" s="471"/>
      <c r="T657" s="484"/>
      <c r="Z657" s="539"/>
      <c r="BH657" s="504"/>
      <c r="CZ657" s="575"/>
    </row>
    <row r="658" spans="7:104">
      <c r="G658" s="471"/>
      <c r="T658" s="484"/>
      <c r="Z658" s="539"/>
      <c r="BH658" s="504"/>
      <c r="CZ658" s="575"/>
    </row>
    <row r="659" spans="7:104">
      <c r="G659" s="471"/>
      <c r="T659" s="484"/>
      <c r="Z659" s="539"/>
      <c r="BH659" s="504"/>
      <c r="CZ659" s="575"/>
    </row>
    <row r="660" spans="7:104">
      <c r="G660" s="471"/>
      <c r="T660" s="484"/>
      <c r="Z660" s="539"/>
      <c r="BH660" s="504"/>
      <c r="CZ660" s="575"/>
    </row>
    <row r="661" spans="7:104">
      <c r="G661" s="471"/>
      <c r="T661" s="484"/>
      <c r="Z661" s="539"/>
      <c r="BH661" s="504"/>
      <c r="CZ661" s="575"/>
    </row>
    <row r="662" spans="7:104">
      <c r="G662" s="471"/>
      <c r="T662" s="484"/>
      <c r="Z662" s="539"/>
      <c r="BH662" s="504"/>
      <c r="CZ662" s="575"/>
    </row>
    <row r="663" spans="7:104">
      <c r="G663" s="471"/>
      <c r="T663" s="484"/>
      <c r="Z663" s="539"/>
      <c r="BH663" s="504"/>
      <c r="CZ663" s="575"/>
    </row>
    <row r="664" spans="7:104">
      <c r="G664" s="471"/>
      <c r="T664" s="484"/>
      <c r="Z664" s="539"/>
      <c r="BH664" s="504"/>
      <c r="CZ664" s="575"/>
    </row>
    <row r="665" spans="7:104">
      <c r="G665" s="471"/>
      <c r="T665" s="484"/>
      <c r="Z665" s="539"/>
      <c r="BH665" s="504"/>
      <c r="CZ665" s="575"/>
    </row>
    <row r="666" spans="7:104">
      <c r="G666" s="471"/>
      <c r="T666" s="484"/>
      <c r="Z666" s="539"/>
      <c r="BH666" s="504"/>
      <c r="CZ666" s="575"/>
    </row>
    <row r="667" spans="7:104">
      <c r="G667" s="471"/>
      <c r="T667" s="484"/>
      <c r="Z667" s="539"/>
      <c r="BH667" s="504"/>
      <c r="CZ667" s="575"/>
    </row>
    <row r="668" spans="7:104">
      <c r="G668" s="471"/>
      <c r="T668" s="484"/>
      <c r="Z668" s="539"/>
      <c r="BH668" s="504"/>
      <c r="CZ668" s="575"/>
    </row>
    <row r="669" spans="7:104">
      <c r="G669" s="471"/>
      <c r="T669" s="484"/>
      <c r="Z669" s="539"/>
      <c r="BH669" s="504"/>
      <c r="CZ669" s="575"/>
    </row>
    <row r="670" spans="7:104">
      <c r="G670" s="471"/>
      <c r="T670" s="484"/>
      <c r="Z670" s="539"/>
      <c r="BH670" s="504"/>
      <c r="CZ670" s="575"/>
    </row>
    <row r="671" spans="7:104">
      <c r="G671" s="471"/>
      <c r="T671" s="484"/>
      <c r="Z671" s="539"/>
      <c r="BH671" s="504"/>
      <c r="CZ671" s="575"/>
    </row>
    <row r="672" spans="7:104">
      <c r="G672" s="471"/>
      <c r="T672" s="484"/>
      <c r="Z672" s="539"/>
      <c r="BH672" s="504"/>
      <c r="CZ672" s="575"/>
    </row>
    <row r="673" spans="7:104">
      <c r="G673" s="471"/>
      <c r="T673" s="484"/>
      <c r="Z673" s="539"/>
      <c r="BH673" s="504"/>
      <c r="CZ673" s="575"/>
    </row>
    <row r="674" spans="7:104">
      <c r="G674" s="471"/>
      <c r="T674" s="484"/>
      <c r="Z674" s="539"/>
      <c r="BH674" s="504"/>
      <c r="CZ674" s="575"/>
    </row>
    <row r="675" spans="7:104">
      <c r="G675" s="471"/>
      <c r="T675" s="484"/>
      <c r="Z675" s="539"/>
      <c r="BH675" s="504"/>
      <c r="CZ675" s="575"/>
    </row>
    <row r="676" spans="7:104">
      <c r="G676" s="471"/>
      <c r="T676" s="484"/>
      <c r="Z676" s="539"/>
      <c r="BH676" s="504"/>
      <c r="CZ676" s="575"/>
    </row>
    <row r="677" spans="7:104">
      <c r="G677" s="471"/>
      <c r="T677" s="484"/>
      <c r="Z677" s="539"/>
      <c r="BH677" s="504"/>
      <c r="CZ677" s="575"/>
    </row>
    <row r="678" spans="7:104">
      <c r="G678" s="471"/>
      <c r="T678" s="484"/>
      <c r="Z678" s="539"/>
      <c r="BH678" s="504"/>
      <c r="CZ678" s="575"/>
    </row>
    <row r="679" spans="7:104">
      <c r="G679" s="471"/>
      <c r="T679" s="484"/>
      <c r="Z679" s="539"/>
      <c r="BH679" s="504"/>
      <c r="CZ679" s="575"/>
    </row>
    <row r="680" spans="7:104">
      <c r="G680" s="471"/>
      <c r="T680" s="484"/>
      <c r="Z680" s="539"/>
      <c r="BH680" s="504"/>
      <c r="CZ680" s="575"/>
    </row>
    <row r="681" spans="7:104">
      <c r="G681" s="471"/>
      <c r="T681" s="484"/>
      <c r="Z681" s="539"/>
      <c r="BH681" s="504"/>
      <c r="CZ681" s="575"/>
    </row>
    <row r="682" spans="7:104">
      <c r="G682" s="471"/>
      <c r="T682" s="484"/>
      <c r="Z682" s="539"/>
      <c r="BH682" s="504"/>
      <c r="CZ682" s="575"/>
    </row>
    <row r="683" spans="7:104">
      <c r="G683" s="471"/>
      <c r="T683" s="484"/>
      <c r="Z683" s="539"/>
      <c r="BH683" s="504"/>
      <c r="CZ683" s="575"/>
    </row>
    <row r="684" spans="7:104">
      <c r="G684" s="471"/>
      <c r="T684" s="484"/>
      <c r="Z684" s="539"/>
      <c r="BH684" s="504"/>
      <c r="CZ684" s="575"/>
    </row>
    <row r="685" spans="7:104">
      <c r="G685" s="471"/>
      <c r="T685" s="484"/>
      <c r="Z685" s="539"/>
      <c r="BH685" s="504"/>
      <c r="CZ685" s="575"/>
    </row>
    <row r="686" spans="7:104">
      <c r="G686" s="471"/>
      <c r="T686" s="484"/>
      <c r="Z686" s="539"/>
      <c r="BH686" s="504"/>
      <c r="CZ686" s="575"/>
    </row>
    <row r="687" spans="7:104">
      <c r="G687" s="471"/>
      <c r="T687" s="484"/>
      <c r="Z687" s="539"/>
      <c r="BH687" s="504"/>
      <c r="CZ687" s="575"/>
    </row>
    <row r="688" spans="7:104">
      <c r="G688" s="471"/>
      <c r="T688" s="484"/>
      <c r="Z688" s="539"/>
      <c r="BH688" s="504"/>
      <c r="CZ688" s="575"/>
    </row>
    <row r="689" spans="7:104">
      <c r="G689" s="471"/>
      <c r="T689" s="484"/>
      <c r="Z689" s="539"/>
      <c r="BH689" s="504"/>
      <c r="CZ689" s="575"/>
    </row>
    <row r="690" spans="7:104">
      <c r="G690" s="471"/>
      <c r="T690" s="484"/>
      <c r="Z690" s="539"/>
      <c r="BH690" s="504"/>
      <c r="CZ690" s="575"/>
    </row>
    <row r="691" spans="7:104">
      <c r="G691" s="471"/>
      <c r="T691" s="484"/>
      <c r="Z691" s="539"/>
      <c r="BH691" s="504"/>
      <c r="CZ691" s="575"/>
    </row>
    <row r="692" spans="7:104">
      <c r="G692" s="471"/>
      <c r="T692" s="484"/>
      <c r="Z692" s="539"/>
      <c r="BH692" s="504"/>
      <c r="CZ692" s="575"/>
    </row>
    <row r="693" spans="7:104">
      <c r="G693" s="471"/>
      <c r="T693" s="484"/>
      <c r="Z693" s="539"/>
      <c r="BH693" s="504"/>
      <c r="CZ693" s="575"/>
    </row>
    <row r="694" spans="7:104">
      <c r="G694" s="471"/>
      <c r="T694" s="484"/>
      <c r="Z694" s="539"/>
      <c r="BH694" s="504"/>
      <c r="CZ694" s="575"/>
    </row>
    <row r="695" spans="7:104">
      <c r="G695" s="471"/>
      <c r="T695" s="484"/>
      <c r="Z695" s="539"/>
      <c r="BH695" s="504"/>
      <c r="CZ695" s="575"/>
    </row>
    <row r="696" spans="7:104">
      <c r="G696" s="471"/>
      <c r="T696" s="484"/>
      <c r="Z696" s="539"/>
      <c r="BH696" s="504"/>
      <c r="CZ696" s="575"/>
    </row>
    <row r="697" spans="7:104">
      <c r="G697" s="471"/>
      <c r="T697" s="484"/>
      <c r="Z697" s="539"/>
      <c r="BH697" s="504"/>
      <c r="CZ697" s="575"/>
    </row>
    <row r="698" spans="7:104">
      <c r="G698" s="471"/>
      <c r="T698" s="484"/>
      <c r="Z698" s="539"/>
      <c r="BH698" s="504"/>
      <c r="CZ698" s="575"/>
    </row>
    <row r="699" spans="7:104">
      <c r="G699" s="471"/>
      <c r="T699" s="484"/>
      <c r="Z699" s="539"/>
      <c r="BH699" s="504"/>
      <c r="CZ699" s="575"/>
    </row>
    <row r="700" spans="7:104">
      <c r="G700" s="471"/>
      <c r="T700" s="484"/>
      <c r="Z700" s="539"/>
      <c r="BH700" s="504"/>
      <c r="CZ700" s="575"/>
    </row>
    <row r="701" spans="7:104">
      <c r="G701" s="471"/>
      <c r="T701" s="484"/>
      <c r="Z701" s="539"/>
      <c r="BH701" s="504"/>
      <c r="CZ701" s="575"/>
    </row>
    <row r="702" spans="7:104">
      <c r="G702" s="471"/>
      <c r="T702" s="484"/>
      <c r="Z702" s="539"/>
      <c r="BH702" s="504"/>
      <c r="CZ702" s="575"/>
    </row>
    <row r="703" spans="7:104">
      <c r="G703" s="471"/>
      <c r="T703" s="484"/>
      <c r="Z703" s="539"/>
      <c r="BH703" s="504"/>
      <c r="CZ703" s="575"/>
    </row>
    <row r="704" spans="7:104">
      <c r="G704" s="471"/>
      <c r="T704" s="484"/>
      <c r="Z704" s="539"/>
      <c r="BH704" s="504"/>
      <c r="CZ704" s="575"/>
    </row>
    <row r="705" spans="7:104">
      <c r="G705" s="471"/>
      <c r="T705" s="484"/>
      <c r="Z705" s="539"/>
      <c r="BH705" s="504"/>
      <c r="CZ705" s="575"/>
    </row>
    <row r="706" spans="7:104">
      <c r="G706" s="471"/>
      <c r="T706" s="484"/>
      <c r="Z706" s="539"/>
      <c r="BH706" s="504"/>
      <c r="CZ706" s="575"/>
    </row>
    <row r="707" spans="7:104">
      <c r="G707" s="471"/>
      <c r="T707" s="484"/>
      <c r="Z707" s="539"/>
      <c r="BH707" s="504"/>
      <c r="CZ707" s="575"/>
    </row>
    <row r="708" spans="7:104">
      <c r="G708" s="471"/>
      <c r="T708" s="484"/>
      <c r="Z708" s="539"/>
      <c r="BH708" s="504"/>
      <c r="CZ708" s="575"/>
    </row>
    <row r="709" spans="7:104">
      <c r="G709" s="471"/>
      <c r="T709" s="484"/>
      <c r="Z709" s="539"/>
      <c r="BH709" s="504"/>
      <c r="CZ709" s="575"/>
    </row>
    <row r="710" spans="7:104">
      <c r="G710" s="471"/>
      <c r="T710" s="484"/>
      <c r="Z710" s="539"/>
      <c r="BH710" s="504"/>
      <c r="CZ710" s="575"/>
    </row>
    <row r="711" spans="7:104">
      <c r="G711" s="471"/>
      <c r="T711" s="484"/>
      <c r="Z711" s="539"/>
      <c r="BH711" s="504"/>
      <c r="CZ711" s="575"/>
    </row>
    <row r="712" spans="7:104">
      <c r="G712" s="471"/>
      <c r="T712" s="484"/>
      <c r="Z712" s="539"/>
      <c r="BH712" s="504"/>
      <c r="CZ712" s="575"/>
    </row>
    <row r="713" spans="7:104">
      <c r="G713" s="471"/>
      <c r="T713" s="484"/>
      <c r="Z713" s="539"/>
      <c r="BH713" s="504"/>
      <c r="CZ713" s="575"/>
    </row>
    <row r="714" spans="7:104">
      <c r="G714" s="471"/>
      <c r="T714" s="484"/>
      <c r="Z714" s="539"/>
      <c r="BH714" s="504"/>
      <c r="CZ714" s="575"/>
    </row>
    <row r="715" spans="7:104">
      <c r="G715" s="471"/>
      <c r="T715" s="484"/>
      <c r="Z715" s="539"/>
      <c r="BH715" s="504"/>
      <c r="CZ715" s="575"/>
    </row>
    <row r="716" spans="7:104">
      <c r="G716" s="471"/>
      <c r="T716" s="484"/>
      <c r="Z716" s="539"/>
      <c r="BH716" s="504"/>
      <c r="CZ716" s="575"/>
    </row>
    <row r="717" spans="7:104">
      <c r="G717" s="471"/>
      <c r="T717" s="484"/>
      <c r="Z717" s="539"/>
      <c r="BH717" s="504"/>
      <c r="CZ717" s="575"/>
    </row>
    <row r="718" spans="7:104">
      <c r="G718" s="471"/>
      <c r="T718" s="484"/>
      <c r="Z718" s="539"/>
      <c r="BH718" s="504"/>
      <c r="CZ718" s="575"/>
    </row>
    <row r="719" spans="7:104">
      <c r="G719" s="471"/>
      <c r="T719" s="484"/>
      <c r="Z719" s="539"/>
      <c r="BH719" s="504"/>
      <c r="CZ719" s="575"/>
    </row>
    <row r="720" spans="7:104">
      <c r="G720" s="471"/>
      <c r="T720" s="484"/>
      <c r="Z720" s="539"/>
      <c r="BH720" s="504"/>
      <c r="CZ720" s="575"/>
    </row>
    <row r="721" spans="7:104">
      <c r="G721" s="471"/>
      <c r="T721" s="484"/>
      <c r="Z721" s="539"/>
      <c r="BH721" s="504"/>
      <c r="CZ721" s="575"/>
    </row>
    <row r="722" spans="7:104">
      <c r="G722" s="471"/>
      <c r="T722" s="484"/>
      <c r="Z722" s="539"/>
      <c r="BH722" s="504"/>
      <c r="CZ722" s="575"/>
    </row>
    <row r="723" spans="7:104">
      <c r="G723" s="471"/>
      <c r="T723" s="484"/>
      <c r="Z723" s="539"/>
      <c r="BH723" s="504"/>
      <c r="CZ723" s="575"/>
    </row>
    <row r="724" spans="7:104">
      <c r="G724" s="471"/>
      <c r="T724" s="484"/>
      <c r="Z724" s="539"/>
      <c r="BH724" s="504"/>
      <c r="CZ724" s="575"/>
    </row>
    <row r="725" spans="7:104">
      <c r="G725" s="471"/>
      <c r="T725" s="484"/>
      <c r="Z725" s="539"/>
      <c r="BH725" s="504"/>
      <c r="CZ725" s="575"/>
    </row>
    <row r="726" spans="7:104">
      <c r="G726" s="471"/>
      <c r="T726" s="484"/>
      <c r="Z726" s="539"/>
      <c r="BH726" s="504"/>
      <c r="CZ726" s="575"/>
    </row>
    <row r="727" spans="7:104">
      <c r="G727" s="471"/>
      <c r="T727" s="484"/>
      <c r="Z727" s="539"/>
      <c r="BH727" s="504"/>
      <c r="CZ727" s="575"/>
    </row>
    <row r="728" spans="7:104">
      <c r="G728" s="471"/>
      <c r="T728" s="484"/>
      <c r="Z728" s="539"/>
      <c r="BH728" s="504"/>
      <c r="CZ728" s="575"/>
    </row>
    <row r="729" spans="7:104">
      <c r="G729" s="471"/>
      <c r="T729" s="484"/>
      <c r="Z729" s="539"/>
      <c r="BH729" s="504"/>
      <c r="CZ729" s="575"/>
    </row>
    <row r="730" spans="7:104">
      <c r="G730" s="471"/>
      <c r="T730" s="484"/>
      <c r="Z730" s="539"/>
      <c r="BH730" s="504"/>
      <c r="CZ730" s="575"/>
    </row>
    <row r="731" spans="7:104">
      <c r="G731" s="471"/>
      <c r="T731" s="484"/>
      <c r="Z731" s="539"/>
      <c r="BH731" s="504"/>
      <c r="CZ731" s="575"/>
    </row>
    <row r="732" spans="7:104">
      <c r="G732" s="471"/>
      <c r="T732" s="484"/>
      <c r="Z732" s="539"/>
      <c r="BH732" s="504"/>
      <c r="CZ732" s="575"/>
    </row>
    <row r="733" spans="7:104">
      <c r="G733" s="471"/>
      <c r="T733" s="484"/>
      <c r="Z733" s="539"/>
      <c r="BH733" s="504"/>
      <c r="CZ733" s="575"/>
    </row>
    <row r="734" spans="7:104">
      <c r="G734" s="471"/>
      <c r="T734" s="484"/>
      <c r="Z734" s="539"/>
      <c r="BH734" s="504"/>
      <c r="CZ734" s="575"/>
    </row>
    <row r="735" spans="7:104">
      <c r="G735" s="471"/>
      <c r="T735" s="484"/>
      <c r="Z735" s="539"/>
      <c r="BH735" s="504"/>
      <c r="CZ735" s="575"/>
    </row>
    <row r="736" spans="7:104">
      <c r="G736" s="471"/>
      <c r="T736" s="484"/>
      <c r="Z736" s="539"/>
      <c r="BH736" s="504"/>
      <c r="CZ736" s="575"/>
    </row>
    <row r="737" spans="7:104">
      <c r="G737" s="471"/>
      <c r="T737" s="484"/>
      <c r="Z737" s="539"/>
      <c r="BH737" s="504"/>
      <c r="CZ737" s="575"/>
    </row>
    <row r="738" spans="7:104">
      <c r="G738" s="471"/>
      <c r="T738" s="484"/>
      <c r="Z738" s="539"/>
      <c r="BH738" s="504"/>
      <c r="CZ738" s="575"/>
    </row>
    <row r="739" spans="7:104">
      <c r="G739" s="471"/>
      <c r="T739" s="484"/>
      <c r="Z739" s="539"/>
      <c r="BH739" s="504"/>
      <c r="CZ739" s="575"/>
    </row>
    <row r="740" spans="7:104">
      <c r="G740" s="471"/>
      <c r="T740" s="484"/>
      <c r="Z740" s="539"/>
      <c r="BH740" s="504"/>
      <c r="CZ740" s="575"/>
    </row>
    <row r="741" spans="7:104">
      <c r="G741" s="471"/>
      <c r="T741" s="484"/>
      <c r="Z741" s="539"/>
      <c r="BH741" s="504"/>
      <c r="CZ741" s="575"/>
    </row>
    <row r="742" spans="7:104">
      <c r="G742" s="471"/>
      <c r="T742" s="484"/>
      <c r="Z742" s="539"/>
      <c r="BH742" s="504"/>
      <c r="CZ742" s="575"/>
    </row>
    <row r="743" spans="7:104">
      <c r="G743" s="471"/>
      <c r="T743" s="484"/>
      <c r="Z743" s="539"/>
      <c r="BH743" s="504"/>
      <c r="CZ743" s="575"/>
    </row>
    <row r="744" spans="7:104">
      <c r="G744" s="471"/>
      <c r="T744" s="484"/>
      <c r="Z744" s="539"/>
      <c r="BH744" s="504"/>
      <c r="CZ744" s="575"/>
    </row>
    <row r="745" spans="7:104">
      <c r="G745" s="471"/>
      <c r="T745" s="484"/>
      <c r="Z745" s="539"/>
      <c r="BH745" s="504"/>
      <c r="CZ745" s="575"/>
    </row>
    <row r="746" spans="7:104">
      <c r="G746" s="471"/>
      <c r="T746" s="484"/>
      <c r="Z746" s="539"/>
      <c r="BH746" s="504"/>
      <c r="CZ746" s="575"/>
    </row>
    <row r="747" spans="7:104">
      <c r="G747" s="471"/>
      <c r="T747" s="484"/>
      <c r="Z747" s="539"/>
      <c r="BH747" s="504"/>
      <c r="CZ747" s="575"/>
    </row>
    <row r="748" spans="7:104">
      <c r="G748" s="471"/>
      <c r="T748" s="484"/>
      <c r="Z748" s="539"/>
      <c r="BH748" s="504"/>
      <c r="CZ748" s="575"/>
    </row>
    <row r="749" spans="7:104">
      <c r="G749" s="471"/>
      <c r="T749" s="484"/>
      <c r="Z749" s="539"/>
      <c r="BH749" s="504"/>
      <c r="CZ749" s="575"/>
    </row>
    <row r="750" spans="7:104">
      <c r="G750" s="471"/>
      <c r="T750" s="484"/>
      <c r="Z750" s="539"/>
      <c r="BH750" s="504"/>
      <c r="CZ750" s="575"/>
    </row>
    <row r="751" spans="7:104">
      <c r="G751" s="471"/>
      <c r="T751" s="484"/>
      <c r="Z751" s="539"/>
      <c r="BH751" s="504"/>
      <c r="CZ751" s="575"/>
    </row>
    <row r="752" spans="7:104">
      <c r="G752" s="471"/>
      <c r="T752" s="484"/>
      <c r="Z752" s="539"/>
      <c r="BH752" s="504"/>
      <c r="CZ752" s="575"/>
    </row>
    <row r="753" spans="7:104">
      <c r="G753" s="471"/>
      <c r="T753" s="484"/>
      <c r="Z753" s="539"/>
      <c r="BH753" s="504"/>
      <c r="CZ753" s="575"/>
    </row>
    <row r="754" spans="7:104">
      <c r="G754" s="471"/>
      <c r="T754" s="484"/>
      <c r="Z754" s="539"/>
      <c r="BH754" s="504"/>
      <c r="CZ754" s="575"/>
    </row>
    <row r="755" spans="7:104">
      <c r="G755" s="471"/>
      <c r="T755" s="484"/>
      <c r="Z755" s="539"/>
      <c r="BH755" s="504"/>
      <c r="CZ755" s="575"/>
    </row>
    <row r="756" spans="7:104">
      <c r="G756" s="471"/>
      <c r="T756" s="484"/>
      <c r="Z756" s="539"/>
      <c r="BH756" s="504"/>
      <c r="CZ756" s="575"/>
    </row>
    <row r="757" spans="7:104">
      <c r="G757" s="471"/>
      <c r="T757" s="484"/>
      <c r="Z757" s="539"/>
      <c r="BH757" s="504"/>
      <c r="CZ757" s="575"/>
    </row>
    <row r="758" spans="7:104">
      <c r="G758" s="471"/>
      <c r="T758" s="484"/>
      <c r="Z758" s="539"/>
      <c r="BH758" s="504"/>
      <c r="CZ758" s="575"/>
    </row>
    <row r="759" spans="7:104">
      <c r="G759" s="471"/>
      <c r="T759" s="484"/>
      <c r="Z759" s="539"/>
      <c r="BH759" s="504"/>
      <c r="CZ759" s="575"/>
    </row>
    <row r="760" spans="7:104">
      <c r="G760" s="471"/>
      <c r="T760" s="484"/>
      <c r="Z760" s="539"/>
      <c r="BH760" s="504"/>
      <c r="CZ760" s="575"/>
    </row>
    <row r="761" spans="7:104">
      <c r="G761" s="471"/>
      <c r="T761" s="484"/>
      <c r="Z761" s="539"/>
      <c r="BH761" s="504"/>
      <c r="CZ761" s="575"/>
    </row>
    <row r="762" spans="7:104">
      <c r="G762" s="471"/>
      <c r="T762" s="484"/>
      <c r="Z762" s="539"/>
      <c r="BH762" s="504"/>
      <c r="CZ762" s="575"/>
    </row>
    <row r="763" spans="7:104">
      <c r="G763" s="471"/>
      <c r="T763" s="484"/>
      <c r="Z763" s="539"/>
      <c r="BH763" s="504"/>
      <c r="CZ763" s="575"/>
    </row>
    <row r="764" spans="7:104">
      <c r="G764" s="471"/>
      <c r="T764" s="484"/>
      <c r="Z764" s="539"/>
      <c r="BH764" s="504"/>
      <c r="CZ764" s="575"/>
    </row>
    <row r="765" spans="7:104">
      <c r="G765" s="471"/>
      <c r="T765" s="484"/>
      <c r="Z765" s="539"/>
      <c r="BH765" s="504"/>
      <c r="CZ765" s="575"/>
    </row>
    <row r="766" spans="7:104">
      <c r="G766" s="471"/>
      <c r="T766" s="484"/>
      <c r="Z766" s="539"/>
      <c r="BH766" s="504"/>
      <c r="CZ766" s="575"/>
    </row>
    <row r="767" spans="7:104">
      <c r="G767" s="471"/>
      <c r="T767" s="484"/>
      <c r="Z767" s="539"/>
      <c r="BH767" s="504"/>
      <c r="CZ767" s="575"/>
    </row>
    <row r="768" spans="7:104">
      <c r="G768" s="471"/>
      <c r="T768" s="484"/>
      <c r="Z768" s="539"/>
      <c r="BH768" s="504"/>
      <c r="CZ768" s="575"/>
    </row>
    <row r="769" spans="7:104">
      <c r="G769" s="471"/>
      <c r="T769" s="484"/>
      <c r="Z769" s="539"/>
      <c r="BH769" s="504"/>
      <c r="CZ769" s="575"/>
    </row>
    <row r="770" spans="7:104">
      <c r="G770" s="471"/>
      <c r="T770" s="484"/>
      <c r="Z770" s="539"/>
      <c r="BH770" s="504"/>
      <c r="CZ770" s="575"/>
    </row>
    <row r="771" spans="7:104">
      <c r="G771" s="471"/>
      <c r="T771" s="484"/>
      <c r="Z771" s="539"/>
      <c r="BH771" s="504"/>
      <c r="CZ771" s="575"/>
    </row>
    <row r="772" spans="7:104">
      <c r="G772" s="471"/>
      <c r="T772" s="484"/>
      <c r="Z772" s="539"/>
      <c r="BH772" s="504"/>
      <c r="CZ772" s="575"/>
    </row>
    <row r="773" spans="7:104">
      <c r="G773" s="471"/>
      <c r="T773" s="484"/>
      <c r="Z773" s="539"/>
      <c r="BH773" s="504"/>
      <c r="CZ773" s="575"/>
    </row>
    <row r="774" spans="7:104">
      <c r="G774" s="471"/>
      <c r="T774" s="484"/>
      <c r="Z774" s="539"/>
      <c r="BH774" s="504"/>
      <c r="CZ774" s="575"/>
    </row>
    <row r="775" spans="7:104">
      <c r="G775" s="471"/>
      <c r="T775" s="484"/>
      <c r="Z775" s="539"/>
      <c r="BH775" s="504"/>
      <c r="CZ775" s="575"/>
    </row>
    <row r="776" spans="7:104">
      <c r="G776" s="471"/>
      <c r="T776" s="484"/>
      <c r="Z776" s="539"/>
      <c r="BH776" s="504"/>
      <c r="CZ776" s="575"/>
    </row>
    <row r="777" spans="7:104">
      <c r="G777" s="471"/>
      <c r="T777" s="484"/>
      <c r="Z777" s="539"/>
      <c r="BH777" s="504"/>
      <c r="CZ777" s="575"/>
    </row>
    <row r="778" spans="7:104">
      <c r="G778" s="471"/>
      <c r="T778" s="484"/>
      <c r="Z778" s="539"/>
      <c r="BH778" s="504"/>
      <c r="CZ778" s="575"/>
    </row>
    <row r="779" spans="7:104">
      <c r="G779" s="471"/>
      <c r="T779" s="484"/>
      <c r="Z779" s="539"/>
      <c r="BH779" s="504"/>
      <c r="CZ779" s="575"/>
    </row>
    <row r="780" spans="7:104">
      <c r="G780" s="471"/>
      <c r="T780" s="484"/>
      <c r="Z780" s="539"/>
      <c r="BH780" s="504"/>
      <c r="CZ780" s="575"/>
    </row>
    <row r="781" spans="7:104">
      <c r="G781" s="471"/>
      <c r="T781" s="484"/>
      <c r="Z781" s="539"/>
      <c r="BH781" s="504"/>
      <c r="CZ781" s="575"/>
    </row>
    <row r="782" spans="7:104">
      <c r="G782" s="471"/>
      <c r="T782" s="484"/>
      <c r="Z782" s="539"/>
      <c r="BH782" s="504"/>
      <c r="CZ782" s="575"/>
    </row>
    <row r="783" spans="7:104">
      <c r="G783" s="471"/>
      <c r="T783" s="484"/>
      <c r="Z783" s="539"/>
      <c r="BH783" s="504"/>
      <c r="CZ783" s="575"/>
    </row>
    <row r="784" spans="7:104">
      <c r="G784" s="471"/>
      <c r="T784" s="484"/>
      <c r="Z784" s="539"/>
      <c r="BH784" s="504"/>
      <c r="CZ784" s="575"/>
    </row>
    <row r="785" spans="7:104">
      <c r="G785" s="471"/>
      <c r="T785" s="484"/>
      <c r="Z785" s="539"/>
      <c r="BH785" s="504"/>
      <c r="CZ785" s="575"/>
    </row>
    <row r="786" spans="7:104">
      <c r="G786" s="471"/>
      <c r="T786" s="484"/>
      <c r="Z786" s="539"/>
      <c r="BH786" s="504"/>
      <c r="CZ786" s="575"/>
    </row>
    <row r="787" spans="7:104">
      <c r="G787" s="471"/>
      <c r="T787" s="484"/>
      <c r="Z787" s="539"/>
      <c r="BH787" s="504"/>
      <c r="CZ787" s="575"/>
    </row>
    <row r="788" spans="7:104">
      <c r="G788" s="471"/>
      <c r="T788" s="484"/>
      <c r="Z788" s="539"/>
      <c r="BH788" s="504"/>
      <c r="CZ788" s="575"/>
    </row>
    <row r="789" spans="7:104">
      <c r="G789" s="471"/>
      <c r="T789" s="484"/>
      <c r="Z789" s="539"/>
      <c r="BH789" s="504"/>
      <c r="CZ789" s="575"/>
    </row>
    <row r="790" spans="7:104">
      <c r="G790" s="471"/>
      <c r="T790" s="484"/>
      <c r="Z790" s="539"/>
      <c r="BH790" s="504"/>
      <c r="CZ790" s="575"/>
    </row>
    <row r="791" spans="7:104">
      <c r="G791" s="471"/>
      <c r="T791" s="484"/>
      <c r="Z791" s="539"/>
      <c r="BH791" s="504"/>
      <c r="CZ791" s="575"/>
    </row>
    <row r="792" spans="7:104">
      <c r="G792" s="471"/>
      <c r="T792" s="484"/>
      <c r="Z792" s="539"/>
      <c r="BH792" s="504"/>
      <c r="CZ792" s="575"/>
    </row>
    <row r="793" spans="7:104">
      <c r="G793" s="471"/>
      <c r="T793" s="484"/>
      <c r="Z793" s="539"/>
      <c r="BH793" s="504"/>
      <c r="CZ793" s="575"/>
    </row>
    <row r="794" spans="7:104">
      <c r="G794" s="471"/>
      <c r="T794" s="484"/>
      <c r="Z794" s="539"/>
      <c r="BH794" s="504"/>
      <c r="CZ794" s="575"/>
    </row>
    <row r="795" spans="7:104">
      <c r="G795" s="471"/>
      <c r="T795" s="484"/>
      <c r="Z795" s="539"/>
      <c r="BH795" s="504"/>
      <c r="CZ795" s="575"/>
    </row>
    <row r="796" spans="7:104">
      <c r="G796" s="471"/>
      <c r="T796" s="484"/>
      <c r="Z796" s="539"/>
      <c r="BH796" s="504"/>
      <c r="CZ796" s="575"/>
    </row>
    <row r="797" spans="7:104">
      <c r="G797" s="471"/>
      <c r="T797" s="484"/>
      <c r="Z797" s="539"/>
      <c r="BH797" s="504"/>
      <c r="CZ797" s="575"/>
    </row>
    <row r="798" spans="7:104">
      <c r="G798" s="471"/>
      <c r="T798" s="484"/>
      <c r="Z798" s="539"/>
      <c r="BH798" s="504"/>
      <c r="CZ798" s="575"/>
    </row>
    <row r="799" spans="7:104">
      <c r="G799" s="471"/>
      <c r="T799" s="484"/>
      <c r="Z799" s="539"/>
      <c r="BH799" s="504"/>
      <c r="CZ799" s="575"/>
    </row>
    <row r="800" spans="7:104">
      <c r="G800" s="471"/>
      <c r="T800" s="484"/>
      <c r="Z800" s="539"/>
      <c r="BH800" s="504"/>
      <c r="CZ800" s="575"/>
    </row>
    <row r="801" spans="7:104">
      <c r="G801" s="471"/>
      <c r="T801" s="484"/>
      <c r="Z801" s="539"/>
      <c r="BH801" s="504"/>
      <c r="CZ801" s="575"/>
    </row>
    <row r="802" spans="7:104">
      <c r="G802" s="471"/>
      <c r="T802" s="484"/>
      <c r="Z802" s="539"/>
      <c r="BH802" s="504"/>
      <c r="CZ802" s="575"/>
    </row>
    <row r="803" spans="7:104">
      <c r="G803" s="471"/>
      <c r="T803" s="484"/>
      <c r="Z803" s="539"/>
      <c r="BH803" s="504"/>
      <c r="CZ803" s="575"/>
    </row>
    <row r="804" spans="7:104">
      <c r="G804" s="471"/>
      <c r="T804" s="484"/>
      <c r="Z804" s="539"/>
      <c r="BH804" s="504"/>
      <c r="CZ804" s="575"/>
    </row>
    <row r="805" spans="7:104">
      <c r="G805" s="471"/>
      <c r="T805" s="484"/>
      <c r="Z805" s="539"/>
      <c r="BH805" s="504"/>
      <c r="CZ805" s="575"/>
    </row>
    <row r="806" spans="7:104">
      <c r="G806" s="471"/>
      <c r="T806" s="484"/>
      <c r="Z806" s="539"/>
      <c r="BH806" s="504"/>
      <c r="CZ806" s="575"/>
    </row>
    <row r="807" spans="7:104">
      <c r="G807" s="471"/>
      <c r="T807" s="484"/>
      <c r="Z807" s="539"/>
      <c r="BH807" s="504"/>
      <c r="CZ807" s="575"/>
    </row>
    <row r="808" spans="7:104">
      <c r="G808" s="471"/>
      <c r="T808" s="484"/>
      <c r="Z808" s="539"/>
      <c r="BH808" s="504"/>
      <c r="CZ808" s="575"/>
    </row>
    <row r="809" spans="7:104">
      <c r="G809" s="471"/>
      <c r="T809" s="484"/>
      <c r="Z809" s="539"/>
      <c r="BH809" s="504"/>
      <c r="CZ809" s="575"/>
    </row>
    <row r="810" spans="7:104">
      <c r="G810" s="471"/>
      <c r="T810" s="484"/>
      <c r="Z810" s="539"/>
      <c r="BH810" s="504"/>
      <c r="CZ810" s="575"/>
    </row>
    <row r="811" spans="7:104">
      <c r="G811" s="471"/>
      <c r="T811" s="484"/>
      <c r="Z811" s="539"/>
      <c r="BH811" s="504"/>
      <c r="CZ811" s="575"/>
    </row>
    <row r="812" spans="7:104">
      <c r="G812" s="471"/>
      <c r="T812" s="484"/>
      <c r="Z812" s="539"/>
      <c r="BH812" s="504"/>
      <c r="CZ812" s="575"/>
    </row>
    <row r="813" spans="7:104">
      <c r="G813" s="471"/>
      <c r="T813" s="484"/>
      <c r="Z813" s="539"/>
      <c r="BH813" s="504"/>
      <c r="CZ813" s="575"/>
    </row>
    <row r="814" spans="7:104">
      <c r="G814" s="471"/>
      <c r="T814" s="484"/>
      <c r="Z814" s="539"/>
      <c r="BH814" s="504"/>
      <c r="CZ814" s="575"/>
    </row>
    <row r="815" spans="7:104">
      <c r="G815" s="471"/>
      <c r="T815" s="484"/>
      <c r="Z815" s="539"/>
      <c r="BH815" s="504"/>
      <c r="CZ815" s="575"/>
    </row>
    <row r="816" spans="7:104">
      <c r="G816" s="471"/>
      <c r="T816" s="484"/>
      <c r="Z816" s="539"/>
      <c r="BH816" s="504"/>
      <c r="CZ816" s="575"/>
    </row>
    <row r="817" spans="7:104">
      <c r="G817" s="471"/>
      <c r="T817" s="484"/>
      <c r="Z817" s="539"/>
      <c r="BH817" s="504"/>
      <c r="CZ817" s="575"/>
    </row>
    <row r="818" spans="7:104">
      <c r="G818" s="471"/>
      <c r="T818" s="484"/>
      <c r="Z818" s="539"/>
      <c r="BH818" s="504"/>
      <c r="CZ818" s="575"/>
    </row>
    <row r="819" spans="7:104">
      <c r="G819" s="471"/>
      <c r="T819" s="484"/>
      <c r="Z819" s="539"/>
      <c r="BH819" s="504"/>
      <c r="CZ819" s="575"/>
    </row>
    <row r="820" spans="7:104">
      <c r="G820" s="471"/>
      <c r="T820" s="484"/>
      <c r="Z820" s="539"/>
      <c r="BH820" s="504"/>
      <c r="CZ820" s="575"/>
    </row>
    <row r="821" spans="7:104">
      <c r="G821" s="471"/>
      <c r="T821" s="484"/>
      <c r="Z821" s="539"/>
      <c r="BH821" s="504"/>
      <c r="CZ821" s="575"/>
    </row>
    <row r="822" spans="7:104">
      <c r="G822" s="471"/>
      <c r="T822" s="484"/>
      <c r="Z822" s="539"/>
      <c r="BH822" s="504"/>
      <c r="CZ822" s="575"/>
    </row>
    <row r="823" spans="7:104">
      <c r="G823" s="471"/>
      <c r="T823" s="484"/>
      <c r="Z823" s="539"/>
      <c r="BH823" s="504"/>
      <c r="CZ823" s="575"/>
    </row>
    <row r="824" spans="7:104">
      <c r="G824" s="471"/>
      <c r="T824" s="484"/>
      <c r="Z824" s="539"/>
      <c r="BH824" s="504"/>
      <c r="CZ824" s="575"/>
    </row>
    <row r="825" spans="7:104">
      <c r="G825" s="471"/>
      <c r="T825" s="484"/>
      <c r="Z825" s="539"/>
      <c r="BH825" s="504"/>
      <c r="CZ825" s="575"/>
    </row>
    <row r="826" spans="7:104">
      <c r="G826" s="471"/>
      <c r="T826" s="484"/>
      <c r="Z826" s="539"/>
      <c r="BH826" s="504"/>
      <c r="CZ826" s="575"/>
    </row>
    <row r="827" spans="7:104">
      <c r="G827" s="471"/>
      <c r="T827" s="484"/>
      <c r="Z827" s="539"/>
      <c r="BH827" s="504"/>
      <c r="CZ827" s="575"/>
    </row>
    <row r="828" spans="7:104">
      <c r="G828" s="471"/>
      <c r="T828" s="484"/>
      <c r="Z828" s="539"/>
      <c r="BH828" s="504"/>
      <c r="CZ828" s="575"/>
    </row>
    <row r="829" spans="7:104">
      <c r="G829" s="471"/>
      <c r="T829" s="484"/>
      <c r="Z829" s="539"/>
      <c r="BH829" s="504"/>
      <c r="CZ829" s="575"/>
    </row>
    <row r="830" spans="7:104">
      <c r="G830" s="471"/>
      <c r="T830" s="484"/>
      <c r="Z830" s="539"/>
      <c r="BH830" s="504"/>
      <c r="CZ830" s="575"/>
    </row>
    <row r="831" spans="7:104">
      <c r="G831" s="471"/>
      <c r="T831" s="484"/>
      <c r="Z831" s="539"/>
      <c r="BH831" s="504"/>
      <c r="CZ831" s="575"/>
    </row>
    <row r="832" spans="7:104">
      <c r="G832" s="471"/>
      <c r="T832" s="484"/>
      <c r="Z832" s="539"/>
      <c r="BH832" s="504"/>
      <c r="CZ832" s="575"/>
    </row>
    <row r="833" spans="7:104">
      <c r="G833" s="471"/>
      <c r="T833" s="484"/>
      <c r="Z833" s="539"/>
      <c r="BH833" s="504"/>
      <c r="CZ833" s="575"/>
    </row>
    <row r="834" spans="7:104">
      <c r="G834" s="471"/>
      <c r="T834" s="484"/>
      <c r="Z834" s="539"/>
      <c r="BH834" s="504"/>
      <c r="CZ834" s="575"/>
    </row>
    <row r="835" spans="7:104">
      <c r="G835" s="471"/>
      <c r="T835" s="484"/>
      <c r="Z835" s="539"/>
      <c r="BH835" s="504"/>
      <c r="CZ835" s="575"/>
    </row>
    <row r="836" spans="7:104">
      <c r="G836" s="471"/>
      <c r="T836" s="484"/>
      <c r="Z836" s="539"/>
      <c r="BH836" s="504"/>
      <c r="CZ836" s="575"/>
    </row>
    <row r="837" spans="7:104">
      <c r="G837" s="471"/>
      <c r="T837" s="484"/>
      <c r="Z837" s="539"/>
      <c r="BH837" s="504"/>
      <c r="CZ837" s="575"/>
    </row>
    <row r="838" spans="7:104">
      <c r="G838" s="471"/>
      <c r="T838" s="484"/>
      <c r="Z838" s="539"/>
      <c r="BH838" s="504"/>
      <c r="CZ838" s="575"/>
    </row>
    <row r="839" spans="7:104">
      <c r="G839" s="471"/>
      <c r="T839" s="484"/>
      <c r="Z839" s="539"/>
      <c r="BH839" s="504"/>
      <c r="CZ839" s="575"/>
    </row>
    <row r="840" spans="7:104">
      <c r="G840" s="471"/>
      <c r="T840" s="484"/>
      <c r="Z840" s="539"/>
      <c r="BH840" s="504"/>
      <c r="CZ840" s="575"/>
    </row>
    <row r="841" spans="7:104">
      <c r="G841" s="471"/>
      <c r="T841" s="484"/>
      <c r="Z841" s="539"/>
      <c r="BH841" s="504"/>
      <c r="CZ841" s="575"/>
    </row>
    <row r="842" spans="7:104">
      <c r="G842" s="471"/>
      <c r="T842" s="484"/>
      <c r="Z842" s="539"/>
      <c r="BH842" s="504"/>
      <c r="CZ842" s="575"/>
    </row>
    <row r="843" spans="7:104">
      <c r="G843" s="471"/>
      <c r="T843" s="484"/>
      <c r="Z843" s="539"/>
      <c r="BH843" s="504"/>
      <c r="CZ843" s="575"/>
    </row>
    <row r="844" spans="7:104">
      <c r="G844" s="471"/>
      <c r="T844" s="484"/>
      <c r="Z844" s="539"/>
      <c r="BH844" s="504"/>
      <c r="CZ844" s="575"/>
    </row>
    <row r="845" spans="7:104">
      <c r="G845" s="471"/>
      <c r="T845" s="484"/>
      <c r="Z845" s="539"/>
      <c r="BH845" s="504"/>
      <c r="CZ845" s="575"/>
    </row>
    <row r="846" spans="7:104">
      <c r="G846" s="471"/>
      <c r="T846" s="484"/>
      <c r="Z846" s="539"/>
      <c r="BH846" s="504"/>
      <c r="CZ846" s="575"/>
    </row>
    <row r="847" spans="7:104">
      <c r="G847" s="471"/>
      <c r="T847" s="484"/>
      <c r="Z847" s="539"/>
      <c r="BH847" s="504"/>
      <c r="CZ847" s="575"/>
    </row>
    <row r="848" spans="7:104">
      <c r="G848" s="471"/>
      <c r="T848" s="484"/>
      <c r="Z848" s="539"/>
      <c r="BH848" s="504"/>
      <c r="CZ848" s="575"/>
    </row>
    <row r="849" spans="7:104">
      <c r="G849" s="471"/>
      <c r="T849" s="484"/>
      <c r="Z849" s="539"/>
      <c r="BH849" s="504"/>
      <c r="CZ849" s="575"/>
    </row>
    <row r="850" spans="7:104">
      <c r="G850" s="471"/>
      <c r="T850" s="484"/>
      <c r="Z850" s="539"/>
      <c r="BH850" s="504"/>
      <c r="CZ850" s="575"/>
    </row>
    <row r="851" spans="7:104">
      <c r="G851" s="471"/>
      <c r="T851" s="484"/>
      <c r="Z851" s="539"/>
      <c r="BH851" s="504"/>
      <c r="CZ851" s="575"/>
    </row>
    <row r="852" spans="7:104">
      <c r="G852" s="471"/>
      <c r="T852" s="484"/>
      <c r="Z852" s="539"/>
      <c r="BH852" s="504"/>
      <c r="CZ852" s="575"/>
    </row>
    <row r="853" spans="7:104">
      <c r="G853" s="471"/>
      <c r="T853" s="484"/>
      <c r="Z853" s="539"/>
      <c r="BH853" s="504"/>
      <c r="CZ853" s="575"/>
    </row>
    <row r="854" spans="7:104">
      <c r="G854" s="471"/>
      <c r="T854" s="484"/>
      <c r="Z854" s="539"/>
      <c r="BH854" s="504"/>
      <c r="CZ854" s="575"/>
    </row>
    <row r="855" spans="7:104">
      <c r="G855" s="471"/>
      <c r="T855" s="484"/>
      <c r="Z855" s="539"/>
      <c r="BH855" s="504"/>
      <c r="CZ855" s="575"/>
    </row>
    <row r="856" spans="7:104">
      <c r="G856" s="471"/>
      <c r="T856" s="484"/>
      <c r="Z856" s="539"/>
      <c r="BH856" s="504"/>
      <c r="CZ856" s="575"/>
    </row>
    <row r="857" spans="7:104">
      <c r="G857" s="471"/>
      <c r="T857" s="484"/>
      <c r="Z857" s="539"/>
      <c r="BH857" s="504"/>
      <c r="CZ857" s="575"/>
    </row>
    <row r="858" spans="7:104">
      <c r="G858" s="471"/>
      <c r="T858" s="484"/>
      <c r="Z858" s="539"/>
      <c r="BH858" s="504"/>
      <c r="CZ858" s="575"/>
    </row>
    <row r="859" spans="7:104">
      <c r="G859" s="471"/>
      <c r="T859" s="484"/>
      <c r="Z859" s="539"/>
      <c r="BH859" s="504"/>
      <c r="CZ859" s="575"/>
    </row>
    <row r="860" spans="7:104">
      <c r="G860" s="471"/>
      <c r="T860" s="484"/>
      <c r="Z860" s="539"/>
      <c r="BH860" s="504"/>
      <c r="CZ860" s="575"/>
    </row>
    <row r="861" spans="7:104">
      <c r="G861" s="471"/>
      <c r="T861" s="484"/>
      <c r="Z861" s="539"/>
      <c r="BH861" s="504"/>
      <c r="CZ861" s="575"/>
    </row>
    <row r="862" spans="7:104">
      <c r="G862" s="471"/>
      <c r="T862" s="484"/>
      <c r="Z862" s="539"/>
      <c r="BH862" s="504"/>
      <c r="CZ862" s="575"/>
    </row>
    <row r="863" spans="7:104">
      <c r="G863" s="471"/>
      <c r="T863" s="484"/>
      <c r="Z863" s="539"/>
      <c r="BH863" s="504"/>
      <c r="CZ863" s="575"/>
    </row>
    <row r="864" spans="7:104">
      <c r="G864" s="471"/>
      <c r="T864" s="484"/>
      <c r="Z864" s="539"/>
      <c r="BH864" s="504"/>
      <c r="CZ864" s="575"/>
    </row>
    <row r="865" spans="7:104">
      <c r="G865" s="471"/>
      <c r="T865" s="484"/>
      <c r="Z865" s="539"/>
      <c r="BH865" s="504"/>
      <c r="CZ865" s="575"/>
    </row>
    <row r="866" spans="7:104">
      <c r="G866" s="471"/>
      <c r="T866" s="484"/>
      <c r="Z866" s="539"/>
      <c r="BH866" s="504"/>
      <c r="CZ866" s="575"/>
    </row>
    <row r="867" spans="7:104">
      <c r="G867" s="471"/>
      <c r="T867" s="484"/>
      <c r="Z867" s="539"/>
      <c r="BH867" s="504"/>
      <c r="CZ867" s="575"/>
    </row>
    <row r="868" spans="7:104">
      <c r="G868" s="471"/>
      <c r="T868" s="484"/>
      <c r="Z868" s="539"/>
      <c r="BH868" s="504"/>
      <c r="CZ868" s="575"/>
    </row>
    <row r="869" spans="7:104">
      <c r="G869" s="471"/>
      <c r="T869" s="484"/>
      <c r="Z869" s="539"/>
      <c r="BH869" s="504"/>
      <c r="CZ869" s="575"/>
    </row>
    <row r="870" spans="7:104">
      <c r="G870" s="471"/>
      <c r="T870" s="484"/>
      <c r="Z870" s="539"/>
      <c r="BH870" s="504"/>
      <c r="CZ870" s="575"/>
    </row>
    <row r="871" spans="7:104">
      <c r="G871" s="471"/>
      <c r="T871" s="484"/>
      <c r="Z871" s="539"/>
      <c r="BH871" s="504"/>
      <c r="CZ871" s="575"/>
    </row>
    <row r="872" spans="7:104">
      <c r="G872" s="471"/>
      <c r="T872" s="484"/>
      <c r="Z872" s="539"/>
      <c r="BH872" s="504"/>
      <c r="CZ872" s="575"/>
    </row>
    <row r="873" spans="7:104">
      <c r="G873" s="471"/>
      <c r="T873" s="484"/>
      <c r="Z873" s="539"/>
      <c r="BH873" s="504"/>
      <c r="CZ873" s="575"/>
    </row>
    <row r="874" spans="7:104">
      <c r="G874" s="471"/>
      <c r="T874" s="484"/>
      <c r="Z874" s="539"/>
      <c r="BH874" s="504"/>
      <c r="CZ874" s="575"/>
    </row>
    <row r="875" spans="7:104">
      <c r="G875" s="471"/>
      <c r="T875" s="484"/>
      <c r="Z875" s="539"/>
      <c r="BH875" s="504"/>
      <c r="CZ875" s="575"/>
    </row>
    <row r="876" spans="7:104">
      <c r="G876" s="471"/>
      <c r="T876" s="484"/>
      <c r="Z876" s="539"/>
      <c r="BH876" s="504"/>
      <c r="CZ876" s="575"/>
    </row>
    <row r="877" spans="7:104">
      <c r="G877" s="471"/>
      <c r="T877" s="484"/>
      <c r="Z877" s="539"/>
      <c r="BH877" s="504"/>
      <c r="CZ877" s="575"/>
    </row>
    <row r="878" spans="7:104">
      <c r="G878" s="471"/>
      <c r="T878" s="484"/>
      <c r="Z878" s="539"/>
      <c r="BH878" s="504"/>
      <c r="CZ878" s="575"/>
    </row>
    <row r="879" spans="7:104">
      <c r="G879" s="471"/>
      <c r="T879" s="484"/>
      <c r="Z879" s="539"/>
      <c r="BH879" s="504"/>
      <c r="CZ879" s="575"/>
    </row>
    <row r="880" spans="7:104">
      <c r="G880" s="471"/>
      <c r="T880" s="484"/>
      <c r="Z880" s="539"/>
      <c r="BH880" s="504"/>
      <c r="CZ880" s="575"/>
    </row>
    <row r="881" spans="7:104">
      <c r="G881" s="471"/>
      <c r="T881" s="484"/>
      <c r="Z881" s="539"/>
      <c r="BH881" s="504"/>
      <c r="CZ881" s="575"/>
    </row>
    <row r="882" spans="7:104">
      <c r="G882" s="471"/>
      <c r="T882" s="484"/>
      <c r="Z882" s="539"/>
      <c r="BH882" s="504"/>
      <c r="CZ882" s="575"/>
    </row>
    <row r="883" spans="7:104">
      <c r="G883" s="471"/>
      <c r="T883" s="484"/>
      <c r="Z883" s="539"/>
      <c r="BH883" s="504"/>
      <c r="CZ883" s="575"/>
    </row>
    <row r="884" spans="7:104">
      <c r="G884" s="471"/>
      <c r="T884" s="484"/>
      <c r="Z884" s="539"/>
      <c r="BH884" s="504"/>
      <c r="CZ884" s="575"/>
    </row>
    <row r="885" spans="7:104">
      <c r="G885" s="471"/>
      <c r="T885" s="484"/>
      <c r="Z885" s="539"/>
      <c r="BH885" s="504"/>
      <c r="CZ885" s="575"/>
    </row>
    <row r="886" spans="7:104">
      <c r="G886" s="471"/>
      <c r="T886" s="484"/>
      <c r="Z886" s="539"/>
      <c r="BH886" s="504"/>
      <c r="CZ886" s="575"/>
    </row>
    <row r="887" spans="7:104">
      <c r="G887" s="471"/>
      <c r="T887" s="484"/>
      <c r="Z887" s="539"/>
      <c r="BH887" s="504"/>
      <c r="CZ887" s="575"/>
    </row>
    <row r="888" spans="7:104">
      <c r="G888" s="471"/>
      <c r="T888" s="484"/>
      <c r="Z888" s="539"/>
      <c r="BH888" s="504"/>
      <c r="CZ888" s="575"/>
    </row>
    <row r="889" spans="7:104">
      <c r="G889" s="471"/>
      <c r="T889" s="484"/>
      <c r="Z889" s="539"/>
      <c r="BH889" s="504"/>
      <c r="CZ889" s="575"/>
    </row>
    <row r="890" spans="7:104">
      <c r="G890" s="471"/>
      <c r="T890" s="484"/>
      <c r="Z890" s="539"/>
      <c r="BH890" s="504"/>
      <c r="CZ890" s="575"/>
    </row>
    <row r="891" spans="7:104">
      <c r="G891" s="471"/>
      <c r="T891" s="484"/>
      <c r="Z891" s="539"/>
      <c r="BH891" s="504"/>
      <c r="CZ891" s="575"/>
    </row>
    <row r="892" spans="7:104">
      <c r="G892" s="471"/>
      <c r="T892" s="484"/>
      <c r="Z892" s="539"/>
      <c r="BH892" s="504"/>
      <c r="CZ892" s="575"/>
    </row>
    <row r="893" spans="7:104">
      <c r="G893" s="471"/>
      <c r="T893" s="484"/>
      <c r="Z893" s="539"/>
      <c r="BH893" s="504"/>
      <c r="CZ893" s="575"/>
    </row>
    <row r="894" spans="7:104">
      <c r="G894" s="471"/>
      <c r="T894" s="484"/>
      <c r="Z894" s="539"/>
      <c r="BH894" s="504"/>
      <c r="CZ894" s="575"/>
    </row>
    <row r="895" spans="7:104">
      <c r="G895" s="471"/>
      <c r="T895" s="484"/>
      <c r="Z895" s="539"/>
      <c r="BH895" s="504"/>
      <c r="CZ895" s="575"/>
    </row>
    <row r="896" spans="7:104">
      <c r="G896" s="471"/>
      <c r="T896" s="484"/>
      <c r="Z896" s="539"/>
      <c r="BH896" s="504"/>
      <c r="CZ896" s="575"/>
    </row>
    <row r="897" spans="7:104">
      <c r="G897" s="471"/>
      <c r="T897" s="484"/>
      <c r="Z897" s="539"/>
      <c r="BH897" s="504"/>
      <c r="CZ897" s="575"/>
    </row>
    <row r="898" spans="7:104">
      <c r="G898" s="471"/>
      <c r="T898" s="484"/>
      <c r="Z898" s="539"/>
      <c r="BH898" s="504"/>
      <c r="CZ898" s="575"/>
    </row>
    <row r="899" spans="7:104">
      <c r="G899" s="471"/>
      <c r="T899" s="484"/>
      <c r="Z899" s="539"/>
      <c r="BH899" s="504"/>
      <c r="CZ899" s="575"/>
    </row>
    <row r="900" spans="7:104">
      <c r="G900" s="471"/>
      <c r="T900" s="484"/>
      <c r="Z900" s="539"/>
      <c r="BH900" s="504"/>
      <c r="CZ900" s="575"/>
    </row>
    <row r="901" spans="7:104">
      <c r="G901" s="471"/>
      <c r="T901" s="484"/>
      <c r="Z901" s="539"/>
      <c r="BH901" s="504"/>
      <c r="CZ901" s="575"/>
    </row>
    <row r="902" spans="7:104">
      <c r="G902" s="471"/>
      <c r="T902" s="484"/>
      <c r="Z902" s="539"/>
      <c r="BH902" s="504"/>
      <c r="CZ902" s="575"/>
    </row>
    <row r="903" spans="7:104">
      <c r="G903" s="471"/>
      <c r="T903" s="484"/>
      <c r="Z903" s="539"/>
      <c r="BH903" s="504"/>
      <c r="CZ903" s="575"/>
    </row>
    <row r="904" spans="7:104">
      <c r="G904" s="471"/>
      <c r="T904" s="484"/>
      <c r="Z904" s="539"/>
      <c r="BH904" s="504"/>
      <c r="CZ904" s="575"/>
    </row>
    <row r="905" spans="7:104">
      <c r="G905" s="471"/>
      <c r="T905" s="484"/>
      <c r="Z905" s="539"/>
      <c r="BH905" s="504"/>
      <c r="CZ905" s="575"/>
    </row>
    <row r="906" spans="7:104">
      <c r="G906" s="471"/>
      <c r="T906" s="484"/>
      <c r="Z906" s="539"/>
      <c r="BH906" s="504"/>
      <c r="CZ906" s="575"/>
    </row>
    <row r="907" spans="7:104">
      <c r="G907" s="471"/>
      <c r="T907" s="484"/>
      <c r="Z907" s="539"/>
      <c r="BH907" s="504"/>
      <c r="CZ907" s="575"/>
    </row>
    <row r="908" spans="7:104">
      <c r="G908" s="471"/>
      <c r="T908" s="484"/>
      <c r="Z908" s="539"/>
      <c r="BH908" s="504"/>
      <c r="CZ908" s="575"/>
    </row>
    <row r="909" spans="7:104">
      <c r="G909" s="471"/>
      <c r="T909" s="484"/>
      <c r="Z909" s="539"/>
      <c r="BH909" s="504"/>
      <c r="CZ909" s="575"/>
    </row>
    <row r="910" spans="7:104">
      <c r="G910" s="471"/>
      <c r="T910" s="484"/>
      <c r="Z910" s="539"/>
      <c r="BH910" s="504"/>
      <c r="CZ910" s="575"/>
    </row>
    <row r="911" spans="7:104">
      <c r="G911" s="471"/>
      <c r="T911" s="484"/>
      <c r="Z911" s="539"/>
      <c r="BH911" s="504"/>
      <c r="CZ911" s="575"/>
    </row>
    <row r="912" spans="7:104">
      <c r="G912" s="471"/>
      <c r="T912" s="484"/>
      <c r="Z912" s="539"/>
      <c r="BH912" s="504"/>
      <c r="CZ912" s="575"/>
    </row>
    <row r="913" spans="7:104">
      <c r="G913" s="471"/>
      <c r="T913" s="484"/>
      <c r="Z913" s="539"/>
      <c r="BH913" s="504"/>
      <c r="CZ913" s="575"/>
    </row>
    <row r="914" spans="7:104">
      <c r="G914" s="471"/>
      <c r="T914" s="484"/>
      <c r="Z914" s="539"/>
      <c r="BH914" s="504"/>
      <c r="CZ914" s="575"/>
    </row>
    <row r="915" spans="7:104">
      <c r="G915" s="471"/>
      <c r="T915" s="484"/>
      <c r="Z915" s="539"/>
      <c r="BH915" s="504"/>
      <c r="CZ915" s="575"/>
    </row>
    <row r="916" spans="7:104">
      <c r="G916" s="471"/>
      <c r="T916" s="484"/>
      <c r="Z916" s="539"/>
      <c r="BH916" s="504"/>
      <c r="CZ916" s="575"/>
    </row>
    <row r="917" spans="7:104">
      <c r="G917" s="471"/>
      <c r="T917" s="484"/>
      <c r="Z917" s="539"/>
      <c r="BH917" s="504"/>
      <c r="CZ917" s="575"/>
    </row>
    <row r="918" spans="7:104">
      <c r="G918" s="471"/>
      <c r="T918" s="484"/>
      <c r="Z918" s="539"/>
      <c r="BH918" s="504"/>
      <c r="CZ918" s="575"/>
    </row>
    <row r="919" spans="7:104">
      <c r="G919" s="471"/>
      <c r="T919" s="484"/>
      <c r="Z919" s="539"/>
      <c r="BH919" s="504"/>
      <c r="CZ919" s="575"/>
    </row>
    <row r="920" spans="7:104">
      <c r="G920" s="471"/>
      <c r="T920" s="484"/>
      <c r="Z920" s="539"/>
      <c r="BH920" s="504"/>
      <c r="CZ920" s="575"/>
    </row>
    <row r="921" spans="7:104">
      <c r="G921" s="471"/>
      <c r="T921" s="484"/>
      <c r="Z921" s="539"/>
      <c r="BH921" s="504"/>
      <c r="CZ921" s="575"/>
    </row>
    <row r="922" spans="7:104">
      <c r="G922" s="471"/>
      <c r="T922" s="484"/>
      <c r="Z922" s="539"/>
      <c r="BH922" s="504"/>
      <c r="CZ922" s="575"/>
    </row>
    <row r="923" spans="7:104">
      <c r="G923" s="471"/>
      <c r="T923" s="484"/>
      <c r="Z923" s="539"/>
      <c r="BH923" s="504"/>
      <c r="CZ923" s="575"/>
    </row>
    <row r="924" spans="7:104">
      <c r="G924" s="471"/>
      <c r="T924" s="484"/>
      <c r="Z924" s="539"/>
      <c r="BH924" s="504"/>
      <c r="CZ924" s="575"/>
    </row>
    <row r="925" spans="7:104">
      <c r="G925" s="471"/>
      <c r="T925" s="484"/>
      <c r="Z925" s="539"/>
      <c r="BH925" s="504"/>
      <c r="CZ925" s="575"/>
    </row>
    <row r="926" spans="7:104">
      <c r="G926" s="471"/>
      <c r="T926" s="484"/>
      <c r="Z926" s="539"/>
      <c r="BH926" s="504"/>
      <c r="CZ926" s="575"/>
    </row>
    <row r="927" spans="7:104">
      <c r="G927" s="471"/>
      <c r="T927" s="484"/>
      <c r="Z927" s="539"/>
      <c r="BH927" s="504"/>
      <c r="CZ927" s="575"/>
    </row>
    <row r="928" spans="7:104">
      <c r="G928" s="471"/>
      <c r="T928" s="484"/>
      <c r="Z928" s="539"/>
      <c r="BH928" s="504"/>
      <c r="CZ928" s="575"/>
    </row>
    <row r="929" spans="7:104">
      <c r="G929" s="471"/>
      <c r="T929" s="484"/>
      <c r="Z929" s="539"/>
      <c r="BH929" s="504"/>
      <c r="CZ929" s="575"/>
    </row>
    <row r="930" spans="7:104">
      <c r="G930" s="471"/>
      <c r="T930" s="484"/>
      <c r="Z930" s="539"/>
      <c r="BH930" s="504"/>
      <c r="CZ930" s="575"/>
    </row>
    <row r="931" spans="7:104">
      <c r="G931" s="471"/>
      <c r="T931" s="484"/>
      <c r="Z931" s="539"/>
      <c r="BH931" s="504"/>
      <c r="CZ931" s="575"/>
    </row>
    <row r="932" spans="7:104">
      <c r="G932" s="471"/>
      <c r="T932" s="484"/>
      <c r="Z932" s="539"/>
      <c r="BH932" s="504"/>
      <c r="CZ932" s="575"/>
    </row>
    <row r="933" spans="7:104">
      <c r="G933" s="471"/>
      <c r="T933" s="484"/>
      <c r="Z933" s="539"/>
      <c r="BH933" s="504"/>
      <c r="CZ933" s="575"/>
    </row>
    <row r="934" spans="7:104">
      <c r="G934" s="471"/>
      <c r="T934" s="484"/>
      <c r="Z934" s="539"/>
      <c r="BH934" s="504"/>
      <c r="CZ934" s="575"/>
    </row>
    <row r="935" spans="7:104">
      <c r="G935" s="471"/>
      <c r="T935" s="484"/>
      <c r="Z935" s="539"/>
      <c r="BH935" s="504"/>
      <c r="CZ935" s="575"/>
    </row>
    <row r="936" spans="7:104">
      <c r="G936" s="471"/>
      <c r="T936" s="484"/>
      <c r="Z936" s="539"/>
      <c r="BH936" s="504"/>
      <c r="CZ936" s="575"/>
    </row>
    <row r="937" spans="7:104">
      <c r="G937" s="471"/>
      <c r="T937" s="484"/>
      <c r="Z937" s="539"/>
      <c r="BH937" s="504"/>
      <c r="CZ937" s="575"/>
    </row>
    <row r="938" spans="7:104">
      <c r="G938" s="471"/>
      <c r="T938" s="484"/>
      <c r="Z938" s="539"/>
      <c r="BH938" s="504"/>
      <c r="CZ938" s="575"/>
    </row>
    <row r="939" spans="7:104">
      <c r="G939" s="471"/>
      <c r="T939" s="484"/>
      <c r="Z939" s="539"/>
      <c r="BH939" s="504"/>
      <c r="CZ939" s="575"/>
    </row>
    <row r="940" spans="7:104">
      <c r="G940" s="471"/>
      <c r="T940" s="484"/>
      <c r="Z940" s="539"/>
      <c r="BH940" s="504"/>
      <c r="CZ940" s="575"/>
    </row>
    <row r="941" spans="7:104">
      <c r="G941" s="471"/>
      <c r="T941" s="484"/>
      <c r="Z941" s="539"/>
      <c r="BH941" s="504"/>
      <c r="CZ941" s="575"/>
    </row>
    <row r="942" spans="7:104">
      <c r="G942" s="472"/>
      <c r="H942" s="473"/>
      <c r="S942" s="485"/>
      <c r="Z942" s="539"/>
      <c r="BH942" s="504"/>
      <c r="CZ942" s="577"/>
    </row>
    <row r="943" spans="7:104">
      <c r="G943" s="472"/>
      <c r="H943" s="473"/>
      <c r="S943" s="485"/>
      <c r="Z943" s="539"/>
      <c r="BH943" s="504"/>
      <c r="CZ943" s="577"/>
    </row>
    <row r="944" spans="7:104">
      <c r="G944" s="472"/>
      <c r="H944" s="473"/>
      <c r="S944" s="485"/>
      <c r="Z944" s="539"/>
      <c r="BH944" s="504"/>
      <c r="CZ944" s="577"/>
    </row>
    <row r="945" spans="7:104">
      <c r="G945" s="472"/>
      <c r="H945" s="473"/>
      <c r="S945" s="485"/>
      <c r="Z945" s="539"/>
      <c r="BH945" s="504"/>
      <c r="CZ945" s="577"/>
    </row>
    <row r="946" spans="7:104">
      <c r="G946" s="472"/>
      <c r="H946" s="473"/>
      <c r="S946" s="485"/>
      <c r="Z946" s="539"/>
      <c r="BH946" s="504"/>
      <c r="CZ946" s="577"/>
    </row>
    <row r="947" spans="7:104">
      <c r="G947" s="472"/>
      <c r="H947" s="473"/>
      <c r="S947" s="485"/>
      <c r="Z947" s="539"/>
      <c r="BH947" s="504"/>
      <c r="CZ947" s="577"/>
    </row>
    <row r="948" spans="7:104">
      <c r="G948" s="472"/>
      <c r="H948" s="473"/>
      <c r="S948" s="485"/>
      <c r="Z948" s="539"/>
      <c r="BH948" s="504"/>
      <c r="CZ948" s="577"/>
    </row>
    <row r="949" spans="7:104">
      <c r="G949" s="472"/>
      <c r="H949" s="473"/>
      <c r="S949" s="485"/>
      <c r="Z949" s="539"/>
      <c r="BH949" s="504"/>
      <c r="CZ949" s="577"/>
    </row>
    <row r="950" spans="7:104">
      <c r="G950" s="472"/>
      <c r="H950" s="473"/>
      <c r="S950" s="485"/>
      <c r="Z950" s="539"/>
      <c r="BH950" s="504"/>
      <c r="CZ950" s="577"/>
    </row>
    <row r="951" spans="7:104">
      <c r="G951" s="472"/>
      <c r="H951" s="473"/>
      <c r="S951" s="485"/>
      <c r="Z951" s="539"/>
      <c r="BH951" s="504"/>
      <c r="CZ951" s="577"/>
    </row>
    <row r="952" spans="7:104">
      <c r="G952" s="472"/>
      <c r="H952" s="473"/>
      <c r="S952" s="485"/>
      <c r="Z952" s="539"/>
      <c r="BH952" s="504"/>
      <c r="CZ952" s="577"/>
    </row>
    <row r="953" spans="7:104">
      <c r="G953" s="472"/>
      <c r="H953" s="473"/>
      <c r="S953" s="485"/>
      <c r="Z953" s="539"/>
      <c r="BH953" s="504"/>
      <c r="CZ953" s="577"/>
    </row>
    <row r="954" spans="7:104">
      <c r="G954" s="472"/>
      <c r="H954" s="473"/>
      <c r="S954" s="485"/>
      <c r="Z954" s="539"/>
      <c r="BH954" s="504"/>
      <c r="CZ954" s="577"/>
    </row>
    <row r="955" spans="7:104">
      <c r="G955" s="472"/>
      <c r="H955" s="473"/>
      <c r="S955" s="485"/>
      <c r="Z955" s="539"/>
      <c r="BH955" s="504"/>
      <c r="CZ955" s="577"/>
    </row>
    <row r="956" spans="7:104">
      <c r="G956" s="472"/>
      <c r="H956" s="473"/>
      <c r="S956" s="485"/>
      <c r="Z956" s="539"/>
      <c r="BH956" s="504"/>
      <c r="CZ956" s="577"/>
    </row>
    <row r="957" spans="7:104">
      <c r="G957" s="472"/>
      <c r="H957" s="473"/>
      <c r="S957" s="485"/>
      <c r="Z957" s="539"/>
      <c r="BH957" s="504"/>
      <c r="CZ957" s="577"/>
    </row>
    <row r="958" spans="7:104">
      <c r="G958" s="472"/>
      <c r="H958" s="473"/>
      <c r="S958" s="485"/>
      <c r="Z958" s="539"/>
      <c r="BH958" s="504"/>
      <c r="CZ958" s="577"/>
    </row>
    <row r="959" spans="7:104">
      <c r="G959" s="472"/>
      <c r="H959" s="473"/>
      <c r="S959" s="485"/>
      <c r="Z959" s="539"/>
      <c r="BH959" s="504"/>
      <c r="CZ959" s="577"/>
    </row>
    <row r="960" spans="7:104">
      <c r="G960" s="472"/>
      <c r="H960" s="473"/>
      <c r="S960" s="485"/>
      <c r="Z960" s="539"/>
      <c r="BH960" s="504"/>
      <c r="CZ960" s="577"/>
    </row>
    <row r="961" spans="7:104">
      <c r="G961" s="472"/>
      <c r="H961" s="473"/>
      <c r="S961" s="485"/>
      <c r="Z961" s="539"/>
      <c r="BH961" s="504"/>
      <c r="CZ961" s="577"/>
    </row>
    <row r="962" spans="7:104">
      <c r="G962" s="472"/>
      <c r="H962" s="473"/>
      <c r="S962" s="485"/>
      <c r="Z962" s="539"/>
      <c r="BH962" s="504"/>
      <c r="CZ962" s="577"/>
    </row>
    <row r="963" spans="7:104">
      <c r="G963" s="472"/>
      <c r="H963" s="473"/>
      <c r="S963" s="485"/>
      <c r="Z963" s="539"/>
      <c r="BH963" s="504"/>
      <c r="CZ963" s="577"/>
    </row>
    <row r="964" spans="7:104">
      <c r="G964" s="472"/>
      <c r="H964" s="473"/>
      <c r="S964" s="485"/>
      <c r="Z964" s="539"/>
      <c r="BH964" s="504"/>
      <c r="CZ964" s="577"/>
    </row>
    <row r="965" spans="7:104">
      <c r="G965" s="472"/>
      <c r="H965" s="473"/>
      <c r="S965" s="485"/>
      <c r="Z965" s="539"/>
      <c r="BH965" s="504"/>
      <c r="CZ965" s="577"/>
    </row>
    <row r="966" spans="7:104">
      <c r="G966" s="472"/>
      <c r="H966" s="473"/>
      <c r="S966" s="485"/>
      <c r="Z966" s="539"/>
      <c r="BH966" s="504"/>
      <c r="CZ966" s="577"/>
    </row>
    <row r="967" spans="7:104">
      <c r="G967" s="472"/>
      <c r="H967" s="473"/>
      <c r="S967" s="485"/>
      <c r="Z967" s="539"/>
      <c r="BH967" s="504"/>
      <c r="CZ967" s="577"/>
    </row>
    <row r="968" spans="7:104">
      <c r="G968" s="472"/>
      <c r="H968" s="473"/>
      <c r="S968" s="485"/>
      <c r="Z968" s="539"/>
      <c r="BH968" s="504"/>
      <c r="CZ968" s="577"/>
    </row>
    <row r="969" spans="7:104">
      <c r="G969" s="472"/>
      <c r="H969" s="473"/>
      <c r="S969" s="485"/>
      <c r="Z969" s="539"/>
      <c r="BH969" s="504"/>
      <c r="CZ969" s="577"/>
    </row>
    <row r="970" spans="7:104">
      <c r="G970" s="472"/>
      <c r="H970" s="473"/>
      <c r="S970" s="485"/>
      <c r="Z970" s="539"/>
      <c r="BH970" s="504"/>
      <c r="CZ970" s="577"/>
    </row>
    <row r="971" spans="7:104">
      <c r="G971" s="472"/>
      <c r="H971" s="473"/>
      <c r="S971" s="485"/>
      <c r="Z971" s="539"/>
      <c r="BH971" s="504"/>
      <c r="CZ971" s="577"/>
    </row>
    <row r="972" spans="7:104">
      <c r="G972" s="472"/>
      <c r="H972" s="473"/>
      <c r="S972" s="485"/>
      <c r="Z972" s="539"/>
      <c r="BH972" s="504"/>
      <c r="CZ972" s="577"/>
    </row>
    <row r="973" spans="7:104">
      <c r="G973" s="472"/>
      <c r="H973" s="473"/>
      <c r="S973" s="485"/>
      <c r="Z973" s="539"/>
      <c r="BH973" s="504"/>
      <c r="CZ973" s="577"/>
    </row>
    <row r="974" spans="7:104">
      <c r="G974" s="472"/>
      <c r="H974" s="473"/>
      <c r="S974" s="485"/>
      <c r="Z974" s="539"/>
      <c r="BH974" s="504"/>
      <c r="CZ974" s="577"/>
    </row>
    <row r="975" spans="7:104">
      <c r="G975" s="472"/>
      <c r="H975" s="473"/>
      <c r="S975" s="485"/>
      <c r="Z975" s="539"/>
      <c r="BH975" s="504"/>
      <c r="CZ975" s="577"/>
    </row>
    <row r="976" spans="7:104">
      <c r="G976" s="472"/>
      <c r="H976" s="473"/>
      <c r="S976" s="485"/>
      <c r="Z976" s="539"/>
      <c r="BH976" s="504"/>
      <c r="CZ976" s="577"/>
    </row>
    <row r="977" spans="7:104">
      <c r="G977" s="472"/>
      <c r="H977" s="473"/>
      <c r="S977" s="485"/>
      <c r="Z977" s="539"/>
      <c r="BH977" s="504"/>
      <c r="CZ977" s="577"/>
    </row>
    <row r="978" spans="7:104">
      <c r="G978" s="472"/>
      <c r="H978" s="473"/>
      <c r="S978" s="485"/>
      <c r="Z978" s="539"/>
      <c r="BH978" s="504"/>
      <c r="CZ978" s="577"/>
    </row>
    <row r="979" spans="7:104">
      <c r="G979" s="472"/>
      <c r="H979" s="473"/>
      <c r="S979" s="485"/>
      <c r="Z979" s="539"/>
      <c r="BH979" s="504"/>
      <c r="CZ979" s="577"/>
    </row>
    <row r="980" spans="7:104">
      <c r="G980" s="472"/>
      <c r="H980" s="473"/>
      <c r="S980" s="485"/>
      <c r="Z980" s="539"/>
      <c r="BH980" s="504"/>
      <c r="CZ980" s="577"/>
    </row>
    <row r="981" spans="7:104">
      <c r="G981" s="472"/>
      <c r="H981" s="473"/>
      <c r="S981" s="485"/>
      <c r="Z981" s="539"/>
      <c r="BH981" s="504"/>
      <c r="CZ981" s="577"/>
    </row>
    <row r="982" spans="7:104">
      <c r="G982" s="472"/>
      <c r="H982" s="473"/>
      <c r="S982" s="485"/>
      <c r="Z982" s="539"/>
      <c r="BH982" s="504"/>
      <c r="CZ982" s="577"/>
    </row>
    <row r="983" spans="7:104">
      <c r="G983" s="472"/>
      <c r="H983" s="473"/>
      <c r="S983" s="485"/>
      <c r="Z983" s="539"/>
      <c r="BH983" s="504"/>
      <c r="CZ983" s="577"/>
    </row>
    <row r="984" spans="7:104">
      <c r="G984" s="472"/>
      <c r="H984" s="473"/>
      <c r="S984" s="485"/>
      <c r="Z984" s="539"/>
      <c r="BH984" s="504"/>
      <c r="CZ984" s="577"/>
    </row>
    <row r="985" spans="7:104">
      <c r="G985" s="472"/>
      <c r="H985" s="473"/>
      <c r="S985" s="485"/>
      <c r="Z985" s="539"/>
      <c r="BH985" s="504"/>
      <c r="CZ985" s="577"/>
    </row>
    <row r="986" spans="7:104">
      <c r="G986" s="472"/>
      <c r="H986" s="473"/>
      <c r="S986" s="485"/>
      <c r="Z986" s="539"/>
      <c r="BH986" s="504"/>
      <c r="CZ986" s="577"/>
    </row>
    <row r="987" spans="7:104">
      <c r="G987" s="472"/>
      <c r="H987" s="473"/>
      <c r="S987" s="485"/>
      <c r="Z987" s="539"/>
      <c r="BH987" s="504"/>
      <c r="CZ987" s="577"/>
    </row>
    <row r="988" spans="7:104">
      <c r="G988" s="472"/>
      <c r="H988" s="473"/>
      <c r="S988" s="485"/>
      <c r="Z988" s="539"/>
      <c r="BH988" s="504"/>
      <c r="CZ988" s="577"/>
    </row>
    <row r="989" spans="7:104">
      <c r="G989" s="472"/>
      <c r="H989" s="473"/>
      <c r="S989" s="485"/>
      <c r="Z989" s="539"/>
      <c r="BH989" s="504"/>
      <c r="CZ989" s="577"/>
    </row>
    <row r="990" spans="7:104">
      <c r="G990" s="472"/>
      <c r="H990" s="473"/>
      <c r="S990" s="485"/>
      <c r="Z990" s="539"/>
      <c r="BH990" s="504"/>
      <c r="CZ990" s="577"/>
    </row>
    <row r="991" spans="7:104">
      <c r="G991" s="472"/>
      <c r="H991" s="473"/>
      <c r="S991" s="485"/>
      <c r="Z991" s="539"/>
      <c r="BH991" s="504"/>
      <c r="CZ991" s="577"/>
    </row>
    <row r="992" spans="7:104">
      <c r="G992" s="472"/>
      <c r="H992" s="473"/>
      <c r="S992" s="485"/>
      <c r="Z992" s="539"/>
      <c r="BH992" s="504"/>
      <c r="CZ992" s="577"/>
    </row>
    <row r="993" spans="7:104">
      <c r="G993" s="472"/>
      <c r="H993" s="473"/>
      <c r="S993" s="485"/>
      <c r="Z993" s="539"/>
      <c r="BH993" s="504"/>
      <c r="CZ993" s="577"/>
    </row>
    <row r="994" spans="7:104">
      <c r="G994" s="472"/>
      <c r="H994" s="473"/>
      <c r="S994" s="485"/>
      <c r="Z994" s="539"/>
      <c r="BH994" s="504"/>
      <c r="CZ994" s="577"/>
    </row>
    <row r="995" spans="7:104">
      <c r="G995" s="472"/>
      <c r="H995" s="473"/>
      <c r="S995" s="485"/>
      <c r="Z995" s="539"/>
      <c r="BH995" s="504"/>
      <c r="CZ995" s="577"/>
    </row>
    <row r="996" spans="7:104">
      <c r="G996" s="472"/>
      <c r="H996" s="473"/>
      <c r="S996" s="485"/>
      <c r="Z996" s="539"/>
      <c r="BH996" s="504"/>
      <c r="CZ996" s="577"/>
    </row>
    <row r="997" spans="7:104">
      <c r="G997" s="472"/>
      <c r="H997" s="473"/>
      <c r="S997" s="485"/>
      <c r="Z997" s="539"/>
      <c r="BH997" s="504"/>
      <c r="CZ997" s="577"/>
    </row>
    <row r="998" spans="7:104">
      <c r="G998" s="472"/>
      <c r="H998" s="473"/>
      <c r="S998" s="485"/>
      <c r="Z998" s="539"/>
      <c r="BH998" s="504"/>
      <c r="CZ998" s="577"/>
    </row>
    <row r="999" spans="7:104">
      <c r="G999" s="472"/>
      <c r="H999" s="473"/>
      <c r="S999" s="485"/>
      <c r="Z999" s="539"/>
      <c r="BH999" s="504"/>
      <c r="CZ999" s="577"/>
    </row>
    <row r="1000" spans="7:104">
      <c r="G1000" s="472"/>
      <c r="H1000" s="473"/>
      <c r="S1000" s="485"/>
      <c r="Z1000" s="539"/>
      <c r="BH1000" s="504"/>
      <c r="CZ1000" s="577"/>
    </row>
    <row r="1001" spans="7:104">
      <c r="G1001" s="472"/>
      <c r="H1001" s="473"/>
      <c r="S1001" s="485"/>
      <c r="Z1001" s="539"/>
      <c r="BH1001" s="504"/>
      <c r="CZ1001" s="577"/>
    </row>
    <row r="1002" spans="7:104">
      <c r="G1002" s="472"/>
      <c r="H1002" s="473"/>
      <c r="S1002" s="485"/>
      <c r="Z1002" s="539"/>
      <c r="BH1002" s="504"/>
      <c r="CZ1002" s="577"/>
    </row>
    <row r="1003" spans="7:104">
      <c r="G1003" s="472"/>
      <c r="H1003" s="473"/>
      <c r="S1003" s="485"/>
      <c r="Z1003" s="539"/>
      <c r="BH1003" s="504"/>
      <c r="CZ1003" s="577"/>
    </row>
    <row r="1004" spans="7:104">
      <c r="G1004" s="472"/>
      <c r="H1004" s="473"/>
      <c r="S1004" s="485"/>
      <c r="Z1004" s="539"/>
      <c r="BH1004" s="504"/>
      <c r="CZ1004" s="577"/>
    </row>
    <row r="1005" spans="7:104">
      <c r="G1005" s="472"/>
      <c r="H1005" s="473"/>
      <c r="S1005" s="485"/>
      <c r="Z1005" s="539"/>
      <c r="BH1005" s="504"/>
      <c r="CZ1005" s="577"/>
    </row>
    <row r="1006" spans="7:104">
      <c r="G1006" s="472"/>
      <c r="H1006" s="473"/>
      <c r="S1006" s="485"/>
      <c r="Z1006" s="539"/>
      <c r="BH1006" s="504"/>
      <c r="CZ1006" s="577"/>
    </row>
    <row r="1007" spans="7:104">
      <c r="G1007" s="472"/>
      <c r="H1007" s="473"/>
      <c r="S1007" s="485"/>
      <c r="Z1007" s="539"/>
      <c r="BH1007" s="504"/>
      <c r="CZ1007" s="577"/>
    </row>
    <row r="1008" spans="7:104">
      <c r="G1008" s="472"/>
      <c r="H1008" s="473"/>
      <c r="S1008" s="485"/>
      <c r="Z1008" s="539"/>
      <c r="BH1008" s="504"/>
      <c r="CZ1008" s="577"/>
    </row>
    <row r="1009" spans="7:104">
      <c r="G1009" s="472"/>
      <c r="H1009" s="473"/>
      <c r="S1009" s="485"/>
      <c r="Z1009" s="539"/>
      <c r="BH1009" s="504"/>
      <c r="CZ1009" s="577"/>
    </row>
    <row r="1010" spans="7:104">
      <c r="G1010" s="472"/>
      <c r="H1010" s="473"/>
      <c r="S1010" s="485"/>
      <c r="Z1010" s="539"/>
      <c r="BH1010" s="504"/>
      <c r="CZ1010" s="577"/>
    </row>
    <row r="1011" spans="7:104">
      <c r="G1011" s="472"/>
      <c r="H1011" s="473"/>
      <c r="S1011" s="485"/>
      <c r="Z1011" s="539"/>
      <c r="BH1011" s="504"/>
      <c r="CZ1011" s="577"/>
    </row>
    <row r="1012" spans="7:104">
      <c r="G1012" s="472"/>
      <c r="H1012" s="473"/>
      <c r="S1012" s="485"/>
      <c r="Z1012" s="539"/>
      <c r="BH1012" s="504"/>
      <c r="CZ1012" s="577"/>
    </row>
    <row r="1013" spans="7:104">
      <c r="G1013" s="472"/>
      <c r="H1013" s="473"/>
      <c r="S1013" s="485"/>
      <c r="Z1013" s="539"/>
      <c r="BH1013" s="504"/>
      <c r="CZ1013" s="577"/>
    </row>
    <row r="1014" spans="7:104">
      <c r="G1014" s="472"/>
      <c r="H1014" s="473"/>
      <c r="S1014" s="485"/>
      <c r="Z1014" s="539"/>
      <c r="BH1014" s="504"/>
      <c r="CZ1014" s="577"/>
    </row>
    <row r="1015" spans="7:104">
      <c r="G1015" s="472"/>
      <c r="H1015" s="473"/>
      <c r="S1015" s="485"/>
      <c r="Z1015" s="539"/>
      <c r="BH1015" s="504"/>
      <c r="CZ1015" s="577"/>
    </row>
    <row r="1016" spans="7:104">
      <c r="G1016" s="472"/>
      <c r="H1016" s="473"/>
      <c r="S1016" s="485"/>
      <c r="Z1016" s="539"/>
      <c r="BH1016" s="504"/>
      <c r="CZ1016" s="577"/>
    </row>
    <row r="1017" spans="7:104">
      <c r="G1017" s="472"/>
      <c r="H1017" s="473"/>
      <c r="S1017" s="485"/>
      <c r="Z1017" s="539"/>
      <c r="BH1017" s="504"/>
      <c r="CZ1017" s="577"/>
    </row>
    <row r="1018" spans="7:104">
      <c r="G1018" s="472"/>
      <c r="H1018" s="473"/>
      <c r="S1018" s="485"/>
      <c r="Z1018" s="539"/>
      <c r="BH1018" s="504"/>
      <c r="CZ1018" s="577"/>
    </row>
    <row r="1019" spans="7:104">
      <c r="G1019" s="472"/>
      <c r="H1019" s="473"/>
      <c r="S1019" s="485"/>
      <c r="Z1019" s="539"/>
      <c r="BH1019" s="504"/>
      <c r="CZ1019" s="577"/>
    </row>
    <row r="1020" spans="7:104">
      <c r="G1020" s="472"/>
      <c r="H1020" s="473"/>
      <c r="S1020" s="485"/>
      <c r="Z1020" s="539"/>
      <c r="BH1020" s="504"/>
      <c r="CZ1020" s="577"/>
    </row>
    <row r="1021" spans="7:104">
      <c r="G1021" s="472"/>
      <c r="H1021" s="473"/>
      <c r="S1021" s="485"/>
      <c r="Z1021" s="539"/>
      <c r="BH1021" s="504"/>
      <c r="CZ1021" s="577"/>
    </row>
    <row r="1022" spans="7:104">
      <c r="G1022" s="472"/>
      <c r="H1022" s="473"/>
      <c r="S1022" s="485"/>
      <c r="Z1022" s="539"/>
      <c r="BH1022" s="504"/>
      <c r="CZ1022" s="577"/>
    </row>
    <row r="1023" spans="7:104">
      <c r="G1023" s="472"/>
      <c r="H1023" s="473"/>
      <c r="S1023" s="485"/>
      <c r="Z1023" s="539"/>
      <c r="BH1023" s="504"/>
      <c r="CZ1023" s="577"/>
    </row>
    <row r="1024" spans="7:104">
      <c r="G1024" s="472"/>
      <c r="H1024" s="473"/>
      <c r="S1024" s="485"/>
      <c r="Z1024" s="539"/>
      <c r="BH1024" s="504"/>
      <c r="CZ1024" s="577"/>
    </row>
    <row r="1025" spans="7:104">
      <c r="G1025" s="472"/>
      <c r="H1025" s="473"/>
      <c r="S1025" s="485"/>
      <c r="Z1025" s="539"/>
      <c r="BH1025" s="504"/>
      <c r="CZ1025" s="577"/>
    </row>
    <row r="1026" spans="7:104">
      <c r="G1026" s="472"/>
      <c r="H1026" s="473"/>
      <c r="S1026" s="485"/>
      <c r="Z1026" s="539"/>
      <c r="BH1026" s="504"/>
      <c r="CZ1026" s="577"/>
    </row>
    <row r="1027" spans="7:104">
      <c r="G1027" s="472"/>
      <c r="H1027" s="473"/>
      <c r="S1027" s="485"/>
      <c r="Z1027" s="539"/>
      <c r="BH1027" s="504"/>
      <c r="CZ1027" s="577"/>
    </row>
    <row r="1028" spans="7:104">
      <c r="G1028" s="472"/>
      <c r="H1028" s="473"/>
      <c r="S1028" s="485"/>
      <c r="Z1028" s="539"/>
      <c r="BH1028" s="504"/>
      <c r="CZ1028" s="577"/>
    </row>
    <row r="1029" spans="7:104">
      <c r="G1029" s="472"/>
      <c r="H1029" s="473"/>
      <c r="S1029" s="485"/>
      <c r="Z1029" s="539"/>
      <c r="BH1029" s="504"/>
      <c r="CZ1029" s="577"/>
    </row>
    <row r="1030" spans="7:104">
      <c r="G1030" s="472"/>
      <c r="H1030" s="473"/>
      <c r="S1030" s="485"/>
      <c r="Z1030" s="539"/>
      <c r="BH1030" s="504"/>
      <c r="CZ1030" s="577"/>
    </row>
    <row r="1031" spans="7:104">
      <c r="G1031" s="472"/>
      <c r="H1031" s="473"/>
      <c r="S1031" s="485"/>
      <c r="Z1031" s="539"/>
      <c r="BH1031" s="504"/>
      <c r="CZ1031" s="577"/>
    </row>
    <row r="1032" spans="7:104">
      <c r="G1032" s="472"/>
      <c r="H1032" s="473"/>
      <c r="S1032" s="485"/>
      <c r="Z1032" s="539"/>
      <c r="BH1032" s="504"/>
      <c r="CZ1032" s="577"/>
    </row>
    <row r="1033" spans="7:104">
      <c r="G1033" s="472"/>
      <c r="H1033" s="473"/>
      <c r="S1033" s="485"/>
      <c r="Z1033" s="539"/>
      <c r="BH1033" s="504"/>
      <c r="CZ1033" s="577"/>
    </row>
    <row r="1034" spans="7:104">
      <c r="G1034" s="472"/>
      <c r="H1034" s="473"/>
      <c r="S1034" s="485"/>
      <c r="Z1034" s="539"/>
      <c r="BH1034" s="504"/>
      <c r="CZ1034" s="577"/>
    </row>
    <row r="1035" spans="7:104">
      <c r="G1035" s="472"/>
      <c r="H1035" s="473"/>
      <c r="S1035" s="485"/>
      <c r="Z1035" s="539"/>
      <c r="BH1035" s="504"/>
      <c r="CZ1035" s="577"/>
    </row>
    <row r="1036" spans="7:104">
      <c r="G1036" s="472"/>
      <c r="H1036" s="473"/>
      <c r="S1036" s="485"/>
      <c r="Z1036" s="539"/>
      <c r="BH1036" s="504"/>
      <c r="CZ1036" s="577"/>
    </row>
    <row r="1037" spans="7:104">
      <c r="G1037" s="472"/>
      <c r="H1037" s="473"/>
      <c r="S1037" s="485"/>
      <c r="Z1037" s="539"/>
      <c r="BH1037" s="504"/>
      <c r="CZ1037" s="577"/>
    </row>
    <row r="1038" spans="7:104">
      <c r="G1038" s="472"/>
      <c r="H1038" s="473"/>
      <c r="S1038" s="485"/>
      <c r="Z1038" s="539"/>
      <c r="BH1038" s="504"/>
      <c r="CZ1038" s="577"/>
    </row>
    <row r="1039" spans="7:104">
      <c r="G1039" s="472"/>
      <c r="H1039" s="473"/>
      <c r="S1039" s="485"/>
      <c r="Z1039" s="539"/>
      <c r="BH1039" s="504"/>
      <c r="CZ1039" s="577"/>
    </row>
    <row r="1040" spans="7:104">
      <c r="G1040" s="472"/>
      <c r="H1040" s="473"/>
      <c r="S1040" s="485"/>
      <c r="Z1040" s="539"/>
      <c r="BH1040" s="504"/>
      <c r="CZ1040" s="577"/>
    </row>
    <row r="1041" spans="7:104">
      <c r="G1041" s="472"/>
      <c r="H1041" s="473"/>
      <c r="S1041" s="485"/>
      <c r="Z1041" s="539"/>
      <c r="BH1041" s="504"/>
      <c r="CZ1041" s="577"/>
    </row>
    <row r="1042" spans="7:104">
      <c r="G1042" s="472"/>
      <c r="H1042" s="473"/>
      <c r="S1042" s="485"/>
      <c r="Z1042" s="539"/>
      <c r="BH1042" s="504"/>
      <c r="CZ1042" s="577"/>
    </row>
    <row r="1043" spans="7:104">
      <c r="G1043" s="472"/>
      <c r="H1043" s="473"/>
      <c r="S1043" s="485"/>
      <c r="Z1043" s="539"/>
      <c r="BH1043" s="504"/>
      <c r="CZ1043" s="577"/>
    </row>
    <row r="1044" spans="7:104">
      <c r="G1044" s="472"/>
      <c r="H1044" s="473"/>
      <c r="S1044" s="485"/>
      <c r="Z1044" s="539"/>
      <c r="BH1044" s="504"/>
      <c r="CZ1044" s="577"/>
    </row>
    <row r="1045" spans="7:104">
      <c r="G1045" s="472"/>
      <c r="H1045" s="473"/>
      <c r="S1045" s="485"/>
      <c r="Z1045" s="539"/>
      <c r="BH1045" s="504"/>
      <c r="CZ1045" s="577"/>
    </row>
    <row r="1046" spans="7:104">
      <c r="G1046" s="472"/>
      <c r="H1046" s="473"/>
      <c r="S1046" s="485"/>
      <c r="Z1046" s="539"/>
      <c r="BH1046" s="504"/>
      <c r="CZ1046" s="577"/>
    </row>
    <row r="1047" spans="7:104">
      <c r="G1047" s="472"/>
      <c r="H1047" s="473"/>
      <c r="S1047" s="485"/>
      <c r="Z1047" s="539"/>
      <c r="BH1047" s="504"/>
      <c r="CZ1047" s="577"/>
    </row>
    <row r="1048" spans="7:104">
      <c r="G1048" s="472"/>
      <c r="H1048" s="473"/>
      <c r="S1048" s="485"/>
      <c r="Z1048" s="539"/>
      <c r="BH1048" s="504"/>
      <c r="CZ1048" s="577"/>
    </row>
    <row r="1049" spans="7:104">
      <c r="G1049" s="472"/>
      <c r="H1049" s="473"/>
      <c r="S1049" s="485"/>
      <c r="Z1049" s="539"/>
      <c r="BH1049" s="504"/>
      <c r="CZ1049" s="577"/>
    </row>
    <row r="1050" spans="7:104">
      <c r="G1050" s="472"/>
      <c r="H1050" s="473"/>
      <c r="S1050" s="485"/>
      <c r="Z1050" s="539"/>
      <c r="BH1050" s="504"/>
      <c r="CZ1050" s="577"/>
    </row>
    <row r="1051" spans="7:104">
      <c r="G1051" s="472"/>
      <c r="H1051" s="473"/>
      <c r="S1051" s="485"/>
      <c r="Z1051" s="539"/>
      <c r="BH1051" s="504"/>
      <c r="CZ1051" s="577"/>
    </row>
    <row r="1052" spans="7:104">
      <c r="G1052" s="472"/>
      <c r="H1052" s="473"/>
      <c r="S1052" s="485"/>
      <c r="Z1052" s="539"/>
      <c r="BH1052" s="504"/>
      <c r="CZ1052" s="577"/>
    </row>
    <row r="1053" spans="7:104">
      <c r="G1053" s="472"/>
      <c r="H1053" s="473"/>
      <c r="S1053" s="485"/>
      <c r="Z1053" s="539"/>
      <c r="BH1053" s="504"/>
      <c r="CZ1053" s="577"/>
    </row>
    <row r="1054" spans="7:104">
      <c r="G1054" s="472"/>
      <c r="H1054" s="473"/>
      <c r="S1054" s="485"/>
      <c r="Z1054" s="539"/>
      <c r="BH1054" s="504"/>
      <c r="CZ1054" s="577"/>
    </row>
    <row r="1055" spans="7:104">
      <c r="G1055" s="472"/>
      <c r="H1055" s="473"/>
      <c r="S1055" s="485"/>
      <c r="Z1055" s="539"/>
      <c r="BH1055" s="504"/>
      <c r="CZ1055" s="577"/>
    </row>
    <row r="1056" spans="7:104">
      <c r="G1056" s="472"/>
      <c r="H1056" s="473"/>
      <c r="S1056" s="485"/>
      <c r="Z1056" s="539"/>
      <c r="BH1056" s="504"/>
      <c r="CZ1056" s="577"/>
    </row>
    <row r="1057" spans="7:104">
      <c r="G1057" s="472"/>
      <c r="H1057" s="473"/>
      <c r="S1057" s="485"/>
      <c r="Z1057" s="539"/>
      <c r="BH1057" s="504"/>
      <c r="CZ1057" s="577"/>
    </row>
    <row r="1058" spans="7:104">
      <c r="G1058" s="472"/>
      <c r="H1058" s="473"/>
      <c r="S1058" s="485"/>
      <c r="Z1058" s="539"/>
      <c r="BH1058" s="504"/>
      <c r="CZ1058" s="577"/>
    </row>
    <row r="1059" spans="7:104">
      <c r="G1059" s="472"/>
      <c r="H1059" s="473"/>
      <c r="S1059" s="485"/>
      <c r="Z1059" s="539"/>
      <c r="BH1059" s="504"/>
      <c r="CZ1059" s="577"/>
    </row>
    <row r="1060" spans="7:104">
      <c r="G1060" s="472"/>
      <c r="H1060" s="473"/>
      <c r="S1060" s="485"/>
      <c r="Z1060" s="539"/>
      <c r="BH1060" s="504"/>
      <c r="CZ1060" s="577"/>
    </row>
    <row r="1061" spans="7:104">
      <c r="G1061" s="472"/>
      <c r="H1061" s="473"/>
      <c r="S1061" s="485"/>
      <c r="Z1061" s="539"/>
      <c r="BH1061" s="504"/>
      <c r="CZ1061" s="577"/>
    </row>
    <row r="1062" spans="7:104">
      <c r="G1062" s="472"/>
      <c r="H1062" s="473"/>
      <c r="S1062" s="485"/>
      <c r="Z1062" s="539"/>
      <c r="BH1062" s="504"/>
      <c r="CZ1062" s="577"/>
    </row>
    <row r="1063" spans="7:104">
      <c r="G1063" s="472"/>
      <c r="H1063" s="473"/>
      <c r="S1063" s="485"/>
      <c r="Z1063" s="539"/>
      <c r="BH1063" s="504"/>
      <c r="CZ1063" s="577"/>
    </row>
    <row r="1064" spans="7:104">
      <c r="G1064" s="472"/>
      <c r="H1064" s="473"/>
      <c r="S1064" s="485"/>
      <c r="Z1064" s="539"/>
      <c r="BH1064" s="504"/>
      <c r="CZ1064" s="577"/>
    </row>
    <row r="1065" spans="7:104">
      <c r="G1065" s="472"/>
      <c r="H1065" s="473"/>
      <c r="S1065" s="485"/>
      <c r="Z1065" s="539"/>
      <c r="BH1065" s="504"/>
      <c r="CZ1065" s="577"/>
    </row>
    <row r="1066" spans="7:104">
      <c r="G1066" s="472"/>
      <c r="H1066" s="473"/>
      <c r="S1066" s="485"/>
      <c r="Z1066" s="539"/>
      <c r="BH1066" s="504"/>
      <c r="CZ1066" s="577"/>
    </row>
    <row r="1067" spans="7:104">
      <c r="G1067" s="472"/>
      <c r="H1067" s="473"/>
      <c r="S1067" s="485"/>
      <c r="Z1067" s="539"/>
      <c r="BH1067" s="504"/>
      <c r="CZ1067" s="577"/>
    </row>
    <row r="1068" spans="7:104">
      <c r="G1068" s="472"/>
      <c r="H1068" s="473"/>
      <c r="S1068" s="485"/>
      <c r="Z1068" s="539"/>
      <c r="CZ1068" s="577"/>
    </row>
    <row r="1069" spans="7:104">
      <c r="G1069" s="472"/>
      <c r="H1069" s="473"/>
      <c r="S1069" s="485"/>
      <c r="Z1069" s="539"/>
      <c r="CZ1069" s="577"/>
    </row>
    <row r="1070" spans="7:104">
      <c r="G1070" s="472"/>
      <c r="H1070" s="473"/>
      <c r="S1070" s="485"/>
      <c r="Z1070" s="539"/>
      <c r="CZ1070" s="577"/>
    </row>
    <row r="1071" spans="7:104">
      <c r="G1071" s="472"/>
      <c r="H1071" s="473"/>
      <c r="S1071" s="485"/>
      <c r="Z1071" s="539"/>
      <c r="CZ1071" s="577"/>
    </row>
    <row r="1072" spans="7:104">
      <c r="G1072" s="472"/>
      <c r="H1072" s="473"/>
      <c r="S1072" s="485"/>
      <c r="Z1072" s="539"/>
      <c r="CZ1072" s="577"/>
    </row>
    <row r="1073" spans="7:104">
      <c r="G1073" s="472"/>
      <c r="H1073" s="473"/>
      <c r="S1073" s="485"/>
      <c r="Z1073" s="539"/>
      <c r="CZ1073" s="577"/>
    </row>
    <row r="1074" spans="7:104">
      <c r="G1074" s="472"/>
      <c r="H1074" s="473"/>
      <c r="S1074" s="485"/>
      <c r="Z1074" s="539"/>
      <c r="CZ1074" s="577"/>
    </row>
    <row r="1075" spans="7:104">
      <c r="G1075" s="472"/>
      <c r="H1075" s="473"/>
      <c r="S1075" s="485"/>
      <c r="Z1075" s="539"/>
      <c r="CZ1075" s="577"/>
    </row>
    <row r="1076" spans="7:104">
      <c r="G1076" s="472"/>
      <c r="H1076" s="473"/>
      <c r="S1076" s="485"/>
      <c r="Z1076" s="539"/>
      <c r="CZ1076" s="577"/>
    </row>
    <row r="1077" spans="7:104">
      <c r="G1077" s="472"/>
      <c r="H1077" s="473"/>
      <c r="S1077" s="485"/>
      <c r="Z1077" s="539"/>
      <c r="CZ1077" s="577"/>
    </row>
    <row r="1078" spans="7:104">
      <c r="G1078" s="472"/>
      <c r="H1078" s="473"/>
      <c r="S1078" s="485"/>
      <c r="Z1078" s="539"/>
      <c r="CZ1078" s="577"/>
    </row>
    <row r="1079" spans="7:104">
      <c r="G1079" s="472"/>
      <c r="H1079" s="473"/>
      <c r="S1079" s="485"/>
      <c r="Z1079" s="539"/>
      <c r="CZ1079" s="577"/>
    </row>
    <row r="1080" spans="7:104">
      <c r="G1080" s="472"/>
      <c r="H1080" s="473"/>
      <c r="S1080" s="485"/>
      <c r="Z1080" s="539"/>
      <c r="CZ1080" s="577"/>
    </row>
    <row r="1081" spans="7:104">
      <c r="G1081" s="472"/>
      <c r="H1081" s="473"/>
      <c r="S1081" s="485"/>
      <c r="Z1081" s="539"/>
      <c r="CZ1081" s="577"/>
    </row>
    <row r="1082" spans="7:104">
      <c r="G1082" s="472"/>
      <c r="H1082" s="473"/>
      <c r="S1082" s="485"/>
      <c r="Z1082" s="539"/>
      <c r="CZ1082" s="577"/>
    </row>
    <row r="1083" spans="7:104">
      <c r="G1083" s="472"/>
      <c r="H1083" s="473"/>
      <c r="S1083" s="485"/>
      <c r="Z1083" s="539"/>
      <c r="CZ1083" s="577"/>
    </row>
    <row r="1084" spans="7:104">
      <c r="G1084" s="472"/>
      <c r="H1084" s="473"/>
      <c r="S1084" s="485"/>
      <c r="Z1084" s="539"/>
      <c r="CZ1084" s="577"/>
    </row>
    <row r="1085" spans="7:104">
      <c r="G1085" s="472"/>
      <c r="H1085" s="473"/>
      <c r="S1085" s="485"/>
      <c r="Z1085" s="539"/>
      <c r="CZ1085" s="577"/>
    </row>
    <row r="1086" spans="7:104">
      <c r="G1086" s="472"/>
      <c r="H1086" s="473"/>
      <c r="S1086" s="485"/>
      <c r="Z1086" s="539"/>
      <c r="CZ1086" s="577"/>
    </row>
    <row r="1087" spans="7:104">
      <c r="G1087" s="472"/>
      <c r="H1087" s="473"/>
      <c r="S1087" s="485"/>
      <c r="Z1087" s="539"/>
      <c r="CZ1087" s="577"/>
    </row>
    <row r="1088" spans="7:104">
      <c r="G1088" s="472"/>
      <c r="H1088" s="473"/>
      <c r="S1088" s="485"/>
      <c r="Z1088" s="539"/>
      <c r="CZ1088" s="577"/>
    </row>
    <row r="1089" spans="7:104">
      <c r="G1089" s="472"/>
      <c r="H1089" s="473"/>
      <c r="S1089" s="485"/>
      <c r="Z1089" s="539"/>
      <c r="CZ1089" s="577"/>
    </row>
    <row r="1090" spans="7:104">
      <c r="G1090" s="472"/>
      <c r="H1090" s="473"/>
      <c r="S1090" s="485"/>
      <c r="Z1090" s="539"/>
      <c r="CZ1090" s="577"/>
    </row>
    <row r="1091" spans="7:104">
      <c r="G1091" s="472"/>
      <c r="H1091" s="473"/>
      <c r="S1091" s="485"/>
      <c r="Z1091" s="539"/>
      <c r="CZ1091" s="577"/>
    </row>
    <row r="1092" spans="7:104">
      <c r="G1092" s="472"/>
      <c r="H1092" s="473"/>
      <c r="S1092" s="485"/>
      <c r="Z1092" s="539"/>
      <c r="CZ1092" s="577"/>
    </row>
    <row r="1093" spans="7:104">
      <c r="G1093" s="472"/>
      <c r="H1093" s="473"/>
      <c r="S1093" s="485"/>
      <c r="Z1093" s="539"/>
      <c r="CZ1093" s="577"/>
    </row>
    <row r="1094" spans="7:104">
      <c r="G1094" s="472"/>
      <c r="H1094" s="473"/>
      <c r="S1094" s="485"/>
      <c r="Z1094" s="539"/>
      <c r="CZ1094" s="577"/>
    </row>
    <row r="1095" spans="7:104">
      <c r="G1095" s="472"/>
      <c r="H1095" s="473"/>
      <c r="S1095" s="485"/>
      <c r="Z1095" s="539"/>
      <c r="CZ1095" s="577"/>
    </row>
    <row r="1096" spans="7:104">
      <c r="G1096" s="472"/>
      <c r="H1096" s="473"/>
      <c r="S1096" s="485"/>
      <c r="Z1096" s="539"/>
      <c r="CZ1096" s="577"/>
    </row>
    <row r="1097" spans="7:104">
      <c r="G1097" s="472"/>
      <c r="H1097" s="473"/>
      <c r="S1097" s="485"/>
      <c r="Z1097" s="539"/>
      <c r="CZ1097" s="577"/>
    </row>
    <row r="1098" spans="7:104">
      <c r="G1098" s="472"/>
      <c r="H1098" s="473"/>
      <c r="S1098" s="485"/>
      <c r="Z1098" s="539"/>
      <c r="CZ1098" s="577"/>
    </row>
    <row r="1099" spans="7:104">
      <c r="G1099" s="472"/>
      <c r="H1099" s="473"/>
      <c r="S1099" s="485"/>
      <c r="Z1099" s="539"/>
      <c r="CZ1099" s="577"/>
    </row>
    <row r="1100" spans="7:104">
      <c r="G1100" s="472"/>
      <c r="H1100" s="473"/>
      <c r="S1100" s="485"/>
      <c r="Z1100" s="539"/>
      <c r="CZ1100" s="577"/>
    </row>
    <row r="1101" spans="7:104">
      <c r="G1101" s="472"/>
      <c r="H1101" s="473"/>
      <c r="S1101" s="485"/>
      <c r="Z1101" s="539"/>
      <c r="CZ1101" s="577"/>
    </row>
    <row r="1102" spans="7:104">
      <c r="G1102" s="472"/>
      <c r="H1102" s="473"/>
      <c r="S1102" s="485"/>
      <c r="Z1102" s="539"/>
      <c r="CZ1102" s="577"/>
    </row>
    <row r="1103" spans="7:104">
      <c r="G1103" s="472"/>
      <c r="H1103" s="473"/>
      <c r="S1103" s="485"/>
      <c r="Z1103" s="539"/>
      <c r="CZ1103" s="577"/>
    </row>
    <row r="1104" spans="7:104">
      <c r="G1104" s="472"/>
      <c r="H1104" s="473"/>
      <c r="S1104" s="485"/>
      <c r="Z1104" s="539"/>
      <c r="CZ1104" s="577"/>
    </row>
    <row r="1105" spans="7:104">
      <c r="G1105" s="472"/>
      <c r="H1105" s="473"/>
      <c r="S1105" s="485"/>
      <c r="Z1105" s="539"/>
      <c r="CZ1105" s="577"/>
    </row>
    <row r="1106" spans="7:104">
      <c r="G1106" s="472"/>
      <c r="H1106" s="473"/>
      <c r="S1106" s="485"/>
      <c r="Z1106" s="539"/>
      <c r="CZ1106" s="577"/>
    </row>
    <row r="1107" spans="7:104">
      <c r="G1107" s="472"/>
      <c r="H1107" s="473"/>
      <c r="S1107" s="485"/>
      <c r="Z1107" s="539"/>
      <c r="CZ1107" s="577"/>
    </row>
    <row r="1108" spans="7:104">
      <c r="G1108" s="472"/>
      <c r="H1108" s="473"/>
      <c r="S1108" s="485"/>
      <c r="Z1108" s="539"/>
      <c r="CZ1108" s="577"/>
    </row>
    <row r="1109" spans="7:104">
      <c r="G1109" s="472"/>
      <c r="H1109" s="473"/>
      <c r="S1109" s="485"/>
      <c r="Z1109" s="539"/>
      <c r="CZ1109" s="577"/>
    </row>
    <row r="1110" spans="7:104">
      <c r="G1110" s="472"/>
      <c r="H1110" s="473"/>
      <c r="S1110" s="485"/>
      <c r="Z1110" s="539"/>
      <c r="CZ1110" s="577"/>
    </row>
    <row r="1111" spans="7:104">
      <c r="G1111" s="472"/>
      <c r="H1111" s="473"/>
      <c r="S1111" s="485"/>
      <c r="Z1111" s="539"/>
      <c r="CZ1111" s="577"/>
    </row>
    <row r="1112" spans="7:104">
      <c r="G1112" s="472"/>
      <c r="H1112" s="473"/>
      <c r="S1112" s="485"/>
      <c r="Z1112" s="539"/>
      <c r="CZ1112" s="577"/>
    </row>
    <row r="1113" spans="7:104">
      <c r="G1113" s="472"/>
      <c r="H1113" s="473"/>
      <c r="S1113" s="485"/>
      <c r="Z1113" s="539"/>
      <c r="CZ1113" s="577"/>
    </row>
    <row r="1114" spans="7:104">
      <c r="G1114" s="472"/>
      <c r="H1114" s="473"/>
      <c r="S1114" s="485"/>
      <c r="Z1114" s="539"/>
      <c r="CZ1114" s="577"/>
    </row>
    <row r="1115" spans="7:104">
      <c r="G1115" s="472"/>
      <c r="H1115" s="473"/>
      <c r="S1115" s="485"/>
      <c r="Z1115" s="539"/>
      <c r="CZ1115" s="577"/>
    </row>
    <row r="1116" spans="7:104">
      <c r="G1116" s="472"/>
      <c r="H1116" s="473"/>
      <c r="S1116" s="485"/>
      <c r="Z1116" s="539"/>
      <c r="CZ1116" s="577"/>
    </row>
    <row r="1117" spans="7:104">
      <c r="G1117" s="472"/>
      <c r="H1117" s="473"/>
      <c r="S1117" s="485"/>
      <c r="Z1117" s="539"/>
      <c r="CZ1117" s="577"/>
    </row>
    <row r="1118" spans="7:104">
      <c r="G1118" s="472"/>
      <c r="H1118" s="473"/>
      <c r="S1118" s="485"/>
      <c r="Z1118" s="539"/>
      <c r="CZ1118" s="577"/>
    </row>
    <row r="1119" spans="7:104">
      <c r="G1119" s="472"/>
      <c r="H1119" s="473"/>
      <c r="S1119" s="485"/>
      <c r="Z1119" s="539"/>
      <c r="CZ1119" s="577"/>
    </row>
    <row r="1120" spans="7:104">
      <c r="G1120" s="472"/>
      <c r="H1120" s="473"/>
      <c r="S1120" s="485"/>
      <c r="Z1120" s="539"/>
      <c r="CZ1120" s="577"/>
    </row>
    <row r="1121" spans="7:104">
      <c r="G1121" s="472"/>
      <c r="H1121" s="473"/>
      <c r="S1121" s="485"/>
      <c r="Z1121" s="539"/>
      <c r="CZ1121" s="577"/>
    </row>
    <row r="1122" spans="7:104">
      <c r="G1122" s="472"/>
      <c r="H1122" s="473"/>
      <c r="S1122" s="485"/>
      <c r="Z1122" s="539"/>
      <c r="CZ1122" s="577"/>
    </row>
    <row r="1123" spans="7:104">
      <c r="G1123" s="472"/>
      <c r="H1123" s="473"/>
      <c r="S1123" s="485"/>
      <c r="Z1123" s="539"/>
      <c r="CZ1123" s="577"/>
    </row>
    <row r="1124" spans="7:104">
      <c r="G1124" s="472"/>
      <c r="H1124" s="473"/>
      <c r="S1124" s="485"/>
      <c r="Z1124" s="539"/>
      <c r="CZ1124" s="577"/>
    </row>
    <row r="1125" spans="7:104">
      <c r="G1125" s="472"/>
      <c r="H1125" s="473"/>
      <c r="S1125" s="485"/>
      <c r="Z1125" s="539"/>
      <c r="CZ1125" s="577"/>
    </row>
    <row r="1126" spans="7:104">
      <c r="G1126" s="472"/>
      <c r="H1126" s="473"/>
      <c r="S1126" s="485"/>
      <c r="Z1126" s="539"/>
      <c r="CZ1126" s="577"/>
    </row>
    <row r="1127" spans="7:104">
      <c r="G1127" s="472"/>
      <c r="H1127" s="473"/>
      <c r="S1127" s="485"/>
      <c r="Z1127" s="539"/>
      <c r="CZ1127" s="577"/>
    </row>
    <row r="1128" spans="7:104">
      <c r="G1128" s="472"/>
      <c r="H1128" s="473"/>
      <c r="S1128" s="485"/>
      <c r="Z1128" s="539"/>
      <c r="CZ1128" s="577"/>
    </row>
    <row r="1129" spans="7:104">
      <c r="G1129" s="472"/>
      <c r="H1129" s="473"/>
      <c r="S1129" s="485"/>
      <c r="Z1129" s="539"/>
      <c r="CZ1129" s="577"/>
    </row>
    <row r="1130" spans="7:104">
      <c r="G1130" s="472"/>
      <c r="H1130" s="473"/>
      <c r="S1130" s="485"/>
      <c r="Z1130" s="539"/>
      <c r="CZ1130" s="577"/>
    </row>
    <row r="1131" spans="7:104">
      <c r="G1131" s="472"/>
      <c r="H1131" s="473"/>
      <c r="S1131" s="485"/>
      <c r="Z1131" s="539"/>
      <c r="CZ1131" s="577"/>
    </row>
    <row r="1132" spans="7:104">
      <c r="G1132" s="472"/>
      <c r="H1132" s="473"/>
      <c r="S1132" s="485"/>
      <c r="Z1132" s="539"/>
      <c r="CZ1132" s="577"/>
    </row>
    <row r="1133" spans="7:104">
      <c r="G1133" s="472"/>
      <c r="H1133" s="473"/>
      <c r="S1133" s="485"/>
      <c r="Z1133" s="539"/>
      <c r="CZ1133" s="577"/>
    </row>
    <row r="1134" spans="7:104">
      <c r="G1134" s="472"/>
      <c r="H1134" s="473"/>
      <c r="S1134" s="485"/>
      <c r="Z1134" s="539"/>
      <c r="CZ1134" s="577"/>
    </row>
    <row r="1135" spans="7:104">
      <c r="G1135" s="472"/>
      <c r="H1135" s="473"/>
      <c r="S1135" s="485"/>
      <c r="Z1135" s="539"/>
      <c r="CZ1135" s="577"/>
    </row>
    <row r="1136" spans="7:104">
      <c r="G1136" s="472"/>
      <c r="H1136" s="473"/>
      <c r="S1136" s="485"/>
      <c r="Z1136" s="539"/>
      <c r="CZ1136" s="577"/>
    </row>
    <row r="1137" spans="7:104">
      <c r="G1137" s="472"/>
      <c r="H1137" s="473"/>
      <c r="S1137" s="485"/>
      <c r="Z1137" s="539"/>
      <c r="CZ1137" s="577"/>
    </row>
    <row r="1138" spans="7:104">
      <c r="G1138" s="472"/>
      <c r="H1138" s="473"/>
      <c r="S1138" s="485"/>
      <c r="Z1138" s="539"/>
      <c r="CZ1138" s="577"/>
    </row>
    <row r="1139" spans="7:104">
      <c r="G1139" s="472"/>
      <c r="H1139" s="473"/>
      <c r="S1139" s="485"/>
      <c r="Z1139" s="539"/>
      <c r="CZ1139" s="577"/>
    </row>
    <row r="1140" spans="7:104">
      <c r="G1140" s="472"/>
      <c r="H1140" s="473"/>
      <c r="S1140" s="485"/>
      <c r="Z1140" s="539"/>
      <c r="CZ1140" s="577"/>
    </row>
    <row r="1141" spans="7:104">
      <c r="G1141" s="472"/>
      <c r="H1141" s="473"/>
      <c r="S1141" s="485"/>
      <c r="Z1141" s="539"/>
      <c r="CZ1141" s="577"/>
    </row>
    <row r="1142" spans="7:104">
      <c r="G1142" s="472"/>
      <c r="H1142" s="473"/>
      <c r="S1142" s="485"/>
      <c r="Z1142" s="539"/>
      <c r="CZ1142" s="577"/>
    </row>
    <row r="1143" spans="7:104">
      <c r="G1143" s="472"/>
      <c r="H1143" s="473"/>
      <c r="S1143" s="485"/>
      <c r="Z1143" s="539"/>
      <c r="CZ1143" s="577"/>
    </row>
    <row r="1144" spans="7:104">
      <c r="G1144" s="472"/>
      <c r="H1144" s="473"/>
      <c r="S1144" s="485"/>
      <c r="Z1144" s="539"/>
      <c r="CZ1144" s="577"/>
    </row>
    <row r="1145" spans="7:104">
      <c r="G1145" s="472"/>
      <c r="H1145" s="473"/>
      <c r="S1145" s="485"/>
      <c r="Z1145" s="539"/>
      <c r="CZ1145" s="577"/>
    </row>
    <row r="1146" spans="7:104">
      <c r="G1146" s="472"/>
      <c r="H1146" s="473"/>
      <c r="S1146" s="485"/>
      <c r="Z1146" s="539"/>
      <c r="CZ1146" s="577"/>
    </row>
    <row r="1147" spans="7:104">
      <c r="G1147" s="472"/>
      <c r="H1147" s="473"/>
      <c r="S1147" s="485"/>
      <c r="Z1147" s="539"/>
      <c r="CZ1147" s="577"/>
    </row>
    <row r="1148" spans="7:104">
      <c r="G1148" s="472"/>
      <c r="H1148" s="473"/>
      <c r="S1148" s="485"/>
      <c r="Z1148" s="539"/>
      <c r="CZ1148" s="577"/>
    </row>
    <row r="1149" spans="7:104">
      <c r="G1149" s="472"/>
      <c r="H1149" s="473"/>
      <c r="S1149" s="485"/>
      <c r="Z1149" s="539"/>
      <c r="CZ1149" s="577"/>
    </row>
    <row r="1150" spans="7:104">
      <c r="G1150" s="472"/>
      <c r="H1150" s="473"/>
      <c r="S1150" s="485"/>
      <c r="Z1150" s="539"/>
      <c r="CZ1150" s="577"/>
    </row>
    <row r="1151" spans="7:104">
      <c r="G1151" s="472"/>
      <c r="H1151" s="473"/>
      <c r="S1151" s="485"/>
      <c r="Z1151" s="539"/>
      <c r="CZ1151" s="577"/>
    </row>
    <row r="1152" spans="7:104">
      <c r="G1152" s="472"/>
      <c r="H1152" s="473"/>
      <c r="S1152" s="485"/>
      <c r="Z1152" s="539"/>
      <c r="CZ1152" s="577"/>
    </row>
    <row r="1153" spans="7:104">
      <c r="G1153" s="472"/>
      <c r="H1153" s="473"/>
      <c r="S1153" s="485"/>
      <c r="Z1153" s="539"/>
      <c r="CZ1153" s="577"/>
    </row>
    <row r="1154" spans="7:104">
      <c r="G1154" s="472"/>
      <c r="H1154" s="473"/>
      <c r="S1154" s="485"/>
      <c r="Z1154" s="539"/>
      <c r="CZ1154" s="577"/>
    </row>
    <row r="1155" spans="7:104">
      <c r="G1155" s="472"/>
      <c r="H1155" s="473"/>
      <c r="S1155" s="485"/>
      <c r="Z1155" s="539"/>
      <c r="CZ1155" s="577"/>
    </row>
    <row r="1156" spans="7:104">
      <c r="G1156" s="472"/>
      <c r="H1156" s="473"/>
      <c r="S1156" s="485"/>
      <c r="Z1156" s="539"/>
      <c r="CZ1156" s="577"/>
    </row>
    <row r="1157" spans="7:104">
      <c r="G1157" s="472"/>
      <c r="H1157" s="473"/>
      <c r="S1157" s="485"/>
      <c r="Z1157" s="539"/>
      <c r="CZ1157" s="577"/>
    </row>
    <row r="1158" spans="7:104">
      <c r="G1158" s="472"/>
      <c r="H1158" s="473"/>
      <c r="S1158" s="485"/>
      <c r="Z1158" s="539"/>
      <c r="CZ1158" s="577"/>
    </row>
    <row r="1159" spans="7:104">
      <c r="G1159" s="472"/>
      <c r="H1159" s="473"/>
      <c r="S1159" s="485"/>
      <c r="Z1159" s="539"/>
      <c r="CZ1159" s="577"/>
    </row>
    <row r="1160" spans="7:104">
      <c r="G1160" s="472"/>
      <c r="H1160" s="473"/>
      <c r="S1160" s="485"/>
      <c r="Z1160" s="539"/>
      <c r="CZ1160" s="577"/>
    </row>
    <row r="1161" spans="7:104">
      <c r="G1161" s="472"/>
      <c r="H1161" s="473"/>
      <c r="S1161" s="485"/>
      <c r="Z1161" s="539"/>
      <c r="CZ1161" s="577"/>
    </row>
    <row r="1162" spans="7:104">
      <c r="G1162" s="472"/>
      <c r="H1162" s="473"/>
      <c r="S1162" s="485"/>
      <c r="Z1162" s="539"/>
      <c r="CZ1162" s="577"/>
    </row>
    <row r="1163" spans="7:104">
      <c r="G1163" s="472"/>
      <c r="H1163" s="473"/>
      <c r="S1163" s="485"/>
      <c r="Z1163" s="539"/>
      <c r="CZ1163" s="577"/>
    </row>
    <row r="1164" spans="7:104">
      <c r="G1164" s="472"/>
      <c r="H1164" s="473"/>
      <c r="S1164" s="485"/>
      <c r="Z1164" s="539"/>
      <c r="CZ1164" s="577"/>
    </row>
    <row r="1165" spans="7:104">
      <c r="G1165" s="472"/>
      <c r="H1165" s="473"/>
      <c r="S1165" s="485"/>
      <c r="Z1165" s="539"/>
      <c r="CZ1165" s="577"/>
    </row>
    <row r="1166" spans="7:104">
      <c r="G1166" s="472"/>
      <c r="H1166" s="473"/>
      <c r="S1166" s="485"/>
      <c r="Z1166" s="539"/>
      <c r="CZ1166" s="577"/>
    </row>
    <row r="1167" spans="7:104">
      <c r="G1167" s="472"/>
      <c r="H1167" s="473"/>
      <c r="S1167" s="485"/>
      <c r="Z1167" s="539"/>
      <c r="CZ1167" s="577"/>
    </row>
    <row r="1168" spans="7:104">
      <c r="G1168" s="472"/>
      <c r="H1168" s="473"/>
      <c r="S1168" s="485"/>
      <c r="Z1168" s="539"/>
      <c r="CZ1168" s="577"/>
    </row>
    <row r="1169" spans="7:104">
      <c r="G1169" s="472"/>
      <c r="H1169" s="473"/>
      <c r="S1169" s="485"/>
      <c r="Z1169" s="539"/>
      <c r="CZ1169" s="577"/>
    </row>
    <row r="1170" spans="7:104">
      <c r="G1170" s="472"/>
      <c r="H1170" s="473"/>
      <c r="S1170" s="485"/>
      <c r="Z1170" s="539"/>
      <c r="CZ1170" s="577"/>
    </row>
    <row r="1171" spans="7:104">
      <c r="G1171" s="472"/>
      <c r="H1171" s="473"/>
      <c r="S1171" s="485"/>
      <c r="Z1171" s="539"/>
      <c r="CZ1171" s="577"/>
    </row>
    <row r="1172" spans="7:104">
      <c r="G1172" s="472"/>
      <c r="H1172" s="473"/>
      <c r="S1172" s="485"/>
      <c r="Z1172" s="539"/>
      <c r="CZ1172" s="577"/>
    </row>
    <row r="1173" spans="7:104">
      <c r="G1173" s="472"/>
      <c r="H1173" s="473"/>
      <c r="S1173" s="485"/>
      <c r="Z1173" s="539"/>
      <c r="CZ1173" s="577"/>
    </row>
    <row r="1174" spans="7:104">
      <c r="G1174" s="472"/>
      <c r="H1174" s="473"/>
      <c r="S1174" s="485"/>
      <c r="Z1174" s="539"/>
      <c r="CZ1174" s="577"/>
    </row>
    <row r="1175" spans="7:104">
      <c r="G1175" s="472"/>
      <c r="H1175" s="473"/>
      <c r="S1175" s="485"/>
      <c r="Z1175" s="539"/>
      <c r="CZ1175" s="577"/>
    </row>
    <row r="1176" spans="7:104">
      <c r="G1176" s="472"/>
      <c r="H1176" s="473"/>
      <c r="S1176" s="485"/>
      <c r="Z1176" s="539"/>
      <c r="CZ1176" s="577"/>
    </row>
    <row r="1177" spans="7:104">
      <c r="G1177" s="472"/>
      <c r="H1177" s="473"/>
      <c r="S1177" s="485"/>
      <c r="Z1177" s="539"/>
      <c r="CZ1177" s="577"/>
    </row>
    <row r="1178" spans="7:104">
      <c r="G1178" s="472"/>
      <c r="H1178" s="473"/>
      <c r="S1178" s="485"/>
      <c r="Z1178" s="539"/>
      <c r="CZ1178" s="577"/>
    </row>
    <row r="1179" spans="7:104">
      <c r="G1179" s="472"/>
      <c r="H1179" s="473"/>
      <c r="S1179" s="485"/>
      <c r="Z1179" s="539"/>
      <c r="CZ1179" s="577"/>
    </row>
    <row r="1180" spans="7:104">
      <c r="G1180" s="472"/>
      <c r="H1180" s="473"/>
      <c r="S1180" s="485"/>
      <c r="Z1180" s="539"/>
      <c r="CZ1180" s="577"/>
    </row>
    <row r="1181" spans="7:104">
      <c r="G1181" s="472"/>
      <c r="H1181" s="473"/>
      <c r="S1181" s="485"/>
      <c r="Z1181" s="539"/>
      <c r="CZ1181" s="577"/>
    </row>
    <row r="1182" spans="7:104">
      <c r="G1182" s="472"/>
      <c r="H1182" s="473"/>
      <c r="S1182" s="485"/>
      <c r="Z1182" s="539"/>
      <c r="CZ1182" s="577"/>
    </row>
    <row r="1183" spans="7:104">
      <c r="G1183" s="472"/>
      <c r="H1183" s="473"/>
      <c r="S1183" s="485"/>
      <c r="Z1183" s="539"/>
      <c r="CZ1183" s="577"/>
    </row>
    <row r="1184" spans="7:104">
      <c r="G1184" s="472"/>
      <c r="H1184" s="473"/>
      <c r="S1184" s="485"/>
      <c r="Z1184" s="539"/>
      <c r="CZ1184" s="577"/>
    </row>
    <row r="1185" spans="7:104">
      <c r="G1185" s="472"/>
      <c r="H1185" s="473"/>
      <c r="S1185" s="485"/>
      <c r="Z1185" s="539"/>
      <c r="CZ1185" s="577"/>
    </row>
    <row r="1186" spans="7:104">
      <c r="G1186" s="472"/>
      <c r="H1186" s="473"/>
      <c r="S1186" s="485"/>
      <c r="Z1186" s="539"/>
      <c r="CZ1186" s="577"/>
    </row>
    <row r="1187" spans="7:104">
      <c r="G1187" s="472"/>
      <c r="H1187" s="473"/>
      <c r="S1187" s="485"/>
      <c r="Z1187" s="539"/>
      <c r="CZ1187" s="577"/>
    </row>
    <row r="1188" spans="7:104">
      <c r="G1188" s="472"/>
      <c r="H1188" s="473"/>
      <c r="S1188" s="485"/>
      <c r="Z1188" s="539"/>
      <c r="CZ1188" s="577"/>
    </row>
    <row r="1189" spans="7:104">
      <c r="G1189" s="472"/>
      <c r="H1189" s="473"/>
      <c r="S1189" s="485"/>
      <c r="Z1189" s="539"/>
      <c r="CZ1189" s="577"/>
    </row>
    <row r="1190" spans="7:104">
      <c r="G1190" s="472"/>
      <c r="H1190" s="473"/>
      <c r="S1190" s="485"/>
      <c r="Z1190" s="539"/>
      <c r="CZ1190" s="577"/>
    </row>
    <row r="1191" spans="7:104">
      <c r="G1191" s="472"/>
      <c r="H1191" s="473"/>
      <c r="S1191" s="485"/>
      <c r="Z1191" s="539"/>
      <c r="CZ1191" s="577"/>
    </row>
    <row r="1192" spans="7:104">
      <c r="G1192" s="472"/>
      <c r="H1192" s="473"/>
      <c r="S1192" s="485"/>
      <c r="Z1192" s="539"/>
      <c r="CZ1192" s="577"/>
    </row>
    <row r="1193" spans="7:104">
      <c r="G1193" s="472"/>
      <c r="H1193" s="473"/>
      <c r="S1193" s="485"/>
      <c r="Z1193" s="539"/>
      <c r="CZ1193" s="577"/>
    </row>
    <row r="1194" spans="7:104">
      <c r="G1194" s="472"/>
      <c r="H1194" s="473"/>
      <c r="S1194" s="485"/>
      <c r="Z1194" s="539"/>
      <c r="CZ1194" s="577"/>
    </row>
    <row r="1195" spans="7:104">
      <c r="G1195" s="472"/>
      <c r="H1195" s="473"/>
      <c r="S1195" s="485"/>
      <c r="Z1195" s="539"/>
      <c r="CZ1195" s="577"/>
    </row>
    <row r="1196" spans="7:104">
      <c r="G1196" s="472"/>
      <c r="H1196" s="473"/>
      <c r="S1196" s="485"/>
      <c r="Z1196" s="539"/>
      <c r="CZ1196" s="577"/>
    </row>
    <row r="1197" spans="7:104">
      <c r="G1197" s="472"/>
      <c r="H1197" s="473"/>
      <c r="S1197" s="485"/>
      <c r="Z1197" s="539"/>
      <c r="CZ1197" s="577"/>
    </row>
    <row r="1198" spans="7:104">
      <c r="G1198" s="472"/>
      <c r="H1198" s="473"/>
      <c r="S1198" s="485"/>
      <c r="Z1198" s="539"/>
      <c r="CZ1198" s="577"/>
    </row>
    <row r="1199" spans="7:104">
      <c r="G1199" s="472"/>
      <c r="H1199" s="473"/>
      <c r="S1199" s="485"/>
      <c r="Z1199" s="539"/>
      <c r="CZ1199" s="577"/>
    </row>
    <row r="1200" spans="7:104">
      <c r="G1200" s="472"/>
      <c r="H1200" s="473"/>
      <c r="S1200" s="485"/>
      <c r="Z1200" s="539"/>
      <c r="CZ1200" s="577"/>
    </row>
    <row r="1201" spans="7:104">
      <c r="G1201" s="472"/>
      <c r="H1201" s="473"/>
      <c r="S1201" s="485"/>
      <c r="Z1201" s="539"/>
      <c r="CZ1201" s="577"/>
    </row>
    <row r="1202" spans="7:104">
      <c r="G1202" s="472"/>
      <c r="H1202" s="473"/>
      <c r="S1202" s="485"/>
      <c r="Z1202" s="539"/>
      <c r="CZ1202" s="577"/>
    </row>
    <row r="1203" spans="7:104">
      <c r="G1203" s="472"/>
      <c r="H1203" s="473"/>
      <c r="S1203" s="485"/>
      <c r="Z1203" s="539"/>
      <c r="CZ1203" s="577"/>
    </row>
    <row r="1204" spans="7:104">
      <c r="G1204" s="472"/>
      <c r="H1204" s="473"/>
      <c r="S1204" s="485"/>
      <c r="Z1204" s="539"/>
      <c r="CZ1204" s="577"/>
    </row>
    <row r="1205" spans="7:104">
      <c r="G1205" s="472"/>
      <c r="H1205" s="473"/>
      <c r="S1205" s="485"/>
      <c r="Z1205" s="539"/>
      <c r="CZ1205" s="577"/>
    </row>
    <row r="1206" spans="7:104">
      <c r="G1206" s="472"/>
      <c r="H1206" s="473"/>
      <c r="S1206" s="485"/>
      <c r="Z1206" s="539"/>
      <c r="CZ1206" s="577"/>
    </row>
    <row r="1207" spans="7:104">
      <c r="G1207" s="472"/>
      <c r="H1207" s="473"/>
      <c r="S1207" s="485"/>
      <c r="Z1207" s="539"/>
      <c r="CZ1207" s="577"/>
    </row>
    <row r="1208" spans="7:104">
      <c r="G1208" s="472"/>
      <c r="H1208" s="473"/>
      <c r="S1208" s="485"/>
      <c r="Z1208" s="539"/>
      <c r="CZ1208" s="577"/>
    </row>
    <row r="1209" spans="7:104">
      <c r="G1209" s="472"/>
      <c r="H1209" s="473"/>
      <c r="S1209" s="485"/>
      <c r="Z1209" s="539"/>
      <c r="CZ1209" s="577"/>
    </row>
    <row r="1210" spans="7:104">
      <c r="G1210" s="472"/>
      <c r="H1210" s="473"/>
      <c r="S1210" s="485"/>
      <c r="Z1210" s="539"/>
      <c r="CZ1210" s="577"/>
    </row>
    <row r="1211" spans="7:104">
      <c r="G1211" s="472"/>
      <c r="H1211" s="473"/>
      <c r="S1211" s="485"/>
      <c r="Z1211" s="539"/>
      <c r="CZ1211" s="577"/>
    </row>
    <row r="1212" spans="7:104">
      <c r="G1212" s="472"/>
      <c r="H1212" s="473"/>
      <c r="S1212" s="485"/>
      <c r="Z1212" s="539"/>
      <c r="CZ1212" s="577"/>
    </row>
    <row r="1213" spans="7:104">
      <c r="G1213" s="472"/>
      <c r="H1213" s="473"/>
      <c r="S1213" s="485"/>
      <c r="Z1213" s="539"/>
      <c r="CZ1213" s="577"/>
    </row>
    <row r="1214" spans="7:104">
      <c r="G1214" s="472"/>
      <c r="H1214" s="473"/>
      <c r="S1214" s="485"/>
      <c r="Z1214" s="539"/>
      <c r="CZ1214" s="577"/>
    </row>
    <row r="1215" spans="7:104">
      <c r="G1215" s="472"/>
      <c r="H1215" s="473"/>
      <c r="S1215" s="485"/>
      <c r="Z1215" s="539"/>
      <c r="CZ1215" s="577"/>
    </row>
    <row r="1216" spans="7:104">
      <c r="G1216" s="472"/>
      <c r="H1216" s="473"/>
      <c r="S1216" s="485"/>
      <c r="Z1216" s="539"/>
      <c r="CZ1216" s="577"/>
    </row>
    <row r="1217" spans="7:104">
      <c r="G1217" s="472"/>
      <c r="H1217" s="473"/>
      <c r="S1217" s="485"/>
      <c r="Z1217" s="539"/>
      <c r="CZ1217" s="577"/>
    </row>
    <row r="1218" spans="7:104">
      <c r="G1218" s="472"/>
      <c r="H1218" s="473"/>
      <c r="S1218" s="485"/>
      <c r="Z1218" s="539"/>
      <c r="CZ1218" s="577"/>
    </row>
    <row r="1219" spans="7:104">
      <c r="G1219" s="472"/>
      <c r="H1219" s="473"/>
      <c r="S1219" s="485"/>
      <c r="Z1219" s="539"/>
      <c r="CZ1219" s="577"/>
    </row>
    <row r="1220" spans="7:104">
      <c r="G1220" s="472"/>
      <c r="H1220" s="473"/>
      <c r="S1220" s="485"/>
      <c r="Z1220" s="539"/>
      <c r="CZ1220" s="577"/>
    </row>
    <row r="1221" spans="7:104">
      <c r="G1221" s="472"/>
      <c r="H1221" s="473"/>
      <c r="S1221" s="485"/>
      <c r="Z1221" s="539"/>
      <c r="CZ1221" s="577"/>
    </row>
    <row r="1222" spans="7:104">
      <c r="G1222" s="472"/>
      <c r="H1222" s="473"/>
      <c r="S1222" s="485"/>
      <c r="Z1222" s="539"/>
      <c r="CZ1222" s="577"/>
    </row>
    <row r="1223" spans="7:104">
      <c r="G1223" s="472"/>
      <c r="H1223" s="473"/>
      <c r="S1223" s="485"/>
      <c r="Z1223" s="539"/>
      <c r="CZ1223" s="577"/>
    </row>
    <row r="1224" spans="7:104">
      <c r="G1224" s="472"/>
      <c r="H1224" s="473"/>
      <c r="S1224" s="485"/>
      <c r="Z1224" s="539"/>
      <c r="CZ1224" s="577"/>
    </row>
    <row r="1225" spans="7:104">
      <c r="G1225" s="472"/>
      <c r="H1225" s="473"/>
      <c r="S1225" s="485"/>
      <c r="Z1225" s="539"/>
      <c r="CZ1225" s="577"/>
    </row>
    <row r="1226" spans="7:104">
      <c r="G1226" s="472"/>
      <c r="H1226" s="473"/>
      <c r="S1226" s="485"/>
      <c r="Z1226" s="539"/>
      <c r="CZ1226" s="577"/>
    </row>
    <row r="1227" spans="7:104">
      <c r="G1227" s="472"/>
      <c r="H1227" s="473"/>
      <c r="S1227" s="485"/>
      <c r="Z1227" s="539"/>
      <c r="CZ1227" s="577"/>
    </row>
    <row r="1228" spans="7:104">
      <c r="G1228" s="472"/>
      <c r="H1228" s="473"/>
      <c r="S1228" s="485"/>
      <c r="Z1228" s="539"/>
      <c r="CZ1228" s="577"/>
    </row>
    <row r="1229" spans="7:104">
      <c r="G1229" s="472"/>
      <c r="H1229" s="473"/>
      <c r="S1229" s="485"/>
      <c r="Z1229" s="539"/>
      <c r="CZ1229" s="577"/>
    </row>
    <row r="1230" spans="7:104">
      <c r="G1230" s="472"/>
      <c r="H1230" s="473"/>
      <c r="S1230" s="485"/>
      <c r="Z1230" s="539"/>
      <c r="CZ1230" s="577"/>
    </row>
    <row r="1231" spans="7:104">
      <c r="G1231" s="472"/>
      <c r="H1231" s="473"/>
      <c r="S1231" s="485"/>
      <c r="Z1231" s="539"/>
      <c r="CZ1231" s="577"/>
    </row>
    <row r="1232" spans="7:104">
      <c r="G1232" s="472"/>
      <c r="H1232" s="473"/>
      <c r="S1232" s="485"/>
      <c r="Z1232" s="539"/>
      <c r="CZ1232" s="577"/>
    </row>
    <row r="1233" spans="7:104">
      <c r="G1233" s="472"/>
      <c r="H1233" s="473"/>
      <c r="S1233" s="485"/>
      <c r="Z1233" s="539"/>
      <c r="CZ1233" s="577"/>
    </row>
    <row r="1234" spans="7:104">
      <c r="G1234" s="472"/>
      <c r="H1234" s="473"/>
      <c r="S1234" s="485"/>
      <c r="Z1234" s="539"/>
      <c r="CZ1234" s="577"/>
    </row>
    <row r="1235" spans="7:104">
      <c r="G1235" s="472"/>
      <c r="H1235" s="473"/>
      <c r="S1235" s="485"/>
      <c r="Z1235" s="539"/>
      <c r="CZ1235" s="577"/>
    </row>
    <row r="1236" spans="7:104">
      <c r="G1236" s="472"/>
      <c r="H1236" s="473"/>
      <c r="S1236" s="485"/>
      <c r="Z1236" s="539"/>
      <c r="CZ1236" s="577"/>
    </row>
    <row r="1237" spans="7:104">
      <c r="G1237" s="472"/>
      <c r="H1237" s="473"/>
      <c r="S1237" s="485"/>
      <c r="Z1237" s="539"/>
      <c r="CZ1237" s="577"/>
    </row>
    <row r="1238" spans="7:104">
      <c r="G1238" s="472"/>
      <c r="H1238" s="473"/>
      <c r="S1238" s="485"/>
      <c r="Z1238" s="539"/>
      <c r="CZ1238" s="577"/>
    </row>
    <row r="1239" spans="7:104">
      <c r="G1239" s="472"/>
      <c r="H1239" s="473"/>
      <c r="S1239" s="485"/>
      <c r="Z1239" s="539"/>
      <c r="CZ1239" s="577"/>
    </row>
    <row r="1240" spans="7:104">
      <c r="G1240" s="472"/>
      <c r="H1240" s="473"/>
      <c r="S1240" s="485"/>
      <c r="Z1240" s="539"/>
      <c r="CZ1240" s="577"/>
    </row>
    <row r="1241" spans="7:104">
      <c r="G1241" s="472"/>
      <c r="H1241" s="473"/>
      <c r="S1241" s="485"/>
      <c r="Z1241" s="539"/>
      <c r="CZ1241" s="577"/>
    </row>
    <row r="1242" spans="7:104">
      <c r="G1242" s="472"/>
      <c r="H1242" s="473"/>
      <c r="S1242" s="485"/>
      <c r="Z1242" s="539"/>
      <c r="CZ1242" s="577"/>
    </row>
    <row r="1243" spans="7:104">
      <c r="G1243" s="472"/>
      <c r="H1243" s="473"/>
      <c r="S1243" s="485"/>
      <c r="Z1243" s="539"/>
      <c r="CZ1243" s="577"/>
    </row>
    <row r="1244" spans="7:104">
      <c r="G1244" s="472"/>
      <c r="H1244" s="473"/>
      <c r="S1244" s="485"/>
      <c r="Z1244" s="539"/>
      <c r="CZ1244" s="577"/>
    </row>
    <row r="1245" spans="7:104">
      <c r="G1245" s="472"/>
      <c r="H1245" s="473"/>
      <c r="S1245" s="485"/>
      <c r="Z1245" s="539"/>
      <c r="CZ1245" s="577"/>
    </row>
    <row r="1246" spans="7:104">
      <c r="G1246" s="472"/>
      <c r="H1246" s="473"/>
      <c r="S1246" s="485"/>
      <c r="Z1246" s="539"/>
      <c r="CZ1246" s="577"/>
    </row>
    <row r="1247" spans="7:104">
      <c r="G1247" s="472"/>
      <c r="H1247" s="473"/>
      <c r="S1247" s="485"/>
      <c r="Z1247" s="539"/>
      <c r="CZ1247" s="577"/>
    </row>
    <row r="1248" spans="7:104">
      <c r="G1248" s="472"/>
      <c r="H1248" s="473"/>
      <c r="S1248" s="485"/>
      <c r="Z1248" s="539"/>
      <c r="CZ1248" s="577"/>
    </row>
    <row r="1249" spans="7:104">
      <c r="G1249" s="472"/>
      <c r="H1249" s="473"/>
      <c r="S1249" s="485"/>
      <c r="Z1249" s="539"/>
      <c r="CZ1249" s="577"/>
    </row>
    <row r="1250" spans="7:104">
      <c r="G1250" s="472"/>
      <c r="H1250" s="473"/>
      <c r="S1250" s="485"/>
      <c r="Z1250" s="539"/>
      <c r="CZ1250" s="577"/>
    </row>
    <row r="1251" spans="7:104">
      <c r="G1251" s="472"/>
      <c r="H1251" s="473"/>
      <c r="S1251" s="485"/>
      <c r="Z1251" s="539"/>
      <c r="CZ1251" s="577"/>
    </row>
    <row r="1252" spans="7:104">
      <c r="G1252" s="472"/>
      <c r="H1252" s="473"/>
      <c r="S1252" s="485"/>
      <c r="Z1252" s="539"/>
      <c r="CZ1252" s="577"/>
    </row>
    <row r="1253" spans="7:104">
      <c r="G1253" s="472"/>
      <c r="H1253" s="473"/>
      <c r="S1253" s="485"/>
      <c r="Z1253" s="539"/>
      <c r="CZ1253" s="577"/>
    </row>
    <row r="1254" spans="7:104">
      <c r="G1254" s="472"/>
      <c r="H1254" s="473"/>
      <c r="S1254" s="485"/>
      <c r="Z1254" s="539"/>
      <c r="CZ1254" s="577"/>
    </row>
    <row r="1255" spans="7:104">
      <c r="G1255" s="472"/>
      <c r="H1255" s="473"/>
      <c r="S1255" s="485"/>
      <c r="Z1255" s="539"/>
      <c r="CZ1255" s="577"/>
    </row>
    <row r="1256" spans="7:104">
      <c r="G1256" s="472"/>
      <c r="H1256" s="473"/>
      <c r="S1256" s="485"/>
      <c r="Z1256" s="539"/>
      <c r="CZ1256" s="577"/>
    </row>
    <row r="1257" spans="7:104">
      <c r="G1257" s="472"/>
      <c r="H1257" s="473"/>
      <c r="S1257" s="485"/>
      <c r="Z1257" s="539"/>
      <c r="CZ1257" s="577"/>
    </row>
    <row r="1258" spans="7:104">
      <c r="G1258" s="472"/>
      <c r="H1258" s="473"/>
      <c r="S1258" s="485"/>
      <c r="Z1258" s="539"/>
      <c r="CZ1258" s="577"/>
    </row>
    <row r="1259" spans="7:104">
      <c r="G1259" s="472"/>
      <c r="H1259" s="473"/>
      <c r="S1259" s="485"/>
      <c r="Z1259" s="539"/>
      <c r="CZ1259" s="577"/>
    </row>
    <row r="1260" spans="7:104">
      <c r="G1260" s="472"/>
      <c r="H1260" s="473"/>
      <c r="S1260" s="485"/>
      <c r="Z1260" s="539"/>
      <c r="CZ1260" s="577"/>
    </row>
    <row r="1261" spans="7:104">
      <c r="G1261" s="472"/>
      <c r="H1261" s="473"/>
      <c r="S1261" s="485"/>
      <c r="Z1261" s="539"/>
      <c r="CZ1261" s="577"/>
    </row>
    <row r="1262" spans="7:104">
      <c r="G1262" s="472"/>
      <c r="H1262" s="473"/>
      <c r="S1262" s="485"/>
      <c r="Z1262" s="539"/>
      <c r="CZ1262" s="577"/>
    </row>
    <row r="1263" spans="7:104">
      <c r="G1263" s="472"/>
      <c r="H1263" s="473"/>
      <c r="S1263" s="485"/>
      <c r="Z1263" s="539"/>
      <c r="CZ1263" s="577"/>
    </row>
    <row r="1264" spans="7:104">
      <c r="G1264" s="472"/>
      <c r="H1264" s="473"/>
      <c r="S1264" s="485"/>
      <c r="Z1264" s="539"/>
      <c r="CZ1264" s="577"/>
    </row>
    <row r="1265" spans="7:104">
      <c r="G1265" s="472"/>
      <c r="H1265" s="473"/>
      <c r="S1265" s="485"/>
      <c r="Z1265" s="539"/>
      <c r="CZ1265" s="577"/>
    </row>
    <row r="1266" spans="7:104">
      <c r="G1266" s="472"/>
      <c r="H1266" s="473"/>
      <c r="S1266" s="485"/>
      <c r="Z1266" s="539"/>
      <c r="CZ1266" s="577"/>
    </row>
    <row r="1267" spans="7:104">
      <c r="G1267" s="472"/>
      <c r="H1267" s="473"/>
      <c r="S1267" s="485"/>
      <c r="Z1267" s="539"/>
      <c r="CZ1267" s="577"/>
    </row>
    <row r="1268" spans="7:104">
      <c r="G1268" s="472"/>
      <c r="H1268" s="473"/>
      <c r="S1268" s="485"/>
      <c r="Z1268" s="539"/>
      <c r="CZ1268" s="577"/>
    </row>
    <row r="1269" spans="7:104">
      <c r="G1269" s="472"/>
      <c r="H1269" s="473"/>
      <c r="S1269" s="485"/>
      <c r="Z1269" s="539"/>
      <c r="CZ1269" s="577"/>
    </row>
    <row r="1270" spans="7:104">
      <c r="G1270" s="472"/>
      <c r="H1270" s="473"/>
      <c r="S1270" s="485"/>
      <c r="Z1270" s="539"/>
      <c r="CZ1270" s="577"/>
    </row>
    <row r="1271" spans="7:104">
      <c r="G1271" s="472"/>
      <c r="H1271" s="473"/>
      <c r="S1271" s="485"/>
      <c r="Z1271" s="539"/>
      <c r="CZ1271" s="577"/>
    </row>
    <row r="1272" spans="7:104">
      <c r="G1272" s="472"/>
      <c r="H1272" s="473"/>
      <c r="S1272" s="485"/>
      <c r="Z1272" s="539"/>
      <c r="CZ1272" s="577"/>
    </row>
    <row r="1273" spans="7:104">
      <c r="G1273" s="472"/>
      <c r="H1273" s="473"/>
      <c r="S1273" s="485"/>
      <c r="Z1273" s="539"/>
      <c r="CZ1273" s="577"/>
    </row>
    <row r="1274" spans="7:104">
      <c r="G1274" s="472"/>
      <c r="H1274" s="473"/>
      <c r="S1274" s="485"/>
      <c r="Z1274" s="539"/>
      <c r="CZ1274" s="577"/>
    </row>
    <row r="1275" spans="7:104">
      <c r="G1275" s="472"/>
      <c r="H1275" s="473"/>
      <c r="S1275" s="485"/>
      <c r="Z1275" s="539"/>
      <c r="CZ1275" s="577"/>
    </row>
    <row r="1276" spans="7:104">
      <c r="G1276" s="472"/>
      <c r="H1276" s="473"/>
      <c r="S1276" s="485"/>
      <c r="Z1276" s="539"/>
      <c r="CZ1276" s="577"/>
    </row>
    <row r="1277" spans="7:104">
      <c r="G1277" s="472"/>
      <c r="H1277" s="473"/>
      <c r="S1277" s="485"/>
      <c r="Z1277" s="539"/>
      <c r="CZ1277" s="577"/>
    </row>
    <row r="1278" spans="7:104">
      <c r="G1278" s="472"/>
      <c r="H1278" s="473"/>
      <c r="S1278" s="485"/>
      <c r="Z1278" s="539"/>
      <c r="CZ1278" s="577"/>
    </row>
    <row r="1279" spans="7:104">
      <c r="G1279" s="472"/>
      <c r="H1279" s="473"/>
      <c r="S1279" s="485"/>
      <c r="Z1279" s="539"/>
      <c r="CZ1279" s="577"/>
    </row>
    <row r="1280" spans="7:104">
      <c r="G1280" s="472"/>
      <c r="H1280" s="473"/>
      <c r="S1280" s="485"/>
      <c r="Z1280" s="539"/>
      <c r="CZ1280" s="577"/>
    </row>
    <row r="1281" spans="7:104">
      <c r="G1281" s="472"/>
      <c r="H1281" s="473"/>
      <c r="S1281" s="485"/>
      <c r="Z1281" s="539"/>
      <c r="CZ1281" s="577"/>
    </row>
    <row r="1282" spans="7:104">
      <c r="G1282" s="472"/>
      <c r="H1282" s="473"/>
      <c r="S1282" s="485"/>
      <c r="Z1282" s="539"/>
      <c r="CZ1282" s="577"/>
    </row>
    <row r="1283" spans="7:104">
      <c r="G1283" s="472"/>
      <c r="H1283" s="473"/>
      <c r="S1283" s="485"/>
      <c r="Z1283" s="539"/>
      <c r="CZ1283" s="577"/>
    </row>
    <row r="1284" spans="7:104">
      <c r="G1284" s="472"/>
      <c r="H1284" s="473"/>
      <c r="S1284" s="485"/>
      <c r="Z1284" s="539"/>
      <c r="CZ1284" s="577"/>
    </row>
    <row r="1285" spans="7:104">
      <c r="G1285" s="472"/>
      <c r="H1285" s="473"/>
      <c r="S1285" s="485"/>
      <c r="Z1285" s="539"/>
      <c r="CZ1285" s="577"/>
    </row>
    <row r="1286" spans="7:104">
      <c r="G1286" s="472"/>
      <c r="H1286" s="473"/>
      <c r="S1286" s="485"/>
      <c r="Z1286" s="539"/>
      <c r="CZ1286" s="577"/>
    </row>
    <row r="1287" spans="7:104">
      <c r="G1287" s="472"/>
      <c r="H1287" s="473"/>
      <c r="S1287" s="485"/>
      <c r="Z1287" s="539"/>
      <c r="CZ1287" s="577"/>
    </row>
    <row r="1288" spans="7:104">
      <c r="G1288" s="472"/>
      <c r="H1288" s="473"/>
      <c r="S1288" s="485"/>
      <c r="Z1288" s="539"/>
      <c r="CZ1288" s="577"/>
    </row>
    <row r="1289" spans="7:104">
      <c r="G1289" s="472"/>
      <c r="H1289" s="473"/>
      <c r="S1289" s="485"/>
      <c r="Z1289" s="539"/>
      <c r="CZ1289" s="577"/>
    </row>
    <row r="1290" spans="7:104">
      <c r="G1290" s="472"/>
      <c r="H1290" s="473"/>
      <c r="S1290" s="485"/>
      <c r="Z1290" s="539"/>
      <c r="CZ1290" s="577"/>
    </row>
    <row r="1291" spans="7:104">
      <c r="G1291" s="472"/>
      <c r="H1291" s="473"/>
      <c r="S1291" s="485"/>
      <c r="Z1291" s="539"/>
      <c r="CZ1291" s="577"/>
    </row>
    <row r="1292" spans="7:104">
      <c r="G1292" s="472"/>
      <c r="H1292" s="473"/>
      <c r="S1292" s="485"/>
      <c r="Z1292" s="539"/>
      <c r="CZ1292" s="577"/>
    </row>
    <row r="1293" spans="7:104">
      <c r="G1293" s="472"/>
      <c r="H1293" s="473"/>
      <c r="S1293" s="485"/>
      <c r="Z1293" s="539"/>
      <c r="CZ1293" s="577"/>
    </row>
    <row r="1294" spans="7:104">
      <c r="G1294" s="472"/>
      <c r="H1294" s="473"/>
      <c r="S1294" s="485"/>
      <c r="Z1294" s="539"/>
      <c r="CZ1294" s="577"/>
    </row>
    <row r="1295" spans="7:104">
      <c r="G1295" s="472"/>
      <c r="H1295" s="473"/>
      <c r="S1295" s="485"/>
      <c r="Z1295" s="539"/>
      <c r="CZ1295" s="577"/>
    </row>
    <row r="1296" spans="7:104">
      <c r="G1296" s="472"/>
      <c r="H1296" s="473"/>
      <c r="S1296" s="485"/>
      <c r="Z1296" s="539"/>
      <c r="CZ1296" s="577"/>
    </row>
    <row r="1297" spans="7:104">
      <c r="G1297" s="472"/>
      <c r="H1297" s="473"/>
      <c r="S1297" s="485"/>
      <c r="Z1297" s="539"/>
      <c r="CZ1297" s="577"/>
    </row>
    <row r="1298" spans="7:104">
      <c r="G1298" s="472"/>
      <c r="H1298" s="473"/>
      <c r="S1298" s="485"/>
      <c r="Z1298" s="539"/>
      <c r="CZ1298" s="577"/>
    </row>
    <row r="1299" spans="7:104">
      <c r="G1299" s="472"/>
      <c r="H1299" s="473"/>
      <c r="S1299" s="485"/>
      <c r="Z1299" s="539"/>
      <c r="CZ1299" s="577"/>
    </row>
    <row r="1300" spans="7:104">
      <c r="G1300" s="472"/>
      <c r="H1300" s="473"/>
      <c r="S1300" s="485"/>
      <c r="Z1300" s="539"/>
      <c r="CZ1300" s="577"/>
    </row>
    <row r="1301" spans="7:104">
      <c r="G1301" s="472"/>
      <c r="H1301" s="473"/>
      <c r="S1301" s="485"/>
      <c r="Z1301" s="539"/>
      <c r="CZ1301" s="577"/>
    </row>
    <row r="1302" spans="7:104">
      <c r="G1302" s="472"/>
      <c r="H1302" s="473"/>
      <c r="S1302" s="485"/>
      <c r="Z1302" s="539"/>
      <c r="CZ1302" s="577"/>
    </row>
    <row r="1303" spans="7:104">
      <c r="G1303" s="472"/>
      <c r="H1303" s="473"/>
      <c r="S1303" s="485"/>
      <c r="Z1303" s="539"/>
      <c r="CZ1303" s="577"/>
    </row>
    <row r="1304" spans="7:104">
      <c r="G1304" s="472"/>
      <c r="H1304" s="473"/>
      <c r="S1304" s="485"/>
      <c r="Z1304" s="539"/>
      <c r="CZ1304" s="577"/>
    </row>
    <row r="1305" spans="7:104">
      <c r="G1305" s="472"/>
      <c r="H1305" s="473"/>
      <c r="S1305" s="485"/>
      <c r="Z1305" s="539"/>
      <c r="CZ1305" s="577"/>
    </row>
    <row r="1306" spans="7:104">
      <c r="G1306" s="472"/>
      <c r="H1306" s="473"/>
      <c r="S1306" s="485"/>
      <c r="Z1306" s="539"/>
      <c r="CZ1306" s="577"/>
    </row>
    <row r="1307" spans="7:104">
      <c r="G1307" s="472"/>
      <c r="H1307" s="473"/>
      <c r="S1307" s="485"/>
      <c r="Z1307" s="539"/>
      <c r="CZ1307" s="577"/>
    </row>
    <row r="1308" spans="7:104">
      <c r="G1308" s="472"/>
      <c r="H1308" s="473"/>
      <c r="S1308" s="485"/>
      <c r="Z1308" s="539"/>
      <c r="CZ1308" s="577"/>
    </row>
    <row r="1309" spans="7:104">
      <c r="G1309" s="472"/>
      <c r="H1309" s="473"/>
      <c r="S1309" s="485"/>
      <c r="Z1309" s="539"/>
      <c r="CZ1309" s="577"/>
    </row>
    <row r="1310" spans="7:104">
      <c r="G1310" s="472"/>
      <c r="H1310" s="473"/>
      <c r="S1310" s="485"/>
      <c r="Z1310" s="539"/>
      <c r="CZ1310" s="577"/>
    </row>
    <row r="1311" spans="7:104">
      <c r="G1311" s="472"/>
      <c r="H1311" s="473"/>
      <c r="S1311" s="485"/>
      <c r="Z1311" s="539"/>
      <c r="CZ1311" s="577"/>
    </row>
    <row r="1312" spans="7:104">
      <c r="G1312" s="472"/>
      <c r="H1312" s="473"/>
      <c r="S1312" s="485"/>
      <c r="Z1312" s="539"/>
      <c r="CZ1312" s="577"/>
    </row>
    <row r="1313" spans="7:104">
      <c r="G1313" s="472"/>
      <c r="H1313" s="473"/>
      <c r="S1313" s="485"/>
      <c r="Z1313" s="539"/>
      <c r="CZ1313" s="577"/>
    </row>
    <row r="1314" spans="7:104">
      <c r="G1314" s="472"/>
      <c r="H1314" s="473"/>
      <c r="S1314" s="485"/>
      <c r="Z1314" s="539"/>
      <c r="CZ1314" s="577"/>
    </row>
    <row r="1315" spans="7:104">
      <c r="G1315" s="472"/>
      <c r="H1315" s="473"/>
      <c r="S1315" s="485"/>
      <c r="Z1315" s="539"/>
      <c r="CZ1315" s="577"/>
    </row>
    <row r="1316" spans="7:104">
      <c r="G1316" s="472"/>
      <c r="H1316" s="473"/>
      <c r="S1316" s="485"/>
      <c r="Z1316" s="539"/>
      <c r="CZ1316" s="577"/>
    </row>
    <row r="1317" spans="7:104">
      <c r="G1317" s="472"/>
      <c r="H1317" s="473"/>
      <c r="S1317" s="485"/>
      <c r="Z1317" s="539"/>
      <c r="CZ1317" s="577"/>
    </row>
    <row r="1318" spans="7:104">
      <c r="G1318" s="472"/>
      <c r="H1318" s="473"/>
      <c r="S1318" s="485"/>
      <c r="Z1318" s="539"/>
      <c r="CZ1318" s="577"/>
    </row>
    <row r="1319" spans="7:104">
      <c r="G1319" s="472"/>
      <c r="H1319" s="473"/>
      <c r="S1319" s="485"/>
      <c r="Z1319" s="539"/>
      <c r="CZ1319" s="577"/>
    </row>
    <row r="1320" spans="7:104">
      <c r="G1320" s="472"/>
      <c r="H1320" s="473"/>
      <c r="S1320" s="485"/>
      <c r="Z1320" s="539"/>
      <c r="CZ1320" s="577"/>
    </row>
    <row r="1321" spans="7:104">
      <c r="G1321" s="472"/>
      <c r="H1321" s="473"/>
      <c r="S1321" s="485"/>
      <c r="Z1321" s="539"/>
      <c r="CZ1321" s="577"/>
    </row>
    <row r="1322" spans="7:104">
      <c r="G1322" s="472"/>
      <c r="H1322" s="473"/>
      <c r="S1322" s="485"/>
      <c r="Z1322" s="539"/>
      <c r="CZ1322" s="577"/>
    </row>
    <row r="1323" spans="7:104">
      <c r="G1323" s="472"/>
      <c r="H1323" s="473"/>
      <c r="S1323" s="485"/>
      <c r="Z1323" s="539"/>
      <c r="CZ1323" s="577"/>
    </row>
    <row r="1324" spans="7:104">
      <c r="G1324" s="472"/>
      <c r="H1324" s="473"/>
      <c r="S1324" s="485"/>
      <c r="Z1324" s="539"/>
      <c r="CZ1324" s="577"/>
    </row>
    <row r="1325" spans="7:104">
      <c r="G1325" s="472"/>
      <c r="H1325" s="473"/>
      <c r="S1325" s="485"/>
      <c r="Z1325" s="539"/>
      <c r="CZ1325" s="577"/>
    </row>
    <row r="1326" spans="7:104">
      <c r="G1326" s="472"/>
      <c r="H1326" s="473"/>
      <c r="S1326" s="485"/>
      <c r="Z1326" s="539"/>
      <c r="CZ1326" s="577"/>
    </row>
    <row r="1327" spans="7:104">
      <c r="G1327" s="472"/>
      <c r="H1327" s="473"/>
      <c r="S1327" s="485"/>
      <c r="Z1327" s="539"/>
      <c r="CZ1327" s="577"/>
    </row>
    <row r="1328" spans="7:104">
      <c r="G1328" s="472"/>
      <c r="H1328" s="473"/>
      <c r="S1328" s="485"/>
      <c r="Z1328" s="539"/>
      <c r="CZ1328" s="577"/>
    </row>
    <row r="1329" spans="7:104">
      <c r="G1329" s="472"/>
      <c r="H1329" s="473"/>
      <c r="S1329" s="485"/>
      <c r="Z1329" s="539"/>
      <c r="CZ1329" s="577"/>
    </row>
    <row r="1330" spans="7:104">
      <c r="G1330" s="472"/>
      <c r="H1330" s="473"/>
      <c r="S1330" s="485"/>
      <c r="Z1330" s="539"/>
      <c r="CZ1330" s="577"/>
    </row>
    <row r="1331" spans="7:104">
      <c r="G1331" s="472"/>
      <c r="H1331" s="473"/>
      <c r="S1331" s="485"/>
      <c r="Z1331" s="539"/>
      <c r="CZ1331" s="577"/>
    </row>
    <row r="1332" spans="7:104">
      <c r="G1332" s="472"/>
      <c r="H1332" s="473"/>
      <c r="S1332" s="485"/>
      <c r="Z1332" s="539"/>
      <c r="CZ1332" s="577"/>
    </row>
    <row r="1333" spans="7:104">
      <c r="G1333" s="472"/>
      <c r="H1333" s="473"/>
      <c r="S1333" s="485"/>
      <c r="Z1333" s="539"/>
      <c r="CZ1333" s="577"/>
    </row>
    <row r="1334" spans="7:104">
      <c r="G1334" s="472"/>
      <c r="H1334" s="473"/>
      <c r="S1334" s="485"/>
      <c r="Z1334" s="539"/>
      <c r="CZ1334" s="577"/>
    </row>
    <row r="1335" spans="7:104">
      <c r="G1335" s="472"/>
      <c r="H1335" s="473"/>
      <c r="S1335" s="485"/>
      <c r="Z1335" s="539"/>
      <c r="CZ1335" s="577"/>
    </row>
    <row r="1336" spans="7:104">
      <c r="G1336" s="472"/>
      <c r="H1336" s="473"/>
      <c r="S1336" s="485"/>
      <c r="Z1336" s="539"/>
      <c r="CZ1336" s="577"/>
    </row>
    <row r="1337" spans="7:104">
      <c r="G1337" s="472"/>
      <c r="H1337" s="473"/>
      <c r="S1337" s="485"/>
      <c r="Z1337" s="539"/>
      <c r="CZ1337" s="577"/>
    </row>
    <row r="1338" spans="7:104">
      <c r="G1338" s="472"/>
      <c r="H1338" s="473"/>
      <c r="S1338" s="485"/>
      <c r="Z1338" s="539"/>
      <c r="CZ1338" s="577"/>
    </row>
    <row r="1339" spans="7:104">
      <c r="G1339" s="472"/>
      <c r="H1339" s="473"/>
      <c r="S1339" s="485"/>
      <c r="Z1339" s="539"/>
      <c r="CZ1339" s="577"/>
    </row>
    <row r="1340" spans="7:104">
      <c r="G1340" s="472"/>
      <c r="H1340" s="473"/>
      <c r="S1340" s="485"/>
      <c r="Z1340" s="539"/>
      <c r="CZ1340" s="577"/>
    </row>
    <row r="1341" spans="7:104">
      <c r="G1341" s="472"/>
      <c r="H1341" s="473"/>
      <c r="S1341" s="485"/>
      <c r="Z1341" s="539"/>
      <c r="CZ1341" s="577"/>
    </row>
    <row r="1342" spans="7:104">
      <c r="G1342" s="472"/>
      <c r="H1342" s="473"/>
      <c r="S1342" s="485"/>
      <c r="Z1342" s="539"/>
      <c r="CZ1342" s="577"/>
    </row>
    <row r="1343" spans="7:104">
      <c r="G1343" s="472"/>
      <c r="H1343" s="473"/>
      <c r="S1343" s="485"/>
      <c r="Z1343" s="539"/>
      <c r="CZ1343" s="577"/>
    </row>
    <row r="1344" spans="7:104">
      <c r="G1344" s="472"/>
      <c r="H1344" s="473"/>
      <c r="S1344" s="485"/>
      <c r="Z1344" s="539"/>
      <c r="CZ1344" s="577"/>
    </row>
    <row r="1345" spans="7:104">
      <c r="G1345" s="472"/>
      <c r="H1345" s="473"/>
      <c r="S1345" s="485"/>
      <c r="Z1345" s="539"/>
      <c r="CZ1345" s="577"/>
    </row>
    <row r="1346" spans="7:104">
      <c r="G1346" s="472"/>
      <c r="H1346" s="473"/>
      <c r="S1346" s="485"/>
      <c r="Z1346" s="539"/>
      <c r="CZ1346" s="577"/>
    </row>
    <row r="1347" spans="7:104">
      <c r="G1347" s="472"/>
      <c r="H1347" s="473"/>
      <c r="S1347" s="485"/>
      <c r="Z1347" s="539"/>
      <c r="CZ1347" s="577"/>
    </row>
    <row r="1348" spans="7:104">
      <c r="G1348" s="472"/>
      <c r="H1348" s="473"/>
      <c r="S1348" s="485"/>
      <c r="Z1348" s="539"/>
      <c r="CZ1348" s="577"/>
    </row>
    <row r="1349" spans="7:104">
      <c r="G1349" s="472"/>
      <c r="H1349" s="473"/>
      <c r="S1349" s="485"/>
      <c r="Z1349" s="539"/>
      <c r="CZ1349" s="577"/>
    </row>
    <row r="1350" spans="7:104">
      <c r="G1350" s="472"/>
      <c r="H1350" s="473"/>
      <c r="S1350" s="485"/>
      <c r="Z1350" s="539"/>
      <c r="CZ1350" s="577"/>
    </row>
    <row r="1351" spans="7:104">
      <c r="G1351" s="472"/>
      <c r="H1351" s="473"/>
      <c r="S1351" s="485"/>
      <c r="Z1351" s="539"/>
      <c r="CZ1351" s="577"/>
    </row>
    <row r="1352" spans="7:104">
      <c r="G1352" s="472"/>
      <c r="H1352" s="473"/>
      <c r="S1352" s="485"/>
      <c r="Z1352" s="539"/>
      <c r="CZ1352" s="577"/>
    </row>
    <row r="1353" spans="7:104">
      <c r="G1353" s="472"/>
      <c r="H1353" s="473"/>
      <c r="S1353" s="485"/>
      <c r="Z1353" s="539"/>
      <c r="CZ1353" s="577"/>
    </row>
    <row r="1354" spans="7:104">
      <c r="G1354" s="472"/>
      <c r="H1354" s="473"/>
      <c r="S1354" s="485"/>
      <c r="Z1354" s="539"/>
      <c r="CZ1354" s="577"/>
    </row>
    <row r="1355" spans="7:104">
      <c r="G1355" s="472"/>
      <c r="H1355" s="473"/>
      <c r="S1355" s="485"/>
      <c r="Z1355" s="539"/>
      <c r="CZ1355" s="577"/>
    </row>
    <row r="1356" spans="7:104">
      <c r="G1356" s="472"/>
      <c r="H1356" s="473"/>
      <c r="S1356" s="485"/>
      <c r="Z1356" s="539"/>
      <c r="CZ1356" s="577"/>
    </row>
    <row r="1357" spans="7:104">
      <c r="G1357" s="472"/>
      <c r="H1357" s="473"/>
      <c r="S1357" s="485"/>
      <c r="Z1357" s="539"/>
      <c r="CZ1357" s="577"/>
    </row>
    <row r="1358" spans="7:104">
      <c r="G1358" s="472"/>
      <c r="H1358" s="473"/>
      <c r="S1358" s="485"/>
      <c r="Z1358" s="539"/>
      <c r="CZ1358" s="577"/>
    </row>
    <row r="1359" spans="7:104">
      <c r="G1359" s="472"/>
      <c r="H1359" s="473"/>
      <c r="S1359" s="485"/>
      <c r="Z1359" s="539"/>
      <c r="CZ1359" s="577"/>
    </row>
    <row r="1360" spans="7:104">
      <c r="G1360" s="472"/>
      <c r="H1360" s="473"/>
      <c r="S1360" s="485"/>
      <c r="Z1360" s="539"/>
      <c r="CZ1360" s="577"/>
    </row>
    <row r="1361" spans="7:104">
      <c r="G1361" s="472"/>
      <c r="H1361" s="473"/>
      <c r="S1361" s="485"/>
      <c r="Z1361" s="539"/>
      <c r="CZ1361" s="577"/>
    </row>
    <row r="1362" spans="7:104">
      <c r="G1362" s="472"/>
      <c r="H1362" s="473"/>
      <c r="S1362" s="485"/>
      <c r="Z1362" s="539"/>
      <c r="CZ1362" s="577"/>
    </row>
    <row r="1363" spans="7:104">
      <c r="G1363" s="472"/>
      <c r="H1363" s="473"/>
      <c r="S1363" s="485"/>
      <c r="Z1363" s="539"/>
      <c r="CZ1363" s="577"/>
    </row>
    <row r="1364" spans="7:104">
      <c r="G1364" s="472"/>
      <c r="H1364" s="473"/>
      <c r="S1364" s="485"/>
      <c r="Z1364" s="539"/>
      <c r="CZ1364" s="577"/>
    </row>
    <row r="1365" spans="7:104">
      <c r="G1365" s="472"/>
      <c r="H1365" s="473"/>
      <c r="S1365" s="485"/>
      <c r="Z1365" s="539"/>
      <c r="CZ1365" s="577"/>
    </row>
    <row r="1366" spans="7:104">
      <c r="G1366" s="472"/>
      <c r="H1366" s="473"/>
      <c r="S1366" s="485"/>
      <c r="Z1366" s="539"/>
      <c r="CZ1366" s="577"/>
    </row>
    <row r="1367" spans="7:104">
      <c r="G1367" s="472"/>
      <c r="H1367" s="473"/>
      <c r="S1367" s="485"/>
      <c r="Z1367" s="539"/>
      <c r="CZ1367" s="577"/>
    </row>
    <row r="1368" spans="7:104">
      <c r="G1368" s="472"/>
      <c r="H1368" s="473"/>
      <c r="S1368" s="485"/>
      <c r="Z1368" s="539"/>
      <c r="CZ1368" s="577"/>
    </row>
    <row r="1369" spans="7:104">
      <c r="G1369" s="472"/>
      <c r="H1369" s="473"/>
      <c r="S1369" s="485"/>
      <c r="Z1369" s="539"/>
      <c r="CZ1369" s="577"/>
    </row>
    <row r="1370" spans="7:104">
      <c r="G1370" s="472"/>
      <c r="H1370" s="473"/>
      <c r="S1370" s="485"/>
      <c r="Z1370" s="539"/>
      <c r="CZ1370" s="577"/>
    </row>
    <row r="1371" spans="7:104">
      <c r="G1371" s="472"/>
      <c r="H1371" s="473"/>
      <c r="S1371" s="485"/>
      <c r="Z1371" s="539"/>
      <c r="CZ1371" s="577"/>
    </row>
    <row r="1372" spans="7:104">
      <c r="G1372" s="472"/>
      <c r="H1372" s="473"/>
      <c r="S1372" s="485"/>
      <c r="Z1372" s="539"/>
      <c r="CZ1372" s="577"/>
    </row>
    <row r="1373" spans="7:104">
      <c r="G1373" s="472"/>
      <c r="H1373" s="473"/>
      <c r="S1373" s="485"/>
      <c r="Z1373" s="539"/>
      <c r="CZ1373" s="577"/>
    </row>
    <row r="1374" spans="7:104">
      <c r="G1374" s="472"/>
      <c r="H1374" s="473"/>
      <c r="S1374" s="485"/>
      <c r="Z1374" s="539"/>
      <c r="CZ1374" s="577"/>
    </row>
    <row r="1375" spans="7:104">
      <c r="G1375" s="472"/>
      <c r="H1375" s="473"/>
      <c r="S1375" s="485"/>
      <c r="Z1375" s="539"/>
      <c r="CZ1375" s="577"/>
    </row>
    <row r="1376" spans="7:104">
      <c r="G1376" s="472"/>
      <c r="H1376" s="473"/>
      <c r="S1376" s="485"/>
      <c r="Z1376" s="539"/>
      <c r="CZ1376" s="577"/>
    </row>
    <row r="1377" spans="7:104">
      <c r="G1377" s="472"/>
      <c r="H1377" s="473"/>
      <c r="S1377" s="485"/>
      <c r="Z1377" s="539"/>
      <c r="CZ1377" s="577"/>
    </row>
    <row r="1378" spans="7:104">
      <c r="G1378" s="472"/>
      <c r="H1378" s="473"/>
      <c r="S1378" s="485"/>
      <c r="Z1378" s="539"/>
      <c r="CZ1378" s="577"/>
    </row>
    <row r="1379" spans="7:104">
      <c r="G1379" s="474"/>
      <c r="S1379" s="485"/>
      <c r="Z1379" s="539"/>
      <c r="CZ1379" s="577"/>
    </row>
    <row r="1380" spans="7:104">
      <c r="G1380" s="472"/>
      <c r="S1380" s="485"/>
      <c r="CZ1380" s="577"/>
    </row>
    <row r="1381" spans="7:104">
      <c r="G1381" s="472"/>
      <c r="S1381" s="485"/>
      <c r="CZ1381" s="577"/>
    </row>
    <row r="1382" spans="7:104">
      <c r="G1382" s="472"/>
      <c r="S1382" s="485"/>
      <c r="CZ1382" s="577"/>
    </row>
    <row r="1383" spans="7:104">
      <c r="G1383" s="472"/>
      <c r="S1383" s="485"/>
      <c r="CZ1383" s="577"/>
    </row>
    <row r="1384" spans="7:104">
      <c r="G1384" s="472"/>
      <c r="S1384" s="485"/>
      <c r="CZ1384" s="577"/>
    </row>
    <row r="1385" spans="7:104">
      <c r="G1385" s="472"/>
      <c r="S1385" s="485"/>
      <c r="CZ1385" s="577"/>
    </row>
    <row r="1386" spans="7:104">
      <c r="G1386" s="472"/>
      <c r="S1386" s="485"/>
      <c r="CZ1386" s="577"/>
    </row>
    <row r="1387" spans="7:104">
      <c r="G1387" s="472"/>
      <c r="S1387" s="485"/>
      <c r="CZ1387" s="577"/>
    </row>
    <row r="1388" spans="7:104">
      <c r="G1388" s="472"/>
      <c r="S1388" s="485"/>
      <c r="CZ1388" s="577"/>
    </row>
    <row r="1389" spans="7:104">
      <c r="G1389" s="472"/>
      <c r="S1389" s="485"/>
      <c r="CZ1389" s="577"/>
    </row>
    <row r="1390" spans="7:104">
      <c r="G1390" s="472"/>
      <c r="S1390" s="485"/>
      <c r="CZ1390" s="577"/>
    </row>
    <row r="1391" spans="7:104">
      <c r="G1391" s="472"/>
      <c r="S1391" s="485"/>
      <c r="CZ1391" s="577"/>
    </row>
    <row r="1392" spans="7:104">
      <c r="G1392" s="472"/>
      <c r="S1392" s="485"/>
      <c r="CZ1392" s="577"/>
    </row>
    <row r="1393" spans="7:104">
      <c r="G1393" s="472"/>
      <c r="S1393" s="485"/>
      <c r="CZ1393" s="577"/>
    </row>
    <row r="1394" spans="7:104">
      <c r="G1394" s="472"/>
      <c r="S1394" s="485"/>
      <c r="CZ1394" s="577"/>
    </row>
    <row r="1395" spans="7:104">
      <c r="G1395" s="472"/>
      <c r="S1395" s="485"/>
      <c r="CZ1395" s="577"/>
    </row>
    <row r="1396" spans="7:104">
      <c r="G1396" s="472"/>
      <c r="S1396" s="485"/>
      <c r="CZ1396" s="577"/>
    </row>
    <row r="1397" spans="7:104">
      <c r="G1397" s="472"/>
      <c r="S1397" s="485"/>
      <c r="CZ1397" s="577"/>
    </row>
    <row r="1398" spans="7:104">
      <c r="G1398" s="472"/>
      <c r="S1398" s="485"/>
      <c r="CZ1398" s="577"/>
    </row>
    <row r="1399" spans="7:104">
      <c r="G1399" s="472"/>
      <c r="S1399" s="485"/>
      <c r="CZ1399" s="577"/>
    </row>
    <row r="1400" spans="7:104">
      <c r="G1400" s="472"/>
      <c r="S1400" s="485"/>
      <c r="CZ1400" s="577"/>
    </row>
    <row r="1401" spans="7:104">
      <c r="G1401" s="472"/>
      <c r="S1401" s="485"/>
      <c r="CZ1401" s="577"/>
    </row>
    <row r="1402" spans="7:104">
      <c r="G1402" s="472"/>
      <c r="S1402" s="485"/>
      <c r="CZ1402" s="577"/>
    </row>
    <row r="1403" spans="7:104">
      <c r="G1403" s="472"/>
      <c r="S1403" s="485"/>
      <c r="CZ1403" s="577"/>
    </row>
    <row r="1404" spans="7:104">
      <c r="G1404" s="472"/>
      <c r="S1404" s="485"/>
      <c r="CZ1404" s="577"/>
    </row>
    <row r="1405" spans="7:104">
      <c r="G1405" s="472"/>
      <c r="S1405" s="485"/>
      <c r="CZ1405" s="577"/>
    </row>
    <row r="1406" spans="7:104">
      <c r="G1406" s="472"/>
      <c r="S1406" s="485"/>
      <c r="CZ1406" s="577"/>
    </row>
    <row r="1407" spans="7:104">
      <c r="G1407" s="472"/>
      <c r="S1407" s="485"/>
      <c r="CZ1407" s="577"/>
    </row>
    <row r="1408" spans="7:104">
      <c r="G1408" s="472"/>
      <c r="S1408" s="485"/>
      <c r="CZ1408" s="577"/>
    </row>
    <row r="1409" spans="7:104">
      <c r="G1409" s="472"/>
      <c r="S1409" s="485"/>
      <c r="CZ1409" s="577"/>
    </row>
    <row r="1410" spans="7:104">
      <c r="G1410" s="472"/>
      <c r="S1410" s="485"/>
      <c r="CZ1410" s="577"/>
    </row>
    <row r="1411" spans="7:104">
      <c r="G1411" s="472"/>
      <c r="S1411" s="485"/>
      <c r="CZ1411" s="577"/>
    </row>
    <row r="1412" spans="7:104">
      <c r="G1412" s="472"/>
      <c r="S1412" s="485"/>
      <c r="CZ1412" s="577"/>
    </row>
    <row r="1413" spans="7:104">
      <c r="G1413" s="472"/>
      <c r="S1413" s="485"/>
      <c r="CZ1413" s="577"/>
    </row>
    <row r="1414" spans="7:104">
      <c r="G1414" s="472"/>
      <c r="S1414" s="485"/>
      <c r="CZ1414" s="577"/>
    </row>
    <row r="1415" spans="7:104">
      <c r="G1415" s="472"/>
      <c r="S1415" s="485"/>
      <c r="CZ1415" s="577"/>
    </row>
    <row r="1416" spans="7:104">
      <c r="G1416" s="472"/>
      <c r="S1416" s="485"/>
      <c r="CZ1416" s="577"/>
    </row>
    <row r="1417" spans="7:104">
      <c r="G1417" s="472"/>
      <c r="S1417" s="485"/>
      <c r="CZ1417" s="577"/>
    </row>
    <row r="1418" spans="7:104">
      <c r="G1418" s="472"/>
      <c r="S1418" s="485"/>
      <c r="CZ1418" s="577"/>
    </row>
    <row r="1419" spans="7:104">
      <c r="G1419" s="472"/>
      <c r="S1419" s="485"/>
      <c r="CZ1419" s="577"/>
    </row>
    <row r="1420" spans="7:104">
      <c r="G1420" s="472"/>
      <c r="S1420" s="485"/>
      <c r="CZ1420" s="577"/>
    </row>
    <row r="1421" spans="7:104">
      <c r="G1421" s="472"/>
      <c r="S1421" s="485"/>
      <c r="CZ1421" s="577"/>
    </row>
    <row r="1422" spans="7:104">
      <c r="G1422" s="472"/>
      <c r="S1422" s="485"/>
      <c r="CZ1422" s="577"/>
    </row>
    <row r="1423" spans="7:104">
      <c r="G1423" s="472"/>
      <c r="S1423" s="485"/>
      <c r="CZ1423" s="577"/>
    </row>
    <row r="1424" spans="7:104">
      <c r="G1424" s="472"/>
      <c r="S1424" s="485"/>
      <c r="CZ1424" s="577"/>
    </row>
    <row r="1425" spans="7:104">
      <c r="G1425" s="472"/>
      <c r="S1425" s="485"/>
      <c r="CZ1425" s="577"/>
    </row>
    <row r="1426" spans="7:104">
      <c r="G1426" s="472"/>
      <c r="S1426" s="485"/>
      <c r="CZ1426" s="577"/>
    </row>
    <row r="1427" spans="7:104">
      <c r="G1427" s="472"/>
      <c r="S1427" s="485"/>
      <c r="CZ1427" s="577"/>
    </row>
    <row r="1428" spans="7:104">
      <c r="G1428" s="472"/>
      <c r="S1428" s="485"/>
      <c r="CZ1428" s="577"/>
    </row>
    <row r="1429" spans="7:104">
      <c r="G1429" s="472"/>
      <c r="S1429" s="485"/>
      <c r="CZ1429" s="577"/>
    </row>
    <row r="1430" spans="7:104">
      <c r="G1430" s="472"/>
      <c r="S1430" s="485"/>
      <c r="CZ1430" s="577"/>
    </row>
    <row r="1431" spans="7:104">
      <c r="G1431" s="472"/>
      <c r="S1431" s="485"/>
      <c r="CZ1431" s="577"/>
    </row>
    <row r="1432" spans="7:104">
      <c r="G1432" s="472"/>
      <c r="S1432" s="485"/>
      <c r="CZ1432" s="577"/>
    </row>
    <row r="1433" spans="7:104">
      <c r="G1433" s="472"/>
      <c r="S1433" s="485"/>
      <c r="CZ1433" s="577"/>
    </row>
    <row r="1434" spans="7:104">
      <c r="G1434" s="472"/>
      <c r="S1434" s="485"/>
      <c r="CZ1434" s="577"/>
    </row>
    <row r="1435" spans="7:104">
      <c r="G1435" s="472"/>
      <c r="S1435" s="485"/>
      <c r="CZ1435" s="577"/>
    </row>
    <row r="1436" spans="7:104">
      <c r="G1436" s="472"/>
      <c r="S1436" s="485"/>
      <c r="CZ1436" s="577"/>
    </row>
    <row r="1437" spans="7:104">
      <c r="G1437" s="472"/>
      <c r="S1437" s="485"/>
      <c r="CZ1437" s="577"/>
    </row>
    <row r="1438" spans="7:104">
      <c r="G1438" s="472"/>
      <c r="S1438" s="485"/>
      <c r="CZ1438" s="577"/>
    </row>
    <row r="1439" spans="7:104">
      <c r="G1439" s="472"/>
      <c r="S1439" s="485"/>
      <c r="CZ1439" s="577"/>
    </row>
    <row r="1440" spans="7:104">
      <c r="G1440" s="472"/>
      <c r="S1440" s="485"/>
      <c r="CZ1440" s="577"/>
    </row>
    <row r="1441" spans="7:104">
      <c r="G1441" s="472"/>
      <c r="S1441" s="485"/>
      <c r="CZ1441" s="577"/>
    </row>
    <row r="1442" spans="7:104">
      <c r="G1442" s="472"/>
      <c r="S1442" s="485"/>
      <c r="CZ1442" s="577"/>
    </row>
    <row r="1443" spans="7:104">
      <c r="G1443" s="472"/>
      <c r="S1443" s="485"/>
      <c r="CZ1443" s="577"/>
    </row>
    <row r="1444" spans="7:104">
      <c r="G1444" s="472"/>
      <c r="S1444" s="485"/>
      <c r="CZ1444" s="577"/>
    </row>
    <row r="1445" spans="7:104">
      <c r="G1445" s="472"/>
      <c r="S1445" s="485"/>
      <c r="CZ1445" s="577"/>
    </row>
    <row r="1446" spans="7:104">
      <c r="G1446" s="472"/>
      <c r="S1446" s="485"/>
      <c r="CZ1446" s="577"/>
    </row>
    <row r="1447" spans="7:104">
      <c r="G1447" s="472"/>
      <c r="S1447" s="485"/>
      <c r="CZ1447" s="577"/>
    </row>
    <row r="1448" spans="7:104">
      <c r="G1448" s="472"/>
      <c r="S1448" s="485"/>
      <c r="CZ1448" s="577"/>
    </row>
    <row r="1449" spans="7:104">
      <c r="G1449" s="472"/>
      <c r="S1449" s="485"/>
      <c r="CZ1449" s="577"/>
    </row>
    <row r="1450" spans="7:104">
      <c r="G1450" s="472"/>
      <c r="S1450" s="485"/>
      <c r="CZ1450" s="577"/>
    </row>
    <row r="1451" spans="7:104">
      <c r="G1451" s="472"/>
      <c r="S1451" s="485"/>
      <c r="CZ1451" s="577"/>
    </row>
    <row r="1452" spans="7:104">
      <c r="G1452" s="472"/>
      <c r="S1452" s="485"/>
      <c r="CZ1452" s="577"/>
    </row>
    <row r="1453" spans="7:104">
      <c r="G1453" s="472"/>
      <c r="S1453" s="485"/>
      <c r="CZ1453" s="577"/>
    </row>
    <row r="1454" spans="7:104">
      <c r="G1454" s="472"/>
      <c r="S1454" s="485"/>
      <c r="CZ1454" s="577"/>
    </row>
    <row r="1455" spans="7:104">
      <c r="G1455" s="472"/>
      <c r="S1455" s="485"/>
      <c r="CZ1455" s="577"/>
    </row>
    <row r="1456" spans="7:104">
      <c r="G1456" s="472"/>
      <c r="S1456" s="485"/>
      <c r="CZ1456" s="577"/>
    </row>
    <row r="1457" spans="7:104">
      <c r="G1457" s="472"/>
      <c r="S1457" s="485"/>
      <c r="CZ1457" s="577"/>
    </row>
    <row r="1458" spans="7:104">
      <c r="G1458" s="472"/>
      <c r="S1458" s="485"/>
      <c r="CZ1458" s="577"/>
    </row>
    <row r="1459" spans="7:104">
      <c r="G1459" s="472"/>
      <c r="S1459" s="485"/>
      <c r="CZ1459" s="577"/>
    </row>
    <row r="1460" spans="7:104">
      <c r="G1460" s="472"/>
      <c r="S1460" s="485"/>
      <c r="CZ1460" s="577"/>
    </row>
    <row r="1461" spans="7:104">
      <c r="G1461" s="472"/>
      <c r="S1461" s="485"/>
      <c r="CZ1461" s="577"/>
    </row>
    <row r="1462" spans="7:104">
      <c r="G1462" s="472"/>
      <c r="S1462" s="485"/>
      <c r="CZ1462" s="577"/>
    </row>
    <row r="1463" spans="7:104">
      <c r="G1463" s="472"/>
      <c r="S1463" s="485"/>
      <c r="CZ1463" s="577"/>
    </row>
    <row r="1464" spans="7:104">
      <c r="G1464" s="472"/>
      <c r="S1464" s="485"/>
      <c r="CZ1464" s="577"/>
    </row>
    <row r="1465" spans="7:104">
      <c r="G1465" s="472"/>
      <c r="S1465" s="485"/>
      <c r="CZ1465" s="577"/>
    </row>
    <row r="1466" spans="7:104">
      <c r="G1466" s="472"/>
      <c r="S1466" s="485"/>
      <c r="CZ1466" s="577"/>
    </row>
    <row r="1467" spans="7:104">
      <c r="G1467" s="472"/>
      <c r="S1467" s="485"/>
      <c r="CZ1467" s="577"/>
    </row>
    <row r="1468" spans="7:104">
      <c r="G1468" s="472"/>
      <c r="S1468" s="485"/>
      <c r="CZ1468" s="577"/>
    </row>
    <row r="1469" spans="7:104">
      <c r="G1469" s="472"/>
      <c r="S1469" s="485"/>
      <c r="CZ1469" s="577"/>
    </row>
    <row r="1470" spans="7:104">
      <c r="G1470" s="472"/>
      <c r="S1470" s="485"/>
      <c r="CZ1470" s="577"/>
    </row>
    <row r="1471" spans="7:104">
      <c r="G1471" s="472"/>
      <c r="S1471" s="485"/>
      <c r="CZ1471" s="577"/>
    </row>
    <row r="1472" spans="7:104">
      <c r="G1472" s="472"/>
      <c r="S1472" s="485"/>
      <c r="CZ1472" s="577"/>
    </row>
    <row r="1473" spans="7:104">
      <c r="G1473" s="472"/>
      <c r="S1473" s="485"/>
      <c r="CZ1473" s="577"/>
    </row>
    <row r="1474" spans="7:104">
      <c r="G1474" s="472"/>
      <c r="S1474" s="485"/>
      <c r="CZ1474" s="577"/>
    </row>
    <row r="1475" spans="7:104">
      <c r="G1475" s="472"/>
      <c r="S1475" s="485"/>
      <c r="CZ1475" s="577"/>
    </row>
    <row r="1476" spans="7:104">
      <c r="G1476" s="472"/>
      <c r="S1476" s="485"/>
      <c r="CZ1476" s="577"/>
    </row>
    <row r="1477" spans="7:104">
      <c r="G1477" s="472"/>
      <c r="S1477" s="485"/>
      <c r="CZ1477" s="577"/>
    </row>
    <row r="1478" spans="7:104">
      <c r="G1478" s="472"/>
      <c r="S1478" s="485"/>
      <c r="CZ1478" s="577"/>
    </row>
    <row r="1479" spans="7:104">
      <c r="G1479" s="472"/>
      <c r="S1479" s="485"/>
      <c r="CZ1479" s="577"/>
    </row>
    <row r="1480" spans="7:104">
      <c r="G1480" s="472"/>
      <c r="S1480" s="485"/>
      <c r="CZ1480" s="577"/>
    </row>
    <row r="1481" spans="7:104">
      <c r="G1481" s="472"/>
      <c r="S1481" s="485"/>
      <c r="CZ1481" s="577"/>
    </row>
    <row r="1482" spans="7:104">
      <c r="G1482" s="472"/>
      <c r="S1482" s="485"/>
      <c r="CZ1482" s="577"/>
    </row>
    <row r="1483" spans="7:104">
      <c r="G1483" s="472"/>
      <c r="S1483" s="485"/>
      <c r="CZ1483" s="577"/>
    </row>
    <row r="1484" spans="7:104">
      <c r="G1484" s="472"/>
      <c r="S1484" s="485"/>
      <c r="CZ1484" s="577"/>
    </row>
    <row r="1485" spans="7:104">
      <c r="G1485" s="472"/>
      <c r="S1485" s="485"/>
      <c r="CZ1485" s="577"/>
    </row>
    <row r="1486" spans="7:104">
      <c r="G1486" s="472"/>
      <c r="S1486" s="485"/>
      <c r="CZ1486" s="577"/>
    </row>
    <row r="1487" spans="7:104">
      <c r="G1487" s="472"/>
      <c r="S1487" s="485"/>
      <c r="CZ1487" s="577"/>
    </row>
    <row r="1488" spans="7:104">
      <c r="G1488" s="472"/>
      <c r="S1488" s="485"/>
      <c r="CZ1488" s="577"/>
    </row>
    <row r="1489" spans="7:104">
      <c r="G1489" s="472"/>
      <c r="S1489" s="485"/>
      <c r="CZ1489" s="577"/>
    </row>
    <row r="1490" spans="7:104">
      <c r="G1490" s="472"/>
      <c r="S1490" s="485"/>
      <c r="CZ1490" s="577"/>
    </row>
    <row r="1491" spans="7:104">
      <c r="G1491" s="472"/>
      <c r="S1491" s="485"/>
      <c r="CZ1491" s="577"/>
    </row>
    <row r="1492" spans="7:104">
      <c r="G1492" s="472"/>
      <c r="S1492" s="485"/>
      <c r="CZ1492" s="577"/>
    </row>
    <row r="1493" spans="7:104">
      <c r="G1493" s="472"/>
      <c r="S1493" s="485"/>
      <c r="CZ1493" s="577"/>
    </row>
    <row r="1494" spans="7:104">
      <c r="G1494" s="472"/>
      <c r="S1494" s="485"/>
      <c r="CZ1494" s="577"/>
    </row>
    <row r="1495" spans="7:104">
      <c r="G1495" s="472"/>
      <c r="S1495" s="485"/>
      <c r="CZ1495" s="577"/>
    </row>
    <row r="1496" spans="7:104">
      <c r="G1496" s="472"/>
      <c r="S1496" s="485"/>
      <c r="CZ1496" s="577"/>
    </row>
    <row r="1497" spans="7:104">
      <c r="G1497" s="472"/>
      <c r="S1497" s="485"/>
      <c r="CZ1497" s="577"/>
    </row>
    <row r="1498" spans="7:104">
      <c r="G1498" s="472"/>
      <c r="S1498" s="485"/>
      <c r="CZ1498" s="577"/>
    </row>
    <row r="1499" spans="7:104">
      <c r="G1499" s="472"/>
      <c r="S1499" s="485"/>
      <c r="CZ1499" s="577"/>
    </row>
    <row r="1500" spans="7:104">
      <c r="G1500" s="472"/>
      <c r="S1500" s="485"/>
      <c r="CZ1500" s="577"/>
    </row>
    <row r="1501" spans="7:104">
      <c r="G1501" s="472"/>
      <c r="S1501" s="485"/>
      <c r="CZ1501" s="577"/>
    </row>
    <row r="1502" spans="7:104">
      <c r="G1502" s="472"/>
      <c r="S1502" s="485"/>
      <c r="CZ1502" s="577"/>
    </row>
    <row r="1503" spans="7:104">
      <c r="G1503" s="472"/>
      <c r="S1503" s="485"/>
      <c r="CZ1503" s="577"/>
    </row>
    <row r="1504" spans="7:104">
      <c r="G1504" s="472"/>
      <c r="S1504" s="485"/>
      <c r="CZ1504" s="577"/>
    </row>
    <row r="1505" spans="7:104">
      <c r="G1505" s="472"/>
      <c r="S1505" s="485"/>
      <c r="CZ1505" s="577"/>
    </row>
    <row r="1506" spans="7:104">
      <c r="G1506" s="472"/>
      <c r="S1506" s="485"/>
      <c r="CZ1506" s="577"/>
    </row>
    <row r="1507" spans="7:104">
      <c r="G1507" s="472"/>
      <c r="S1507" s="485"/>
      <c r="CZ1507" s="577"/>
    </row>
    <row r="1508" spans="7:104">
      <c r="G1508" s="472"/>
      <c r="S1508" s="485"/>
      <c r="CZ1508" s="577"/>
    </row>
    <row r="1509" spans="7:104">
      <c r="G1509" s="472"/>
      <c r="S1509" s="485"/>
      <c r="CZ1509" s="577"/>
    </row>
    <row r="1510" spans="7:104">
      <c r="S1510" s="485"/>
    </row>
    <row r="1511" spans="7:104">
      <c r="S1511" s="485"/>
    </row>
    <row r="1512" spans="7:104">
      <c r="S1512" s="485"/>
    </row>
    <row r="1513" spans="7:104">
      <c r="S1513" s="485"/>
    </row>
    <row r="1514" spans="7:104">
      <c r="S1514" s="485"/>
    </row>
    <row r="1515" spans="7:104">
      <c r="S1515" s="485"/>
    </row>
    <row r="1516" spans="7:104">
      <c r="S1516" s="485"/>
    </row>
    <row r="1517" spans="7:104">
      <c r="S1517" s="485"/>
    </row>
    <row r="1518" spans="7:104">
      <c r="S1518" s="485"/>
    </row>
    <row r="1519" spans="7:104">
      <c r="S1519" s="485"/>
    </row>
    <row r="1520" spans="7:104">
      <c r="S1520" s="485"/>
    </row>
    <row r="1521" spans="19:19">
      <c r="S1521" s="485"/>
    </row>
    <row r="1522" spans="19:19">
      <c r="S1522" s="485"/>
    </row>
    <row r="1523" spans="19:19">
      <c r="S1523" s="485"/>
    </row>
    <row r="1524" spans="19:19">
      <c r="S1524" s="485"/>
    </row>
    <row r="1525" spans="19:19">
      <c r="S1525" s="485"/>
    </row>
    <row r="1540" spans="108:108">
      <c r="DD1540" s="575">
        <f>SUBTOTAL(9,DD72)</f>
        <v>0</v>
      </c>
    </row>
  </sheetData>
  <sortState xmlns:xlrd2="http://schemas.microsoft.com/office/spreadsheetml/2017/richdata2" ref="A2:DD71">
    <sortCondition ref="A2"/>
  </sortState>
  <mergeCells count="5">
    <mergeCell ref="M239:M278"/>
    <mergeCell ref="Z80:AC80"/>
    <mergeCell ref="Z82:AC82"/>
    <mergeCell ref="Z84:AC84"/>
    <mergeCell ref="AD89:BE90"/>
  </mergeCells>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W83"/>
  <sheetViews>
    <sheetView workbookViewId="0">
      <selection activeCell="W59" sqref="W59"/>
    </sheetView>
  </sheetViews>
  <sheetFormatPr baseColWidth="10" defaultRowHeight="13"/>
  <cols>
    <col min="1" max="1" width="11.5" style="193"/>
    <col min="3" max="7" width="11.5" style="22" customWidth="1"/>
    <col min="8" max="8" width="13.83203125" style="22" customWidth="1"/>
    <col min="9" max="10" width="11.5" style="22" customWidth="1"/>
    <col min="12" max="12" width="14.5" style="22" customWidth="1"/>
    <col min="13" max="14" width="13.83203125" style="22" customWidth="1"/>
    <col min="15" max="15" width="5" style="22" customWidth="1"/>
    <col min="16" max="16" width="8.5" style="123" customWidth="1"/>
    <col min="17" max="18" width="8.5" style="22" customWidth="1"/>
    <col min="19" max="19" width="7.33203125" style="22" customWidth="1"/>
    <col min="20" max="20" width="7.5" style="22" customWidth="1"/>
    <col min="21" max="21" width="13.5" style="22" customWidth="1"/>
    <col min="22" max="37" width="4.6640625" style="22" customWidth="1"/>
    <col min="38" max="38" width="5" style="22" customWidth="1"/>
    <col min="39" max="54" width="4.6640625" style="22" customWidth="1"/>
    <col min="55" max="56" width="5.5" style="22" customWidth="1"/>
    <col min="57" max="58" width="4.1640625" style="22" customWidth="1"/>
    <col min="59" max="59" width="5.83203125" style="22" customWidth="1"/>
    <col min="60" max="60" width="4.1640625" style="22" customWidth="1"/>
    <col min="61" max="61" width="5.5" style="22" customWidth="1"/>
    <col min="62" max="63" width="4.1640625" style="22" customWidth="1"/>
    <col min="64" max="64" width="5.5" style="22" customWidth="1"/>
    <col min="65" max="65" width="4.1640625" style="22" customWidth="1"/>
    <col min="66" max="66" width="3.83203125" style="22" customWidth="1"/>
    <col min="67" max="67" width="5.5" style="22" customWidth="1"/>
    <col min="68" max="68" width="6.1640625" style="22" customWidth="1"/>
    <col min="69" max="69" width="6" style="22" customWidth="1"/>
    <col min="70" max="71" width="5.33203125" style="22" customWidth="1"/>
    <col min="72" max="72" width="5" style="176" customWidth="1"/>
    <col min="73" max="74" width="11.5" style="124" customWidth="1"/>
    <col min="75" max="75" width="17.5" style="22" customWidth="1"/>
  </cols>
  <sheetData>
    <row r="1" spans="1:75" ht="241">
      <c r="A1" s="195" t="s">
        <v>0</v>
      </c>
      <c r="B1" s="13" t="s">
        <v>8</v>
      </c>
      <c r="C1" s="13" t="s">
        <v>41</v>
      </c>
      <c r="D1" s="23" t="s">
        <v>55</v>
      </c>
      <c r="E1" s="24" t="s">
        <v>57</v>
      </c>
      <c r="F1" s="24" t="s">
        <v>59</v>
      </c>
      <c r="G1" s="24" t="s">
        <v>61</v>
      </c>
      <c r="H1" s="24" t="s">
        <v>63</v>
      </c>
      <c r="I1" s="24" t="s">
        <v>65</v>
      </c>
      <c r="J1" s="24" t="s">
        <v>67</v>
      </c>
      <c r="K1" s="13" t="s">
        <v>195</v>
      </c>
      <c r="L1" s="45" t="s">
        <v>205</v>
      </c>
      <c r="M1" s="45" t="s">
        <v>206</v>
      </c>
      <c r="N1" s="45" t="s">
        <v>207</v>
      </c>
      <c r="O1" s="65" t="s">
        <v>208</v>
      </c>
      <c r="P1" s="65" t="s">
        <v>209</v>
      </c>
      <c r="Q1" s="65" t="s">
        <v>210</v>
      </c>
      <c r="R1" s="65" t="s">
        <v>211</v>
      </c>
      <c r="S1" s="65" t="s">
        <v>212</v>
      </c>
      <c r="T1" s="65" t="s">
        <v>213</v>
      </c>
      <c r="U1" s="65" t="s">
        <v>214</v>
      </c>
      <c r="V1" s="66" t="s">
        <v>215</v>
      </c>
      <c r="W1" s="66" t="s">
        <v>216</v>
      </c>
      <c r="X1" s="66" t="s">
        <v>217</v>
      </c>
      <c r="Y1" s="66" t="s">
        <v>218</v>
      </c>
      <c r="Z1" s="66" t="s">
        <v>219</v>
      </c>
      <c r="AA1" s="66" t="s">
        <v>220</v>
      </c>
      <c r="AB1" s="66" t="s">
        <v>221</v>
      </c>
      <c r="AC1" s="66" t="s">
        <v>222</v>
      </c>
      <c r="AD1" s="66" t="s">
        <v>223</v>
      </c>
      <c r="AE1" s="66" t="s">
        <v>224</v>
      </c>
      <c r="AF1" s="66" t="s">
        <v>225</v>
      </c>
      <c r="AG1" s="66" t="s">
        <v>226</v>
      </c>
      <c r="AH1" s="66" t="s">
        <v>227</v>
      </c>
      <c r="AI1" s="66" t="s">
        <v>228</v>
      </c>
      <c r="AJ1" s="66" t="s">
        <v>229</v>
      </c>
      <c r="AK1" s="66" t="s">
        <v>230</v>
      </c>
      <c r="AL1" s="66" t="s">
        <v>231</v>
      </c>
      <c r="AM1" s="66" t="s">
        <v>232</v>
      </c>
      <c r="AN1" s="66" t="s">
        <v>233</v>
      </c>
      <c r="AO1" s="66" t="s">
        <v>234</v>
      </c>
      <c r="AP1" s="66" t="s">
        <v>235</v>
      </c>
      <c r="AQ1" s="66" t="s">
        <v>236</v>
      </c>
      <c r="AR1" s="66" t="s">
        <v>237</v>
      </c>
      <c r="AS1" s="66" t="s">
        <v>238</v>
      </c>
      <c r="AT1" s="66" t="s">
        <v>239</v>
      </c>
      <c r="AU1" s="66" t="s">
        <v>240</v>
      </c>
      <c r="AV1" s="66" t="s">
        <v>241</v>
      </c>
      <c r="AW1" s="66" t="s">
        <v>242</v>
      </c>
      <c r="AX1" s="66" t="s">
        <v>243</v>
      </c>
      <c r="AY1" s="66" t="s">
        <v>244</v>
      </c>
      <c r="AZ1" s="66" t="s">
        <v>245</v>
      </c>
      <c r="BA1" s="66" t="s">
        <v>246</v>
      </c>
      <c r="BB1" s="66" t="s">
        <v>247</v>
      </c>
      <c r="BC1" s="127" t="s">
        <v>287</v>
      </c>
      <c r="BD1" s="127" t="s">
        <v>269</v>
      </c>
      <c r="BE1" s="127" t="s">
        <v>270</v>
      </c>
      <c r="BF1" s="127" t="s">
        <v>271</v>
      </c>
      <c r="BG1" s="127" t="s">
        <v>272</v>
      </c>
      <c r="BH1" s="127" t="s">
        <v>273</v>
      </c>
      <c r="BI1" s="127" t="s">
        <v>274</v>
      </c>
      <c r="BJ1" s="127" t="s">
        <v>275</v>
      </c>
      <c r="BK1" s="127" t="s">
        <v>276</v>
      </c>
      <c r="BL1" s="127" t="s">
        <v>277</v>
      </c>
      <c r="BM1" s="127" t="s">
        <v>278</v>
      </c>
      <c r="BN1" s="127" t="s">
        <v>279</v>
      </c>
      <c r="BO1" s="127" t="s">
        <v>280</v>
      </c>
      <c r="BP1" s="127" t="s">
        <v>281</v>
      </c>
      <c r="BQ1" s="127" t="s">
        <v>282</v>
      </c>
      <c r="BR1" s="127" t="s">
        <v>283</v>
      </c>
      <c r="BS1" s="127" t="s">
        <v>284</v>
      </c>
      <c r="BT1" s="128"/>
      <c r="BU1" s="129" t="s">
        <v>285</v>
      </c>
      <c r="BV1" s="129" t="s">
        <v>286</v>
      </c>
      <c r="BW1" s="186" t="s">
        <v>288</v>
      </c>
    </row>
    <row r="2" spans="1:75">
      <c r="A2" s="196">
        <v>103</v>
      </c>
      <c r="B2" s="810" t="s">
        <v>33</v>
      </c>
      <c r="C2" s="810" t="s">
        <v>52</v>
      </c>
      <c r="D2" s="21" t="s">
        <v>45</v>
      </c>
      <c r="E2" s="107">
        <v>3791</v>
      </c>
      <c r="F2" s="21">
        <v>150</v>
      </c>
      <c r="G2" s="107">
        <v>836</v>
      </c>
      <c r="H2" s="107">
        <v>2655</v>
      </c>
      <c r="I2" s="21">
        <v>150</v>
      </c>
      <c r="J2" s="216">
        <v>88</v>
      </c>
      <c r="K2" s="43" t="s">
        <v>33</v>
      </c>
      <c r="L2" s="48">
        <v>7500</v>
      </c>
      <c r="M2" s="60">
        <v>1000</v>
      </c>
      <c r="N2" s="60"/>
      <c r="O2" s="65"/>
      <c r="P2" s="71" t="s">
        <v>252</v>
      </c>
      <c r="Q2" s="74" t="s">
        <v>52</v>
      </c>
      <c r="R2" s="74" t="s">
        <v>13</v>
      </c>
      <c r="S2" s="74" t="s">
        <v>52</v>
      </c>
      <c r="T2" s="74" t="s">
        <v>52</v>
      </c>
      <c r="U2" s="65"/>
      <c r="V2" s="72">
        <v>1</v>
      </c>
      <c r="W2" s="72">
        <v>2</v>
      </c>
      <c r="X2" s="72">
        <v>2</v>
      </c>
      <c r="Y2" s="72">
        <v>1</v>
      </c>
      <c r="Z2" s="72">
        <v>2</v>
      </c>
      <c r="AA2" s="72">
        <v>2</v>
      </c>
      <c r="AB2" s="72">
        <v>2</v>
      </c>
      <c r="AC2" s="16">
        <v>2</v>
      </c>
      <c r="AD2" s="16">
        <v>3</v>
      </c>
      <c r="AE2" s="16">
        <v>1</v>
      </c>
      <c r="AF2" s="16">
        <v>2</v>
      </c>
      <c r="AG2" s="16">
        <v>99</v>
      </c>
      <c r="AH2" s="16">
        <v>99</v>
      </c>
      <c r="AI2" s="16">
        <v>1</v>
      </c>
      <c r="AJ2" s="16">
        <v>1</v>
      </c>
      <c r="AK2" s="16">
        <v>1</v>
      </c>
      <c r="AL2" s="16">
        <v>99</v>
      </c>
      <c r="AM2" s="16">
        <v>3</v>
      </c>
      <c r="AN2" s="16">
        <v>2</v>
      </c>
      <c r="AO2" s="16">
        <v>99</v>
      </c>
      <c r="AP2" s="16">
        <v>99</v>
      </c>
      <c r="AQ2" s="16">
        <v>99</v>
      </c>
      <c r="AR2" s="16">
        <v>99</v>
      </c>
      <c r="AS2" s="16">
        <v>99</v>
      </c>
      <c r="AT2" s="16">
        <v>2</v>
      </c>
      <c r="AU2" s="16">
        <v>2</v>
      </c>
      <c r="AV2" s="16">
        <v>2</v>
      </c>
      <c r="AW2" s="16">
        <v>2</v>
      </c>
      <c r="AX2" s="16">
        <v>2</v>
      </c>
      <c r="AY2" s="16">
        <v>3</v>
      </c>
      <c r="AZ2" s="16">
        <v>1</v>
      </c>
      <c r="BA2" s="16">
        <v>1</v>
      </c>
      <c r="BB2" s="16">
        <v>4</v>
      </c>
      <c r="BC2" s="127"/>
      <c r="BD2" s="16">
        <v>3</v>
      </c>
      <c r="BE2" s="16">
        <v>3</v>
      </c>
      <c r="BF2" s="16">
        <v>2</v>
      </c>
      <c r="BG2" s="16">
        <v>0</v>
      </c>
      <c r="BH2" s="16">
        <v>2</v>
      </c>
      <c r="BI2" s="16">
        <v>99</v>
      </c>
      <c r="BJ2" s="16">
        <v>2</v>
      </c>
      <c r="BK2" s="16">
        <v>3</v>
      </c>
      <c r="BL2" s="16">
        <v>2</v>
      </c>
      <c r="BM2" s="16">
        <v>2</v>
      </c>
      <c r="BN2" s="16">
        <v>3</v>
      </c>
      <c r="BO2" s="16">
        <v>1</v>
      </c>
      <c r="BP2" s="16">
        <v>1</v>
      </c>
      <c r="BQ2" s="16">
        <v>3</v>
      </c>
      <c r="BR2" s="16">
        <v>3</v>
      </c>
      <c r="BS2" s="140">
        <v>99</v>
      </c>
      <c r="BT2" s="141"/>
      <c r="BU2" s="142">
        <v>3</v>
      </c>
      <c r="BV2" s="19">
        <v>70</v>
      </c>
      <c r="BW2" s="188">
        <v>1400</v>
      </c>
    </row>
    <row r="3" spans="1:75">
      <c r="A3" s="196">
        <v>104</v>
      </c>
      <c r="B3" s="21" t="s">
        <v>25</v>
      </c>
      <c r="C3" s="21" t="s">
        <v>34</v>
      </c>
      <c r="D3" s="21" t="s">
        <v>45</v>
      </c>
      <c r="E3" s="21" t="s">
        <v>173</v>
      </c>
      <c r="F3" s="21" t="s">
        <v>45</v>
      </c>
      <c r="G3" s="21" t="s">
        <v>173</v>
      </c>
      <c r="H3" s="21" t="s">
        <v>45</v>
      </c>
      <c r="I3" s="21" t="s">
        <v>45</v>
      </c>
      <c r="J3" s="43" t="s">
        <v>129</v>
      </c>
      <c r="K3" s="43" t="s">
        <v>196</v>
      </c>
      <c r="L3" s="48">
        <v>10000</v>
      </c>
      <c r="M3" s="60">
        <v>6900</v>
      </c>
      <c r="N3" s="60"/>
      <c r="O3" s="65"/>
      <c r="P3" s="71" t="s">
        <v>197</v>
      </c>
      <c r="Q3" s="74" t="s">
        <v>40</v>
      </c>
      <c r="R3" s="74" t="s">
        <v>36</v>
      </c>
      <c r="S3" s="74" t="s">
        <v>40</v>
      </c>
      <c r="T3" s="74" t="s">
        <v>18</v>
      </c>
      <c r="U3" s="65"/>
      <c r="V3" s="74" t="s">
        <v>199</v>
      </c>
      <c r="W3" s="74" t="s">
        <v>33</v>
      </c>
      <c r="X3" s="74" t="s">
        <v>199</v>
      </c>
      <c r="Y3" s="74" t="s">
        <v>200</v>
      </c>
      <c r="Z3" s="74" t="s">
        <v>200</v>
      </c>
      <c r="AA3" s="74" t="s">
        <v>33</v>
      </c>
      <c r="AB3" s="74" t="s">
        <v>199</v>
      </c>
      <c r="AC3" s="15" t="s">
        <v>200</v>
      </c>
      <c r="AD3" s="15" t="s">
        <v>199</v>
      </c>
      <c r="AE3" s="15" t="s">
        <v>199</v>
      </c>
      <c r="AF3" s="15" t="s">
        <v>199</v>
      </c>
      <c r="AG3" s="15" t="s">
        <v>200</v>
      </c>
      <c r="AH3" s="15" t="s">
        <v>199</v>
      </c>
      <c r="AI3" s="15" t="s">
        <v>199</v>
      </c>
      <c r="AJ3" s="15" t="s">
        <v>199</v>
      </c>
      <c r="AK3" s="15" t="s">
        <v>199</v>
      </c>
      <c r="AL3" s="15" t="s">
        <v>200</v>
      </c>
      <c r="AM3" s="15" t="s">
        <v>199</v>
      </c>
      <c r="AN3" s="15" t="s">
        <v>199</v>
      </c>
      <c r="AO3" s="15" t="s">
        <v>200</v>
      </c>
      <c r="AP3" s="15" t="s">
        <v>200</v>
      </c>
      <c r="AQ3" s="15" t="s">
        <v>200</v>
      </c>
      <c r="AR3" s="15" t="s">
        <v>200</v>
      </c>
      <c r="AS3" s="15" t="s">
        <v>199</v>
      </c>
      <c r="AT3" s="15" t="s">
        <v>199</v>
      </c>
      <c r="AU3" s="15" t="s">
        <v>199</v>
      </c>
      <c r="AV3" s="15" t="s">
        <v>200</v>
      </c>
      <c r="AW3" s="15" t="s">
        <v>199</v>
      </c>
      <c r="AX3" s="15" t="s">
        <v>200</v>
      </c>
      <c r="AY3" s="15" t="s">
        <v>33</v>
      </c>
      <c r="AZ3" s="15" t="s">
        <v>199</v>
      </c>
      <c r="BA3" s="15" t="s">
        <v>199</v>
      </c>
      <c r="BB3" s="15" t="s">
        <v>200</v>
      </c>
      <c r="BC3" s="127"/>
      <c r="BD3" s="15" t="s">
        <v>200</v>
      </c>
      <c r="BE3" s="15" t="s">
        <v>200</v>
      </c>
      <c r="BF3" s="15" t="s">
        <v>200</v>
      </c>
      <c r="BG3" s="15" t="s">
        <v>45</v>
      </c>
      <c r="BH3" s="15" t="s">
        <v>200</v>
      </c>
      <c r="BI3" s="15" t="s">
        <v>45</v>
      </c>
      <c r="BJ3" s="15" t="s">
        <v>45</v>
      </c>
      <c r="BK3" s="15" t="s">
        <v>200</v>
      </c>
      <c r="BL3" s="15" t="s">
        <v>200</v>
      </c>
      <c r="BM3" s="15" t="s">
        <v>200</v>
      </c>
      <c r="BN3" s="15" t="s">
        <v>200</v>
      </c>
      <c r="BO3" s="15" t="s">
        <v>33</v>
      </c>
      <c r="BP3" s="15" t="s">
        <v>200</v>
      </c>
      <c r="BQ3" s="15" t="s">
        <v>200</v>
      </c>
      <c r="BR3" s="15" t="s">
        <v>200</v>
      </c>
      <c r="BS3" s="167" t="s">
        <v>200</v>
      </c>
      <c r="BT3" s="141"/>
      <c r="BU3" s="138">
        <v>3</v>
      </c>
      <c r="BV3" s="19">
        <v>47</v>
      </c>
      <c r="BW3" s="188">
        <v>2900</v>
      </c>
    </row>
    <row r="4" spans="1:75">
      <c r="A4" s="196">
        <v>105</v>
      </c>
      <c r="B4" s="209" t="s">
        <v>16</v>
      </c>
      <c r="C4" s="209" t="s">
        <v>34</v>
      </c>
      <c r="D4" s="209" t="s">
        <v>108</v>
      </c>
      <c r="E4" s="209" t="s">
        <v>180</v>
      </c>
      <c r="F4" s="209" t="s">
        <v>181</v>
      </c>
      <c r="G4" s="209" t="s">
        <v>146</v>
      </c>
      <c r="H4" s="209" t="s">
        <v>182</v>
      </c>
      <c r="I4" s="209" t="s">
        <v>183</v>
      </c>
      <c r="J4" s="41" t="s">
        <v>68</v>
      </c>
      <c r="K4" s="41" t="s">
        <v>34</v>
      </c>
      <c r="L4" s="46">
        <v>15000</v>
      </c>
      <c r="M4" s="59">
        <v>8000</v>
      </c>
      <c r="N4" s="59"/>
      <c r="O4" s="67"/>
      <c r="P4" s="71" t="s">
        <v>174</v>
      </c>
      <c r="Q4" s="74" t="s">
        <v>197</v>
      </c>
      <c r="R4" s="74" t="s">
        <v>16</v>
      </c>
      <c r="S4" s="74" t="s">
        <v>36</v>
      </c>
      <c r="T4" s="74" t="s">
        <v>13</v>
      </c>
      <c r="U4" s="67"/>
      <c r="V4" s="74" t="s">
        <v>200</v>
      </c>
      <c r="W4" s="74" t="s">
        <v>199</v>
      </c>
      <c r="X4" s="74" t="s">
        <v>33</v>
      </c>
      <c r="Y4" s="74" t="s">
        <v>200</v>
      </c>
      <c r="Z4" s="74" t="s">
        <v>33</v>
      </c>
      <c r="AA4" s="74" t="s">
        <v>33</v>
      </c>
      <c r="AB4" s="74" t="s">
        <v>200</v>
      </c>
      <c r="AC4" s="14" t="s">
        <v>200</v>
      </c>
      <c r="AD4" s="14" t="s">
        <v>33</v>
      </c>
      <c r="AE4" s="14" t="s">
        <v>200</v>
      </c>
      <c r="AF4" s="14" t="s">
        <v>200</v>
      </c>
      <c r="AG4" s="14" t="s">
        <v>200</v>
      </c>
      <c r="AH4" s="14" t="s">
        <v>200</v>
      </c>
      <c r="AI4" s="14" t="s">
        <v>200</v>
      </c>
      <c r="AJ4" s="14" t="s">
        <v>200</v>
      </c>
      <c r="AK4" s="14" t="s">
        <v>253</v>
      </c>
      <c r="AL4" s="14" t="s">
        <v>253</v>
      </c>
      <c r="AM4" s="14" t="s">
        <v>200</v>
      </c>
      <c r="AN4" s="14" t="s">
        <v>200</v>
      </c>
      <c r="AO4" s="14" t="s">
        <v>200</v>
      </c>
      <c r="AP4" s="14" t="s">
        <v>200</v>
      </c>
      <c r="AQ4" s="14" t="s">
        <v>200</v>
      </c>
      <c r="AR4" s="14" t="s">
        <v>253</v>
      </c>
      <c r="AS4" s="14" t="s">
        <v>253</v>
      </c>
      <c r="AT4" s="14" t="s">
        <v>200</v>
      </c>
      <c r="AU4" s="14" t="s">
        <v>200</v>
      </c>
      <c r="AV4" s="14" t="s">
        <v>200</v>
      </c>
      <c r="AW4" s="14" t="s">
        <v>199</v>
      </c>
      <c r="AX4" s="14" t="s">
        <v>199</v>
      </c>
      <c r="AY4" s="14" t="s">
        <v>33</v>
      </c>
      <c r="AZ4" s="14" t="s">
        <v>199</v>
      </c>
      <c r="BA4" s="14" t="s">
        <v>199</v>
      </c>
      <c r="BB4" s="14" t="s">
        <v>199</v>
      </c>
      <c r="BC4" s="127"/>
      <c r="BD4" s="130">
        <v>4</v>
      </c>
      <c r="BE4" s="130" t="s">
        <v>33</v>
      </c>
      <c r="BF4" s="130" t="s">
        <v>174</v>
      </c>
      <c r="BG4" s="130" t="s">
        <v>174</v>
      </c>
      <c r="BH4" s="130" t="s">
        <v>174</v>
      </c>
      <c r="BI4" s="130" t="s">
        <v>174</v>
      </c>
      <c r="BJ4" s="130" t="s">
        <v>199</v>
      </c>
      <c r="BK4" s="130" t="s">
        <v>33</v>
      </c>
      <c r="BL4" s="130" t="s">
        <v>33</v>
      </c>
      <c r="BM4" s="130" t="s">
        <v>33</v>
      </c>
      <c r="BN4" s="130" t="s">
        <v>199</v>
      </c>
      <c r="BO4" s="130" t="s">
        <v>200</v>
      </c>
      <c r="BP4" s="130" t="s">
        <v>200</v>
      </c>
      <c r="BQ4" s="130" t="s">
        <v>200</v>
      </c>
      <c r="BR4" s="130" t="s">
        <v>200</v>
      </c>
      <c r="BS4" s="149" t="s">
        <v>174</v>
      </c>
      <c r="BT4" s="172"/>
      <c r="BU4" s="150">
        <v>2</v>
      </c>
      <c r="BV4" s="143">
        <v>31</v>
      </c>
      <c r="BW4" s="188">
        <v>2500</v>
      </c>
    </row>
    <row r="5" spans="1:75">
      <c r="A5" s="196">
        <v>106</v>
      </c>
      <c r="B5" s="21" t="s">
        <v>34</v>
      </c>
      <c r="C5" s="21" t="s">
        <v>38</v>
      </c>
      <c r="D5" s="21" t="s">
        <v>45</v>
      </c>
      <c r="E5" s="21" t="s">
        <v>72</v>
      </c>
      <c r="F5" s="21" t="s">
        <v>45</v>
      </c>
      <c r="G5" s="21" t="s">
        <v>18</v>
      </c>
      <c r="H5" s="21" t="s">
        <v>53</v>
      </c>
      <c r="I5" s="21" t="s">
        <v>36</v>
      </c>
      <c r="J5" s="43" t="s">
        <v>129</v>
      </c>
      <c r="K5" s="43" t="s">
        <v>196</v>
      </c>
      <c r="L5" s="48">
        <v>4600</v>
      </c>
      <c r="M5" s="60">
        <v>3000</v>
      </c>
      <c r="N5" s="60"/>
      <c r="O5" s="65"/>
      <c r="P5" s="71" t="s">
        <v>197</v>
      </c>
      <c r="Q5" s="74" t="s">
        <v>36</v>
      </c>
      <c r="R5" s="74" t="s">
        <v>17</v>
      </c>
      <c r="S5" s="74" t="s">
        <v>19</v>
      </c>
      <c r="T5" s="74" t="s">
        <v>197</v>
      </c>
      <c r="U5" s="65"/>
      <c r="V5" s="120" t="s">
        <v>200</v>
      </c>
      <c r="W5" s="74" t="s">
        <v>199</v>
      </c>
      <c r="X5" s="74" t="s">
        <v>200</v>
      </c>
      <c r="Y5" s="74" t="s">
        <v>200</v>
      </c>
      <c r="Z5" s="74" t="s">
        <v>200</v>
      </c>
      <c r="AA5" s="74" t="s">
        <v>200</v>
      </c>
      <c r="AB5" s="74" t="s">
        <v>200</v>
      </c>
      <c r="AC5" s="15" t="s">
        <v>200</v>
      </c>
      <c r="AD5" s="15" t="s">
        <v>200</v>
      </c>
      <c r="AE5" s="15" t="s">
        <v>199</v>
      </c>
      <c r="AF5" s="15" t="s">
        <v>199</v>
      </c>
      <c r="AG5" s="15" t="s">
        <v>200</v>
      </c>
      <c r="AH5" s="15" t="s">
        <v>200</v>
      </c>
      <c r="AI5" s="15" t="s">
        <v>200</v>
      </c>
      <c r="AJ5" s="15" t="s">
        <v>253</v>
      </c>
      <c r="AK5" s="15" t="s">
        <v>200</v>
      </c>
      <c r="AL5" s="15" t="s">
        <v>253</v>
      </c>
      <c r="AM5" s="15" t="s">
        <v>199</v>
      </c>
      <c r="AN5" s="15" t="s">
        <v>199</v>
      </c>
      <c r="AO5" s="15" t="s">
        <v>200</v>
      </c>
      <c r="AP5" s="15" t="s">
        <v>200</v>
      </c>
      <c r="AQ5" s="15" t="s">
        <v>200</v>
      </c>
      <c r="AR5" s="15" t="s">
        <v>253</v>
      </c>
      <c r="AS5" s="15" t="s">
        <v>253</v>
      </c>
      <c r="AT5" s="15" t="s">
        <v>199</v>
      </c>
      <c r="AU5" s="15" t="s">
        <v>199</v>
      </c>
      <c r="AV5" s="15" t="s">
        <v>199</v>
      </c>
      <c r="AW5" s="15" t="s">
        <v>200</v>
      </c>
      <c r="AX5" s="15" t="s">
        <v>199</v>
      </c>
      <c r="AY5" s="15" t="s">
        <v>199</v>
      </c>
      <c r="AZ5" s="15" t="s">
        <v>199</v>
      </c>
      <c r="BA5" s="15" t="s">
        <v>200</v>
      </c>
      <c r="BB5" s="15" t="s">
        <v>33</v>
      </c>
      <c r="BC5" s="127"/>
      <c r="BD5" s="15" t="s">
        <v>200</v>
      </c>
      <c r="BE5" s="15" t="s">
        <v>200</v>
      </c>
      <c r="BF5" s="15" t="s">
        <v>174</v>
      </c>
      <c r="BG5" s="15" t="s">
        <v>174</v>
      </c>
      <c r="BH5" s="15" t="s">
        <v>199</v>
      </c>
      <c r="BI5" s="15" t="s">
        <v>200</v>
      </c>
      <c r="BJ5" s="15" t="s">
        <v>174</v>
      </c>
      <c r="BK5" s="15" t="s">
        <v>199</v>
      </c>
      <c r="BL5" s="15" t="s">
        <v>199</v>
      </c>
      <c r="BM5" s="15" t="s">
        <v>199</v>
      </c>
      <c r="BN5" s="15" t="s">
        <v>199</v>
      </c>
      <c r="BO5" s="15" t="s">
        <v>174</v>
      </c>
      <c r="BP5" s="15" t="s">
        <v>200</v>
      </c>
      <c r="BQ5" s="15" t="s">
        <v>199</v>
      </c>
      <c r="BR5" s="15" t="s">
        <v>199</v>
      </c>
      <c r="BS5" s="167" t="s">
        <v>200</v>
      </c>
      <c r="BT5" s="141"/>
      <c r="BU5" s="138">
        <v>3</v>
      </c>
      <c r="BV5" s="19">
        <v>50</v>
      </c>
      <c r="BW5" s="189">
        <v>1500</v>
      </c>
    </row>
    <row r="6" spans="1:75">
      <c r="A6" s="196">
        <v>108</v>
      </c>
      <c r="B6" s="209" t="s">
        <v>21</v>
      </c>
      <c r="C6" s="209" t="s">
        <v>46</v>
      </c>
      <c r="D6" s="209" t="s">
        <v>126</v>
      </c>
      <c r="E6" s="209" t="s">
        <v>127</v>
      </c>
      <c r="F6" s="209" t="s">
        <v>128</v>
      </c>
      <c r="G6" s="209" t="s">
        <v>128</v>
      </c>
      <c r="H6" s="209" t="s">
        <v>128</v>
      </c>
      <c r="I6" s="209" t="s">
        <v>45</v>
      </c>
      <c r="J6" s="41" t="s">
        <v>129</v>
      </c>
      <c r="K6" s="41" t="s">
        <v>197</v>
      </c>
      <c r="L6" s="220">
        <v>67460</v>
      </c>
      <c r="M6" s="59">
        <v>5500</v>
      </c>
      <c r="N6" s="59"/>
      <c r="O6" s="67"/>
      <c r="P6" s="71" t="s">
        <v>260</v>
      </c>
      <c r="Q6" s="74" t="s">
        <v>261</v>
      </c>
      <c r="R6" s="74" t="s">
        <v>37</v>
      </c>
      <c r="S6" s="74" t="s">
        <v>262</v>
      </c>
      <c r="T6" s="74" t="s">
        <v>16</v>
      </c>
      <c r="U6" s="67"/>
      <c r="V6" s="74" t="s">
        <v>199</v>
      </c>
      <c r="W6" s="74" t="s">
        <v>199</v>
      </c>
      <c r="X6" s="74" t="s">
        <v>199</v>
      </c>
      <c r="Y6" s="74" t="s">
        <v>33</v>
      </c>
      <c r="Z6" s="74" t="s">
        <v>33</v>
      </c>
      <c r="AA6" s="74" t="s">
        <v>33</v>
      </c>
      <c r="AB6" s="74" t="s">
        <v>33</v>
      </c>
      <c r="AC6" s="14" t="s">
        <v>199</v>
      </c>
      <c r="AD6" s="14" t="s">
        <v>199</v>
      </c>
      <c r="AE6" s="14" t="s">
        <v>200</v>
      </c>
      <c r="AF6" s="14" t="s">
        <v>33</v>
      </c>
      <c r="AG6" s="14" t="s">
        <v>33</v>
      </c>
      <c r="AH6" s="14" t="s">
        <v>200</v>
      </c>
      <c r="AI6" s="14" t="s">
        <v>200</v>
      </c>
      <c r="AJ6" s="14" t="s">
        <v>200</v>
      </c>
      <c r="AK6" s="14" t="s">
        <v>200</v>
      </c>
      <c r="AL6" s="14" t="s">
        <v>200</v>
      </c>
      <c r="AM6" s="14" t="s">
        <v>33</v>
      </c>
      <c r="AN6" s="14" t="s">
        <v>200</v>
      </c>
      <c r="AO6" s="14" t="s">
        <v>200</v>
      </c>
      <c r="AP6" s="14" t="s">
        <v>200</v>
      </c>
      <c r="AQ6" s="14" t="s">
        <v>174</v>
      </c>
      <c r="AR6" s="14" t="s">
        <v>200</v>
      </c>
      <c r="AS6" s="14" t="s">
        <v>199</v>
      </c>
      <c r="AT6" s="14" t="s">
        <v>200</v>
      </c>
      <c r="AU6" s="14" t="s">
        <v>199</v>
      </c>
      <c r="AV6" s="14" t="s">
        <v>200</v>
      </c>
      <c r="AW6" s="14" t="s">
        <v>200</v>
      </c>
      <c r="AX6" s="14" t="s">
        <v>199</v>
      </c>
      <c r="AY6" s="14" t="s">
        <v>33</v>
      </c>
      <c r="AZ6" s="14" t="s">
        <v>33</v>
      </c>
      <c r="BA6" s="14" t="s">
        <v>33</v>
      </c>
      <c r="BB6" s="14" t="s">
        <v>199</v>
      </c>
      <c r="BC6" s="127"/>
      <c r="BD6" s="130" t="s">
        <v>199</v>
      </c>
      <c r="BE6" s="130" t="s">
        <v>199</v>
      </c>
      <c r="BF6" s="130" t="s">
        <v>200</v>
      </c>
      <c r="BG6" s="130" t="s">
        <v>200</v>
      </c>
      <c r="BH6" s="130" t="s">
        <v>199</v>
      </c>
      <c r="BI6" s="130" t="s">
        <v>199</v>
      </c>
      <c r="BJ6" s="130" t="s">
        <v>199</v>
      </c>
      <c r="BK6" s="130" t="s">
        <v>199</v>
      </c>
      <c r="BL6" s="130" t="s">
        <v>33</v>
      </c>
      <c r="BM6" s="130" t="s">
        <v>199</v>
      </c>
      <c r="BN6" s="130" t="s">
        <v>200</v>
      </c>
      <c r="BO6" s="130" t="s">
        <v>199</v>
      </c>
      <c r="BP6" s="130" t="s">
        <v>200</v>
      </c>
      <c r="BQ6" s="130" t="s">
        <v>200</v>
      </c>
      <c r="BR6" s="149" t="s">
        <v>200</v>
      </c>
      <c r="BS6" s="149" t="s">
        <v>33</v>
      </c>
      <c r="BT6" s="132"/>
      <c r="BU6" s="150">
        <v>4</v>
      </c>
      <c r="BV6" s="143">
        <v>70</v>
      </c>
      <c r="BW6" s="190">
        <v>3500</v>
      </c>
    </row>
    <row r="7" spans="1:75">
      <c r="A7" s="196">
        <v>109</v>
      </c>
      <c r="B7" s="209" t="s">
        <v>22</v>
      </c>
      <c r="C7" s="209" t="s">
        <v>19</v>
      </c>
      <c r="D7" s="209" t="s">
        <v>131</v>
      </c>
      <c r="E7" s="209" t="s">
        <v>130</v>
      </c>
      <c r="F7" s="209" t="s">
        <v>132</v>
      </c>
      <c r="G7" s="209" t="s">
        <v>132</v>
      </c>
      <c r="H7" s="209" t="s">
        <v>132</v>
      </c>
      <c r="I7" s="209" t="s">
        <v>45</v>
      </c>
      <c r="J7" s="41" t="s">
        <v>129</v>
      </c>
      <c r="K7" s="41" t="s">
        <v>44</v>
      </c>
      <c r="L7" s="53">
        <v>8000</v>
      </c>
      <c r="M7" s="59">
        <v>7000</v>
      </c>
      <c r="N7" s="59"/>
      <c r="O7" s="67"/>
      <c r="P7" s="71" t="s">
        <v>200</v>
      </c>
      <c r="Q7" s="74" t="s">
        <v>18</v>
      </c>
      <c r="R7" s="74" t="s">
        <v>34</v>
      </c>
      <c r="S7" s="74" t="s">
        <v>249</v>
      </c>
      <c r="T7" s="74" t="s">
        <v>36</v>
      </c>
      <c r="U7" s="67"/>
      <c r="V7" s="74" t="s">
        <v>200</v>
      </c>
      <c r="W7" s="74" t="s">
        <v>33</v>
      </c>
      <c r="X7" s="74" t="s">
        <v>199</v>
      </c>
      <c r="Y7" s="74" t="s">
        <v>199</v>
      </c>
      <c r="Z7" s="74" t="s">
        <v>200</v>
      </c>
      <c r="AA7" s="74" t="s">
        <v>199</v>
      </c>
      <c r="AB7" s="74" t="s">
        <v>200</v>
      </c>
      <c r="AC7" s="14" t="s">
        <v>199</v>
      </c>
      <c r="AD7" s="14" t="s">
        <v>33</v>
      </c>
      <c r="AE7" s="14" t="s">
        <v>199</v>
      </c>
      <c r="AF7" s="14" t="s">
        <v>33</v>
      </c>
      <c r="AG7" s="14" t="s">
        <v>200</v>
      </c>
      <c r="AH7" s="14" t="s">
        <v>174</v>
      </c>
      <c r="AI7" s="14" t="s">
        <v>200</v>
      </c>
      <c r="AJ7" s="14" t="s">
        <v>200</v>
      </c>
      <c r="AK7" s="14" t="s">
        <v>199</v>
      </c>
      <c r="AL7" s="14" t="s">
        <v>199</v>
      </c>
      <c r="AM7" s="14" t="s">
        <v>33</v>
      </c>
      <c r="AN7" s="14" t="s">
        <v>33</v>
      </c>
      <c r="AO7" s="14" t="s">
        <v>199</v>
      </c>
      <c r="AP7" s="14" t="s">
        <v>200</v>
      </c>
      <c r="AQ7" s="14" t="s">
        <v>199</v>
      </c>
      <c r="AR7" s="14" t="s">
        <v>174</v>
      </c>
      <c r="AS7" s="14" t="s">
        <v>200</v>
      </c>
      <c r="AT7" s="14" t="s">
        <v>33</v>
      </c>
      <c r="AU7" s="14" t="s">
        <v>33</v>
      </c>
      <c r="AV7" s="14" t="s">
        <v>33</v>
      </c>
      <c r="AW7" s="14" t="s">
        <v>199</v>
      </c>
      <c r="AX7" s="14" t="s">
        <v>33</v>
      </c>
      <c r="AY7" s="14" t="s">
        <v>33</v>
      </c>
      <c r="AZ7" s="14" t="s">
        <v>199</v>
      </c>
      <c r="BA7" s="14" t="s">
        <v>199</v>
      </c>
      <c r="BB7" s="14" t="s">
        <v>33</v>
      </c>
      <c r="BC7" s="127"/>
      <c r="BD7" s="130" t="s">
        <v>199</v>
      </c>
      <c r="BE7" s="130" t="s">
        <v>200</v>
      </c>
      <c r="BF7" s="130" t="s">
        <v>200</v>
      </c>
      <c r="BG7" s="130" t="s">
        <v>174</v>
      </c>
      <c r="BH7" s="130" t="s">
        <v>199</v>
      </c>
      <c r="BI7" s="130" t="s">
        <v>199</v>
      </c>
      <c r="BJ7" s="130" t="s">
        <v>199</v>
      </c>
      <c r="BK7" s="130" t="s">
        <v>33</v>
      </c>
      <c r="BL7" s="130" t="s">
        <v>33</v>
      </c>
      <c r="BM7" s="130" t="s">
        <v>33</v>
      </c>
      <c r="BN7" s="130" t="s">
        <v>33</v>
      </c>
      <c r="BO7" s="130" t="s">
        <v>33</v>
      </c>
      <c r="BP7" s="130" t="s">
        <v>199</v>
      </c>
      <c r="BQ7" s="130" t="s">
        <v>33</v>
      </c>
      <c r="BR7" s="149" t="s">
        <v>33</v>
      </c>
      <c r="BS7" s="149" t="s">
        <v>199</v>
      </c>
      <c r="BT7" s="132"/>
      <c r="BU7" s="150">
        <v>4</v>
      </c>
      <c r="BV7" s="143">
        <v>130</v>
      </c>
      <c r="BW7" s="190">
        <v>3000</v>
      </c>
    </row>
    <row r="8" spans="1:75">
      <c r="A8" s="196">
        <v>111</v>
      </c>
      <c r="B8" s="210">
        <v>15</v>
      </c>
      <c r="C8" s="210">
        <v>15</v>
      </c>
      <c r="D8" s="21" t="s">
        <v>45</v>
      </c>
      <c r="E8" s="21" t="s">
        <v>70</v>
      </c>
      <c r="F8" s="21" t="s">
        <v>74</v>
      </c>
      <c r="G8" s="107">
        <f>190*15</f>
        <v>2850</v>
      </c>
      <c r="H8" s="21" t="s">
        <v>28</v>
      </c>
      <c r="I8" s="21" t="s">
        <v>75</v>
      </c>
      <c r="J8" s="215">
        <v>190</v>
      </c>
      <c r="K8" s="43" t="s">
        <v>51</v>
      </c>
      <c r="L8" s="48">
        <v>10500</v>
      </c>
      <c r="M8" s="60">
        <v>8000</v>
      </c>
      <c r="N8" s="60"/>
      <c r="O8" s="65"/>
      <c r="P8" s="71">
        <v>80</v>
      </c>
      <c r="Q8" s="72">
        <v>95</v>
      </c>
      <c r="R8" s="72">
        <v>5</v>
      </c>
      <c r="S8" s="72">
        <v>85</v>
      </c>
      <c r="T8" s="72">
        <v>50</v>
      </c>
      <c r="U8" s="65"/>
      <c r="V8" s="73">
        <v>2</v>
      </c>
      <c r="W8" s="73">
        <v>3</v>
      </c>
      <c r="X8" s="73">
        <v>2</v>
      </c>
      <c r="Y8" s="73">
        <v>2</v>
      </c>
      <c r="Z8" s="73">
        <v>1</v>
      </c>
      <c r="AA8" s="73">
        <v>3</v>
      </c>
      <c r="AB8" s="73">
        <v>2</v>
      </c>
      <c r="AC8" s="19">
        <v>3</v>
      </c>
      <c r="AD8" s="19">
        <v>3</v>
      </c>
      <c r="AE8" s="19">
        <v>2</v>
      </c>
      <c r="AF8" s="19">
        <v>3</v>
      </c>
      <c r="AG8" s="19">
        <v>2</v>
      </c>
      <c r="AH8" s="19">
        <v>1</v>
      </c>
      <c r="AI8" s="19">
        <v>1</v>
      </c>
      <c r="AJ8" s="19">
        <v>2</v>
      </c>
      <c r="AK8" s="19">
        <v>2</v>
      </c>
      <c r="AL8" s="19">
        <v>2</v>
      </c>
      <c r="AM8" s="19">
        <v>3</v>
      </c>
      <c r="AN8" s="19">
        <v>4</v>
      </c>
      <c r="AO8" s="19">
        <v>3</v>
      </c>
      <c r="AP8" s="19">
        <v>99</v>
      </c>
      <c r="AQ8" s="19">
        <v>99</v>
      </c>
      <c r="AR8" s="19">
        <v>99</v>
      </c>
      <c r="AS8" s="19">
        <v>99</v>
      </c>
      <c r="AT8" s="19">
        <v>3</v>
      </c>
      <c r="AU8" s="19">
        <v>4</v>
      </c>
      <c r="AV8" s="19">
        <v>3</v>
      </c>
      <c r="AW8" s="19">
        <v>3</v>
      </c>
      <c r="AX8" s="19">
        <v>3</v>
      </c>
      <c r="AY8" s="19">
        <v>3</v>
      </c>
      <c r="AZ8" s="19">
        <v>3</v>
      </c>
      <c r="BA8" s="19">
        <v>3</v>
      </c>
      <c r="BB8" s="19">
        <v>4</v>
      </c>
      <c r="BC8" s="127"/>
      <c r="BD8" s="16">
        <v>3</v>
      </c>
      <c r="BE8" s="16">
        <v>3</v>
      </c>
      <c r="BF8" s="16">
        <v>2</v>
      </c>
      <c r="BG8" s="16">
        <v>1</v>
      </c>
      <c r="BH8" s="16">
        <v>2</v>
      </c>
      <c r="BI8" s="16">
        <v>3</v>
      </c>
      <c r="BJ8" s="16">
        <v>3</v>
      </c>
      <c r="BK8" s="16">
        <v>3</v>
      </c>
      <c r="BL8" s="16">
        <v>4</v>
      </c>
      <c r="BM8" s="16">
        <v>3</v>
      </c>
      <c r="BN8" s="16">
        <v>2</v>
      </c>
      <c r="BO8" s="16">
        <v>3</v>
      </c>
      <c r="BP8" s="16">
        <v>2</v>
      </c>
      <c r="BQ8" s="16">
        <v>3</v>
      </c>
      <c r="BR8" s="140">
        <v>3</v>
      </c>
      <c r="BS8" s="140">
        <v>3</v>
      </c>
      <c r="BT8" s="141"/>
      <c r="BU8" s="142">
        <v>3</v>
      </c>
      <c r="BV8" s="19">
        <v>80</v>
      </c>
      <c r="BW8" s="189">
        <v>1700</v>
      </c>
    </row>
    <row r="9" spans="1:75">
      <c r="A9" s="196">
        <v>112</v>
      </c>
      <c r="B9" s="107">
        <v>35</v>
      </c>
      <c r="C9" s="210">
        <v>35</v>
      </c>
      <c r="D9" s="32" t="s">
        <v>148</v>
      </c>
      <c r="E9" s="32" t="s">
        <v>119</v>
      </c>
      <c r="F9" s="32" t="s">
        <v>45</v>
      </c>
      <c r="G9" s="32" t="s">
        <v>148</v>
      </c>
      <c r="H9" s="68">
        <v>2700</v>
      </c>
      <c r="I9" s="32" t="s">
        <v>45</v>
      </c>
      <c r="J9" s="12">
        <v>225</v>
      </c>
      <c r="K9" s="11" t="s">
        <v>199</v>
      </c>
      <c r="L9" s="56">
        <v>16192.5</v>
      </c>
      <c r="M9" s="59">
        <v>8500</v>
      </c>
      <c r="N9" s="59"/>
      <c r="O9" s="67"/>
      <c r="P9" s="68" t="s">
        <v>20</v>
      </c>
      <c r="Q9" s="30" t="s">
        <v>53</v>
      </c>
      <c r="R9" s="30" t="s">
        <v>16</v>
      </c>
      <c r="S9" s="30" t="s">
        <v>9</v>
      </c>
      <c r="T9" s="30" t="s">
        <v>9</v>
      </c>
      <c r="U9" s="67"/>
      <c r="V9" s="30" t="s">
        <v>199</v>
      </c>
      <c r="W9" s="30" t="s">
        <v>33</v>
      </c>
      <c r="X9" s="30" t="s">
        <v>199</v>
      </c>
      <c r="Y9" s="30" t="s">
        <v>200</v>
      </c>
      <c r="Z9" s="30" t="s">
        <v>200</v>
      </c>
      <c r="AA9" s="30" t="s">
        <v>199</v>
      </c>
      <c r="AB9" s="30" t="s">
        <v>199</v>
      </c>
      <c r="AC9" s="30" t="s">
        <v>199</v>
      </c>
      <c r="AD9" s="30" t="s">
        <v>200</v>
      </c>
      <c r="AE9" s="30" t="s">
        <v>199</v>
      </c>
      <c r="AF9" s="30" t="s">
        <v>199</v>
      </c>
      <c r="AG9" s="30" t="s">
        <v>200</v>
      </c>
      <c r="AH9" s="30" t="s">
        <v>200</v>
      </c>
      <c r="AI9" s="30" t="s">
        <v>199</v>
      </c>
      <c r="AJ9" s="30" t="s">
        <v>33</v>
      </c>
      <c r="AK9" s="30" t="s">
        <v>33</v>
      </c>
      <c r="AL9" s="30" t="s">
        <v>199</v>
      </c>
      <c r="AM9" s="30" t="s">
        <v>199</v>
      </c>
      <c r="AN9" s="30" t="s">
        <v>200</v>
      </c>
      <c r="AO9" s="30" t="s">
        <v>199</v>
      </c>
      <c r="AP9" s="30" t="s">
        <v>200</v>
      </c>
      <c r="AQ9" s="30" t="s">
        <v>199</v>
      </c>
      <c r="AR9" s="30" t="s">
        <v>199</v>
      </c>
      <c r="AS9" s="30" t="s">
        <v>199</v>
      </c>
      <c r="AT9" s="30" t="s">
        <v>199</v>
      </c>
      <c r="AU9" s="30" t="s">
        <v>33</v>
      </c>
      <c r="AV9" s="30" t="s">
        <v>199</v>
      </c>
      <c r="AW9" s="30" t="s">
        <v>199</v>
      </c>
      <c r="AX9" s="30" t="s">
        <v>200</v>
      </c>
      <c r="AY9" s="30" t="s">
        <v>199</v>
      </c>
      <c r="AZ9" s="30" t="s">
        <v>199</v>
      </c>
      <c r="BA9" s="30" t="s">
        <v>200</v>
      </c>
      <c r="BB9" s="30" t="s">
        <v>200</v>
      </c>
      <c r="BC9" s="127"/>
      <c r="BD9" s="130"/>
      <c r="BE9" s="130"/>
      <c r="BF9" s="130"/>
      <c r="BG9" s="130"/>
      <c r="BH9" s="130"/>
      <c r="BI9" s="130"/>
      <c r="BJ9" s="130"/>
      <c r="BK9" s="130"/>
      <c r="BL9" s="130"/>
      <c r="BM9" s="130"/>
      <c r="BN9" s="130"/>
      <c r="BO9" s="130"/>
      <c r="BP9" s="130"/>
      <c r="BQ9" s="130"/>
      <c r="BR9" s="149"/>
      <c r="BS9" s="149"/>
      <c r="BT9" s="132"/>
      <c r="BU9" s="133"/>
      <c r="BV9" s="143"/>
      <c r="BW9" s="191"/>
    </row>
    <row r="10" spans="1:75">
      <c r="A10" s="196">
        <v>114</v>
      </c>
      <c r="B10" s="210">
        <v>30</v>
      </c>
      <c r="C10" s="210">
        <v>10</v>
      </c>
      <c r="D10" s="21" t="s">
        <v>28</v>
      </c>
      <c r="E10" s="21">
        <v>7740</v>
      </c>
      <c r="F10" s="21">
        <v>4</v>
      </c>
      <c r="G10" s="21" t="s">
        <v>124</v>
      </c>
      <c r="H10" s="21" t="s">
        <v>40</v>
      </c>
      <c r="I10" s="21">
        <v>104</v>
      </c>
      <c r="J10" s="42">
        <f>5*45</f>
        <v>225</v>
      </c>
      <c r="K10" s="42">
        <v>3</v>
      </c>
      <c r="L10" s="52">
        <v>18460</v>
      </c>
      <c r="M10" s="60">
        <v>8000</v>
      </c>
      <c r="N10" s="60"/>
      <c r="O10" s="70"/>
      <c r="P10" s="71">
        <v>10</v>
      </c>
      <c r="Q10" s="72">
        <v>10</v>
      </c>
      <c r="R10" s="72">
        <v>3</v>
      </c>
      <c r="S10" s="72">
        <v>87</v>
      </c>
      <c r="T10" s="72">
        <v>80</v>
      </c>
      <c r="U10" s="70"/>
      <c r="V10" s="72">
        <v>3</v>
      </c>
      <c r="W10" s="72">
        <v>1</v>
      </c>
      <c r="X10" s="72">
        <v>3</v>
      </c>
      <c r="Y10" s="72">
        <v>1</v>
      </c>
      <c r="Z10" s="72">
        <v>2</v>
      </c>
      <c r="AA10" s="72">
        <v>3</v>
      </c>
      <c r="AB10" s="72">
        <v>3</v>
      </c>
      <c r="AC10" s="72">
        <v>3</v>
      </c>
      <c r="AD10" s="72">
        <v>3</v>
      </c>
      <c r="AE10" s="72">
        <v>2</v>
      </c>
      <c r="AF10" s="72">
        <v>3</v>
      </c>
      <c r="AG10" s="72">
        <v>0</v>
      </c>
      <c r="AH10" s="72">
        <v>2</v>
      </c>
      <c r="AI10" s="72">
        <v>2</v>
      </c>
      <c r="AJ10" s="72">
        <v>3</v>
      </c>
      <c r="AK10" s="72">
        <v>3</v>
      </c>
      <c r="AL10" s="72">
        <v>99</v>
      </c>
      <c r="AM10" s="72">
        <v>3</v>
      </c>
      <c r="AN10" s="72">
        <v>3</v>
      </c>
      <c r="AO10" s="72">
        <v>2</v>
      </c>
      <c r="AP10" s="72">
        <v>2</v>
      </c>
      <c r="AQ10" s="72">
        <v>2</v>
      </c>
      <c r="AR10" s="72">
        <v>99</v>
      </c>
      <c r="AS10" s="72">
        <v>99</v>
      </c>
      <c r="AT10" s="72">
        <v>3</v>
      </c>
      <c r="AU10" s="72">
        <v>3</v>
      </c>
      <c r="AV10" s="72">
        <v>3</v>
      </c>
      <c r="AW10" s="72">
        <v>2</v>
      </c>
      <c r="AX10" s="72">
        <v>3</v>
      </c>
      <c r="AY10" s="72">
        <v>4</v>
      </c>
      <c r="AZ10" s="72">
        <v>4</v>
      </c>
      <c r="BA10" s="72">
        <v>3</v>
      </c>
      <c r="BB10" s="72">
        <v>3</v>
      </c>
      <c r="BC10" s="127"/>
      <c r="BD10" s="164">
        <v>3</v>
      </c>
      <c r="BE10" s="164">
        <v>3</v>
      </c>
      <c r="BF10" s="164">
        <v>0</v>
      </c>
      <c r="BG10" s="164">
        <v>1</v>
      </c>
      <c r="BH10" s="164">
        <v>3</v>
      </c>
      <c r="BI10" s="164">
        <v>4</v>
      </c>
      <c r="BJ10" s="164">
        <v>4</v>
      </c>
      <c r="BK10" s="164">
        <v>4</v>
      </c>
      <c r="BL10" s="164">
        <v>4</v>
      </c>
      <c r="BM10" s="164">
        <v>2</v>
      </c>
      <c r="BN10" s="164">
        <v>3</v>
      </c>
      <c r="BO10" s="164">
        <v>3</v>
      </c>
      <c r="BP10" s="164">
        <v>3</v>
      </c>
      <c r="BQ10" s="164">
        <v>4</v>
      </c>
      <c r="BR10" s="164">
        <v>4</v>
      </c>
      <c r="BS10" s="165">
        <v>3</v>
      </c>
      <c r="BT10" s="137"/>
      <c r="BU10" s="142">
        <v>3</v>
      </c>
      <c r="BV10" s="19">
        <v>65</v>
      </c>
      <c r="BW10" s="188">
        <v>600</v>
      </c>
    </row>
    <row r="11" spans="1:75">
      <c r="A11" s="196">
        <v>118</v>
      </c>
      <c r="B11" s="209" t="s">
        <v>16</v>
      </c>
      <c r="C11" s="209" t="s">
        <v>18</v>
      </c>
      <c r="D11" s="811" t="s">
        <v>45</v>
      </c>
      <c r="E11" s="209" t="s">
        <v>118</v>
      </c>
      <c r="F11" s="209" t="s">
        <v>108</v>
      </c>
      <c r="G11" s="209" t="s">
        <v>108</v>
      </c>
      <c r="H11" s="209" t="s">
        <v>119</v>
      </c>
      <c r="I11" s="209" t="s">
        <v>120</v>
      </c>
      <c r="J11" s="41" t="s">
        <v>121</v>
      </c>
      <c r="K11" s="41" t="s">
        <v>44</v>
      </c>
      <c r="L11" s="51">
        <v>3400</v>
      </c>
      <c r="M11" s="63">
        <v>3000</v>
      </c>
      <c r="N11" s="63"/>
      <c r="O11" s="263"/>
      <c r="P11" s="71" t="s">
        <v>197</v>
      </c>
      <c r="Q11" s="74" t="s">
        <v>18</v>
      </c>
      <c r="R11" s="74" t="s">
        <v>75</v>
      </c>
      <c r="S11" s="74" t="s">
        <v>13</v>
      </c>
      <c r="T11" s="271" t="s">
        <v>13</v>
      </c>
      <c r="U11" s="67"/>
      <c r="V11" s="277" t="s">
        <v>200</v>
      </c>
      <c r="W11" s="74" t="s">
        <v>33</v>
      </c>
      <c r="X11" s="74" t="s">
        <v>199</v>
      </c>
      <c r="Y11" s="74" t="s">
        <v>200</v>
      </c>
      <c r="Z11" s="74" t="s">
        <v>200</v>
      </c>
      <c r="AA11" s="74" t="s">
        <v>33</v>
      </c>
      <c r="AB11" s="74" t="s">
        <v>253</v>
      </c>
      <c r="AC11" s="14" t="s">
        <v>200</v>
      </c>
      <c r="AD11" s="14" t="s">
        <v>33</v>
      </c>
      <c r="AE11" s="14" t="s">
        <v>199</v>
      </c>
      <c r="AF11" s="14" t="s">
        <v>199</v>
      </c>
      <c r="AG11" s="14" t="s">
        <v>200</v>
      </c>
      <c r="AH11" s="279" t="s">
        <v>174</v>
      </c>
      <c r="AI11" s="14" t="s">
        <v>174</v>
      </c>
      <c r="AJ11" s="14" t="s">
        <v>200</v>
      </c>
      <c r="AK11" s="14" t="s">
        <v>200</v>
      </c>
      <c r="AL11" s="14" t="s">
        <v>253</v>
      </c>
      <c r="AM11" s="14" t="s">
        <v>199</v>
      </c>
      <c r="AN11" s="14" t="s">
        <v>199</v>
      </c>
      <c r="AO11" s="14" t="s">
        <v>199</v>
      </c>
      <c r="AP11" s="14" t="s">
        <v>253</v>
      </c>
      <c r="AQ11" s="14" t="s">
        <v>253</v>
      </c>
      <c r="AR11" s="14" t="s">
        <v>253</v>
      </c>
      <c r="AS11" s="14" t="s">
        <v>253</v>
      </c>
      <c r="AT11" s="255" t="s">
        <v>199</v>
      </c>
      <c r="AU11" s="14" t="s">
        <v>200</v>
      </c>
      <c r="AV11" s="14" t="s">
        <v>199</v>
      </c>
      <c r="AW11" s="14" t="s">
        <v>200</v>
      </c>
      <c r="AX11" s="14" t="s">
        <v>200</v>
      </c>
      <c r="AY11" s="14" t="s">
        <v>33</v>
      </c>
      <c r="AZ11" s="14" t="s">
        <v>199</v>
      </c>
      <c r="BA11" s="283" t="s">
        <v>200</v>
      </c>
      <c r="BB11" s="14" t="s">
        <v>199</v>
      </c>
      <c r="BC11" s="127"/>
      <c r="BD11" s="130" t="s">
        <v>199</v>
      </c>
      <c r="BE11" s="130" t="s">
        <v>200</v>
      </c>
      <c r="BF11" s="130" t="s">
        <v>174</v>
      </c>
      <c r="BG11" s="130" t="s">
        <v>45</v>
      </c>
      <c r="BH11" s="130" t="s">
        <v>199</v>
      </c>
      <c r="BI11" s="130" t="s">
        <v>200</v>
      </c>
      <c r="BJ11" s="130" t="s">
        <v>199</v>
      </c>
      <c r="BK11" s="130" t="s">
        <v>33</v>
      </c>
      <c r="BL11" s="130" t="s">
        <v>33</v>
      </c>
      <c r="BM11" s="130" t="s">
        <v>33</v>
      </c>
      <c r="BN11" s="130" t="s">
        <v>200</v>
      </c>
      <c r="BO11" s="130" t="s">
        <v>200</v>
      </c>
      <c r="BP11" s="130" t="s">
        <v>199</v>
      </c>
      <c r="BQ11" s="130" t="s">
        <v>199</v>
      </c>
      <c r="BR11" s="130" t="s">
        <v>33</v>
      </c>
      <c r="BS11" s="130" t="s">
        <v>33</v>
      </c>
      <c r="BT11" s="294"/>
      <c r="BU11" s="300">
        <v>3</v>
      </c>
      <c r="BV11" s="143">
        <v>35</v>
      </c>
      <c r="BW11" s="305">
        <v>2000</v>
      </c>
    </row>
    <row r="12" spans="1:75">
      <c r="A12" s="196">
        <v>122</v>
      </c>
      <c r="B12" s="209" t="s">
        <v>27</v>
      </c>
      <c r="C12" s="209" t="s">
        <v>48</v>
      </c>
      <c r="D12" s="209" t="s">
        <v>45</v>
      </c>
      <c r="E12" s="34">
        <v>437000</v>
      </c>
      <c r="F12" s="34">
        <v>0</v>
      </c>
      <c r="G12" s="34">
        <v>437000</v>
      </c>
      <c r="H12" s="34">
        <v>0</v>
      </c>
      <c r="I12" s="209" t="s">
        <v>45</v>
      </c>
      <c r="J12" s="41" t="s">
        <v>143</v>
      </c>
      <c r="K12" s="41" t="s">
        <v>33</v>
      </c>
      <c r="L12" s="46">
        <v>180800</v>
      </c>
      <c r="M12" s="59">
        <v>74000</v>
      </c>
      <c r="N12" s="59">
        <v>8000</v>
      </c>
      <c r="O12" s="67"/>
      <c r="P12" s="71" t="s">
        <v>16</v>
      </c>
      <c r="Q12" s="74" t="s">
        <v>17</v>
      </c>
      <c r="R12" s="74" t="s">
        <v>18</v>
      </c>
      <c r="S12" s="74" t="s">
        <v>9</v>
      </c>
      <c r="T12" s="74" t="s">
        <v>36</v>
      </c>
      <c r="U12" s="67"/>
      <c r="V12" s="74" t="s">
        <v>200</v>
      </c>
      <c r="W12" s="74" t="s">
        <v>33</v>
      </c>
      <c r="X12" s="74" t="s">
        <v>33</v>
      </c>
      <c r="Y12" s="74" t="s">
        <v>199</v>
      </c>
      <c r="Z12" s="74" t="s">
        <v>200</v>
      </c>
      <c r="AA12" s="74" t="s">
        <v>199</v>
      </c>
      <c r="AB12" s="74" t="s">
        <v>200</v>
      </c>
      <c r="AC12" s="14" t="s">
        <v>199</v>
      </c>
      <c r="AD12" s="14" t="s">
        <v>199</v>
      </c>
      <c r="AE12" s="14" t="s">
        <v>33</v>
      </c>
      <c r="AF12" s="14" t="s">
        <v>199</v>
      </c>
      <c r="AG12" s="14" t="s">
        <v>200</v>
      </c>
      <c r="AH12" s="14" t="s">
        <v>200</v>
      </c>
      <c r="AI12" s="14" t="s">
        <v>200</v>
      </c>
      <c r="AJ12" s="14" t="s">
        <v>33</v>
      </c>
      <c r="AK12" s="14" t="s">
        <v>33</v>
      </c>
      <c r="AL12" s="14" t="s">
        <v>199</v>
      </c>
      <c r="AM12" s="14" t="s">
        <v>33</v>
      </c>
      <c r="AN12" s="14" t="s">
        <v>33</v>
      </c>
      <c r="AO12" s="14" t="s">
        <v>33</v>
      </c>
      <c r="AP12" s="14" t="s">
        <v>200</v>
      </c>
      <c r="AQ12" s="14" t="s">
        <v>200</v>
      </c>
      <c r="AR12" s="14" t="s">
        <v>200</v>
      </c>
      <c r="AS12" s="14" t="s">
        <v>33</v>
      </c>
      <c r="AT12" s="14" t="s">
        <v>33</v>
      </c>
      <c r="AU12" s="14" t="s">
        <v>199</v>
      </c>
      <c r="AV12" s="14" t="s">
        <v>199</v>
      </c>
      <c r="AW12" s="14" t="s">
        <v>199</v>
      </c>
      <c r="AX12" s="14" t="s">
        <v>199</v>
      </c>
      <c r="AY12" s="14" t="s">
        <v>33</v>
      </c>
      <c r="AZ12" s="14" t="s">
        <v>33</v>
      </c>
      <c r="BA12" s="14" t="s">
        <v>199</v>
      </c>
      <c r="BB12" s="14" t="s">
        <v>199</v>
      </c>
      <c r="BC12" s="127"/>
      <c r="BD12" s="130" t="s">
        <v>199</v>
      </c>
      <c r="BE12" s="130" t="s">
        <v>199</v>
      </c>
      <c r="BF12" s="130" t="s">
        <v>200</v>
      </c>
      <c r="BG12" s="130" t="s">
        <v>200</v>
      </c>
      <c r="BH12" s="130" t="s">
        <v>199</v>
      </c>
      <c r="BI12" s="130" t="s">
        <v>33</v>
      </c>
      <c r="BJ12" s="130" t="s">
        <v>33</v>
      </c>
      <c r="BK12" s="130" t="s">
        <v>33</v>
      </c>
      <c r="BL12" s="130" t="s">
        <v>33</v>
      </c>
      <c r="BM12" s="130" t="s">
        <v>33</v>
      </c>
      <c r="BN12" s="130" t="s">
        <v>253</v>
      </c>
      <c r="BO12" s="130" t="s">
        <v>199</v>
      </c>
      <c r="BP12" s="130" t="s">
        <v>199</v>
      </c>
      <c r="BQ12" s="130" t="s">
        <v>33</v>
      </c>
      <c r="BR12" s="130" t="s">
        <v>33</v>
      </c>
      <c r="BS12" s="149" t="s">
        <v>200</v>
      </c>
      <c r="BT12" s="132"/>
      <c r="BU12" s="150">
        <v>4</v>
      </c>
      <c r="BV12" s="143">
        <v>382</v>
      </c>
      <c r="BW12" s="190">
        <v>6000</v>
      </c>
    </row>
    <row r="13" spans="1:75">
      <c r="A13" s="196">
        <v>123</v>
      </c>
      <c r="B13" s="209" t="s">
        <v>28</v>
      </c>
      <c r="C13" s="209" t="s">
        <v>45</v>
      </c>
      <c r="D13" s="209" t="s">
        <v>45</v>
      </c>
      <c r="E13" s="209" t="s">
        <v>151</v>
      </c>
      <c r="F13" s="209" t="s">
        <v>45</v>
      </c>
      <c r="G13" s="209" t="s">
        <v>151</v>
      </c>
      <c r="H13" s="209" t="s">
        <v>45</v>
      </c>
      <c r="I13" s="209" t="s">
        <v>45</v>
      </c>
      <c r="J13" s="41" t="s">
        <v>143</v>
      </c>
      <c r="K13" s="41" t="s">
        <v>196</v>
      </c>
      <c r="L13" s="46">
        <v>92850</v>
      </c>
      <c r="M13" s="59">
        <v>25000</v>
      </c>
      <c r="N13" s="59"/>
      <c r="O13" s="67"/>
      <c r="P13" s="71" t="s">
        <v>16</v>
      </c>
      <c r="Q13" s="74" t="s">
        <v>9</v>
      </c>
      <c r="R13" s="74" t="s">
        <v>45</v>
      </c>
      <c r="S13" s="74" t="s">
        <v>36</v>
      </c>
      <c r="T13" s="74" t="s">
        <v>25</v>
      </c>
      <c r="U13" s="67"/>
      <c r="V13" s="74" t="s">
        <v>33</v>
      </c>
      <c r="W13" s="74" t="s">
        <v>174</v>
      </c>
      <c r="X13" s="74" t="s">
        <v>200</v>
      </c>
      <c r="Y13" s="74" t="s">
        <v>174</v>
      </c>
      <c r="Z13" s="74" t="s">
        <v>200</v>
      </c>
      <c r="AA13" s="74" t="s">
        <v>199</v>
      </c>
      <c r="AB13" s="74" t="s">
        <v>200</v>
      </c>
      <c r="AC13" s="14" t="s">
        <v>200</v>
      </c>
      <c r="AD13" s="14" t="s">
        <v>200</v>
      </c>
      <c r="AE13" s="14" t="s">
        <v>199</v>
      </c>
      <c r="AF13" s="14" t="s">
        <v>199</v>
      </c>
      <c r="AG13" s="14" t="s">
        <v>174</v>
      </c>
      <c r="AH13" s="14" t="s">
        <v>174</v>
      </c>
      <c r="AI13" s="14" t="s">
        <v>174</v>
      </c>
      <c r="AJ13" s="14" t="s">
        <v>199</v>
      </c>
      <c r="AK13" s="14" t="s">
        <v>199</v>
      </c>
      <c r="AL13" s="14" t="s">
        <v>253</v>
      </c>
      <c r="AM13" s="14" t="s">
        <v>199</v>
      </c>
      <c r="AN13" s="14" t="s">
        <v>199</v>
      </c>
      <c r="AO13" s="14" t="s">
        <v>199</v>
      </c>
      <c r="AP13" s="14" t="s">
        <v>253</v>
      </c>
      <c r="AQ13" s="14" t="s">
        <v>253</v>
      </c>
      <c r="AR13" s="14" t="s">
        <v>199</v>
      </c>
      <c r="AS13" s="14" t="s">
        <v>199</v>
      </c>
      <c r="AT13" s="14" t="s">
        <v>199</v>
      </c>
      <c r="AU13" s="14" t="s">
        <v>199</v>
      </c>
      <c r="AV13" s="14" t="s">
        <v>200</v>
      </c>
      <c r="AW13" s="14" t="s">
        <v>199</v>
      </c>
      <c r="AX13" s="14" t="s">
        <v>174</v>
      </c>
      <c r="AY13" s="14" t="s">
        <v>33</v>
      </c>
      <c r="AZ13" s="14" t="s">
        <v>33</v>
      </c>
      <c r="BA13" s="14" t="s">
        <v>200</v>
      </c>
      <c r="BB13" s="14" t="s">
        <v>199</v>
      </c>
      <c r="BC13" s="127"/>
      <c r="BD13" s="152" t="s">
        <v>199</v>
      </c>
      <c r="BE13" s="152" t="s">
        <v>33</v>
      </c>
      <c r="BF13" s="152" t="s">
        <v>200</v>
      </c>
      <c r="BG13" s="152" t="s">
        <v>199</v>
      </c>
      <c r="BH13" s="152" t="s">
        <v>174</v>
      </c>
      <c r="BI13" s="152" t="s">
        <v>199</v>
      </c>
      <c r="BJ13" s="152" t="s">
        <v>199</v>
      </c>
      <c r="BK13" s="152" t="s">
        <v>199</v>
      </c>
      <c r="BL13" s="152" t="s">
        <v>200</v>
      </c>
      <c r="BM13" s="152" t="s">
        <v>199</v>
      </c>
      <c r="BN13" s="152" t="s">
        <v>199</v>
      </c>
      <c r="BO13" s="152" t="s">
        <v>200</v>
      </c>
      <c r="BP13" s="152" t="s">
        <v>199</v>
      </c>
      <c r="BQ13" s="152" t="s">
        <v>199</v>
      </c>
      <c r="BR13" s="152" t="s">
        <v>199</v>
      </c>
      <c r="BS13" s="149" t="s">
        <v>33</v>
      </c>
      <c r="BT13" s="132"/>
      <c r="BU13" s="150">
        <v>14</v>
      </c>
      <c r="BV13" s="153">
        <v>70</v>
      </c>
      <c r="BW13" s="188">
        <v>5000</v>
      </c>
    </row>
    <row r="14" spans="1:75">
      <c r="A14" s="196">
        <v>124</v>
      </c>
      <c r="B14" s="21" t="s">
        <v>39</v>
      </c>
      <c r="C14" s="21" t="s">
        <v>45</v>
      </c>
      <c r="D14" s="21" t="s">
        <v>191</v>
      </c>
      <c r="E14" s="21" t="s">
        <v>48</v>
      </c>
      <c r="F14" s="21" t="s">
        <v>45</v>
      </c>
      <c r="G14" s="21" t="s">
        <v>147</v>
      </c>
      <c r="H14" s="21" t="s">
        <v>17</v>
      </c>
      <c r="I14" s="21" t="s">
        <v>192</v>
      </c>
      <c r="J14" s="43" t="s">
        <v>73</v>
      </c>
      <c r="K14" s="43" t="s">
        <v>197</v>
      </c>
      <c r="L14" s="47">
        <v>18000</v>
      </c>
      <c r="M14" s="60">
        <v>18000</v>
      </c>
      <c r="N14" s="60"/>
      <c r="O14" s="70"/>
      <c r="P14" s="71" t="s">
        <v>34</v>
      </c>
      <c r="Q14" s="74" t="s">
        <v>51</v>
      </c>
      <c r="R14" s="74" t="s">
        <v>13</v>
      </c>
      <c r="S14" s="74" t="s">
        <v>53</v>
      </c>
      <c r="T14" s="74" t="s">
        <v>249</v>
      </c>
      <c r="U14" s="70"/>
      <c r="V14" s="74" t="s">
        <v>199</v>
      </c>
      <c r="W14" s="74" t="s">
        <v>200</v>
      </c>
      <c r="X14" s="74" t="s">
        <v>200</v>
      </c>
      <c r="Y14" s="74" t="s">
        <v>200</v>
      </c>
      <c r="Z14" s="74" t="s">
        <v>200</v>
      </c>
      <c r="AA14" s="74" t="s">
        <v>200</v>
      </c>
      <c r="AB14" s="74" t="s">
        <v>253</v>
      </c>
      <c r="AC14" s="74" t="s">
        <v>200</v>
      </c>
      <c r="AD14" s="74" t="s">
        <v>199</v>
      </c>
      <c r="AE14" s="74" t="s">
        <v>200</v>
      </c>
      <c r="AF14" s="74" t="s">
        <v>199</v>
      </c>
      <c r="AG14" s="74" t="s">
        <v>253</v>
      </c>
      <c r="AH14" s="74" t="s">
        <v>253</v>
      </c>
      <c r="AI14" s="74" t="s">
        <v>200</v>
      </c>
      <c r="AJ14" s="74" t="s">
        <v>199</v>
      </c>
      <c r="AK14" s="74" t="s">
        <v>199</v>
      </c>
      <c r="AL14" s="74" t="s">
        <v>200</v>
      </c>
      <c r="AM14" s="74" t="s">
        <v>200</v>
      </c>
      <c r="AN14" s="74" t="s">
        <v>200</v>
      </c>
      <c r="AO14" s="74" t="s">
        <v>200</v>
      </c>
      <c r="AP14" s="74" t="s">
        <v>200</v>
      </c>
      <c r="AQ14" s="74" t="s">
        <v>200</v>
      </c>
      <c r="AR14" s="74" t="s">
        <v>253</v>
      </c>
      <c r="AS14" s="74" t="s">
        <v>199</v>
      </c>
      <c r="AT14" s="74" t="s">
        <v>200</v>
      </c>
      <c r="AU14" s="74" t="s">
        <v>199</v>
      </c>
      <c r="AV14" s="74" t="s">
        <v>200</v>
      </c>
      <c r="AW14" s="74" t="s">
        <v>200</v>
      </c>
      <c r="AX14" s="74" t="s">
        <v>199</v>
      </c>
      <c r="AY14" s="74" t="s">
        <v>199</v>
      </c>
      <c r="AZ14" s="74" t="s">
        <v>200</v>
      </c>
      <c r="BA14" s="74" t="s">
        <v>200</v>
      </c>
      <c r="BB14" s="74" t="s">
        <v>199</v>
      </c>
      <c r="BC14" s="127"/>
      <c r="BD14" s="157" t="s">
        <v>200</v>
      </c>
      <c r="BE14" s="157" t="s">
        <v>199</v>
      </c>
      <c r="BF14" s="157" t="s">
        <v>200</v>
      </c>
      <c r="BG14" s="157" t="s">
        <v>174</v>
      </c>
      <c r="BH14" s="157" t="s">
        <v>200</v>
      </c>
      <c r="BI14" s="157" t="s">
        <v>199</v>
      </c>
      <c r="BJ14" s="157" t="s">
        <v>199</v>
      </c>
      <c r="BK14" s="157" t="s">
        <v>200</v>
      </c>
      <c r="BL14" s="157" t="s">
        <v>199</v>
      </c>
      <c r="BM14" s="157" t="s">
        <v>199</v>
      </c>
      <c r="BN14" s="157" t="s">
        <v>200</v>
      </c>
      <c r="BO14" s="157" t="s">
        <v>199</v>
      </c>
      <c r="BP14" s="157" t="s">
        <v>200</v>
      </c>
      <c r="BQ14" s="157" t="s">
        <v>199</v>
      </c>
      <c r="BR14" s="157" t="s">
        <v>199</v>
      </c>
      <c r="BS14" s="156" t="s">
        <v>199</v>
      </c>
      <c r="BT14" s="137"/>
      <c r="BU14" s="138">
        <v>3</v>
      </c>
      <c r="BV14" s="19">
        <v>100</v>
      </c>
      <c r="BW14" s="188">
        <v>4500</v>
      </c>
    </row>
    <row r="15" spans="1:75">
      <c r="A15" s="196">
        <v>125</v>
      </c>
      <c r="B15" s="21" t="s">
        <v>12</v>
      </c>
      <c r="C15" s="21" t="s">
        <v>12</v>
      </c>
      <c r="D15" s="21" t="s">
        <v>45</v>
      </c>
      <c r="E15" s="21" t="s">
        <v>78</v>
      </c>
      <c r="F15" s="21" t="s">
        <v>80</v>
      </c>
      <c r="G15" s="21" t="s">
        <v>81</v>
      </c>
      <c r="H15" s="21" t="s">
        <v>45</v>
      </c>
      <c r="I15" s="812" t="s">
        <v>45</v>
      </c>
      <c r="J15" s="43" t="s">
        <v>82</v>
      </c>
      <c r="K15" s="43" t="s">
        <v>196</v>
      </c>
      <c r="L15" s="47">
        <v>34900</v>
      </c>
      <c r="M15" s="52">
        <v>31500</v>
      </c>
      <c r="N15" s="52"/>
      <c r="O15" s="65"/>
      <c r="P15" s="71" t="s">
        <v>34</v>
      </c>
      <c r="Q15" s="271" t="s">
        <v>38</v>
      </c>
      <c r="R15" s="271" t="s">
        <v>18</v>
      </c>
      <c r="S15" s="275">
        <v>95</v>
      </c>
      <c r="T15" s="271" t="s">
        <v>24</v>
      </c>
      <c r="U15" s="65"/>
      <c r="V15" s="72">
        <v>3</v>
      </c>
      <c r="W15" s="72">
        <v>2</v>
      </c>
      <c r="X15" s="72">
        <v>2</v>
      </c>
      <c r="Y15" s="72">
        <v>1</v>
      </c>
      <c r="Z15" s="74" t="s">
        <v>174</v>
      </c>
      <c r="AA15" s="72">
        <v>3</v>
      </c>
      <c r="AB15" s="72">
        <v>3</v>
      </c>
      <c r="AC15" s="72">
        <v>2</v>
      </c>
      <c r="AD15" s="72">
        <v>3</v>
      </c>
      <c r="AE15" s="72">
        <v>3</v>
      </c>
      <c r="AF15" s="72">
        <v>3</v>
      </c>
      <c r="AG15" s="72">
        <v>1</v>
      </c>
      <c r="AH15" s="72">
        <v>1</v>
      </c>
      <c r="AI15" s="72">
        <v>3</v>
      </c>
      <c r="AJ15" s="72">
        <v>3</v>
      </c>
      <c r="AK15" s="72">
        <v>2</v>
      </c>
      <c r="AL15" s="72">
        <v>2</v>
      </c>
      <c r="AM15" s="72">
        <v>2</v>
      </c>
      <c r="AN15" s="72">
        <v>2</v>
      </c>
      <c r="AO15" s="72">
        <v>2</v>
      </c>
      <c r="AP15" s="72">
        <v>2</v>
      </c>
      <c r="AQ15" s="72">
        <v>2</v>
      </c>
      <c r="AR15" s="72">
        <v>99</v>
      </c>
      <c r="AS15" s="72">
        <v>99</v>
      </c>
      <c r="AT15" s="72">
        <v>2</v>
      </c>
      <c r="AU15" s="72">
        <v>3</v>
      </c>
      <c r="AV15" s="72">
        <v>2</v>
      </c>
      <c r="AW15" s="72">
        <v>2</v>
      </c>
      <c r="AX15" s="72">
        <v>3</v>
      </c>
      <c r="AY15" s="72">
        <v>4</v>
      </c>
      <c r="AZ15" s="72">
        <v>3</v>
      </c>
      <c r="BA15" s="72">
        <v>2</v>
      </c>
      <c r="BB15" s="74" t="s">
        <v>33</v>
      </c>
      <c r="BC15" s="127"/>
      <c r="BD15" s="144" t="s">
        <v>199</v>
      </c>
      <c r="BE15" s="144" t="s">
        <v>199</v>
      </c>
      <c r="BF15" s="144" t="s">
        <v>200</v>
      </c>
      <c r="BG15" s="144" t="s">
        <v>45</v>
      </c>
      <c r="BH15" s="144" t="s">
        <v>200</v>
      </c>
      <c r="BI15" s="144" t="s">
        <v>199</v>
      </c>
      <c r="BJ15" s="144" t="s">
        <v>199</v>
      </c>
      <c r="BK15" s="144" t="s">
        <v>174</v>
      </c>
      <c r="BL15" s="144" t="s">
        <v>199</v>
      </c>
      <c r="BM15" s="144" t="s">
        <v>199</v>
      </c>
      <c r="BN15" s="144" t="s">
        <v>199</v>
      </c>
      <c r="BO15" s="144" t="s">
        <v>200</v>
      </c>
      <c r="BP15" s="144" t="s">
        <v>174</v>
      </c>
      <c r="BQ15" s="144" t="s">
        <v>200</v>
      </c>
      <c r="BR15" s="144" t="s">
        <v>199</v>
      </c>
      <c r="BS15" s="145" t="s">
        <v>200</v>
      </c>
      <c r="BT15" s="141"/>
      <c r="BU15" s="138">
        <v>2</v>
      </c>
      <c r="BV15" s="146">
        <v>100</v>
      </c>
      <c r="BW15" s="188">
        <v>5000</v>
      </c>
    </row>
    <row r="16" spans="1:75">
      <c r="A16" s="196">
        <v>130</v>
      </c>
      <c r="B16" s="209" t="s">
        <v>15</v>
      </c>
      <c r="C16" s="209" t="s">
        <v>44</v>
      </c>
      <c r="D16" s="209" t="s">
        <v>94</v>
      </c>
      <c r="E16" s="209" t="s">
        <v>95</v>
      </c>
      <c r="F16" s="209" t="s">
        <v>96</v>
      </c>
      <c r="G16" s="209" t="s">
        <v>95</v>
      </c>
      <c r="H16" s="209" t="s">
        <v>97</v>
      </c>
      <c r="I16" s="209" t="s">
        <v>45</v>
      </c>
      <c r="J16" s="41" t="s">
        <v>98</v>
      </c>
      <c r="K16" s="41" t="s">
        <v>198</v>
      </c>
      <c r="L16" s="46">
        <v>16885</v>
      </c>
      <c r="M16" s="59">
        <v>6000</v>
      </c>
      <c r="N16" s="59"/>
      <c r="O16" s="67"/>
      <c r="P16" s="71" t="s">
        <v>38</v>
      </c>
      <c r="Q16" s="74" t="s">
        <v>36</v>
      </c>
      <c r="R16" s="74" t="s">
        <v>25</v>
      </c>
      <c r="S16" s="74" t="s">
        <v>16</v>
      </c>
      <c r="T16" s="74" t="s">
        <v>16</v>
      </c>
      <c r="U16" s="67"/>
      <c r="V16" s="74" t="s">
        <v>199</v>
      </c>
      <c r="W16" s="74" t="s">
        <v>199</v>
      </c>
      <c r="X16" s="74" t="s">
        <v>199</v>
      </c>
      <c r="Y16" s="74" t="s">
        <v>199</v>
      </c>
      <c r="Z16" s="74" t="s">
        <v>200</v>
      </c>
      <c r="AA16" s="74" t="s">
        <v>33</v>
      </c>
      <c r="AB16" s="74" t="s">
        <v>200</v>
      </c>
      <c r="AC16" s="14" t="s">
        <v>200</v>
      </c>
      <c r="AD16" s="14" t="s">
        <v>33</v>
      </c>
      <c r="AE16" s="14" t="s">
        <v>33</v>
      </c>
      <c r="AF16" s="14" t="s">
        <v>33</v>
      </c>
      <c r="AG16" s="14" t="s">
        <v>200</v>
      </c>
      <c r="AH16" s="14" t="s">
        <v>200</v>
      </c>
      <c r="AI16" s="14" t="s">
        <v>200</v>
      </c>
      <c r="AJ16" s="14" t="s">
        <v>33</v>
      </c>
      <c r="AK16" s="14" t="s">
        <v>33</v>
      </c>
      <c r="AL16" s="14" t="s">
        <v>33</v>
      </c>
      <c r="AM16" s="14" t="s">
        <v>199</v>
      </c>
      <c r="AN16" s="14" t="s">
        <v>199</v>
      </c>
      <c r="AO16" s="14" t="s">
        <v>199</v>
      </c>
      <c r="AP16" s="14" t="s">
        <v>253</v>
      </c>
      <c r="AQ16" s="14" t="s">
        <v>199</v>
      </c>
      <c r="AR16" s="14" t="s">
        <v>253</v>
      </c>
      <c r="AS16" s="14" t="s">
        <v>253</v>
      </c>
      <c r="AT16" s="14" t="s">
        <v>33</v>
      </c>
      <c r="AU16" s="14" t="s">
        <v>33</v>
      </c>
      <c r="AV16" s="14" t="s">
        <v>33</v>
      </c>
      <c r="AW16" s="14" t="s">
        <v>199</v>
      </c>
      <c r="AX16" s="14" t="s">
        <v>33</v>
      </c>
      <c r="AY16" s="14" t="s">
        <v>200</v>
      </c>
      <c r="AZ16" s="14" t="s">
        <v>200</v>
      </c>
      <c r="BA16" s="14" t="s">
        <v>200</v>
      </c>
      <c r="BB16" s="14" t="s">
        <v>33</v>
      </c>
      <c r="BC16" s="127"/>
      <c r="BD16" s="130" t="s">
        <v>199</v>
      </c>
      <c r="BE16" s="130" t="s">
        <v>199</v>
      </c>
      <c r="BF16" s="130" t="s">
        <v>200</v>
      </c>
      <c r="BG16" s="130" t="s">
        <v>200</v>
      </c>
      <c r="BH16" s="130" t="s">
        <v>33</v>
      </c>
      <c r="BI16" s="130" t="s">
        <v>33</v>
      </c>
      <c r="BJ16" s="130" t="s">
        <v>199</v>
      </c>
      <c r="BK16" s="130" t="s">
        <v>33</v>
      </c>
      <c r="BL16" s="130" t="s">
        <v>33</v>
      </c>
      <c r="BM16" s="130" t="s">
        <v>199</v>
      </c>
      <c r="BN16" s="130" t="s">
        <v>33</v>
      </c>
      <c r="BO16" s="130" t="s">
        <v>200</v>
      </c>
      <c r="BP16" s="130" t="s">
        <v>199</v>
      </c>
      <c r="BQ16" s="130" t="s">
        <v>33</v>
      </c>
      <c r="BR16" s="130" t="s">
        <v>33</v>
      </c>
      <c r="BS16" s="149" t="s">
        <v>199</v>
      </c>
      <c r="BT16" s="132"/>
      <c r="BU16" s="150">
        <v>6</v>
      </c>
      <c r="BV16" s="143">
        <v>36</v>
      </c>
      <c r="BW16" s="190">
        <v>1500</v>
      </c>
    </row>
    <row r="17" spans="1:75">
      <c r="A17" s="196">
        <v>131</v>
      </c>
      <c r="B17" s="209" t="s">
        <v>9</v>
      </c>
      <c r="C17" s="34">
        <v>24</v>
      </c>
      <c r="D17" s="34">
        <v>60000</v>
      </c>
      <c r="E17" s="34">
        <v>2250</v>
      </c>
      <c r="F17" s="34">
        <v>21600</v>
      </c>
      <c r="G17" s="34">
        <v>21600</v>
      </c>
      <c r="H17" s="34">
        <v>21600</v>
      </c>
      <c r="I17" s="209" t="s">
        <v>45</v>
      </c>
      <c r="J17" s="41" t="s">
        <v>68</v>
      </c>
      <c r="K17" s="41" t="s">
        <v>33</v>
      </c>
      <c r="L17" s="46">
        <v>47300</v>
      </c>
      <c r="M17" s="59">
        <v>18000</v>
      </c>
      <c r="N17" s="59"/>
      <c r="O17" s="67"/>
      <c r="P17" s="68" t="s">
        <v>34</v>
      </c>
      <c r="Q17" s="30" t="s">
        <v>248</v>
      </c>
      <c r="R17" s="30" t="s">
        <v>200</v>
      </c>
      <c r="S17" s="30" t="s">
        <v>24</v>
      </c>
      <c r="T17" s="30" t="s">
        <v>249</v>
      </c>
      <c r="U17" s="67"/>
      <c r="V17" s="30" t="s">
        <v>33</v>
      </c>
      <c r="W17" s="30" t="s">
        <v>33</v>
      </c>
      <c r="X17" s="30" t="s">
        <v>200</v>
      </c>
      <c r="Y17" s="30" t="s">
        <v>200</v>
      </c>
      <c r="Z17" s="30" t="s">
        <v>199</v>
      </c>
      <c r="AA17" s="30" t="s">
        <v>199</v>
      </c>
      <c r="AB17" s="30" t="s">
        <v>33</v>
      </c>
      <c r="AC17" s="69" t="s">
        <v>199</v>
      </c>
      <c r="AD17" s="69" t="s">
        <v>199</v>
      </c>
      <c r="AE17" s="69" t="s">
        <v>199</v>
      </c>
      <c r="AF17" s="69" t="s">
        <v>33</v>
      </c>
      <c r="AG17" s="69" t="s">
        <v>200</v>
      </c>
      <c r="AH17" s="69" t="s">
        <v>174</v>
      </c>
      <c r="AI17" s="69" t="s">
        <v>174</v>
      </c>
      <c r="AJ17" s="69" t="s">
        <v>199</v>
      </c>
      <c r="AK17" s="69" t="s">
        <v>199</v>
      </c>
      <c r="AL17" s="69" t="s">
        <v>199</v>
      </c>
      <c r="AM17" s="69" t="s">
        <v>199</v>
      </c>
      <c r="AN17" s="69" t="s">
        <v>199</v>
      </c>
      <c r="AO17" s="69" t="s">
        <v>199</v>
      </c>
      <c r="AP17" s="69" t="s">
        <v>200</v>
      </c>
      <c r="AQ17" s="69" t="s">
        <v>200</v>
      </c>
      <c r="AR17" s="69" t="s">
        <v>199</v>
      </c>
      <c r="AS17" s="69" t="s">
        <v>33</v>
      </c>
      <c r="AT17" s="69" t="s">
        <v>199</v>
      </c>
      <c r="AU17" s="69" t="s">
        <v>199</v>
      </c>
      <c r="AV17" s="69" t="s">
        <v>199</v>
      </c>
      <c r="AW17" s="69" t="s">
        <v>200</v>
      </c>
      <c r="AX17" s="69" t="s">
        <v>199</v>
      </c>
      <c r="AY17" s="69" t="s">
        <v>33</v>
      </c>
      <c r="AZ17" s="69" t="s">
        <v>199</v>
      </c>
      <c r="BA17" s="69" t="s">
        <v>200</v>
      </c>
      <c r="BB17" s="69" t="s">
        <v>200</v>
      </c>
      <c r="BC17" s="127"/>
      <c r="BD17" s="130"/>
      <c r="BE17" s="130"/>
      <c r="BF17" s="130"/>
      <c r="BG17" s="130"/>
      <c r="BH17" s="130"/>
      <c r="BI17" s="130"/>
      <c r="BJ17" s="130"/>
      <c r="BK17" s="130"/>
      <c r="BL17" s="130"/>
      <c r="BM17" s="130"/>
      <c r="BN17" s="130"/>
      <c r="BO17" s="130"/>
      <c r="BP17" s="130"/>
      <c r="BQ17" s="130"/>
      <c r="BR17" s="130"/>
      <c r="BS17" s="131"/>
      <c r="BT17" s="132"/>
      <c r="BU17" s="133"/>
      <c r="BV17" s="130"/>
      <c r="BW17" s="187"/>
    </row>
    <row r="18" spans="1:75">
      <c r="A18" s="196">
        <v>132</v>
      </c>
      <c r="B18" s="210">
        <v>27</v>
      </c>
      <c r="C18" s="210">
        <v>10</v>
      </c>
      <c r="D18" s="21" t="s">
        <v>45</v>
      </c>
      <c r="E18" s="21" t="s">
        <v>133</v>
      </c>
      <c r="F18" s="21" t="s">
        <v>45</v>
      </c>
      <c r="G18" s="21" t="s">
        <v>35</v>
      </c>
      <c r="H18" s="21" t="s">
        <v>45</v>
      </c>
      <c r="I18" s="21" t="s">
        <v>45</v>
      </c>
      <c r="J18" s="42" t="s">
        <v>134</v>
      </c>
      <c r="K18" s="42" t="s">
        <v>50</v>
      </c>
      <c r="L18" s="47">
        <v>40227</v>
      </c>
      <c r="M18" s="60">
        <v>11000</v>
      </c>
      <c r="N18" s="60"/>
      <c r="O18" s="70"/>
      <c r="P18" s="71">
        <v>15</v>
      </c>
      <c r="Q18" s="72">
        <v>95</v>
      </c>
      <c r="R18" s="72">
        <v>50</v>
      </c>
      <c r="S18" s="72">
        <v>40</v>
      </c>
      <c r="T18" s="72">
        <v>30</v>
      </c>
      <c r="U18" s="70"/>
      <c r="V18" s="72">
        <v>3</v>
      </c>
      <c r="W18" s="72">
        <v>4</v>
      </c>
      <c r="X18" s="72">
        <v>2</v>
      </c>
      <c r="Y18" s="72">
        <v>2</v>
      </c>
      <c r="Z18" s="72">
        <v>2</v>
      </c>
      <c r="AA18" s="72">
        <v>3</v>
      </c>
      <c r="AB18" s="72">
        <v>4</v>
      </c>
      <c r="AC18" s="72">
        <v>2</v>
      </c>
      <c r="AD18" s="72">
        <v>3</v>
      </c>
      <c r="AE18" s="72">
        <v>4</v>
      </c>
      <c r="AF18" s="72">
        <v>4</v>
      </c>
      <c r="AG18" s="72">
        <v>2</v>
      </c>
      <c r="AH18" s="72">
        <v>2</v>
      </c>
      <c r="AI18" s="72">
        <v>3</v>
      </c>
      <c r="AJ18" s="72">
        <v>3</v>
      </c>
      <c r="AK18" s="72">
        <v>3</v>
      </c>
      <c r="AL18" s="72">
        <v>3</v>
      </c>
      <c r="AM18" s="72">
        <v>3</v>
      </c>
      <c r="AN18" s="72">
        <v>3</v>
      </c>
      <c r="AO18" s="72">
        <v>3</v>
      </c>
      <c r="AP18" s="72">
        <v>3</v>
      </c>
      <c r="AQ18" s="72">
        <v>3</v>
      </c>
      <c r="AR18" s="72">
        <v>2</v>
      </c>
      <c r="AS18" s="72">
        <v>3</v>
      </c>
      <c r="AT18" s="72">
        <v>3</v>
      </c>
      <c r="AU18" s="72">
        <v>3</v>
      </c>
      <c r="AV18" s="72">
        <v>3</v>
      </c>
      <c r="AW18" s="72">
        <v>3</v>
      </c>
      <c r="AX18" s="72">
        <v>3</v>
      </c>
      <c r="AY18" s="72">
        <v>4</v>
      </c>
      <c r="AZ18" s="72">
        <v>3</v>
      </c>
      <c r="BA18" s="72">
        <v>3</v>
      </c>
      <c r="BB18" s="72">
        <v>3</v>
      </c>
      <c r="BC18" s="127"/>
      <c r="BD18" s="164">
        <v>2</v>
      </c>
      <c r="BE18" s="164">
        <v>2</v>
      </c>
      <c r="BF18" s="164">
        <v>1</v>
      </c>
      <c r="BG18" s="164">
        <v>0</v>
      </c>
      <c r="BH18" s="164">
        <v>1</v>
      </c>
      <c r="BI18" s="164">
        <v>2</v>
      </c>
      <c r="BJ18" s="164">
        <v>2</v>
      </c>
      <c r="BK18" s="164">
        <v>3</v>
      </c>
      <c r="BL18" s="164">
        <v>3</v>
      </c>
      <c r="BM18" s="164">
        <v>3</v>
      </c>
      <c r="BN18" s="164">
        <v>2</v>
      </c>
      <c r="BO18" s="164">
        <v>3</v>
      </c>
      <c r="BP18" s="164">
        <v>3</v>
      </c>
      <c r="BQ18" s="164">
        <v>3</v>
      </c>
      <c r="BR18" s="165">
        <v>3</v>
      </c>
      <c r="BS18" s="165">
        <v>3</v>
      </c>
      <c r="BT18" s="137"/>
      <c r="BU18" s="138">
        <v>5</v>
      </c>
      <c r="BV18" s="19">
        <v>85</v>
      </c>
      <c r="BW18" s="188">
        <v>4000</v>
      </c>
    </row>
    <row r="19" spans="1:75">
      <c r="A19" s="196">
        <v>133</v>
      </c>
      <c r="B19" s="21" t="s">
        <v>13</v>
      </c>
      <c r="C19" s="21" t="s">
        <v>42</v>
      </c>
      <c r="D19" s="21" t="s">
        <v>83</v>
      </c>
      <c r="E19" s="21" t="s">
        <v>85</v>
      </c>
      <c r="F19" s="21" t="s">
        <v>86</v>
      </c>
      <c r="G19" s="21" t="s">
        <v>84</v>
      </c>
      <c r="H19" s="21" t="s">
        <v>85</v>
      </c>
      <c r="I19" s="21" t="s">
        <v>87</v>
      </c>
      <c r="J19" s="42" t="s">
        <v>28</v>
      </c>
      <c r="K19" s="42" t="s">
        <v>197</v>
      </c>
      <c r="L19" s="47">
        <v>29700</v>
      </c>
      <c r="M19" s="60">
        <v>6000</v>
      </c>
      <c r="N19" s="60">
        <v>7000</v>
      </c>
      <c r="O19" s="70"/>
      <c r="P19" s="71" t="s">
        <v>16</v>
      </c>
      <c r="Q19" s="74" t="s">
        <v>254</v>
      </c>
      <c r="R19" s="74" t="s">
        <v>19</v>
      </c>
      <c r="S19" s="74" t="s">
        <v>13</v>
      </c>
      <c r="T19" s="74" t="s">
        <v>36</v>
      </c>
      <c r="U19" s="70"/>
      <c r="V19" s="74" t="s">
        <v>200</v>
      </c>
      <c r="W19" s="74" t="s">
        <v>200</v>
      </c>
      <c r="X19" s="74" t="s">
        <v>199</v>
      </c>
      <c r="Y19" s="74" t="s">
        <v>200</v>
      </c>
      <c r="Z19" s="74" t="s">
        <v>200</v>
      </c>
      <c r="AA19" s="74" t="s">
        <v>199</v>
      </c>
      <c r="AB19" s="74" t="s">
        <v>200</v>
      </c>
      <c r="AC19" s="74" t="s">
        <v>200</v>
      </c>
      <c r="AD19" s="74" t="s">
        <v>200</v>
      </c>
      <c r="AE19" s="74" t="s">
        <v>200</v>
      </c>
      <c r="AF19" s="74" t="s">
        <v>199</v>
      </c>
      <c r="AG19" s="74" t="s">
        <v>174</v>
      </c>
      <c r="AH19" s="74" t="s">
        <v>174</v>
      </c>
      <c r="AI19" s="74" t="s">
        <v>200</v>
      </c>
      <c r="AJ19" s="74" t="s">
        <v>199</v>
      </c>
      <c r="AK19" s="74" t="s">
        <v>199</v>
      </c>
      <c r="AL19" s="74" t="s">
        <v>200</v>
      </c>
      <c r="AM19" s="74" t="s">
        <v>200</v>
      </c>
      <c r="AN19" s="74" t="s">
        <v>199</v>
      </c>
      <c r="AO19" s="74" t="s">
        <v>199</v>
      </c>
      <c r="AP19" s="74" t="s">
        <v>253</v>
      </c>
      <c r="AQ19" s="74" t="s">
        <v>200</v>
      </c>
      <c r="AR19" s="74" t="s">
        <v>174</v>
      </c>
      <c r="AS19" s="74" t="s">
        <v>253</v>
      </c>
      <c r="AT19" s="74" t="s">
        <v>199</v>
      </c>
      <c r="AU19" s="74" t="s">
        <v>199</v>
      </c>
      <c r="AV19" s="74" t="s">
        <v>199</v>
      </c>
      <c r="AW19" s="74" t="s">
        <v>199</v>
      </c>
      <c r="AX19" s="74" t="s">
        <v>199</v>
      </c>
      <c r="AY19" s="74" t="s">
        <v>199</v>
      </c>
      <c r="AZ19" s="74" t="s">
        <v>200</v>
      </c>
      <c r="BA19" s="74" t="s">
        <v>174</v>
      </c>
      <c r="BB19" s="74" t="s">
        <v>199</v>
      </c>
      <c r="BC19" s="127"/>
      <c r="BD19" s="134" t="s">
        <v>199</v>
      </c>
      <c r="BE19" s="134" t="s">
        <v>199</v>
      </c>
      <c r="BF19" s="134" t="s">
        <v>199</v>
      </c>
      <c r="BG19" s="134" t="s">
        <v>200</v>
      </c>
      <c r="BH19" s="134" t="s">
        <v>200</v>
      </c>
      <c r="BI19" s="134" t="s">
        <v>199</v>
      </c>
      <c r="BJ19" s="147">
        <v>3</v>
      </c>
      <c r="BK19" s="134" t="s">
        <v>33</v>
      </c>
      <c r="BL19" s="134" t="s">
        <v>199</v>
      </c>
      <c r="BM19" s="134" t="s">
        <v>199</v>
      </c>
      <c r="BN19" s="134" t="s">
        <v>199</v>
      </c>
      <c r="BO19" s="134" t="s">
        <v>199</v>
      </c>
      <c r="BP19" s="134" t="s">
        <v>199</v>
      </c>
      <c r="BQ19" s="134" t="s">
        <v>199</v>
      </c>
      <c r="BR19" s="148" t="s">
        <v>199</v>
      </c>
      <c r="BS19" s="148" t="s">
        <v>199</v>
      </c>
      <c r="BT19" s="137"/>
      <c r="BU19" s="138">
        <v>6</v>
      </c>
      <c r="BV19" s="139">
        <v>450</v>
      </c>
      <c r="BW19" s="188">
        <v>20000</v>
      </c>
    </row>
    <row r="20" spans="1:75">
      <c r="A20" s="196">
        <v>136</v>
      </c>
      <c r="B20" s="21" t="s">
        <v>31</v>
      </c>
      <c r="C20" s="21" t="s">
        <v>23</v>
      </c>
      <c r="D20" s="21" t="s">
        <v>45</v>
      </c>
      <c r="E20" s="812" t="s">
        <v>166</v>
      </c>
      <c r="F20" s="21" t="s">
        <v>167</v>
      </c>
      <c r="G20" s="21" t="s">
        <v>166</v>
      </c>
      <c r="H20" s="21" t="s">
        <v>168</v>
      </c>
      <c r="I20" s="21" t="s">
        <v>45</v>
      </c>
      <c r="J20" s="43" t="s">
        <v>121</v>
      </c>
      <c r="K20" s="43" t="s">
        <v>198</v>
      </c>
      <c r="L20" s="48">
        <v>127030</v>
      </c>
      <c r="M20" s="52">
        <v>60000</v>
      </c>
      <c r="N20" s="52"/>
      <c r="O20" s="65"/>
      <c r="P20" s="268" t="s">
        <v>45</v>
      </c>
      <c r="Q20" s="271" t="s">
        <v>249</v>
      </c>
      <c r="R20" s="271" t="s">
        <v>34</v>
      </c>
      <c r="S20" s="271" t="s">
        <v>53</v>
      </c>
      <c r="T20" s="74" t="s">
        <v>25</v>
      </c>
      <c r="U20" s="65"/>
      <c r="V20" s="271" t="s">
        <v>253</v>
      </c>
      <c r="W20" s="271" t="s">
        <v>33</v>
      </c>
      <c r="X20" s="74" t="s">
        <v>33</v>
      </c>
      <c r="Y20" s="277" t="s">
        <v>33</v>
      </c>
      <c r="Z20" s="74" t="s">
        <v>199</v>
      </c>
      <c r="AA20" s="74" t="s">
        <v>199</v>
      </c>
      <c r="AB20" s="74" t="s">
        <v>253</v>
      </c>
      <c r="AC20" s="15" t="s">
        <v>33</v>
      </c>
      <c r="AD20" s="15" t="s">
        <v>33</v>
      </c>
      <c r="AE20" s="15" t="s">
        <v>199</v>
      </c>
      <c r="AF20" s="15" t="s">
        <v>199</v>
      </c>
      <c r="AG20" s="167" t="s">
        <v>200</v>
      </c>
      <c r="AH20" s="15" t="s">
        <v>174</v>
      </c>
      <c r="AI20" s="15" t="s">
        <v>199</v>
      </c>
      <c r="AJ20" s="15" t="s">
        <v>199</v>
      </c>
      <c r="AK20" s="15" t="s">
        <v>199</v>
      </c>
      <c r="AL20" s="15" t="s">
        <v>33</v>
      </c>
      <c r="AM20" s="15" t="s">
        <v>33</v>
      </c>
      <c r="AN20" s="15" t="s">
        <v>199</v>
      </c>
      <c r="AO20" s="15" t="s">
        <v>253</v>
      </c>
      <c r="AP20" s="15" t="s">
        <v>200</v>
      </c>
      <c r="AQ20" s="15" t="s">
        <v>253</v>
      </c>
      <c r="AR20" s="15" t="s">
        <v>253</v>
      </c>
      <c r="AS20" s="15" t="s">
        <v>33</v>
      </c>
      <c r="AT20" s="15" t="s">
        <v>33</v>
      </c>
      <c r="AU20" s="15" t="s">
        <v>33</v>
      </c>
      <c r="AV20" s="15" t="s">
        <v>199</v>
      </c>
      <c r="AW20" s="15" t="s">
        <v>199</v>
      </c>
      <c r="AX20" s="15" t="s">
        <v>199</v>
      </c>
      <c r="AY20" s="15" t="s">
        <v>33</v>
      </c>
      <c r="AZ20" s="15" t="s">
        <v>33</v>
      </c>
      <c r="BA20" s="15" t="s">
        <v>33</v>
      </c>
      <c r="BB20" s="15" t="s">
        <v>33</v>
      </c>
      <c r="BC20" s="127"/>
      <c r="BD20" s="15" t="s">
        <v>33</v>
      </c>
      <c r="BE20" s="15" t="s">
        <v>33</v>
      </c>
      <c r="BF20" s="15" t="s">
        <v>199</v>
      </c>
      <c r="BG20" s="15" t="s">
        <v>199</v>
      </c>
      <c r="BH20" s="15" t="s">
        <v>33</v>
      </c>
      <c r="BI20" s="15" t="s">
        <v>199</v>
      </c>
      <c r="BJ20" s="15" t="s">
        <v>33</v>
      </c>
      <c r="BK20" s="256" t="s">
        <v>33</v>
      </c>
      <c r="BL20" s="15" t="s">
        <v>33</v>
      </c>
      <c r="BM20" s="15" t="s">
        <v>33</v>
      </c>
      <c r="BN20" s="15" t="s">
        <v>33</v>
      </c>
      <c r="BO20" s="15" t="s">
        <v>33</v>
      </c>
      <c r="BP20" s="256" t="s">
        <v>33</v>
      </c>
      <c r="BQ20" s="15" t="s">
        <v>33</v>
      </c>
      <c r="BR20" s="15" t="s">
        <v>33</v>
      </c>
      <c r="BS20" s="15" t="s">
        <v>33</v>
      </c>
      <c r="BT20" s="292"/>
      <c r="BU20" s="298">
        <v>3</v>
      </c>
      <c r="BV20" s="19">
        <v>100</v>
      </c>
      <c r="BW20" s="302">
        <v>2900</v>
      </c>
    </row>
    <row r="21" spans="1:75">
      <c r="A21" s="196">
        <v>139</v>
      </c>
      <c r="B21" s="21" t="s">
        <v>24</v>
      </c>
      <c r="C21" s="21" t="s">
        <v>47</v>
      </c>
      <c r="D21" s="21" t="s">
        <v>45</v>
      </c>
      <c r="E21" s="21" t="s">
        <v>135</v>
      </c>
      <c r="F21" s="21" t="s">
        <v>136</v>
      </c>
      <c r="G21" s="21" t="s">
        <v>137</v>
      </c>
      <c r="H21" s="21" t="s">
        <v>136</v>
      </c>
      <c r="I21" s="21" t="s">
        <v>138</v>
      </c>
      <c r="J21" s="42" t="s">
        <v>139</v>
      </c>
      <c r="K21" s="42" t="s">
        <v>198</v>
      </c>
      <c r="L21" s="47">
        <v>35500</v>
      </c>
      <c r="M21" s="62">
        <v>12500</v>
      </c>
      <c r="N21" s="62"/>
      <c r="O21" s="70"/>
      <c r="P21" s="71" t="s">
        <v>263</v>
      </c>
      <c r="Q21" s="74" t="s">
        <v>251</v>
      </c>
      <c r="R21" s="74" t="s">
        <v>264</v>
      </c>
      <c r="S21" s="74" t="s">
        <v>9</v>
      </c>
      <c r="T21" s="74" t="s">
        <v>265</v>
      </c>
      <c r="U21" s="70"/>
      <c r="V21" s="74" t="s">
        <v>199</v>
      </c>
      <c r="W21" s="74" t="s">
        <v>200</v>
      </c>
      <c r="X21" s="74" t="s">
        <v>200</v>
      </c>
      <c r="Y21" s="74" t="s">
        <v>174</v>
      </c>
      <c r="Z21" s="74" t="s">
        <v>174</v>
      </c>
      <c r="AA21" s="74" t="s">
        <v>200</v>
      </c>
      <c r="AB21" s="74" t="s">
        <v>199</v>
      </c>
      <c r="AC21" s="74" t="s">
        <v>199</v>
      </c>
      <c r="AD21" s="74" t="s">
        <v>200</v>
      </c>
      <c r="AE21" s="74" t="s">
        <v>199</v>
      </c>
      <c r="AF21" s="74" t="s">
        <v>33</v>
      </c>
      <c r="AG21" s="74" t="s">
        <v>200</v>
      </c>
      <c r="AH21" s="74" t="s">
        <v>200</v>
      </c>
      <c r="AI21" s="74" t="s">
        <v>200</v>
      </c>
      <c r="AJ21" s="74" t="s">
        <v>253</v>
      </c>
      <c r="AK21" s="74" t="s">
        <v>200</v>
      </c>
      <c r="AL21" s="74" t="s">
        <v>253</v>
      </c>
      <c r="AM21" s="74" t="s">
        <v>200</v>
      </c>
      <c r="AN21" s="74" t="s">
        <v>199</v>
      </c>
      <c r="AO21" s="74" t="s">
        <v>253</v>
      </c>
      <c r="AP21" s="74" t="s">
        <v>253</v>
      </c>
      <c r="AQ21" s="74" t="s">
        <v>253</v>
      </c>
      <c r="AR21" s="74" t="s">
        <v>253</v>
      </c>
      <c r="AS21" s="74" t="s">
        <v>253</v>
      </c>
      <c r="AT21" s="74" t="s">
        <v>200</v>
      </c>
      <c r="AU21" s="74" t="s">
        <v>199</v>
      </c>
      <c r="AV21" s="74" t="s">
        <v>200</v>
      </c>
      <c r="AW21" s="74" t="s">
        <v>199</v>
      </c>
      <c r="AX21" s="74" t="s">
        <v>33</v>
      </c>
      <c r="AY21" s="74" t="s">
        <v>33</v>
      </c>
      <c r="AZ21" s="74" t="s">
        <v>199</v>
      </c>
      <c r="BA21" s="74" t="s">
        <v>174</v>
      </c>
      <c r="BB21" s="74" t="s">
        <v>199</v>
      </c>
      <c r="BC21" s="127"/>
      <c r="BD21" s="157" t="s">
        <v>199</v>
      </c>
      <c r="BE21" s="157" t="s">
        <v>199</v>
      </c>
      <c r="BF21" s="157" t="s">
        <v>200</v>
      </c>
      <c r="BG21" s="157" t="s">
        <v>200</v>
      </c>
      <c r="BH21" s="157" t="s">
        <v>199</v>
      </c>
      <c r="BI21" s="157" t="s">
        <v>200</v>
      </c>
      <c r="BJ21" s="157" t="s">
        <v>199</v>
      </c>
      <c r="BK21" s="157" t="s">
        <v>33</v>
      </c>
      <c r="BL21" s="157" t="s">
        <v>33</v>
      </c>
      <c r="BM21" s="157" t="s">
        <v>33</v>
      </c>
      <c r="BN21" s="157" t="s">
        <v>199</v>
      </c>
      <c r="BO21" s="157" t="s">
        <v>199</v>
      </c>
      <c r="BP21" s="157" t="s">
        <v>200</v>
      </c>
      <c r="BQ21" s="157" t="s">
        <v>33</v>
      </c>
      <c r="BR21" s="157" t="s">
        <v>33</v>
      </c>
      <c r="BS21" s="156" t="s">
        <v>199</v>
      </c>
      <c r="BT21" s="137"/>
      <c r="BU21" s="138">
        <v>3</v>
      </c>
      <c r="BV21" s="139">
        <v>60</v>
      </c>
      <c r="BW21" s="188">
        <v>2500</v>
      </c>
    </row>
    <row r="22" spans="1:75">
      <c r="A22" s="196">
        <v>141</v>
      </c>
      <c r="B22" s="21" t="s">
        <v>38</v>
      </c>
      <c r="C22" s="21" t="s">
        <v>53</v>
      </c>
      <c r="D22" s="21" t="s">
        <v>45</v>
      </c>
      <c r="E22" s="21" t="s">
        <v>190</v>
      </c>
      <c r="F22" s="21" t="s">
        <v>17</v>
      </c>
      <c r="G22" s="21" t="s">
        <v>108</v>
      </c>
      <c r="H22" s="21" t="s">
        <v>45</v>
      </c>
      <c r="I22" s="21" t="s">
        <v>53</v>
      </c>
      <c r="J22" s="43" t="s">
        <v>73</v>
      </c>
      <c r="K22" s="43" t="s">
        <v>33</v>
      </c>
      <c r="L22" s="48">
        <v>5000</v>
      </c>
      <c r="M22" s="60">
        <v>5000</v>
      </c>
      <c r="N22" s="60"/>
      <c r="O22" s="65"/>
      <c r="P22" s="71" t="s">
        <v>200</v>
      </c>
      <c r="Q22" s="74" t="s">
        <v>34</v>
      </c>
      <c r="R22" s="74" t="s">
        <v>13</v>
      </c>
      <c r="S22" s="74" t="s">
        <v>36</v>
      </c>
      <c r="T22" s="74" t="s">
        <v>12</v>
      </c>
      <c r="U22" s="65"/>
      <c r="V22" s="74" t="s">
        <v>200</v>
      </c>
      <c r="W22" s="74" t="s">
        <v>200</v>
      </c>
      <c r="X22" s="74" t="s">
        <v>33</v>
      </c>
      <c r="Y22" s="74" t="s">
        <v>200</v>
      </c>
      <c r="Z22" s="74" t="s">
        <v>200</v>
      </c>
      <c r="AA22" s="74" t="s">
        <v>200</v>
      </c>
      <c r="AB22" s="74" t="s">
        <v>200</v>
      </c>
      <c r="AC22" s="15" t="s">
        <v>200</v>
      </c>
      <c r="AD22" s="15" t="s">
        <v>199</v>
      </c>
      <c r="AE22" s="15" t="s">
        <v>199</v>
      </c>
      <c r="AF22" s="15" t="s">
        <v>199</v>
      </c>
      <c r="AG22" s="15" t="s">
        <v>200</v>
      </c>
      <c r="AH22" s="15" t="s">
        <v>200</v>
      </c>
      <c r="AI22" s="15" t="s">
        <v>200</v>
      </c>
      <c r="AJ22" s="16">
        <v>2</v>
      </c>
      <c r="AK22" s="16">
        <v>3</v>
      </c>
      <c r="AL22" s="16">
        <v>2</v>
      </c>
      <c r="AM22" s="15" t="s">
        <v>200</v>
      </c>
      <c r="AN22" s="15" t="s">
        <v>200</v>
      </c>
      <c r="AO22" s="16">
        <v>2</v>
      </c>
      <c r="AP22" s="15" t="s">
        <v>200</v>
      </c>
      <c r="AQ22" s="15" t="s">
        <v>200</v>
      </c>
      <c r="AR22" s="15" t="s">
        <v>200</v>
      </c>
      <c r="AS22" s="15" t="s">
        <v>174</v>
      </c>
      <c r="AT22" s="15" t="s">
        <v>33</v>
      </c>
      <c r="AU22" s="15" t="s">
        <v>200</v>
      </c>
      <c r="AV22" s="15" t="s">
        <v>199</v>
      </c>
      <c r="AW22" s="15" t="s">
        <v>199</v>
      </c>
      <c r="AX22" s="15" t="s">
        <v>199</v>
      </c>
      <c r="AY22" s="15" t="s">
        <v>33</v>
      </c>
      <c r="AZ22" s="15" t="s">
        <v>199</v>
      </c>
      <c r="BA22" s="15" t="s">
        <v>174</v>
      </c>
      <c r="BB22" s="15" t="s">
        <v>199</v>
      </c>
      <c r="BC22" s="127"/>
      <c r="BD22" s="173" t="s">
        <v>200</v>
      </c>
      <c r="BE22" s="173" t="s">
        <v>199</v>
      </c>
      <c r="BF22" s="173" t="s">
        <v>174</v>
      </c>
      <c r="BG22" s="173" t="s">
        <v>45</v>
      </c>
      <c r="BH22" s="173" t="s">
        <v>174</v>
      </c>
      <c r="BI22" s="173" t="s">
        <v>253</v>
      </c>
      <c r="BJ22" s="173" t="s">
        <v>200</v>
      </c>
      <c r="BK22" s="173" t="s">
        <v>199</v>
      </c>
      <c r="BL22" s="173" t="s">
        <v>199</v>
      </c>
      <c r="BM22" s="173" t="s">
        <v>199</v>
      </c>
      <c r="BN22" s="173" t="s">
        <v>200</v>
      </c>
      <c r="BO22" s="173" t="s">
        <v>200</v>
      </c>
      <c r="BP22" s="173" t="s">
        <v>200</v>
      </c>
      <c r="BQ22" s="173" t="s">
        <v>199</v>
      </c>
      <c r="BR22" s="173" t="s">
        <v>199</v>
      </c>
      <c r="BS22" s="174" t="s">
        <v>199</v>
      </c>
      <c r="BT22" s="175"/>
      <c r="BU22" s="138">
        <v>3</v>
      </c>
      <c r="BV22" s="19">
        <v>25</v>
      </c>
      <c r="BW22" s="188">
        <v>1000</v>
      </c>
    </row>
    <row r="23" spans="1:75">
      <c r="A23" s="196">
        <v>142</v>
      </c>
      <c r="B23" s="21" t="s">
        <v>25</v>
      </c>
      <c r="C23" s="21" t="s">
        <v>35</v>
      </c>
      <c r="D23" s="21" t="s">
        <v>45</v>
      </c>
      <c r="E23" s="21" t="s">
        <v>140</v>
      </c>
      <c r="F23" s="21" t="s">
        <v>45</v>
      </c>
      <c r="G23" s="21" t="s">
        <v>141</v>
      </c>
      <c r="H23" s="21" t="s">
        <v>87</v>
      </c>
      <c r="I23" s="21" t="s">
        <v>87</v>
      </c>
      <c r="J23" s="42" t="s">
        <v>73</v>
      </c>
      <c r="K23" s="42" t="s">
        <v>196</v>
      </c>
      <c r="L23" s="47">
        <v>7500</v>
      </c>
      <c r="M23" s="60">
        <v>7500</v>
      </c>
      <c r="N23" s="60"/>
      <c r="O23" s="70"/>
      <c r="P23" s="71" t="s">
        <v>16</v>
      </c>
      <c r="Q23" s="74" t="s">
        <v>40</v>
      </c>
      <c r="R23" s="74" t="s">
        <v>45</v>
      </c>
      <c r="S23" s="74" t="s">
        <v>9</v>
      </c>
      <c r="T23" s="74" t="s">
        <v>9</v>
      </c>
      <c r="U23" s="70"/>
      <c r="V23" s="74" t="s">
        <v>199</v>
      </c>
      <c r="W23" s="74" t="s">
        <v>33</v>
      </c>
      <c r="X23" s="74" t="s">
        <v>33</v>
      </c>
      <c r="Y23" s="74" t="s">
        <v>33</v>
      </c>
      <c r="Z23" s="74" t="s">
        <v>33</v>
      </c>
      <c r="AA23" s="74" t="s">
        <v>33</v>
      </c>
      <c r="AB23" s="74" t="s">
        <v>33</v>
      </c>
      <c r="AC23" s="74" t="s">
        <v>199</v>
      </c>
      <c r="AD23" s="74" t="s">
        <v>199</v>
      </c>
      <c r="AE23" s="74" t="s">
        <v>199</v>
      </c>
      <c r="AF23" s="74" t="s">
        <v>33</v>
      </c>
      <c r="AG23" s="74" t="s">
        <v>199</v>
      </c>
      <c r="AH23" s="74" t="s">
        <v>200</v>
      </c>
      <c r="AI23" s="74" t="s">
        <v>33</v>
      </c>
      <c r="AJ23" s="74" t="s">
        <v>33</v>
      </c>
      <c r="AK23" s="74" t="s">
        <v>33</v>
      </c>
      <c r="AL23" s="74" t="s">
        <v>199</v>
      </c>
      <c r="AM23" s="74" t="s">
        <v>199</v>
      </c>
      <c r="AN23" s="74" t="s">
        <v>199</v>
      </c>
      <c r="AO23" s="74" t="s">
        <v>199</v>
      </c>
      <c r="AP23" s="74" t="s">
        <v>199</v>
      </c>
      <c r="AQ23" s="74" t="s">
        <v>199</v>
      </c>
      <c r="AR23" s="74" t="s">
        <v>199</v>
      </c>
      <c r="AS23" s="74" t="s">
        <v>33</v>
      </c>
      <c r="AT23" s="74" t="s">
        <v>199</v>
      </c>
      <c r="AU23" s="74" t="s">
        <v>33</v>
      </c>
      <c r="AV23" s="74" t="s">
        <v>199</v>
      </c>
      <c r="AW23" s="74" t="s">
        <v>33</v>
      </c>
      <c r="AX23" s="74" t="s">
        <v>199</v>
      </c>
      <c r="AY23" s="74" t="s">
        <v>33</v>
      </c>
      <c r="AZ23" s="74" t="s">
        <v>33</v>
      </c>
      <c r="BA23" s="74" t="s">
        <v>199</v>
      </c>
      <c r="BB23" s="74" t="s">
        <v>33</v>
      </c>
      <c r="BC23" s="127"/>
      <c r="BD23" s="157" t="s">
        <v>33</v>
      </c>
      <c r="BE23" s="157" t="s">
        <v>33</v>
      </c>
      <c r="BF23" s="157" t="s">
        <v>33</v>
      </c>
      <c r="BG23" s="157" t="s">
        <v>199</v>
      </c>
      <c r="BH23" s="157" t="s">
        <v>199</v>
      </c>
      <c r="BI23" s="157" t="s">
        <v>33</v>
      </c>
      <c r="BJ23" s="157" t="s">
        <v>199</v>
      </c>
      <c r="BK23" s="157" t="s">
        <v>199</v>
      </c>
      <c r="BL23" s="157" t="s">
        <v>33</v>
      </c>
      <c r="BM23" s="157" t="s">
        <v>33</v>
      </c>
      <c r="BN23" s="157" t="s">
        <v>33</v>
      </c>
      <c r="BO23" s="157" t="s">
        <v>33</v>
      </c>
      <c r="BP23" s="157" t="s">
        <v>199</v>
      </c>
      <c r="BQ23" s="157" t="s">
        <v>199</v>
      </c>
      <c r="BR23" s="156" t="s">
        <v>199</v>
      </c>
      <c r="BS23" s="156" t="s">
        <v>33</v>
      </c>
      <c r="BT23" s="137"/>
      <c r="BU23" s="138">
        <v>5</v>
      </c>
      <c r="BV23" s="139">
        <v>140</v>
      </c>
      <c r="BW23" s="188">
        <v>1800</v>
      </c>
    </row>
    <row r="24" spans="1:75">
      <c r="A24" s="196">
        <v>165</v>
      </c>
      <c r="B24" s="209" t="s">
        <v>36</v>
      </c>
      <c r="C24" s="209" t="s">
        <v>35</v>
      </c>
      <c r="D24" s="209" t="s">
        <v>45</v>
      </c>
      <c r="E24" s="209" t="s">
        <v>109</v>
      </c>
      <c r="F24" s="209" t="s">
        <v>178</v>
      </c>
      <c r="G24" s="209" t="s">
        <v>45</v>
      </c>
      <c r="H24" s="209" t="s">
        <v>184</v>
      </c>
      <c r="I24" s="209" t="s">
        <v>109</v>
      </c>
      <c r="J24" s="41" t="s">
        <v>116</v>
      </c>
      <c r="K24" s="41" t="s">
        <v>196</v>
      </c>
      <c r="L24" s="46">
        <v>8800</v>
      </c>
      <c r="M24" s="59">
        <v>4500</v>
      </c>
      <c r="N24" s="59"/>
      <c r="O24" s="67"/>
      <c r="P24" s="71" t="s">
        <v>16</v>
      </c>
      <c r="Q24" s="74" t="s">
        <v>13</v>
      </c>
      <c r="R24" s="74" t="s">
        <v>40</v>
      </c>
      <c r="S24" s="74" t="s">
        <v>13</v>
      </c>
      <c r="T24" s="74" t="s">
        <v>13</v>
      </c>
      <c r="U24" s="67"/>
      <c r="V24" s="74" t="s">
        <v>199</v>
      </c>
      <c r="W24" s="74" t="s">
        <v>33</v>
      </c>
      <c r="X24" s="74" t="s">
        <v>33</v>
      </c>
      <c r="Y24" s="74" t="s">
        <v>199</v>
      </c>
      <c r="Z24" s="74" t="s">
        <v>200</v>
      </c>
      <c r="AA24" s="74" t="s">
        <v>199</v>
      </c>
      <c r="AB24" s="74" t="s">
        <v>33</v>
      </c>
      <c r="AC24" s="14" t="s">
        <v>199</v>
      </c>
      <c r="AD24" s="14" t="s">
        <v>33</v>
      </c>
      <c r="AE24" s="14" t="s">
        <v>33</v>
      </c>
      <c r="AF24" s="14" t="s">
        <v>33</v>
      </c>
      <c r="AG24" s="14" t="s">
        <v>199</v>
      </c>
      <c r="AH24" s="14" t="s">
        <v>199</v>
      </c>
      <c r="AI24" s="14" t="s">
        <v>199</v>
      </c>
      <c r="AJ24" s="14" t="s">
        <v>199</v>
      </c>
      <c r="AK24" s="14" t="s">
        <v>199</v>
      </c>
      <c r="AL24" s="14" t="s">
        <v>199</v>
      </c>
      <c r="AM24" s="14" t="s">
        <v>33</v>
      </c>
      <c r="AN24" s="14" t="s">
        <v>33</v>
      </c>
      <c r="AO24" s="14" t="s">
        <v>199</v>
      </c>
      <c r="AP24" s="14" t="s">
        <v>199</v>
      </c>
      <c r="AQ24" s="14" t="s">
        <v>199</v>
      </c>
      <c r="AR24" s="14" t="s">
        <v>199</v>
      </c>
      <c r="AS24" s="14" t="s">
        <v>199</v>
      </c>
      <c r="AT24" s="14" t="s">
        <v>33</v>
      </c>
      <c r="AU24" s="14" t="s">
        <v>33</v>
      </c>
      <c r="AV24" s="14" t="s">
        <v>33</v>
      </c>
      <c r="AW24" s="14" t="s">
        <v>33</v>
      </c>
      <c r="AX24" s="14" t="s">
        <v>33</v>
      </c>
      <c r="AY24" s="14" t="s">
        <v>33</v>
      </c>
      <c r="AZ24" s="14" t="s">
        <v>199</v>
      </c>
      <c r="BA24" s="14" t="s">
        <v>199</v>
      </c>
      <c r="BB24" s="14" t="s">
        <v>33</v>
      </c>
      <c r="BC24" s="127"/>
      <c r="BD24" s="130">
        <v>3</v>
      </c>
      <c r="BE24" s="130" t="s">
        <v>199</v>
      </c>
      <c r="BF24" s="130" t="s">
        <v>174</v>
      </c>
      <c r="BG24" s="130" t="s">
        <v>45</v>
      </c>
      <c r="BH24" s="130" t="s">
        <v>200</v>
      </c>
      <c r="BI24" s="130" t="s">
        <v>174</v>
      </c>
      <c r="BJ24" s="130" t="s">
        <v>33</v>
      </c>
      <c r="BK24" s="130" t="s">
        <v>199</v>
      </c>
      <c r="BL24" s="130" t="s">
        <v>199</v>
      </c>
      <c r="BM24" s="130" t="s">
        <v>199</v>
      </c>
      <c r="BN24" s="130" t="s">
        <v>199</v>
      </c>
      <c r="BO24" s="130" t="s">
        <v>199</v>
      </c>
      <c r="BP24" s="130" t="s">
        <v>199</v>
      </c>
      <c r="BQ24" s="130" t="s">
        <v>199</v>
      </c>
      <c r="BR24" s="149" t="s">
        <v>199</v>
      </c>
      <c r="BS24" s="149" t="s">
        <v>199</v>
      </c>
      <c r="BT24" s="172"/>
      <c r="BU24" s="150">
        <v>3</v>
      </c>
      <c r="BV24" s="143">
        <v>40</v>
      </c>
      <c r="BW24" s="190">
        <v>3000</v>
      </c>
    </row>
    <row r="25" spans="1:75">
      <c r="A25" s="196">
        <v>186</v>
      </c>
      <c r="B25" s="34">
        <v>90</v>
      </c>
      <c r="C25" s="209" t="s">
        <v>34</v>
      </c>
      <c r="D25" s="209" t="s">
        <v>45</v>
      </c>
      <c r="E25" s="209" t="s">
        <v>80</v>
      </c>
      <c r="F25" s="209" t="s">
        <v>45</v>
      </c>
      <c r="G25" s="34">
        <v>3750</v>
      </c>
      <c r="H25" s="209" t="s">
        <v>45</v>
      </c>
      <c r="I25" s="209" t="s">
        <v>45</v>
      </c>
      <c r="J25" s="41" t="s">
        <v>105</v>
      </c>
      <c r="K25" s="41" t="s">
        <v>200</v>
      </c>
      <c r="L25" s="46">
        <v>7000</v>
      </c>
      <c r="M25" s="59">
        <v>6000</v>
      </c>
      <c r="N25" s="59"/>
      <c r="O25" s="67"/>
      <c r="P25" s="71" t="s">
        <v>34</v>
      </c>
      <c r="Q25" s="74" t="s">
        <v>36</v>
      </c>
      <c r="R25" s="74" t="s">
        <v>197</v>
      </c>
      <c r="S25" s="74" t="s">
        <v>40</v>
      </c>
      <c r="T25" s="74" t="s">
        <v>17</v>
      </c>
      <c r="U25" s="67"/>
      <c r="V25" s="74" t="s">
        <v>200</v>
      </c>
      <c r="W25" s="74" t="s">
        <v>200</v>
      </c>
      <c r="X25" s="74" t="s">
        <v>174</v>
      </c>
      <c r="Y25" s="74" t="s">
        <v>174</v>
      </c>
      <c r="Z25" s="74" t="s">
        <v>200</v>
      </c>
      <c r="AA25" s="74" t="s">
        <v>200</v>
      </c>
      <c r="AB25" s="74" t="s">
        <v>200</v>
      </c>
      <c r="AC25" s="14" t="s">
        <v>200</v>
      </c>
      <c r="AD25" s="14" t="s">
        <v>199</v>
      </c>
      <c r="AE25" s="14" t="s">
        <v>199</v>
      </c>
      <c r="AF25" s="14" t="s">
        <v>199</v>
      </c>
      <c r="AG25" s="14" t="s">
        <v>199</v>
      </c>
      <c r="AH25" s="14" t="s">
        <v>200</v>
      </c>
      <c r="AI25" s="14" t="s">
        <v>200</v>
      </c>
      <c r="AJ25" s="14" t="s">
        <v>200</v>
      </c>
      <c r="AK25" s="14" t="s">
        <v>200</v>
      </c>
      <c r="AL25" s="14" t="s">
        <v>200</v>
      </c>
      <c r="AM25" s="14" t="s">
        <v>200</v>
      </c>
      <c r="AN25" s="14" t="s">
        <v>199</v>
      </c>
      <c r="AO25" s="14" t="s">
        <v>200</v>
      </c>
      <c r="AP25" s="14" t="s">
        <v>200</v>
      </c>
      <c r="AQ25" s="14" t="s">
        <v>199</v>
      </c>
      <c r="AR25" s="14" t="s">
        <v>200</v>
      </c>
      <c r="AS25" s="14" t="s">
        <v>199</v>
      </c>
      <c r="AT25" s="14" t="s">
        <v>199</v>
      </c>
      <c r="AU25" s="14" t="s">
        <v>199</v>
      </c>
      <c r="AV25" s="14" t="s">
        <v>200</v>
      </c>
      <c r="AW25" s="14" t="s">
        <v>200</v>
      </c>
      <c r="AX25" s="14" t="s">
        <v>199</v>
      </c>
      <c r="AY25" s="14" t="s">
        <v>33</v>
      </c>
      <c r="AZ25" s="14" t="s">
        <v>33</v>
      </c>
      <c r="BA25" s="14" t="s">
        <v>199</v>
      </c>
      <c r="BB25" s="14" t="s">
        <v>33</v>
      </c>
      <c r="BC25" s="127"/>
      <c r="BD25" s="130" t="s">
        <v>199</v>
      </c>
      <c r="BE25" s="130" t="s">
        <v>199</v>
      </c>
      <c r="BF25" s="130" t="s">
        <v>200</v>
      </c>
      <c r="BG25" s="130" t="s">
        <v>45</v>
      </c>
      <c r="BH25" s="130" t="s">
        <v>200</v>
      </c>
      <c r="BI25" s="130" t="s">
        <v>199</v>
      </c>
      <c r="BJ25" s="130" t="s">
        <v>199</v>
      </c>
      <c r="BK25" s="130" t="s">
        <v>199</v>
      </c>
      <c r="BL25" s="130" t="s">
        <v>33</v>
      </c>
      <c r="BM25" s="130" t="s">
        <v>199</v>
      </c>
      <c r="BN25" s="130" t="s">
        <v>199</v>
      </c>
      <c r="BO25" s="130" t="s">
        <v>200</v>
      </c>
      <c r="BP25" s="130" t="s">
        <v>200</v>
      </c>
      <c r="BQ25" s="130" t="s">
        <v>33</v>
      </c>
      <c r="BR25" s="130" t="s">
        <v>199</v>
      </c>
      <c r="BS25" s="149" t="s">
        <v>199</v>
      </c>
      <c r="BT25" s="132"/>
      <c r="BU25" s="150">
        <v>12</v>
      </c>
      <c r="BV25" s="143">
        <v>90</v>
      </c>
      <c r="BW25" s="190">
        <v>2800</v>
      </c>
    </row>
    <row r="26" spans="1:75">
      <c r="A26" s="196">
        <v>187</v>
      </c>
      <c r="B26" s="21" t="s">
        <v>19</v>
      </c>
      <c r="C26" s="21" t="s">
        <v>16</v>
      </c>
      <c r="D26" s="21" t="s">
        <v>45</v>
      </c>
      <c r="E26" s="21" t="s">
        <v>109</v>
      </c>
      <c r="F26" s="21" t="s">
        <v>45</v>
      </c>
      <c r="G26" s="21" t="s">
        <v>45</v>
      </c>
      <c r="H26" s="21" t="s">
        <v>109</v>
      </c>
      <c r="I26" s="21" t="s">
        <v>45</v>
      </c>
      <c r="J26" s="42" t="s">
        <v>110</v>
      </c>
      <c r="K26" s="42" t="s">
        <v>34</v>
      </c>
      <c r="L26" s="47">
        <v>21700</v>
      </c>
      <c r="M26" s="60">
        <v>19000</v>
      </c>
      <c r="N26" s="60"/>
      <c r="O26" s="70"/>
      <c r="P26" s="71" t="s">
        <v>39</v>
      </c>
      <c r="Q26" s="74" t="s">
        <v>39</v>
      </c>
      <c r="R26" s="74" t="s">
        <v>34</v>
      </c>
      <c r="S26" s="74" t="s">
        <v>53</v>
      </c>
      <c r="T26" s="74" t="s">
        <v>13</v>
      </c>
      <c r="U26" s="70"/>
      <c r="V26" s="74" t="s">
        <v>200</v>
      </c>
      <c r="W26" s="74" t="s">
        <v>174</v>
      </c>
      <c r="X26" s="74" t="s">
        <v>199</v>
      </c>
      <c r="Y26" s="74" t="s">
        <v>200</v>
      </c>
      <c r="Z26" s="74" t="s">
        <v>45</v>
      </c>
      <c r="AA26" s="74" t="s">
        <v>199</v>
      </c>
      <c r="AB26" s="74" t="s">
        <v>200</v>
      </c>
      <c r="AC26" s="74" t="s">
        <v>199</v>
      </c>
      <c r="AD26" s="74" t="s">
        <v>199</v>
      </c>
      <c r="AE26" s="74" t="s">
        <v>199</v>
      </c>
      <c r="AF26" s="74" t="s">
        <v>199</v>
      </c>
      <c r="AG26" s="74" t="s">
        <v>253</v>
      </c>
      <c r="AH26" s="74" t="s">
        <v>174</v>
      </c>
      <c r="AI26" s="74" t="s">
        <v>200</v>
      </c>
      <c r="AJ26" s="74" t="s">
        <v>199</v>
      </c>
      <c r="AK26" s="74" t="s">
        <v>199</v>
      </c>
      <c r="AL26" s="74" t="s">
        <v>253</v>
      </c>
      <c r="AM26" s="74" t="s">
        <v>200</v>
      </c>
      <c r="AN26" s="74" t="s">
        <v>200</v>
      </c>
      <c r="AO26" s="74" t="s">
        <v>174</v>
      </c>
      <c r="AP26" s="74" t="s">
        <v>174</v>
      </c>
      <c r="AQ26" s="74" t="s">
        <v>174</v>
      </c>
      <c r="AR26" s="74" t="s">
        <v>253</v>
      </c>
      <c r="AS26" s="74" t="s">
        <v>253</v>
      </c>
      <c r="AT26" s="74" t="s">
        <v>199</v>
      </c>
      <c r="AU26" s="74" t="s">
        <v>199</v>
      </c>
      <c r="AV26" s="74" t="s">
        <v>199</v>
      </c>
      <c r="AW26" s="74" t="s">
        <v>199</v>
      </c>
      <c r="AX26" s="74" t="s">
        <v>199</v>
      </c>
      <c r="AY26" s="74" t="s">
        <v>199</v>
      </c>
      <c r="AZ26" s="74" t="s">
        <v>33</v>
      </c>
      <c r="BA26" s="74" t="s">
        <v>200</v>
      </c>
      <c r="BB26" s="74" t="s">
        <v>33</v>
      </c>
      <c r="BC26" s="127"/>
      <c r="BD26" s="157" t="s">
        <v>199</v>
      </c>
      <c r="BE26" s="157" t="s">
        <v>199</v>
      </c>
      <c r="BF26" s="157" t="s">
        <v>200</v>
      </c>
      <c r="BG26" s="157" t="s">
        <v>200</v>
      </c>
      <c r="BH26" s="157" t="s">
        <v>200</v>
      </c>
      <c r="BI26" s="157" t="s">
        <v>199</v>
      </c>
      <c r="BJ26" s="157" t="s">
        <v>199</v>
      </c>
      <c r="BK26" s="157" t="s">
        <v>33</v>
      </c>
      <c r="BL26" s="157" t="s">
        <v>199</v>
      </c>
      <c r="BM26" s="157" t="s">
        <v>199</v>
      </c>
      <c r="BN26" s="157" t="s">
        <v>174</v>
      </c>
      <c r="BO26" s="157" t="s">
        <v>200</v>
      </c>
      <c r="BP26" s="157" t="s">
        <v>200</v>
      </c>
      <c r="BQ26" s="157" t="s">
        <v>199</v>
      </c>
      <c r="BR26" s="157" t="s">
        <v>199</v>
      </c>
      <c r="BS26" s="156" t="s">
        <v>199</v>
      </c>
      <c r="BT26" s="137"/>
      <c r="BU26" s="138">
        <v>5</v>
      </c>
      <c r="BV26" s="139">
        <v>45</v>
      </c>
      <c r="BW26" s="188">
        <v>2500</v>
      </c>
    </row>
    <row r="27" spans="1:75">
      <c r="A27" s="196">
        <v>188</v>
      </c>
      <c r="B27" s="21" t="s">
        <v>20</v>
      </c>
      <c r="C27" s="21" t="s">
        <v>29</v>
      </c>
      <c r="D27" s="21" t="s">
        <v>45</v>
      </c>
      <c r="E27" s="21" t="s">
        <v>79</v>
      </c>
      <c r="F27" s="21" t="s">
        <v>45</v>
      </c>
      <c r="G27" s="21" t="s">
        <v>45</v>
      </c>
      <c r="H27" s="21" t="s">
        <v>45</v>
      </c>
      <c r="I27" s="21" t="s">
        <v>79</v>
      </c>
      <c r="J27" s="42" t="s">
        <v>125</v>
      </c>
      <c r="K27" s="42" t="s">
        <v>51</v>
      </c>
      <c r="L27" s="47">
        <v>10875</v>
      </c>
      <c r="M27" s="60">
        <v>10400</v>
      </c>
      <c r="N27" s="60">
        <v>3400</v>
      </c>
      <c r="O27" s="70"/>
      <c r="P27" s="71" t="s">
        <v>197</v>
      </c>
      <c r="Q27" s="74" t="s">
        <v>258</v>
      </c>
      <c r="R27" s="74" t="s">
        <v>13</v>
      </c>
      <c r="S27" s="74" t="s">
        <v>259</v>
      </c>
      <c r="T27" s="74" t="s">
        <v>250</v>
      </c>
      <c r="U27" s="70"/>
      <c r="V27" s="74" t="s">
        <v>200</v>
      </c>
      <c r="W27" s="74" t="s">
        <v>199</v>
      </c>
      <c r="X27" s="74" t="s">
        <v>199</v>
      </c>
      <c r="Y27" s="74" t="s">
        <v>199</v>
      </c>
      <c r="Z27" s="74" t="s">
        <v>200</v>
      </c>
      <c r="AA27" s="74" t="s">
        <v>199</v>
      </c>
      <c r="AB27" s="74" t="s">
        <v>200</v>
      </c>
      <c r="AC27" s="74" t="s">
        <v>200</v>
      </c>
      <c r="AD27" s="74" t="s">
        <v>200</v>
      </c>
      <c r="AE27" s="74" t="s">
        <v>199</v>
      </c>
      <c r="AF27" s="74" t="s">
        <v>33</v>
      </c>
      <c r="AG27" s="74" t="s">
        <v>199</v>
      </c>
      <c r="AH27" s="74" t="s">
        <v>200</v>
      </c>
      <c r="AI27" s="74" t="s">
        <v>174</v>
      </c>
      <c r="AJ27" s="74" t="s">
        <v>174</v>
      </c>
      <c r="AK27" s="74" t="s">
        <v>200</v>
      </c>
      <c r="AL27" s="74" t="s">
        <v>200</v>
      </c>
      <c r="AM27" s="74" t="s">
        <v>33</v>
      </c>
      <c r="AN27" s="74" t="s">
        <v>199</v>
      </c>
      <c r="AO27" s="74" t="s">
        <v>200</v>
      </c>
      <c r="AP27" s="74" t="s">
        <v>174</v>
      </c>
      <c r="AQ27" s="74" t="s">
        <v>174</v>
      </c>
      <c r="AR27" s="74" t="s">
        <v>45</v>
      </c>
      <c r="AS27" s="74" t="s">
        <v>45</v>
      </c>
      <c r="AT27" s="74" t="s">
        <v>199</v>
      </c>
      <c r="AU27" s="74" t="s">
        <v>199</v>
      </c>
      <c r="AV27" s="74" t="s">
        <v>200</v>
      </c>
      <c r="AW27" s="74" t="s">
        <v>199</v>
      </c>
      <c r="AX27" s="74" t="s">
        <v>200</v>
      </c>
      <c r="AY27" s="74" t="s">
        <v>199</v>
      </c>
      <c r="AZ27" s="74" t="s">
        <v>200</v>
      </c>
      <c r="BA27" s="74" t="s">
        <v>200</v>
      </c>
      <c r="BB27" s="74" t="s">
        <v>199</v>
      </c>
      <c r="BC27" s="127"/>
      <c r="BD27" s="157" t="s">
        <v>199</v>
      </c>
      <c r="BE27" s="157" t="s">
        <v>199</v>
      </c>
      <c r="BF27" s="157" t="s">
        <v>174</v>
      </c>
      <c r="BG27" s="157" t="s">
        <v>199</v>
      </c>
      <c r="BH27" s="157" t="s">
        <v>200</v>
      </c>
      <c r="BI27" s="157" t="s">
        <v>200</v>
      </c>
      <c r="BJ27" s="157" t="s">
        <v>199</v>
      </c>
      <c r="BK27" s="157" t="s">
        <v>199</v>
      </c>
      <c r="BL27" s="157" t="s">
        <v>199</v>
      </c>
      <c r="BM27" s="157" t="s">
        <v>200</v>
      </c>
      <c r="BN27" s="157" t="s">
        <v>199</v>
      </c>
      <c r="BO27" s="157" t="s">
        <v>199</v>
      </c>
      <c r="BP27" s="157" t="s">
        <v>200</v>
      </c>
      <c r="BQ27" s="157" t="s">
        <v>199</v>
      </c>
      <c r="BR27" s="156" t="s">
        <v>199</v>
      </c>
      <c r="BS27" s="156" t="s">
        <v>200</v>
      </c>
      <c r="BT27" s="137"/>
      <c r="BU27" s="138">
        <v>6</v>
      </c>
      <c r="BV27" s="19">
        <v>95</v>
      </c>
      <c r="BW27" s="188">
        <v>4500</v>
      </c>
    </row>
    <row r="28" spans="1:75">
      <c r="A28" s="196">
        <v>189</v>
      </c>
      <c r="B28" s="107">
        <v>35</v>
      </c>
      <c r="C28" s="21" t="s">
        <v>49</v>
      </c>
      <c r="D28" s="209" t="s">
        <v>45</v>
      </c>
      <c r="E28" s="209" t="s">
        <v>149</v>
      </c>
      <c r="F28" s="209" t="s">
        <v>45</v>
      </c>
      <c r="G28" s="209" t="s">
        <v>45</v>
      </c>
      <c r="H28" s="209" t="s">
        <v>45</v>
      </c>
      <c r="I28" s="209" t="s">
        <v>149</v>
      </c>
      <c r="J28" s="41" t="s">
        <v>150</v>
      </c>
      <c r="K28" s="41" t="s">
        <v>198</v>
      </c>
      <c r="L28" s="257">
        <v>38000</v>
      </c>
      <c r="M28" s="59">
        <v>33000</v>
      </c>
      <c r="N28" s="59"/>
      <c r="O28" s="67"/>
      <c r="P28" s="71" t="s">
        <v>34</v>
      </c>
      <c r="Q28" s="74" t="s">
        <v>18</v>
      </c>
      <c r="R28" s="74" t="s">
        <v>34</v>
      </c>
      <c r="S28" s="74" t="s">
        <v>267</v>
      </c>
      <c r="T28" s="74" t="s">
        <v>18</v>
      </c>
      <c r="U28" s="67"/>
      <c r="V28" s="74" t="s">
        <v>33</v>
      </c>
      <c r="W28" s="74" t="s">
        <v>199</v>
      </c>
      <c r="X28" s="74" t="s">
        <v>199</v>
      </c>
      <c r="Y28" s="74" t="s">
        <v>199</v>
      </c>
      <c r="Z28" s="74" t="s">
        <v>199</v>
      </c>
      <c r="AA28" s="74" t="s">
        <v>33</v>
      </c>
      <c r="AB28" s="74" t="s">
        <v>33</v>
      </c>
      <c r="AC28" s="14" t="s">
        <v>199</v>
      </c>
      <c r="AD28" s="14" t="s">
        <v>33</v>
      </c>
      <c r="AE28" s="14" t="s">
        <v>33</v>
      </c>
      <c r="AF28" s="14" t="s">
        <v>33</v>
      </c>
      <c r="AG28" s="14" t="s">
        <v>200</v>
      </c>
      <c r="AH28" s="14" t="s">
        <v>200</v>
      </c>
      <c r="AI28" s="14" t="s">
        <v>199</v>
      </c>
      <c r="AJ28" s="14" t="s">
        <v>33</v>
      </c>
      <c r="AK28" s="14" t="s">
        <v>199</v>
      </c>
      <c r="AL28" s="14" t="s">
        <v>253</v>
      </c>
      <c r="AM28" s="14" t="s">
        <v>33</v>
      </c>
      <c r="AN28" s="14" t="s">
        <v>33</v>
      </c>
      <c r="AO28" s="14" t="s">
        <v>199</v>
      </c>
      <c r="AP28" s="14" t="s">
        <v>199</v>
      </c>
      <c r="AQ28" s="14" t="s">
        <v>199</v>
      </c>
      <c r="AR28" s="14" t="s">
        <v>200</v>
      </c>
      <c r="AS28" s="14" t="s">
        <v>200</v>
      </c>
      <c r="AT28" s="14" t="s">
        <v>33</v>
      </c>
      <c r="AU28" s="14" t="s">
        <v>33</v>
      </c>
      <c r="AV28" s="14" t="s">
        <v>33</v>
      </c>
      <c r="AW28" s="14" t="s">
        <v>33</v>
      </c>
      <c r="AX28" s="14" t="s">
        <v>33</v>
      </c>
      <c r="AY28" s="14" t="s">
        <v>33</v>
      </c>
      <c r="AZ28" s="14" t="s">
        <v>33</v>
      </c>
      <c r="BA28" s="14" t="s">
        <v>199</v>
      </c>
      <c r="BB28" s="14" t="s">
        <v>33</v>
      </c>
      <c r="BC28" s="127"/>
      <c r="BD28" s="152" t="s">
        <v>33</v>
      </c>
      <c r="BE28" s="152" t="s">
        <v>33</v>
      </c>
      <c r="BF28" s="152" t="s">
        <v>199</v>
      </c>
      <c r="BG28" s="152" t="s">
        <v>200</v>
      </c>
      <c r="BH28" s="152" t="s">
        <v>199</v>
      </c>
      <c r="BI28" s="152" t="s">
        <v>33</v>
      </c>
      <c r="BJ28" s="152" t="s">
        <v>33</v>
      </c>
      <c r="BK28" s="152" t="s">
        <v>33</v>
      </c>
      <c r="BL28" s="152" t="s">
        <v>33</v>
      </c>
      <c r="BM28" s="152" t="s">
        <v>33</v>
      </c>
      <c r="BN28" s="152" t="s">
        <v>199</v>
      </c>
      <c r="BO28" s="152" t="s">
        <v>33</v>
      </c>
      <c r="BP28" s="152" t="s">
        <v>33</v>
      </c>
      <c r="BQ28" s="152" t="s">
        <v>33</v>
      </c>
      <c r="BR28" s="285" t="s">
        <v>33</v>
      </c>
      <c r="BS28" s="149" t="s">
        <v>33</v>
      </c>
      <c r="BT28" s="132"/>
      <c r="BU28" s="150">
        <v>1</v>
      </c>
      <c r="BV28" s="153">
        <v>55</v>
      </c>
      <c r="BW28" s="190">
        <v>1500</v>
      </c>
    </row>
    <row r="29" spans="1:75">
      <c r="A29" s="196">
        <v>191</v>
      </c>
      <c r="B29" s="21" t="s">
        <v>32</v>
      </c>
      <c r="C29" s="21" t="s">
        <v>51</v>
      </c>
      <c r="D29" s="21" t="s">
        <v>169</v>
      </c>
      <c r="E29" s="21" t="s">
        <v>170</v>
      </c>
      <c r="F29" s="21" t="s">
        <v>45</v>
      </c>
      <c r="G29" s="21" t="s">
        <v>45</v>
      </c>
      <c r="H29" s="21" t="s">
        <v>171</v>
      </c>
      <c r="I29" s="21" t="s">
        <v>172</v>
      </c>
      <c r="J29" s="43" t="s">
        <v>143</v>
      </c>
      <c r="K29" s="43" t="s">
        <v>203</v>
      </c>
      <c r="L29" s="48">
        <v>16500</v>
      </c>
      <c r="M29" s="60">
        <v>6000</v>
      </c>
      <c r="N29" s="60">
        <v>1050</v>
      </c>
      <c r="O29" s="65"/>
      <c r="P29" s="71" t="s">
        <v>45</v>
      </c>
      <c r="Q29" s="74" t="s">
        <v>24</v>
      </c>
      <c r="R29" s="74" t="s">
        <v>38</v>
      </c>
      <c r="S29" s="74" t="s">
        <v>17</v>
      </c>
      <c r="T29" s="74" t="s">
        <v>35</v>
      </c>
      <c r="U29" s="65"/>
      <c r="V29" s="74" t="s">
        <v>199</v>
      </c>
      <c r="W29" s="74" t="s">
        <v>199</v>
      </c>
      <c r="X29" s="74" t="s">
        <v>200</v>
      </c>
      <c r="Y29" s="74" t="s">
        <v>200</v>
      </c>
      <c r="Z29" s="74" t="s">
        <v>200</v>
      </c>
      <c r="AA29" s="74" t="s">
        <v>200</v>
      </c>
      <c r="AB29" s="74" t="s">
        <v>199</v>
      </c>
      <c r="AC29" s="15" t="s">
        <v>200</v>
      </c>
      <c r="AD29" s="15" t="s">
        <v>199</v>
      </c>
      <c r="AE29" s="15" t="s">
        <v>200</v>
      </c>
      <c r="AF29" s="15" t="s">
        <v>200</v>
      </c>
      <c r="AG29" s="15" t="s">
        <v>253</v>
      </c>
      <c r="AH29" s="15" t="s">
        <v>253</v>
      </c>
      <c r="AI29" s="15" t="s">
        <v>200</v>
      </c>
      <c r="AJ29" s="15" t="s">
        <v>200</v>
      </c>
      <c r="AK29" s="15" t="s">
        <v>200</v>
      </c>
      <c r="AL29" s="15" t="s">
        <v>253</v>
      </c>
      <c r="AM29" s="15" t="s">
        <v>200</v>
      </c>
      <c r="AN29" s="15" t="s">
        <v>200</v>
      </c>
      <c r="AO29" s="15" t="s">
        <v>200</v>
      </c>
      <c r="AP29" s="15" t="s">
        <v>253</v>
      </c>
      <c r="AQ29" s="15" t="s">
        <v>253</v>
      </c>
      <c r="AR29" s="15" t="s">
        <v>253</v>
      </c>
      <c r="AS29" s="15" t="s">
        <v>253</v>
      </c>
      <c r="AT29" s="15" t="s">
        <v>200</v>
      </c>
      <c r="AU29" s="15" t="s">
        <v>200</v>
      </c>
      <c r="AV29" s="15" t="s">
        <v>200</v>
      </c>
      <c r="AW29" s="15" t="s">
        <v>200</v>
      </c>
      <c r="AX29" s="15" t="s">
        <v>253</v>
      </c>
      <c r="AY29" s="15" t="s">
        <v>33</v>
      </c>
      <c r="AZ29" s="15" t="s">
        <v>33</v>
      </c>
      <c r="BA29" s="15" t="s">
        <v>199</v>
      </c>
      <c r="BB29" s="15" t="s">
        <v>199</v>
      </c>
      <c r="BC29" s="127"/>
      <c r="BD29" s="15"/>
      <c r="BE29" s="15"/>
      <c r="BF29" s="15"/>
      <c r="BG29" s="15"/>
      <c r="BH29" s="15"/>
      <c r="BI29" s="15"/>
      <c r="BJ29" s="15"/>
      <c r="BK29" s="15"/>
      <c r="BL29" s="15"/>
      <c r="BM29" s="15"/>
      <c r="BN29" s="15"/>
      <c r="BO29" s="15"/>
      <c r="BP29" s="15"/>
      <c r="BQ29" s="15"/>
      <c r="BR29" s="167"/>
      <c r="BS29" s="167"/>
      <c r="BT29" s="141"/>
      <c r="BU29" s="142"/>
      <c r="BV29" s="19"/>
      <c r="BW29" s="189"/>
    </row>
    <row r="30" spans="1:75">
      <c r="A30" s="196">
        <v>192</v>
      </c>
      <c r="B30" s="210">
        <v>25</v>
      </c>
      <c r="C30" s="210">
        <v>9</v>
      </c>
      <c r="D30" s="812">
        <v>0</v>
      </c>
      <c r="E30" s="210">
        <v>11200</v>
      </c>
      <c r="F30" s="210">
        <v>0</v>
      </c>
      <c r="G30" s="210">
        <v>6000</v>
      </c>
      <c r="H30" s="210">
        <v>5200</v>
      </c>
      <c r="I30" s="210">
        <v>0</v>
      </c>
      <c r="J30" s="212">
        <v>220</v>
      </c>
      <c r="K30" s="42" t="s">
        <v>30</v>
      </c>
      <c r="L30" s="47">
        <v>43100</v>
      </c>
      <c r="M30" s="52">
        <v>6000</v>
      </c>
      <c r="N30" s="52">
        <v>1500</v>
      </c>
      <c r="O30" s="249"/>
      <c r="P30" s="71" t="s">
        <v>197</v>
      </c>
      <c r="Q30" s="74" t="s">
        <v>16</v>
      </c>
      <c r="R30" s="74" t="s">
        <v>17</v>
      </c>
      <c r="S30" s="74" t="s">
        <v>12</v>
      </c>
      <c r="T30" s="271" t="s">
        <v>35</v>
      </c>
      <c r="U30" s="70"/>
      <c r="V30" s="277" t="s">
        <v>33</v>
      </c>
      <c r="W30" s="74" t="s">
        <v>33</v>
      </c>
      <c r="X30" s="74" t="s">
        <v>199</v>
      </c>
      <c r="Y30" s="74" t="s">
        <v>199</v>
      </c>
      <c r="Z30" s="74" t="s">
        <v>199</v>
      </c>
      <c r="AA30" s="74" t="s">
        <v>199</v>
      </c>
      <c r="AB30" s="74" t="s">
        <v>33</v>
      </c>
      <c r="AC30" s="74" t="s">
        <v>199</v>
      </c>
      <c r="AD30" s="74" t="s">
        <v>199</v>
      </c>
      <c r="AE30" s="74" t="s">
        <v>199</v>
      </c>
      <c r="AF30" s="74" t="s">
        <v>33</v>
      </c>
      <c r="AG30" s="74" t="s">
        <v>199</v>
      </c>
      <c r="AH30" s="277" t="s">
        <v>200</v>
      </c>
      <c r="AI30" s="74" t="s">
        <v>200</v>
      </c>
      <c r="AJ30" s="74" t="s">
        <v>199</v>
      </c>
      <c r="AK30" s="74" t="s">
        <v>199</v>
      </c>
      <c r="AL30" s="74" t="s">
        <v>199</v>
      </c>
      <c r="AM30" s="74" t="s">
        <v>199</v>
      </c>
      <c r="AN30" s="74" t="s">
        <v>199</v>
      </c>
      <c r="AO30" s="74" t="s">
        <v>199</v>
      </c>
      <c r="AP30" s="74" t="s">
        <v>199</v>
      </c>
      <c r="AQ30" s="74" t="s">
        <v>199</v>
      </c>
      <c r="AR30" s="74" t="s">
        <v>199</v>
      </c>
      <c r="AS30" s="74" t="s">
        <v>33</v>
      </c>
      <c r="AT30" s="281" t="s">
        <v>199</v>
      </c>
      <c r="AU30" s="74" t="s">
        <v>199</v>
      </c>
      <c r="AV30" s="74" t="s">
        <v>199</v>
      </c>
      <c r="AW30" s="74" t="s">
        <v>199</v>
      </c>
      <c r="AX30" s="74" t="s">
        <v>199</v>
      </c>
      <c r="AY30" s="74" t="s">
        <v>33</v>
      </c>
      <c r="AZ30" s="74" t="s">
        <v>33</v>
      </c>
      <c r="BA30" s="282" t="s">
        <v>199</v>
      </c>
      <c r="BB30" s="74" t="s">
        <v>33</v>
      </c>
      <c r="BC30" s="127"/>
      <c r="BD30" s="157" t="s">
        <v>199</v>
      </c>
      <c r="BE30" s="157" t="s">
        <v>33</v>
      </c>
      <c r="BF30" s="157" t="s">
        <v>199</v>
      </c>
      <c r="BG30" s="157" t="s">
        <v>200</v>
      </c>
      <c r="BH30" s="157" t="s">
        <v>33</v>
      </c>
      <c r="BI30" s="157" t="s">
        <v>33</v>
      </c>
      <c r="BJ30" s="157" t="s">
        <v>199</v>
      </c>
      <c r="BK30" s="157" t="s">
        <v>33</v>
      </c>
      <c r="BL30" s="157" t="s">
        <v>33</v>
      </c>
      <c r="BM30" s="157" t="s">
        <v>199</v>
      </c>
      <c r="BN30" s="157" t="s">
        <v>199</v>
      </c>
      <c r="BO30" s="157" t="s">
        <v>199</v>
      </c>
      <c r="BP30" s="157" t="s">
        <v>199</v>
      </c>
      <c r="BQ30" s="157" t="s">
        <v>199</v>
      </c>
      <c r="BR30" s="157" t="s">
        <v>199</v>
      </c>
      <c r="BS30" s="157" t="s">
        <v>33</v>
      </c>
      <c r="BT30" s="155"/>
      <c r="BU30" s="298">
        <v>3</v>
      </c>
      <c r="BV30" s="19">
        <v>210</v>
      </c>
      <c r="BW30" s="304">
        <v>1500</v>
      </c>
    </row>
    <row r="31" spans="1:75">
      <c r="A31" s="196">
        <v>193</v>
      </c>
      <c r="B31" s="209" t="s">
        <v>17</v>
      </c>
      <c r="C31" s="209" t="s">
        <v>34</v>
      </c>
      <c r="D31" s="209" t="s">
        <v>45</v>
      </c>
      <c r="E31" s="209" t="s">
        <v>101</v>
      </c>
      <c r="F31" s="209" t="s">
        <v>102</v>
      </c>
      <c r="G31" s="209" t="s">
        <v>102</v>
      </c>
      <c r="H31" s="209" t="s">
        <v>45</v>
      </c>
      <c r="I31" s="209" t="s">
        <v>103</v>
      </c>
      <c r="J31" s="41" t="s">
        <v>104</v>
      </c>
      <c r="K31" s="41" t="s">
        <v>199</v>
      </c>
      <c r="L31" s="46">
        <v>10720</v>
      </c>
      <c r="M31" s="59">
        <v>10000</v>
      </c>
      <c r="N31" s="59">
        <v>2500</v>
      </c>
      <c r="O31" s="67"/>
      <c r="P31" s="71" t="s">
        <v>34</v>
      </c>
      <c r="Q31" s="74" t="s">
        <v>13</v>
      </c>
      <c r="R31" s="74" t="s">
        <v>34</v>
      </c>
      <c r="S31" s="74" t="s">
        <v>13</v>
      </c>
      <c r="T31" s="74" t="s">
        <v>13</v>
      </c>
      <c r="U31" s="67"/>
      <c r="V31" s="74" t="s">
        <v>199</v>
      </c>
      <c r="W31" s="74" t="s">
        <v>200</v>
      </c>
      <c r="X31" s="74" t="s">
        <v>199</v>
      </c>
      <c r="Y31" s="74" t="s">
        <v>200</v>
      </c>
      <c r="Z31" s="74" t="s">
        <v>200</v>
      </c>
      <c r="AA31" s="74" t="s">
        <v>199</v>
      </c>
      <c r="AB31" s="74" t="s">
        <v>199</v>
      </c>
      <c r="AC31" s="14" t="s">
        <v>200</v>
      </c>
      <c r="AD31" s="14" t="s">
        <v>199</v>
      </c>
      <c r="AE31" s="14" t="s">
        <v>199</v>
      </c>
      <c r="AF31" s="14" t="s">
        <v>199</v>
      </c>
      <c r="AG31" s="14" t="s">
        <v>200</v>
      </c>
      <c r="AH31" s="14" t="s">
        <v>200</v>
      </c>
      <c r="AI31" s="14" t="s">
        <v>199</v>
      </c>
      <c r="AJ31" s="14" t="s">
        <v>199</v>
      </c>
      <c r="AK31" s="14" t="s">
        <v>199</v>
      </c>
      <c r="AL31" s="14" t="s">
        <v>199</v>
      </c>
      <c r="AM31" s="14" t="s">
        <v>199</v>
      </c>
      <c r="AN31" s="14" t="s">
        <v>200</v>
      </c>
      <c r="AO31" s="14" t="s">
        <v>199</v>
      </c>
      <c r="AP31" s="14" t="s">
        <v>199</v>
      </c>
      <c r="AQ31" s="14" t="s">
        <v>199</v>
      </c>
      <c r="AR31" s="14" t="s">
        <v>200</v>
      </c>
      <c r="AS31" s="14" t="s">
        <v>199</v>
      </c>
      <c r="AT31" s="14" t="s">
        <v>199</v>
      </c>
      <c r="AU31" s="14" t="s">
        <v>199</v>
      </c>
      <c r="AV31" s="14" t="s">
        <v>200</v>
      </c>
      <c r="AW31" s="14" t="s">
        <v>199</v>
      </c>
      <c r="AX31" s="14" t="s">
        <v>200</v>
      </c>
      <c r="AY31" s="14" t="s">
        <v>33</v>
      </c>
      <c r="AZ31" s="14" t="s">
        <v>199</v>
      </c>
      <c r="BA31" s="14" t="s">
        <v>199</v>
      </c>
      <c r="BB31" s="14" t="s">
        <v>33</v>
      </c>
      <c r="BC31" s="127"/>
      <c r="BD31" s="152" t="s">
        <v>33</v>
      </c>
      <c r="BE31" s="152" t="s">
        <v>33</v>
      </c>
      <c r="BF31" s="152" t="s">
        <v>200</v>
      </c>
      <c r="BG31" s="152" t="s">
        <v>174</v>
      </c>
      <c r="BH31" s="152" t="s">
        <v>200</v>
      </c>
      <c r="BI31" s="152" t="s">
        <v>199</v>
      </c>
      <c r="BJ31" s="152" t="s">
        <v>199</v>
      </c>
      <c r="BK31" s="152" t="s">
        <v>33</v>
      </c>
      <c r="BL31" s="152" t="s">
        <v>33</v>
      </c>
      <c r="BM31" s="152" t="s">
        <v>33</v>
      </c>
      <c r="BN31" s="152" t="s">
        <v>33</v>
      </c>
      <c r="BO31" s="152" t="s">
        <v>199</v>
      </c>
      <c r="BP31" s="152" t="s">
        <v>199</v>
      </c>
      <c r="BQ31" s="152" t="s">
        <v>199</v>
      </c>
      <c r="BR31" s="285" t="s">
        <v>33</v>
      </c>
      <c r="BS31" s="149" t="s">
        <v>199</v>
      </c>
      <c r="BT31" s="132"/>
      <c r="BU31" s="150">
        <v>1</v>
      </c>
      <c r="BV31" s="153">
        <v>10</v>
      </c>
      <c r="BW31" s="190">
        <v>2000</v>
      </c>
    </row>
    <row r="32" spans="1:75">
      <c r="A32" s="196">
        <v>194</v>
      </c>
      <c r="B32" s="21" t="s">
        <v>25</v>
      </c>
      <c r="C32" s="21" t="s">
        <v>34</v>
      </c>
      <c r="D32" s="21" t="s">
        <v>145</v>
      </c>
      <c r="E32" s="21" t="s">
        <v>146</v>
      </c>
      <c r="F32" s="21" t="s">
        <v>45</v>
      </c>
      <c r="G32" s="21">
        <f>5*40*30</f>
        <v>6000</v>
      </c>
      <c r="H32" s="21">
        <f>3*40*30</f>
        <v>3600</v>
      </c>
      <c r="I32" s="21">
        <v>0</v>
      </c>
      <c r="J32" s="813">
        <f>5*40</f>
        <v>200</v>
      </c>
      <c r="K32" s="42" t="s">
        <v>44</v>
      </c>
      <c r="L32" s="48">
        <v>56000</v>
      </c>
      <c r="M32" s="60">
        <v>8500</v>
      </c>
      <c r="N32" s="60"/>
      <c r="O32" s="70"/>
      <c r="P32" s="71">
        <v>7</v>
      </c>
      <c r="Q32" s="72">
        <v>86</v>
      </c>
      <c r="R32" s="72">
        <v>14</v>
      </c>
      <c r="S32" s="72">
        <v>55</v>
      </c>
      <c r="T32" s="72">
        <v>12</v>
      </c>
      <c r="U32" s="70"/>
      <c r="V32" s="72">
        <v>4</v>
      </c>
      <c r="W32" s="72">
        <v>4</v>
      </c>
      <c r="X32" s="72">
        <v>3</v>
      </c>
      <c r="Y32" s="72">
        <v>1</v>
      </c>
      <c r="Z32" s="72">
        <v>2</v>
      </c>
      <c r="AA32" s="72">
        <v>4</v>
      </c>
      <c r="AB32" s="72">
        <v>4</v>
      </c>
      <c r="AC32" s="72">
        <v>2</v>
      </c>
      <c r="AD32" s="72">
        <v>4</v>
      </c>
      <c r="AE32" s="72">
        <v>3</v>
      </c>
      <c r="AF32" s="72">
        <v>4</v>
      </c>
      <c r="AG32" s="72">
        <v>2</v>
      </c>
      <c r="AH32" s="72">
        <v>1</v>
      </c>
      <c r="AI32" s="72">
        <v>2</v>
      </c>
      <c r="AJ32" s="72">
        <v>2</v>
      </c>
      <c r="AK32" s="72">
        <v>2</v>
      </c>
      <c r="AL32" s="72">
        <v>99</v>
      </c>
      <c r="AM32" s="72">
        <v>3</v>
      </c>
      <c r="AN32" s="72">
        <v>3</v>
      </c>
      <c r="AO32" s="72">
        <v>3</v>
      </c>
      <c r="AP32" s="72">
        <v>2</v>
      </c>
      <c r="AQ32" s="72">
        <v>2</v>
      </c>
      <c r="AR32" s="72">
        <v>2</v>
      </c>
      <c r="AS32" s="72">
        <v>4</v>
      </c>
      <c r="AT32" s="72">
        <v>3</v>
      </c>
      <c r="AU32" s="72">
        <v>3</v>
      </c>
      <c r="AV32" s="72">
        <v>3</v>
      </c>
      <c r="AW32" s="72">
        <v>3</v>
      </c>
      <c r="AX32" s="72">
        <v>3</v>
      </c>
      <c r="AY32" s="72">
        <v>4</v>
      </c>
      <c r="AZ32" s="72">
        <v>4</v>
      </c>
      <c r="BA32" s="72">
        <v>3</v>
      </c>
      <c r="BB32" s="72">
        <v>3</v>
      </c>
      <c r="BC32" s="127"/>
      <c r="BD32" s="157" t="s">
        <v>199</v>
      </c>
      <c r="BE32" s="157" t="s">
        <v>200</v>
      </c>
      <c r="BF32" s="157" t="s">
        <v>200</v>
      </c>
      <c r="BG32" s="157" t="s">
        <v>174</v>
      </c>
      <c r="BH32" s="157" t="s">
        <v>200</v>
      </c>
      <c r="BI32" s="157" t="s">
        <v>199</v>
      </c>
      <c r="BJ32" s="157" t="s">
        <v>33</v>
      </c>
      <c r="BK32" s="157" t="s">
        <v>199</v>
      </c>
      <c r="BL32" s="157" t="s">
        <v>33</v>
      </c>
      <c r="BM32" s="157" t="s">
        <v>199</v>
      </c>
      <c r="BN32" s="157" t="s">
        <v>199</v>
      </c>
      <c r="BO32" s="157" t="s">
        <v>199</v>
      </c>
      <c r="BP32" s="157" t="s">
        <v>199</v>
      </c>
      <c r="BQ32" s="157" t="s">
        <v>199</v>
      </c>
      <c r="BR32" s="156" t="s">
        <v>199</v>
      </c>
      <c r="BS32" s="156" t="s">
        <v>33</v>
      </c>
      <c r="BT32" s="137"/>
      <c r="BU32" s="138">
        <v>1</v>
      </c>
      <c r="BV32" s="19">
        <v>40</v>
      </c>
      <c r="BW32" s="188">
        <v>1500</v>
      </c>
    </row>
    <row r="33" spans="1:75">
      <c r="A33" s="196">
        <v>209</v>
      </c>
      <c r="B33" s="21" t="s">
        <v>23</v>
      </c>
      <c r="C33" s="210">
        <v>9</v>
      </c>
      <c r="D33" s="21" t="s">
        <v>45</v>
      </c>
      <c r="E33" s="21">
        <v>6120</v>
      </c>
      <c r="F33" s="210">
        <v>0</v>
      </c>
      <c r="G33" s="210">
        <v>6120</v>
      </c>
      <c r="H33" s="210" t="s">
        <v>45</v>
      </c>
      <c r="I33" s="210" t="s">
        <v>45</v>
      </c>
      <c r="J33" s="212">
        <v>235</v>
      </c>
      <c r="K33" s="42" t="s">
        <v>197</v>
      </c>
      <c r="L33" s="814">
        <v>33600</v>
      </c>
      <c r="M33" s="60">
        <v>9500</v>
      </c>
      <c r="N33" s="60"/>
      <c r="O33" s="70"/>
      <c r="P33" s="71" t="s">
        <v>45</v>
      </c>
      <c r="Q33" s="74" t="s">
        <v>13</v>
      </c>
      <c r="R33" s="74" t="s">
        <v>11</v>
      </c>
      <c r="S33" s="74" t="s">
        <v>75</v>
      </c>
      <c r="T33" s="74" t="s">
        <v>17</v>
      </c>
      <c r="U33" s="70"/>
      <c r="V33" s="72" t="s">
        <v>200</v>
      </c>
      <c r="W33" s="72" t="s">
        <v>174</v>
      </c>
      <c r="X33" s="72" t="s">
        <v>199</v>
      </c>
      <c r="Y33" s="72" t="s">
        <v>200</v>
      </c>
      <c r="Z33" s="72" t="s">
        <v>200</v>
      </c>
      <c r="AA33" s="72" t="s">
        <v>199</v>
      </c>
      <c r="AB33" s="72" t="s">
        <v>199</v>
      </c>
      <c r="AC33" s="72" t="s">
        <v>199</v>
      </c>
      <c r="AD33" s="72" t="s">
        <v>33</v>
      </c>
      <c r="AE33" s="72" t="s">
        <v>200</v>
      </c>
      <c r="AF33" s="72" t="s">
        <v>199</v>
      </c>
      <c r="AG33" s="72" t="s">
        <v>174</v>
      </c>
      <c r="AH33" s="72" t="s">
        <v>200</v>
      </c>
      <c r="AI33" s="72" t="s">
        <v>200</v>
      </c>
      <c r="AJ33" s="72" t="s">
        <v>199</v>
      </c>
      <c r="AK33" s="72" t="s">
        <v>199</v>
      </c>
      <c r="AL33" s="72" t="s">
        <v>253</v>
      </c>
      <c r="AM33" s="72" t="s">
        <v>33</v>
      </c>
      <c r="AN33" s="72" t="s">
        <v>199</v>
      </c>
      <c r="AO33" s="72" t="s">
        <v>199</v>
      </c>
      <c r="AP33" s="72" t="s">
        <v>174</v>
      </c>
      <c r="AQ33" s="72" t="s">
        <v>199</v>
      </c>
      <c r="AR33" s="72" t="s">
        <v>253</v>
      </c>
      <c r="AS33" s="72" t="s">
        <v>253</v>
      </c>
      <c r="AT33" s="72" t="s">
        <v>200</v>
      </c>
      <c r="AU33" s="72" t="s">
        <v>200</v>
      </c>
      <c r="AV33" s="72" t="s">
        <v>200</v>
      </c>
      <c r="AW33" s="72" t="s">
        <v>199</v>
      </c>
      <c r="AX33" s="72" t="s">
        <v>199</v>
      </c>
      <c r="AY33" s="72" t="s">
        <v>199</v>
      </c>
      <c r="AZ33" s="72" t="s">
        <v>199</v>
      </c>
      <c r="BA33" s="72" t="s">
        <v>200</v>
      </c>
      <c r="BB33" s="72" t="s">
        <v>33</v>
      </c>
      <c r="BC33" s="127"/>
      <c r="BD33" s="157" t="s">
        <v>199</v>
      </c>
      <c r="BE33" s="157" t="s">
        <v>33</v>
      </c>
      <c r="BF33" s="157" t="s">
        <v>199</v>
      </c>
      <c r="BG33" s="157" t="s">
        <v>200</v>
      </c>
      <c r="BH33" s="157" t="s">
        <v>199</v>
      </c>
      <c r="BI33" s="157" t="s">
        <v>199</v>
      </c>
      <c r="BJ33" s="157" t="s">
        <v>199</v>
      </c>
      <c r="BK33" s="157" t="s">
        <v>33</v>
      </c>
      <c r="BL33" s="157" t="s">
        <v>33</v>
      </c>
      <c r="BM33" s="157" t="s">
        <v>199</v>
      </c>
      <c r="BN33" s="157" t="s">
        <v>199</v>
      </c>
      <c r="BO33" s="157" t="s">
        <v>200</v>
      </c>
      <c r="BP33" s="157" t="s">
        <v>199</v>
      </c>
      <c r="BQ33" s="157" t="s">
        <v>199</v>
      </c>
      <c r="BR33" s="156" t="s">
        <v>199</v>
      </c>
      <c r="BS33" s="156" t="s">
        <v>33</v>
      </c>
      <c r="BT33" s="137"/>
      <c r="BU33" s="138">
        <v>6</v>
      </c>
      <c r="BV33" s="19">
        <v>50</v>
      </c>
      <c r="BW33" s="188">
        <v>3000</v>
      </c>
    </row>
    <row r="34" spans="1:75">
      <c r="A34" s="196">
        <v>213</v>
      </c>
      <c r="B34" s="209" t="s">
        <v>11</v>
      </c>
      <c r="C34" s="209" t="s">
        <v>19</v>
      </c>
      <c r="D34" s="209" t="s">
        <v>45</v>
      </c>
      <c r="E34" s="209" t="s">
        <v>76</v>
      </c>
      <c r="F34" s="209" t="s">
        <v>45</v>
      </c>
      <c r="G34" s="209" t="s">
        <v>45</v>
      </c>
      <c r="H34" s="209" t="s">
        <v>45</v>
      </c>
      <c r="I34" s="209" t="s">
        <v>76</v>
      </c>
      <c r="J34" s="41" t="s">
        <v>77</v>
      </c>
      <c r="K34" s="41" t="s">
        <v>44</v>
      </c>
      <c r="L34" s="46">
        <v>4580</v>
      </c>
      <c r="M34" s="59">
        <v>4000</v>
      </c>
      <c r="N34" s="59">
        <v>1250</v>
      </c>
      <c r="O34" s="67"/>
      <c r="P34" s="71" t="s">
        <v>197</v>
      </c>
      <c r="Q34" s="74" t="s">
        <v>250</v>
      </c>
      <c r="R34" s="74" t="s">
        <v>249</v>
      </c>
      <c r="S34" s="74" t="s">
        <v>251</v>
      </c>
      <c r="T34" s="74" t="s">
        <v>252</v>
      </c>
      <c r="U34" s="67"/>
      <c r="V34" s="74" t="s">
        <v>200</v>
      </c>
      <c r="W34" s="74" t="s">
        <v>200</v>
      </c>
      <c r="X34" s="74" t="s">
        <v>199</v>
      </c>
      <c r="Y34" s="74" t="s">
        <v>200</v>
      </c>
      <c r="Z34" s="74" t="s">
        <v>174</v>
      </c>
      <c r="AA34" s="74" t="s">
        <v>199</v>
      </c>
      <c r="AB34" s="74" t="s">
        <v>200</v>
      </c>
      <c r="AC34" s="14" t="s">
        <v>200</v>
      </c>
      <c r="AD34" s="14" t="s">
        <v>199</v>
      </c>
      <c r="AE34" s="14" t="s">
        <v>200</v>
      </c>
      <c r="AF34" s="14" t="s">
        <v>200</v>
      </c>
      <c r="AG34" s="14" t="s">
        <v>174</v>
      </c>
      <c r="AH34" s="14" t="s">
        <v>200</v>
      </c>
      <c r="AI34" s="14" t="s">
        <v>200</v>
      </c>
      <c r="AJ34" s="14" t="s">
        <v>253</v>
      </c>
      <c r="AK34" s="14" t="s">
        <v>253</v>
      </c>
      <c r="AL34" s="14" t="s">
        <v>253</v>
      </c>
      <c r="AM34" s="14" t="s">
        <v>199</v>
      </c>
      <c r="AN34" s="14" t="s">
        <v>199</v>
      </c>
      <c r="AO34" s="14" t="s">
        <v>200</v>
      </c>
      <c r="AP34" s="14" t="s">
        <v>253</v>
      </c>
      <c r="AQ34" s="14" t="s">
        <v>253</v>
      </c>
      <c r="AR34" s="14" t="s">
        <v>253</v>
      </c>
      <c r="AS34" s="14" t="s">
        <v>253</v>
      </c>
      <c r="AT34" s="14" t="s">
        <v>199</v>
      </c>
      <c r="AU34" s="14" t="s">
        <v>199</v>
      </c>
      <c r="AV34" s="14" t="s">
        <v>200</v>
      </c>
      <c r="AW34" s="14" t="s">
        <v>199</v>
      </c>
      <c r="AX34" s="14" t="s">
        <v>200</v>
      </c>
      <c r="AY34" s="14" t="s">
        <v>199</v>
      </c>
      <c r="AZ34" s="14" t="s">
        <v>199</v>
      </c>
      <c r="BA34" s="14" t="s">
        <v>33</v>
      </c>
      <c r="BB34" s="14" t="s">
        <v>33</v>
      </c>
      <c r="BC34" s="127"/>
      <c r="BD34" s="130"/>
      <c r="BE34" s="130"/>
      <c r="BF34" s="130"/>
      <c r="BG34" s="130"/>
      <c r="BH34" s="130"/>
      <c r="BI34" s="130"/>
      <c r="BJ34" s="130"/>
      <c r="BK34" s="130"/>
      <c r="BL34" s="130"/>
      <c r="BM34" s="130"/>
      <c r="BN34" s="130"/>
      <c r="BO34" s="130"/>
      <c r="BP34" s="130"/>
      <c r="BQ34" s="130"/>
      <c r="BR34" s="130"/>
      <c r="BS34" s="131"/>
      <c r="BT34" s="132"/>
      <c r="BU34" s="133"/>
      <c r="BV34" s="143"/>
      <c r="BW34" s="190"/>
    </row>
    <row r="35" spans="1:75">
      <c r="A35" s="196">
        <v>214</v>
      </c>
      <c r="B35" s="34">
        <v>25</v>
      </c>
      <c r="C35" s="209" t="s">
        <v>45</v>
      </c>
      <c r="D35" s="209" t="s">
        <v>45</v>
      </c>
      <c r="E35" s="34">
        <v>3450</v>
      </c>
      <c r="F35" s="34">
        <v>250</v>
      </c>
      <c r="G35" s="34">
        <v>3450</v>
      </c>
      <c r="H35" s="34">
        <v>2300</v>
      </c>
      <c r="I35" s="34">
        <v>0</v>
      </c>
      <c r="J35" s="214">
        <v>320</v>
      </c>
      <c r="K35" s="41" t="s">
        <v>44</v>
      </c>
      <c r="L35" s="46">
        <v>11500</v>
      </c>
      <c r="M35" s="59">
        <v>9000</v>
      </c>
      <c r="N35" s="59"/>
      <c r="O35" s="67"/>
      <c r="P35" s="71" t="s">
        <v>18</v>
      </c>
      <c r="Q35" s="74" t="s">
        <v>13</v>
      </c>
      <c r="R35" s="74" t="s">
        <v>16</v>
      </c>
      <c r="S35" s="74" t="s">
        <v>36</v>
      </c>
      <c r="T35" s="74" t="s">
        <v>40</v>
      </c>
      <c r="U35" s="67"/>
      <c r="V35" s="74" t="s">
        <v>199</v>
      </c>
      <c r="W35" s="74" t="s">
        <v>200</v>
      </c>
      <c r="X35" s="74" t="s">
        <v>253</v>
      </c>
      <c r="Y35" s="74" t="s">
        <v>200</v>
      </c>
      <c r="Z35" s="74" t="s">
        <v>200</v>
      </c>
      <c r="AA35" s="74" t="s">
        <v>199</v>
      </c>
      <c r="AB35" s="74" t="s">
        <v>199</v>
      </c>
      <c r="AC35" s="14" t="s">
        <v>200</v>
      </c>
      <c r="AD35" s="14" t="s">
        <v>200</v>
      </c>
      <c r="AE35" s="14" t="s">
        <v>174</v>
      </c>
      <c r="AF35" s="14" t="s">
        <v>200</v>
      </c>
      <c r="AG35" s="14" t="s">
        <v>174</v>
      </c>
      <c r="AH35" s="14" t="s">
        <v>200</v>
      </c>
      <c r="AI35" s="14" t="s">
        <v>200</v>
      </c>
      <c r="AJ35" s="14" t="s">
        <v>174</v>
      </c>
      <c r="AK35" s="14" t="s">
        <v>174</v>
      </c>
      <c r="AL35" s="14" t="s">
        <v>200</v>
      </c>
      <c r="AM35" s="14" t="s">
        <v>200</v>
      </c>
      <c r="AN35" s="14" t="s">
        <v>200</v>
      </c>
      <c r="AO35" s="14" t="s">
        <v>200</v>
      </c>
      <c r="AP35" s="14" t="s">
        <v>174</v>
      </c>
      <c r="AQ35" s="14" t="s">
        <v>174</v>
      </c>
      <c r="AR35" s="14" t="s">
        <v>174</v>
      </c>
      <c r="AS35" s="14" t="s">
        <v>199</v>
      </c>
      <c r="AT35" s="14" t="s">
        <v>200</v>
      </c>
      <c r="AU35" s="14" t="s">
        <v>200</v>
      </c>
      <c r="AV35" s="14" t="s">
        <v>200</v>
      </c>
      <c r="AW35" s="14" t="s">
        <v>200</v>
      </c>
      <c r="AX35" s="14" t="s">
        <v>199</v>
      </c>
      <c r="AY35" s="14" t="s">
        <v>33</v>
      </c>
      <c r="AZ35" s="14" t="s">
        <v>33</v>
      </c>
      <c r="BA35" s="14" t="s">
        <v>200</v>
      </c>
      <c r="BB35" s="14" t="s">
        <v>199</v>
      </c>
      <c r="BC35" s="127"/>
      <c r="BD35" s="130" t="s">
        <v>200</v>
      </c>
      <c r="BE35" s="130" t="s">
        <v>200</v>
      </c>
      <c r="BF35" s="130" t="s">
        <v>200</v>
      </c>
      <c r="BG35" s="130" t="s">
        <v>200</v>
      </c>
      <c r="BH35" s="130" t="s">
        <v>45</v>
      </c>
      <c r="BI35" s="130" t="s">
        <v>199</v>
      </c>
      <c r="BJ35" s="130" t="s">
        <v>200</v>
      </c>
      <c r="BK35" s="130" t="s">
        <v>199</v>
      </c>
      <c r="BL35" s="130" t="s">
        <v>199</v>
      </c>
      <c r="BM35" s="130" t="s">
        <v>199</v>
      </c>
      <c r="BN35" s="130" t="s">
        <v>199</v>
      </c>
      <c r="BO35" s="130" t="s">
        <v>200</v>
      </c>
      <c r="BP35" s="130" t="s">
        <v>200</v>
      </c>
      <c r="BQ35" s="130" t="s">
        <v>199</v>
      </c>
      <c r="BR35" s="130" t="s">
        <v>200</v>
      </c>
      <c r="BS35" s="149" t="s">
        <v>199</v>
      </c>
      <c r="BT35" s="132"/>
      <c r="BU35" s="150">
        <v>10</v>
      </c>
      <c r="BV35" s="143">
        <v>20</v>
      </c>
      <c r="BW35" s="190">
        <v>3000</v>
      </c>
    </row>
    <row r="36" spans="1:75">
      <c r="A36" s="196">
        <v>215</v>
      </c>
      <c r="B36" s="21" t="s">
        <v>26</v>
      </c>
      <c r="C36" s="21" t="s">
        <v>30</v>
      </c>
      <c r="D36" s="21" t="s">
        <v>45</v>
      </c>
      <c r="E36" s="21" t="s">
        <v>142</v>
      </c>
      <c r="F36" s="21" t="s">
        <v>142</v>
      </c>
      <c r="G36" s="21" t="s">
        <v>142</v>
      </c>
      <c r="H36" s="21" t="s">
        <v>142</v>
      </c>
      <c r="I36" s="21" t="s">
        <v>142</v>
      </c>
      <c r="J36" s="42" t="s">
        <v>68</v>
      </c>
      <c r="K36" s="42" t="s">
        <v>34</v>
      </c>
      <c r="L36" s="47">
        <v>51250</v>
      </c>
      <c r="M36" s="60">
        <v>6000</v>
      </c>
      <c r="N36" s="60"/>
      <c r="O36" s="70"/>
      <c r="P36" s="71" t="s">
        <v>174</v>
      </c>
      <c r="Q36" s="74" t="s">
        <v>40</v>
      </c>
      <c r="R36" s="74" t="s">
        <v>16</v>
      </c>
      <c r="S36" s="74" t="s">
        <v>18</v>
      </c>
      <c r="T36" s="74" t="s">
        <v>18</v>
      </c>
      <c r="U36" s="70"/>
      <c r="V36" s="74" t="s">
        <v>253</v>
      </c>
      <c r="W36" s="74" t="s">
        <v>33</v>
      </c>
      <c r="X36" s="74" t="s">
        <v>174</v>
      </c>
      <c r="Y36" s="74" t="s">
        <v>174</v>
      </c>
      <c r="Z36" s="74" t="s">
        <v>199</v>
      </c>
      <c r="AA36" s="74" t="s">
        <v>199</v>
      </c>
      <c r="AB36" s="74" t="s">
        <v>45</v>
      </c>
      <c r="AC36" s="74" t="s">
        <v>200</v>
      </c>
      <c r="AD36" s="74" t="s">
        <v>33</v>
      </c>
      <c r="AE36" s="74" t="s">
        <v>33</v>
      </c>
      <c r="AF36" s="74" t="s">
        <v>33</v>
      </c>
      <c r="AG36" s="74" t="s">
        <v>33</v>
      </c>
      <c r="AH36" s="74" t="s">
        <v>200</v>
      </c>
      <c r="AI36" s="74" t="s">
        <v>199</v>
      </c>
      <c r="AJ36" s="74" t="s">
        <v>33</v>
      </c>
      <c r="AK36" s="74" t="s">
        <v>33</v>
      </c>
      <c r="AL36" s="74" t="s">
        <v>253</v>
      </c>
      <c r="AM36" s="74" t="s">
        <v>33</v>
      </c>
      <c r="AN36" s="74" t="s">
        <v>33</v>
      </c>
      <c r="AO36" s="74" t="s">
        <v>33</v>
      </c>
      <c r="AP36" s="74" t="s">
        <v>253</v>
      </c>
      <c r="AQ36" s="74" t="s">
        <v>200</v>
      </c>
      <c r="AR36" s="74" t="s">
        <v>253</v>
      </c>
      <c r="AS36" s="74" t="s">
        <v>253</v>
      </c>
      <c r="AT36" s="74" t="s">
        <v>33</v>
      </c>
      <c r="AU36" s="74" t="s">
        <v>33</v>
      </c>
      <c r="AV36" s="74" t="s">
        <v>33</v>
      </c>
      <c r="AW36" s="74" t="s">
        <v>199</v>
      </c>
      <c r="AX36" s="74" t="s">
        <v>199</v>
      </c>
      <c r="AY36" s="74" t="s">
        <v>33</v>
      </c>
      <c r="AZ36" s="74" t="s">
        <v>33</v>
      </c>
      <c r="BA36" s="74" t="s">
        <v>33</v>
      </c>
      <c r="BB36" s="74" t="s">
        <v>33</v>
      </c>
      <c r="BC36" s="127"/>
      <c r="BD36" s="157" t="s">
        <v>199</v>
      </c>
      <c r="BE36" s="157" t="s">
        <v>199</v>
      </c>
      <c r="BF36" s="157" t="s">
        <v>200</v>
      </c>
      <c r="BG36" s="157" t="s">
        <v>200</v>
      </c>
      <c r="BH36" s="157" t="s">
        <v>33</v>
      </c>
      <c r="BI36" s="157" t="s">
        <v>33</v>
      </c>
      <c r="BJ36" s="157" t="s">
        <v>33</v>
      </c>
      <c r="BK36" s="157" t="s">
        <v>33</v>
      </c>
      <c r="BL36" s="157" t="s">
        <v>33</v>
      </c>
      <c r="BM36" s="157" t="s">
        <v>33</v>
      </c>
      <c r="BN36" s="157" t="s">
        <v>33</v>
      </c>
      <c r="BO36" s="157" t="s">
        <v>33</v>
      </c>
      <c r="BP36" s="157" t="s">
        <v>33</v>
      </c>
      <c r="BQ36" s="157" t="s">
        <v>33</v>
      </c>
      <c r="BR36" s="157" t="s">
        <v>33</v>
      </c>
      <c r="BS36" s="156" t="s">
        <v>33</v>
      </c>
      <c r="BT36" s="137"/>
      <c r="BU36" s="138">
        <v>4</v>
      </c>
      <c r="BV36" s="139">
        <v>40</v>
      </c>
      <c r="BW36" s="188">
        <v>2000</v>
      </c>
    </row>
    <row r="37" spans="1:75">
      <c r="A37" s="196">
        <v>216</v>
      </c>
      <c r="B37" s="210">
        <v>25</v>
      </c>
      <c r="C37" s="210">
        <v>70</v>
      </c>
      <c r="D37" s="210">
        <v>0</v>
      </c>
      <c r="E37" s="210">
        <v>4250</v>
      </c>
      <c r="F37" s="210">
        <v>360</v>
      </c>
      <c r="G37" s="210">
        <v>4680</v>
      </c>
      <c r="H37" s="210">
        <v>1400</v>
      </c>
      <c r="I37" s="210">
        <v>0</v>
      </c>
      <c r="J37" s="215">
        <v>156</v>
      </c>
      <c r="K37" s="43" t="s">
        <v>34</v>
      </c>
      <c r="L37" s="48">
        <v>8900</v>
      </c>
      <c r="M37" s="60">
        <v>7500</v>
      </c>
      <c r="N37" s="60"/>
      <c r="O37" s="70"/>
      <c r="P37" s="71">
        <v>8</v>
      </c>
      <c r="Q37" s="72">
        <v>90</v>
      </c>
      <c r="R37" s="72">
        <v>30</v>
      </c>
      <c r="S37" s="72">
        <v>70</v>
      </c>
      <c r="T37" s="72" t="s">
        <v>266</v>
      </c>
      <c r="U37" s="70"/>
      <c r="V37" s="72">
        <v>2</v>
      </c>
      <c r="W37" s="72">
        <v>2</v>
      </c>
      <c r="X37" s="72">
        <v>3</v>
      </c>
      <c r="Y37" s="72">
        <v>1</v>
      </c>
      <c r="Z37" s="72">
        <v>1</v>
      </c>
      <c r="AA37" s="72">
        <v>3</v>
      </c>
      <c r="AB37" s="72">
        <v>2</v>
      </c>
      <c r="AC37" s="72">
        <v>1</v>
      </c>
      <c r="AD37" s="72">
        <v>2</v>
      </c>
      <c r="AE37" s="72">
        <v>3</v>
      </c>
      <c r="AF37" s="72">
        <v>3</v>
      </c>
      <c r="AG37" s="72">
        <v>1</v>
      </c>
      <c r="AH37" s="72">
        <v>99</v>
      </c>
      <c r="AI37" s="72">
        <v>1</v>
      </c>
      <c r="AJ37" s="72">
        <v>2</v>
      </c>
      <c r="AK37" s="72">
        <v>2</v>
      </c>
      <c r="AL37" s="72">
        <v>99</v>
      </c>
      <c r="AM37" s="72">
        <v>3</v>
      </c>
      <c r="AN37" s="72">
        <v>3</v>
      </c>
      <c r="AO37" s="72">
        <v>2</v>
      </c>
      <c r="AP37" s="72">
        <v>1</v>
      </c>
      <c r="AQ37" s="72">
        <v>1</v>
      </c>
      <c r="AR37" s="72">
        <v>99</v>
      </c>
      <c r="AS37" s="72">
        <v>99</v>
      </c>
      <c r="AT37" s="72">
        <v>3</v>
      </c>
      <c r="AU37" s="72">
        <v>4</v>
      </c>
      <c r="AV37" s="72">
        <v>2</v>
      </c>
      <c r="AW37" s="72">
        <v>3</v>
      </c>
      <c r="AX37" s="72">
        <v>4</v>
      </c>
      <c r="AY37" s="72">
        <v>2</v>
      </c>
      <c r="AZ37" s="72">
        <v>2</v>
      </c>
      <c r="BA37" s="72">
        <v>1</v>
      </c>
      <c r="BB37" s="72">
        <v>3</v>
      </c>
      <c r="BC37" s="127"/>
      <c r="BD37" s="157" t="s">
        <v>33</v>
      </c>
      <c r="BE37" s="157" t="s">
        <v>33</v>
      </c>
      <c r="BF37" s="157" t="s">
        <v>199</v>
      </c>
      <c r="BG37" s="157" t="s">
        <v>200</v>
      </c>
      <c r="BH37" s="157" t="s">
        <v>33</v>
      </c>
      <c r="BI37" s="157" t="s">
        <v>200</v>
      </c>
      <c r="BJ37" s="157" t="s">
        <v>33</v>
      </c>
      <c r="BK37" s="157" t="s">
        <v>33</v>
      </c>
      <c r="BL37" s="157" t="s">
        <v>33</v>
      </c>
      <c r="BM37" s="157" t="s">
        <v>33</v>
      </c>
      <c r="BN37" s="157" t="s">
        <v>33</v>
      </c>
      <c r="BO37" s="157" t="s">
        <v>33</v>
      </c>
      <c r="BP37" s="157" t="s">
        <v>199</v>
      </c>
      <c r="BQ37" s="157" t="s">
        <v>33</v>
      </c>
      <c r="BR37" s="156" t="s">
        <v>33</v>
      </c>
      <c r="BS37" s="156" t="s">
        <v>33</v>
      </c>
      <c r="BT37" s="137"/>
      <c r="BU37" s="138">
        <v>1</v>
      </c>
      <c r="BV37" s="139">
        <v>165</v>
      </c>
      <c r="BW37" s="188">
        <v>2000</v>
      </c>
    </row>
    <row r="38" spans="1:75">
      <c r="A38" s="196">
        <v>217</v>
      </c>
      <c r="B38" s="21" t="s">
        <v>23</v>
      </c>
      <c r="C38" s="21" t="s">
        <v>34</v>
      </c>
      <c r="D38" s="21" t="s">
        <v>162</v>
      </c>
      <c r="E38" s="21" t="s">
        <v>163</v>
      </c>
      <c r="F38" s="21" t="s">
        <v>45</v>
      </c>
      <c r="G38" s="21" t="s">
        <v>45</v>
      </c>
      <c r="H38" s="21" t="s">
        <v>120</v>
      </c>
      <c r="I38" s="21" t="s">
        <v>158</v>
      </c>
      <c r="J38" s="43" t="s">
        <v>164</v>
      </c>
      <c r="K38" s="43" t="s">
        <v>44</v>
      </c>
      <c r="L38" s="48">
        <v>4700</v>
      </c>
      <c r="M38" s="60">
        <v>3500</v>
      </c>
      <c r="N38" s="60"/>
      <c r="O38" s="65"/>
      <c r="P38" s="71" t="s">
        <v>197</v>
      </c>
      <c r="Q38" s="74" t="s">
        <v>35</v>
      </c>
      <c r="R38" s="74" t="s">
        <v>25</v>
      </c>
      <c r="S38" s="74" t="s">
        <v>34</v>
      </c>
      <c r="T38" s="74" t="s">
        <v>34</v>
      </c>
      <c r="U38" s="65"/>
      <c r="V38" s="74" t="s">
        <v>199</v>
      </c>
      <c r="W38" s="74" t="s">
        <v>33</v>
      </c>
      <c r="X38" s="74" t="s">
        <v>33</v>
      </c>
      <c r="Y38" s="74" t="s">
        <v>199</v>
      </c>
      <c r="Z38" s="74" t="s">
        <v>33</v>
      </c>
      <c r="AA38" s="74" t="s">
        <v>33</v>
      </c>
      <c r="AB38" s="74" t="s">
        <v>199</v>
      </c>
      <c r="AC38" s="15" t="s">
        <v>199</v>
      </c>
      <c r="AD38" s="15" t="s">
        <v>33</v>
      </c>
      <c r="AE38" s="15" t="s">
        <v>199</v>
      </c>
      <c r="AF38" s="15" t="s">
        <v>33</v>
      </c>
      <c r="AG38" s="15" t="s">
        <v>253</v>
      </c>
      <c r="AH38" s="15" t="s">
        <v>253</v>
      </c>
      <c r="AI38" s="15" t="s">
        <v>199</v>
      </c>
      <c r="AJ38" s="15" t="s">
        <v>199</v>
      </c>
      <c r="AK38" s="15" t="s">
        <v>199</v>
      </c>
      <c r="AL38" s="15" t="s">
        <v>253</v>
      </c>
      <c r="AM38" s="15" t="s">
        <v>199</v>
      </c>
      <c r="AN38" s="15" t="s">
        <v>199</v>
      </c>
      <c r="AO38" s="15" t="s">
        <v>33</v>
      </c>
      <c r="AP38" s="15" t="s">
        <v>199</v>
      </c>
      <c r="AQ38" s="15" t="s">
        <v>199</v>
      </c>
      <c r="AR38" s="15" t="s">
        <v>199</v>
      </c>
      <c r="AS38" s="15" t="s">
        <v>253</v>
      </c>
      <c r="AT38" s="15" t="s">
        <v>33</v>
      </c>
      <c r="AU38" s="15" t="s">
        <v>33</v>
      </c>
      <c r="AV38" s="15" t="s">
        <v>33</v>
      </c>
      <c r="AW38" s="15" t="s">
        <v>199</v>
      </c>
      <c r="AX38" s="15" t="s">
        <v>199</v>
      </c>
      <c r="AY38" s="15" t="s">
        <v>33</v>
      </c>
      <c r="AZ38" s="15" t="s">
        <v>200</v>
      </c>
      <c r="BA38" s="15" t="s">
        <v>174</v>
      </c>
      <c r="BB38" s="15" t="s">
        <v>33</v>
      </c>
      <c r="BC38" s="127"/>
      <c r="BD38" s="170" t="s">
        <v>33</v>
      </c>
      <c r="BE38" s="170" t="s">
        <v>33</v>
      </c>
      <c r="BF38" s="170" t="s">
        <v>199</v>
      </c>
      <c r="BG38" s="170" t="s">
        <v>45</v>
      </c>
      <c r="BH38" s="170" t="s">
        <v>199</v>
      </c>
      <c r="BI38" s="170" t="s">
        <v>199</v>
      </c>
      <c r="BJ38" s="170" t="s">
        <v>199</v>
      </c>
      <c r="BK38" s="170" t="s">
        <v>200</v>
      </c>
      <c r="BL38" s="170" t="s">
        <v>199</v>
      </c>
      <c r="BM38" s="170" t="s">
        <v>199</v>
      </c>
      <c r="BN38" s="170" t="s">
        <v>199</v>
      </c>
      <c r="BO38" s="170" t="s">
        <v>33</v>
      </c>
      <c r="BP38" s="170" t="s">
        <v>199</v>
      </c>
      <c r="BQ38" s="170" t="s">
        <v>199</v>
      </c>
      <c r="BR38" s="171" t="s">
        <v>33</v>
      </c>
      <c r="BS38" s="171" t="s">
        <v>199</v>
      </c>
      <c r="BT38" s="141"/>
      <c r="BU38" s="138">
        <v>2</v>
      </c>
      <c r="BV38" s="19">
        <v>230</v>
      </c>
      <c r="BW38" s="188">
        <v>2500</v>
      </c>
    </row>
    <row r="39" spans="1:75">
      <c r="A39" s="196">
        <v>218</v>
      </c>
      <c r="B39" s="21" t="s">
        <v>37</v>
      </c>
      <c r="C39" s="21" t="s">
        <v>17</v>
      </c>
      <c r="D39" s="812" t="s">
        <v>185</v>
      </c>
      <c r="E39" s="21" t="s">
        <v>186</v>
      </c>
      <c r="F39" s="21" t="s">
        <v>187</v>
      </c>
      <c r="G39" s="21" t="s">
        <v>70</v>
      </c>
      <c r="H39" s="21" t="s">
        <v>188</v>
      </c>
      <c r="I39" s="21" t="s">
        <v>189</v>
      </c>
      <c r="J39" s="43" t="s">
        <v>68</v>
      </c>
      <c r="K39" s="43" t="s">
        <v>44</v>
      </c>
      <c r="L39" s="48">
        <v>8000</v>
      </c>
      <c r="M39" s="52">
        <v>4600</v>
      </c>
      <c r="N39" s="52"/>
      <c r="O39" s="267"/>
      <c r="P39" s="71" t="s">
        <v>200</v>
      </c>
      <c r="Q39" s="74" t="s">
        <v>75</v>
      </c>
      <c r="R39" s="74" t="s">
        <v>17</v>
      </c>
      <c r="S39" s="74" t="s">
        <v>40</v>
      </c>
      <c r="T39" s="271" t="s">
        <v>18</v>
      </c>
      <c r="U39" s="65"/>
      <c r="V39" s="74" t="s">
        <v>200</v>
      </c>
      <c r="W39" s="74" t="s">
        <v>33</v>
      </c>
      <c r="X39" s="74" t="s">
        <v>200</v>
      </c>
      <c r="Y39" s="74" t="s">
        <v>174</v>
      </c>
      <c r="Z39" s="74" t="s">
        <v>200</v>
      </c>
      <c r="AA39" s="74" t="s">
        <v>200</v>
      </c>
      <c r="AB39" s="74" t="s">
        <v>174</v>
      </c>
      <c r="AC39" s="15" t="s">
        <v>200</v>
      </c>
      <c r="AD39" s="15" t="s">
        <v>199</v>
      </c>
      <c r="AE39" s="15" t="s">
        <v>199</v>
      </c>
      <c r="AF39" s="15" t="s">
        <v>199</v>
      </c>
      <c r="AG39" s="15" t="s">
        <v>200</v>
      </c>
      <c r="AH39" s="15" t="s">
        <v>174</v>
      </c>
      <c r="AI39" s="15" t="s">
        <v>174</v>
      </c>
      <c r="AJ39" s="15" t="s">
        <v>200</v>
      </c>
      <c r="AK39" s="15" t="s">
        <v>200</v>
      </c>
      <c r="AL39" s="15" t="s">
        <v>200</v>
      </c>
      <c r="AM39" s="15" t="s">
        <v>199</v>
      </c>
      <c r="AN39" s="15" t="s">
        <v>199</v>
      </c>
      <c r="AO39" s="15" t="s">
        <v>199</v>
      </c>
      <c r="AP39" s="15" t="s">
        <v>200</v>
      </c>
      <c r="AQ39" s="15" t="s">
        <v>200</v>
      </c>
      <c r="AR39" s="15" t="s">
        <v>253</v>
      </c>
      <c r="AS39" s="15" t="s">
        <v>253</v>
      </c>
      <c r="AT39" s="15" t="s">
        <v>199</v>
      </c>
      <c r="AU39" s="15" t="s">
        <v>200</v>
      </c>
      <c r="AV39" s="15" t="s">
        <v>199</v>
      </c>
      <c r="AW39" s="15" t="s">
        <v>200</v>
      </c>
      <c r="AX39" s="15" t="s">
        <v>199</v>
      </c>
      <c r="AY39" s="15" t="s">
        <v>33</v>
      </c>
      <c r="AZ39" s="15" t="s">
        <v>33</v>
      </c>
      <c r="BA39" s="15" t="s">
        <v>200</v>
      </c>
      <c r="BB39" s="15" t="s">
        <v>33</v>
      </c>
      <c r="BC39" s="127"/>
      <c r="BD39" s="173" t="s">
        <v>199</v>
      </c>
      <c r="BE39" s="173" t="s">
        <v>199</v>
      </c>
      <c r="BF39" s="173" t="s">
        <v>200</v>
      </c>
      <c r="BG39" s="173" t="s">
        <v>45</v>
      </c>
      <c r="BH39" s="173" t="s">
        <v>199</v>
      </c>
      <c r="BI39" s="173" t="s">
        <v>33</v>
      </c>
      <c r="BJ39" s="173" t="s">
        <v>33</v>
      </c>
      <c r="BK39" s="173" t="s">
        <v>199</v>
      </c>
      <c r="BL39" s="173" t="s">
        <v>199</v>
      </c>
      <c r="BM39" s="173" t="s">
        <v>33</v>
      </c>
      <c r="BN39" s="173" t="s">
        <v>200</v>
      </c>
      <c r="BO39" s="173" t="s">
        <v>200</v>
      </c>
      <c r="BP39" s="173" t="s">
        <v>199</v>
      </c>
      <c r="BQ39" s="173" t="s">
        <v>33</v>
      </c>
      <c r="BR39" s="173" t="s">
        <v>33</v>
      </c>
      <c r="BS39" s="173" t="s">
        <v>200</v>
      </c>
      <c r="BT39" s="296"/>
      <c r="BU39" s="298">
        <v>3</v>
      </c>
      <c r="BV39" s="19">
        <v>70</v>
      </c>
      <c r="BW39" s="304">
        <v>3000</v>
      </c>
    </row>
    <row r="40" spans="1:75">
      <c r="A40" s="196">
        <v>220</v>
      </c>
      <c r="B40" s="21" t="s">
        <v>29</v>
      </c>
      <c r="C40" s="21" t="s">
        <v>39</v>
      </c>
      <c r="D40" s="21" t="s">
        <v>157</v>
      </c>
      <c r="E40" s="21" t="s">
        <v>118</v>
      </c>
      <c r="F40" s="21" t="s">
        <v>158</v>
      </c>
      <c r="G40" s="21" t="s">
        <v>159</v>
      </c>
      <c r="H40" s="21" t="s">
        <v>45</v>
      </c>
      <c r="I40" s="21" t="s">
        <v>40</v>
      </c>
      <c r="J40" s="43" t="s">
        <v>143</v>
      </c>
      <c r="K40" s="43" t="s">
        <v>201</v>
      </c>
      <c r="L40" s="48">
        <v>98300</v>
      </c>
      <c r="M40" s="52">
        <v>5500</v>
      </c>
      <c r="N40" s="261"/>
      <c r="O40" s="70"/>
      <c r="P40" s="71" t="s">
        <v>38</v>
      </c>
      <c r="Q40" s="74" t="s">
        <v>251</v>
      </c>
      <c r="R40" s="74" t="s">
        <v>40</v>
      </c>
      <c r="S40" s="74" t="s">
        <v>17</v>
      </c>
      <c r="T40" s="74" t="s">
        <v>17</v>
      </c>
      <c r="U40" s="70"/>
      <c r="V40" s="74" t="s">
        <v>199</v>
      </c>
      <c r="W40" s="74" t="s">
        <v>199</v>
      </c>
      <c r="X40" s="74" t="s">
        <v>199</v>
      </c>
      <c r="Y40" s="74" t="s">
        <v>199</v>
      </c>
      <c r="Z40" s="74" t="s">
        <v>200</v>
      </c>
      <c r="AA40" s="74" t="s">
        <v>199</v>
      </c>
      <c r="AB40" s="74" t="s">
        <v>199</v>
      </c>
      <c r="AC40" s="74" t="s">
        <v>199</v>
      </c>
      <c r="AD40" s="74" t="s">
        <v>199</v>
      </c>
      <c r="AE40" s="74" t="s">
        <v>199</v>
      </c>
      <c r="AF40" s="74" t="s">
        <v>33</v>
      </c>
      <c r="AG40" s="74" t="s">
        <v>200</v>
      </c>
      <c r="AH40" s="74" t="s">
        <v>200</v>
      </c>
      <c r="AI40" s="74" t="s">
        <v>200</v>
      </c>
      <c r="AJ40" s="74" t="s">
        <v>199</v>
      </c>
      <c r="AK40" s="74" t="s">
        <v>199</v>
      </c>
      <c r="AL40" s="74" t="s">
        <v>199</v>
      </c>
      <c r="AM40" s="74" t="s">
        <v>199</v>
      </c>
      <c r="AN40" s="74" t="s">
        <v>199</v>
      </c>
      <c r="AO40" s="74" t="s">
        <v>199</v>
      </c>
      <c r="AP40" s="74" t="s">
        <v>200</v>
      </c>
      <c r="AQ40" s="74" t="s">
        <v>199</v>
      </c>
      <c r="AR40" s="74" t="s">
        <v>200</v>
      </c>
      <c r="AS40" s="74" t="s">
        <v>199</v>
      </c>
      <c r="AT40" s="74" t="s">
        <v>199</v>
      </c>
      <c r="AU40" s="74" t="s">
        <v>199</v>
      </c>
      <c r="AV40" s="74" t="s">
        <v>199</v>
      </c>
      <c r="AW40" s="74" t="s">
        <v>199</v>
      </c>
      <c r="AX40" s="74" t="s">
        <v>199</v>
      </c>
      <c r="AY40" s="74" t="s">
        <v>33</v>
      </c>
      <c r="AZ40" s="74" t="s">
        <v>199</v>
      </c>
      <c r="BA40" s="74" t="s">
        <v>199</v>
      </c>
      <c r="BB40" s="74" t="s">
        <v>33</v>
      </c>
      <c r="BC40" s="127"/>
      <c r="BD40" s="157" t="s">
        <v>199</v>
      </c>
      <c r="BE40" s="157" t="s">
        <v>199</v>
      </c>
      <c r="BF40" s="157" t="s">
        <v>200</v>
      </c>
      <c r="BG40" s="157" t="s">
        <v>200</v>
      </c>
      <c r="BH40" s="157" t="s">
        <v>199</v>
      </c>
      <c r="BI40" s="157" t="s">
        <v>199</v>
      </c>
      <c r="BJ40" s="157" t="s">
        <v>199</v>
      </c>
      <c r="BK40" s="157" t="s">
        <v>33</v>
      </c>
      <c r="BL40" s="157" t="s">
        <v>33</v>
      </c>
      <c r="BM40" s="157" t="s">
        <v>33</v>
      </c>
      <c r="BN40" s="157" t="s">
        <v>33</v>
      </c>
      <c r="BO40" s="157" t="s">
        <v>199</v>
      </c>
      <c r="BP40" s="157" t="s">
        <v>199</v>
      </c>
      <c r="BQ40" s="157" t="s">
        <v>199</v>
      </c>
      <c r="BR40" s="157" t="s">
        <v>199</v>
      </c>
      <c r="BS40" s="156" t="s">
        <v>33</v>
      </c>
      <c r="BT40" s="137"/>
      <c r="BU40" s="138">
        <v>7</v>
      </c>
      <c r="BV40" s="139">
        <v>130</v>
      </c>
      <c r="BW40" s="188">
        <v>2000</v>
      </c>
    </row>
    <row r="41" spans="1:75">
      <c r="A41" s="196">
        <v>221</v>
      </c>
      <c r="B41" s="21" t="s">
        <v>40</v>
      </c>
      <c r="C41" s="21" t="s">
        <v>25</v>
      </c>
      <c r="D41" s="21" t="s">
        <v>45</v>
      </c>
      <c r="E41" s="21" t="s">
        <v>193</v>
      </c>
      <c r="F41" s="21" t="s">
        <v>45</v>
      </c>
      <c r="G41" s="21" t="s">
        <v>194</v>
      </c>
      <c r="H41" s="21" t="s">
        <v>194</v>
      </c>
      <c r="I41" s="21" t="s">
        <v>25</v>
      </c>
      <c r="J41" s="43" t="s">
        <v>68</v>
      </c>
      <c r="K41" s="43" t="s">
        <v>197</v>
      </c>
      <c r="L41" s="48">
        <v>12420</v>
      </c>
      <c r="M41" s="60">
        <v>9500</v>
      </c>
      <c r="N41" s="60"/>
      <c r="O41" s="65"/>
      <c r="P41" s="71" t="s">
        <v>16</v>
      </c>
      <c r="Q41" s="74" t="s">
        <v>40</v>
      </c>
      <c r="R41" s="74" t="s">
        <v>34</v>
      </c>
      <c r="S41" s="74" t="s">
        <v>24</v>
      </c>
      <c r="T41" s="74" t="s">
        <v>40</v>
      </c>
      <c r="U41" s="65"/>
      <c r="V41" s="74" t="s">
        <v>199</v>
      </c>
      <c r="W41" s="74" t="s">
        <v>199</v>
      </c>
      <c r="X41" s="74" t="s">
        <v>199</v>
      </c>
      <c r="Y41" s="74" t="s">
        <v>200</v>
      </c>
      <c r="Z41" s="74" t="s">
        <v>200</v>
      </c>
      <c r="AA41" s="74" t="s">
        <v>199</v>
      </c>
      <c r="AB41" s="74" t="s">
        <v>200</v>
      </c>
      <c r="AC41" s="15" t="s">
        <v>199</v>
      </c>
      <c r="AD41" s="15" t="s">
        <v>200</v>
      </c>
      <c r="AE41" s="15" t="s">
        <v>199</v>
      </c>
      <c r="AF41" s="15" t="s">
        <v>199</v>
      </c>
      <c r="AG41" s="15" t="s">
        <v>200</v>
      </c>
      <c r="AH41" s="15" t="s">
        <v>200</v>
      </c>
      <c r="AI41" s="15" t="s">
        <v>200</v>
      </c>
      <c r="AJ41" s="15" t="s">
        <v>253</v>
      </c>
      <c r="AK41" s="15" t="s">
        <v>253</v>
      </c>
      <c r="AL41" s="15" t="s">
        <v>253</v>
      </c>
      <c r="AM41" s="15" t="s">
        <v>199</v>
      </c>
      <c r="AN41" s="15" t="s">
        <v>199</v>
      </c>
      <c r="AO41" s="15" t="s">
        <v>199</v>
      </c>
      <c r="AP41" s="15" t="s">
        <v>253</v>
      </c>
      <c r="AQ41" s="15" t="s">
        <v>253</v>
      </c>
      <c r="AR41" s="15" t="s">
        <v>253</v>
      </c>
      <c r="AS41" s="15" t="s">
        <v>253</v>
      </c>
      <c r="AT41" s="15" t="s">
        <v>199</v>
      </c>
      <c r="AU41" s="15" t="s">
        <v>199</v>
      </c>
      <c r="AV41" s="15" t="s">
        <v>199</v>
      </c>
      <c r="AW41" s="15" t="s">
        <v>200</v>
      </c>
      <c r="AX41" s="15" t="s">
        <v>33</v>
      </c>
      <c r="AY41" s="15" t="s">
        <v>33</v>
      </c>
      <c r="AZ41" s="15" t="s">
        <v>199</v>
      </c>
      <c r="BA41" s="15" t="s">
        <v>200</v>
      </c>
      <c r="BB41" s="15" t="s">
        <v>33</v>
      </c>
      <c r="BC41" s="127"/>
      <c r="BD41" s="15"/>
      <c r="BE41" s="15"/>
      <c r="BF41" s="15"/>
      <c r="BG41" s="15"/>
      <c r="BH41" s="15"/>
      <c r="BI41" s="15"/>
      <c r="BJ41" s="15"/>
      <c r="BK41" s="15"/>
      <c r="BL41" s="15"/>
      <c r="BM41" s="15"/>
      <c r="BN41" s="15"/>
      <c r="BO41" s="15"/>
      <c r="BP41" s="15"/>
      <c r="BQ41" s="15"/>
      <c r="BR41" s="15"/>
      <c r="BS41" s="167"/>
      <c r="BT41" s="141"/>
      <c r="BU41" s="142"/>
      <c r="BV41" s="19"/>
      <c r="BW41" s="192"/>
    </row>
    <row r="42" spans="1:75">
      <c r="A42" s="198">
        <v>233</v>
      </c>
      <c r="B42" s="21" t="s">
        <v>18</v>
      </c>
      <c r="C42" s="21" t="s">
        <v>34</v>
      </c>
      <c r="D42" s="21" t="s">
        <v>45</v>
      </c>
      <c r="E42" s="21" t="s">
        <v>106</v>
      </c>
      <c r="F42" s="21" t="s">
        <v>45</v>
      </c>
      <c r="G42" s="21" t="s">
        <v>107</v>
      </c>
      <c r="H42" s="21" t="s">
        <v>107</v>
      </c>
      <c r="I42" s="21" t="s">
        <v>17</v>
      </c>
      <c r="J42" s="42" t="s">
        <v>108</v>
      </c>
      <c r="K42" s="42" t="s">
        <v>50</v>
      </c>
      <c r="L42" s="47">
        <v>15000</v>
      </c>
      <c r="M42" s="60">
        <v>13500</v>
      </c>
      <c r="N42" s="60"/>
      <c r="O42" s="70"/>
      <c r="P42" s="71" t="s">
        <v>174</v>
      </c>
      <c r="Q42" s="74" t="s">
        <v>17</v>
      </c>
      <c r="R42" s="74" t="s">
        <v>253</v>
      </c>
      <c r="S42" s="74" t="s">
        <v>75</v>
      </c>
      <c r="T42" s="74" t="s">
        <v>75</v>
      </c>
      <c r="U42" s="70"/>
      <c r="V42" s="74" t="s">
        <v>33</v>
      </c>
      <c r="W42" s="74" t="s">
        <v>200</v>
      </c>
      <c r="X42" s="74" t="s">
        <v>199</v>
      </c>
      <c r="Y42" s="74" t="s">
        <v>199</v>
      </c>
      <c r="Z42" s="74" t="s">
        <v>199</v>
      </c>
      <c r="AA42" s="74" t="s">
        <v>199</v>
      </c>
      <c r="AB42" s="74" t="s">
        <v>33</v>
      </c>
      <c r="AC42" s="74" t="s">
        <v>199</v>
      </c>
      <c r="AD42" s="74" t="s">
        <v>199</v>
      </c>
      <c r="AE42" s="74" t="s">
        <v>33</v>
      </c>
      <c r="AF42" s="74" t="s">
        <v>33</v>
      </c>
      <c r="AG42" s="74" t="s">
        <v>199</v>
      </c>
      <c r="AH42" s="74" t="s">
        <v>200</v>
      </c>
      <c r="AI42" s="74" t="s">
        <v>200</v>
      </c>
      <c r="AJ42" s="74" t="s">
        <v>199</v>
      </c>
      <c r="AK42" s="74" t="s">
        <v>199</v>
      </c>
      <c r="AL42" s="74" t="s">
        <v>253</v>
      </c>
      <c r="AM42" s="74" t="s">
        <v>199</v>
      </c>
      <c r="AN42" s="74" t="s">
        <v>199</v>
      </c>
      <c r="AO42" s="74" t="s">
        <v>199</v>
      </c>
      <c r="AP42" s="74" t="s">
        <v>199</v>
      </c>
      <c r="AQ42" s="74" t="s">
        <v>199</v>
      </c>
      <c r="AR42" s="74" t="s">
        <v>199</v>
      </c>
      <c r="AS42" s="74" t="s">
        <v>199</v>
      </c>
      <c r="AT42" s="74" t="s">
        <v>199</v>
      </c>
      <c r="AU42" s="74" t="s">
        <v>199</v>
      </c>
      <c r="AV42" s="74" t="s">
        <v>199</v>
      </c>
      <c r="AW42" s="74" t="s">
        <v>199</v>
      </c>
      <c r="AX42" s="74" t="s">
        <v>199</v>
      </c>
      <c r="AY42" s="74" t="s">
        <v>199</v>
      </c>
      <c r="AZ42" s="74" t="s">
        <v>199</v>
      </c>
      <c r="BA42" s="74" t="s">
        <v>200</v>
      </c>
      <c r="BB42" s="74" t="s">
        <v>199</v>
      </c>
      <c r="BC42" s="127"/>
      <c r="BD42" s="154" t="s">
        <v>199</v>
      </c>
      <c r="BE42" s="154" t="s">
        <v>199</v>
      </c>
      <c r="BF42" s="154" t="s">
        <v>200</v>
      </c>
      <c r="BG42" s="154" t="s">
        <v>200</v>
      </c>
      <c r="BH42" s="154" t="s">
        <v>199</v>
      </c>
      <c r="BI42" s="154" t="s">
        <v>33</v>
      </c>
      <c r="BJ42" s="154" t="s">
        <v>199</v>
      </c>
      <c r="BK42" s="154" t="s">
        <v>199</v>
      </c>
      <c r="BL42" s="154" t="s">
        <v>199</v>
      </c>
      <c r="BM42" s="154" t="s">
        <v>33</v>
      </c>
      <c r="BN42" s="154" t="s">
        <v>199</v>
      </c>
      <c r="BO42" s="154" t="s">
        <v>200</v>
      </c>
      <c r="BP42" s="154" t="s">
        <v>33</v>
      </c>
      <c r="BQ42" s="154" t="s">
        <v>199</v>
      </c>
      <c r="BR42" s="154" t="s">
        <v>33</v>
      </c>
      <c r="BS42" s="156" t="s">
        <v>33</v>
      </c>
      <c r="BT42" s="137"/>
      <c r="BU42" s="138">
        <v>3</v>
      </c>
      <c r="BV42" s="139">
        <v>60</v>
      </c>
      <c r="BW42" s="188">
        <v>2500</v>
      </c>
    </row>
    <row r="43" spans="1:75">
      <c r="A43" s="196">
        <v>249</v>
      </c>
      <c r="B43" s="21" t="s">
        <v>36</v>
      </c>
      <c r="C43" s="21" t="s">
        <v>35</v>
      </c>
      <c r="D43" s="21" t="s">
        <v>45</v>
      </c>
      <c r="E43" s="21" t="s">
        <v>176</v>
      </c>
      <c r="F43" s="21" t="s">
        <v>45</v>
      </c>
      <c r="G43" s="21" t="s">
        <v>177</v>
      </c>
      <c r="H43" s="21" t="s">
        <v>178</v>
      </c>
      <c r="I43" s="21" t="s">
        <v>179</v>
      </c>
      <c r="J43" s="43" t="s">
        <v>14</v>
      </c>
      <c r="K43" s="43" t="s">
        <v>51</v>
      </c>
      <c r="L43" s="48">
        <v>3800</v>
      </c>
      <c r="M43" s="60">
        <v>2500</v>
      </c>
      <c r="N43" s="60">
        <v>600</v>
      </c>
      <c r="O43" s="70"/>
      <c r="P43" s="71" t="s">
        <v>25</v>
      </c>
      <c r="Q43" s="74" t="s">
        <v>25</v>
      </c>
      <c r="R43" s="74" t="s">
        <v>40</v>
      </c>
      <c r="S43" s="74" t="s">
        <v>75</v>
      </c>
      <c r="T43" s="74" t="s">
        <v>40</v>
      </c>
      <c r="U43" s="70"/>
      <c r="V43" s="74" t="s">
        <v>199</v>
      </c>
      <c r="W43" s="74" t="s">
        <v>33</v>
      </c>
      <c r="X43" s="74" t="s">
        <v>33</v>
      </c>
      <c r="Y43" s="74" t="s">
        <v>33</v>
      </c>
      <c r="Z43" s="74" t="s">
        <v>174</v>
      </c>
      <c r="AA43" s="74" t="s">
        <v>33</v>
      </c>
      <c r="AB43" s="74" t="s">
        <v>33</v>
      </c>
      <c r="AC43" s="74" t="s">
        <v>199</v>
      </c>
      <c r="AD43" s="74" t="s">
        <v>33</v>
      </c>
      <c r="AE43" s="74" t="s">
        <v>199</v>
      </c>
      <c r="AF43" s="74" t="s">
        <v>199</v>
      </c>
      <c r="AG43" s="74" t="s">
        <v>199</v>
      </c>
      <c r="AH43" s="74" t="s">
        <v>199</v>
      </c>
      <c r="AI43" s="74" t="s">
        <v>199</v>
      </c>
      <c r="AJ43" s="74" t="s">
        <v>200</v>
      </c>
      <c r="AK43" s="74" t="s">
        <v>200</v>
      </c>
      <c r="AL43" s="74" t="s">
        <v>200</v>
      </c>
      <c r="AM43" s="74" t="s">
        <v>199</v>
      </c>
      <c r="AN43" s="74" t="s">
        <v>199</v>
      </c>
      <c r="AO43" s="74" t="s">
        <v>199</v>
      </c>
      <c r="AP43" s="74" t="s">
        <v>200</v>
      </c>
      <c r="AQ43" s="74" t="s">
        <v>200</v>
      </c>
      <c r="AR43" s="74" t="s">
        <v>200</v>
      </c>
      <c r="AS43" s="74" t="s">
        <v>253</v>
      </c>
      <c r="AT43" s="74" t="s">
        <v>199</v>
      </c>
      <c r="AU43" s="74" t="s">
        <v>199</v>
      </c>
      <c r="AV43" s="74" t="s">
        <v>199</v>
      </c>
      <c r="AW43" s="74" t="s">
        <v>200</v>
      </c>
      <c r="AX43" s="74" t="s">
        <v>199</v>
      </c>
      <c r="AY43" s="74" t="s">
        <v>33</v>
      </c>
      <c r="AZ43" s="74" t="s">
        <v>200</v>
      </c>
      <c r="BA43" s="74" t="s">
        <v>200</v>
      </c>
      <c r="BB43" s="74" t="s">
        <v>199</v>
      </c>
      <c r="BC43" s="127"/>
      <c r="BD43" s="157" t="s">
        <v>200</v>
      </c>
      <c r="BE43" s="157" t="s">
        <v>200</v>
      </c>
      <c r="BF43" s="157" t="s">
        <v>200</v>
      </c>
      <c r="BG43" s="157" t="s">
        <v>45</v>
      </c>
      <c r="BH43" s="157" t="s">
        <v>199</v>
      </c>
      <c r="BI43" s="157" t="s">
        <v>253</v>
      </c>
      <c r="BJ43" s="157" t="s">
        <v>33</v>
      </c>
      <c r="BK43" s="157" t="s">
        <v>33</v>
      </c>
      <c r="BL43" s="157" t="s">
        <v>33</v>
      </c>
      <c r="BM43" s="157" t="s">
        <v>33</v>
      </c>
      <c r="BN43" s="157" t="s">
        <v>199</v>
      </c>
      <c r="BO43" s="157" t="s">
        <v>33</v>
      </c>
      <c r="BP43" s="157" t="s">
        <v>33</v>
      </c>
      <c r="BQ43" s="157" t="s">
        <v>33</v>
      </c>
      <c r="BR43" s="157" t="s">
        <v>33</v>
      </c>
      <c r="BS43" s="156" t="s">
        <v>33</v>
      </c>
      <c r="BT43" s="137"/>
      <c r="BU43" s="138">
        <v>2</v>
      </c>
      <c r="BV43" s="139">
        <v>50</v>
      </c>
      <c r="BW43" s="188">
        <v>400</v>
      </c>
    </row>
    <row r="44" spans="1:75" ht="14">
      <c r="A44" s="196">
        <v>255</v>
      </c>
      <c r="B44" s="21" t="s">
        <v>10</v>
      </c>
      <c r="C44" s="210">
        <v>10</v>
      </c>
      <c r="D44" s="21" t="s">
        <v>45</v>
      </c>
      <c r="E44" s="21" t="s">
        <v>69</v>
      </c>
      <c r="F44" s="21" t="s">
        <v>45</v>
      </c>
      <c r="G44" s="21" t="s">
        <v>70</v>
      </c>
      <c r="H44" s="21" t="s">
        <v>71</v>
      </c>
      <c r="I44" s="21" t="s">
        <v>72</v>
      </c>
      <c r="J44" s="42" t="s">
        <v>68</v>
      </c>
      <c r="K44" s="42" t="s">
        <v>51</v>
      </c>
      <c r="L44" s="47">
        <v>14800</v>
      </c>
      <c r="M44" s="60">
        <v>8600</v>
      </c>
      <c r="N44" s="60"/>
      <c r="O44" s="70"/>
      <c r="P44" s="68" t="s">
        <v>40</v>
      </c>
      <c r="Q44" s="30" t="s">
        <v>40</v>
      </c>
      <c r="R44" s="30" t="s">
        <v>25</v>
      </c>
      <c r="S44" s="30" t="s">
        <v>13</v>
      </c>
      <c r="T44" s="30" t="s">
        <v>75</v>
      </c>
      <c r="U44" s="70"/>
      <c r="V44" s="30" t="s">
        <v>199</v>
      </c>
      <c r="W44" s="30" t="s">
        <v>200</v>
      </c>
      <c r="X44" s="30" t="s">
        <v>199</v>
      </c>
      <c r="Y44" s="30" t="s">
        <v>199</v>
      </c>
      <c r="Z44" s="30" t="s">
        <v>200</v>
      </c>
      <c r="AA44" s="30" t="s">
        <v>199</v>
      </c>
      <c r="AB44" s="30" t="s">
        <v>199</v>
      </c>
      <c r="AC44" s="30" t="s">
        <v>33</v>
      </c>
      <c r="AD44" s="30" t="s">
        <v>33</v>
      </c>
      <c r="AE44" s="30" t="s">
        <v>199</v>
      </c>
      <c r="AF44" s="30" t="s">
        <v>33</v>
      </c>
      <c r="AG44" s="30" t="s">
        <v>200</v>
      </c>
      <c r="AH44" s="30" t="s">
        <v>200</v>
      </c>
      <c r="AI44" s="30" t="s">
        <v>200</v>
      </c>
      <c r="AJ44" s="30" t="s">
        <v>199</v>
      </c>
      <c r="AK44" s="30" t="s">
        <v>199</v>
      </c>
      <c r="AL44" s="30" t="s">
        <v>199</v>
      </c>
      <c r="AM44" s="30" t="s">
        <v>199</v>
      </c>
      <c r="AN44" s="30" t="s">
        <v>199</v>
      </c>
      <c r="AO44" s="30" t="s">
        <v>199</v>
      </c>
      <c r="AP44" s="30" t="s">
        <v>200</v>
      </c>
      <c r="AQ44" s="30" t="s">
        <v>200</v>
      </c>
      <c r="AR44" s="30" t="s">
        <v>200</v>
      </c>
      <c r="AS44" s="30" t="s">
        <v>199</v>
      </c>
      <c r="AT44" s="30" t="s">
        <v>199</v>
      </c>
      <c r="AU44" s="30" t="s">
        <v>199</v>
      </c>
      <c r="AV44" s="30" t="s">
        <v>199</v>
      </c>
      <c r="AW44" s="30" t="s">
        <v>200</v>
      </c>
      <c r="AX44" s="30" t="s">
        <v>199</v>
      </c>
      <c r="AY44" s="30" t="s">
        <v>33</v>
      </c>
      <c r="AZ44" s="30" t="s">
        <v>200</v>
      </c>
      <c r="BA44" s="30" t="s">
        <v>199</v>
      </c>
      <c r="BB44" s="30" t="s">
        <v>199</v>
      </c>
      <c r="BC44" s="127"/>
      <c r="BD44" s="134" t="s">
        <v>199</v>
      </c>
      <c r="BE44" s="134" t="s">
        <v>33</v>
      </c>
      <c r="BF44" s="134" t="s">
        <v>200</v>
      </c>
      <c r="BG44" s="134" t="s">
        <v>200</v>
      </c>
      <c r="BH44" s="134" t="s">
        <v>33</v>
      </c>
      <c r="BI44" s="134" t="s">
        <v>33</v>
      </c>
      <c r="BJ44" s="134" t="s">
        <v>33</v>
      </c>
      <c r="BK44" s="135">
        <v>2</v>
      </c>
      <c r="BL44" s="134" t="s">
        <v>33</v>
      </c>
      <c r="BM44" s="134" t="s">
        <v>199</v>
      </c>
      <c r="BN44" s="134" t="s">
        <v>199</v>
      </c>
      <c r="BO44" s="134" t="s">
        <v>33</v>
      </c>
      <c r="BP44" s="134" t="s">
        <v>33</v>
      </c>
      <c r="BQ44" s="134" t="s">
        <v>33</v>
      </c>
      <c r="BR44" s="148" t="s">
        <v>33</v>
      </c>
      <c r="BS44" s="136" t="s">
        <v>33</v>
      </c>
      <c r="BT44" s="137"/>
      <c r="BU44" s="138">
        <v>3</v>
      </c>
      <c r="BV44" s="139">
        <v>50</v>
      </c>
      <c r="BW44" s="188">
        <v>2500</v>
      </c>
    </row>
    <row r="45" spans="1:75">
      <c r="A45" s="196">
        <v>269</v>
      </c>
      <c r="B45" s="209" t="s">
        <v>16</v>
      </c>
      <c r="C45" s="209" t="s">
        <v>34</v>
      </c>
      <c r="D45" s="209" t="s">
        <v>45</v>
      </c>
      <c r="E45" s="209" t="s">
        <v>99</v>
      </c>
      <c r="F45" s="209" t="s">
        <v>100</v>
      </c>
      <c r="G45" s="209" t="s">
        <v>99</v>
      </c>
      <c r="H45" s="209" t="s">
        <v>99</v>
      </c>
      <c r="I45" s="209" t="s">
        <v>45</v>
      </c>
      <c r="J45" s="41" t="s">
        <v>89</v>
      </c>
      <c r="K45" s="41" t="s">
        <v>50</v>
      </c>
      <c r="L45" s="46">
        <v>19000</v>
      </c>
      <c r="M45" s="59">
        <v>8500</v>
      </c>
      <c r="N45" s="59"/>
      <c r="O45" s="67"/>
      <c r="P45" s="71" t="s">
        <v>45</v>
      </c>
      <c r="Q45" s="74" t="s">
        <v>16</v>
      </c>
      <c r="R45" s="74" t="s">
        <v>17</v>
      </c>
      <c r="S45" s="74" t="s">
        <v>53</v>
      </c>
      <c r="T45" s="74" t="s">
        <v>53</v>
      </c>
      <c r="U45" s="67"/>
      <c r="V45" s="74" t="s">
        <v>199</v>
      </c>
      <c r="W45" s="74" t="s">
        <v>33</v>
      </c>
      <c r="X45" s="74" t="s">
        <v>33</v>
      </c>
      <c r="Y45" s="74" t="s">
        <v>33</v>
      </c>
      <c r="Z45" s="74" t="s">
        <v>33</v>
      </c>
      <c r="AA45" s="74" t="s">
        <v>33</v>
      </c>
      <c r="AB45" s="74" t="s">
        <v>199</v>
      </c>
      <c r="AC45" s="14" t="s">
        <v>199</v>
      </c>
      <c r="AD45" s="14" t="s">
        <v>199</v>
      </c>
      <c r="AE45" s="14" t="s">
        <v>199</v>
      </c>
      <c r="AF45" s="14" t="s">
        <v>33</v>
      </c>
      <c r="AG45" s="14" t="s">
        <v>200</v>
      </c>
      <c r="AH45" s="14" t="s">
        <v>200</v>
      </c>
      <c r="AI45" s="14" t="s">
        <v>200</v>
      </c>
      <c r="AJ45" s="14" t="s">
        <v>199</v>
      </c>
      <c r="AK45" s="14" t="s">
        <v>199</v>
      </c>
      <c r="AL45" s="14" t="s">
        <v>33</v>
      </c>
      <c r="AM45" s="14" t="s">
        <v>33</v>
      </c>
      <c r="AN45" s="14" t="s">
        <v>33</v>
      </c>
      <c r="AO45" s="14" t="s">
        <v>33</v>
      </c>
      <c r="AP45" s="14" t="s">
        <v>253</v>
      </c>
      <c r="AQ45" s="14" t="s">
        <v>253</v>
      </c>
      <c r="AR45" s="14" t="s">
        <v>253</v>
      </c>
      <c r="AS45" s="14" t="s">
        <v>253</v>
      </c>
      <c r="AT45" s="14" t="s">
        <v>33</v>
      </c>
      <c r="AU45" s="14" t="s">
        <v>33</v>
      </c>
      <c r="AV45" s="14" t="s">
        <v>33</v>
      </c>
      <c r="AW45" s="14" t="s">
        <v>33</v>
      </c>
      <c r="AX45" s="14" t="s">
        <v>33</v>
      </c>
      <c r="AY45" s="14" t="s">
        <v>199</v>
      </c>
      <c r="AZ45" s="14" t="s">
        <v>174</v>
      </c>
      <c r="BA45" s="14" t="s">
        <v>174</v>
      </c>
      <c r="BB45" s="14" t="s">
        <v>33</v>
      </c>
      <c r="BC45" s="127"/>
      <c r="BD45" s="130" t="s">
        <v>33</v>
      </c>
      <c r="BE45" s="130" t="s">
        <v>33</v>
      </c>
      <c r="BF45" s="130" t="s">
        <v>199</v>
      </c>
      <c r="BG45" s="130" t="s">
        <v>199</v>
      </c>
      <c r="BH45" s="130" t="s">
        <v>199</v>
      </c>
      <c r="BI45" s="130" t="s">
        <v>253</v>
      </c>
      <c r="BJ45" s="130" t="s">
        <v>253</v>
      </c>
      <c r="BK45" s="130" t="s">
        <v>33</v>
      </c>
      <c r="BL45" s="130" t="s">
        <v>33</v>
      </c>
      <c r="BM45" s="130" t="s">
        <v>199</v>
      </c>
      <c r="BN45" s="130" t="s">
        <v>33</v>
      </c>
      <c r="BO45" s="130" t="s">
        <v>174</v>
      </c>
      <c r="BP45" s="130" t="s">
        <v>199</v>
      </c>
      <c r="BQ45" s="130" t="s">
        <v>33</v>
      </c>
      <c r="BR45" s="149" t="s">
        <v>33</v>
      </c>
      <c r="BS45" s="149" t="s">
        <v>199</v>
      </c>
      <c r="BT45" s="132"/>
      <c r="BU45" s="150">
        <v>2</v>
      </c>
      <c r="BV45" s="143">
        <v>25</v>
      </c>
      <c r="BW45" s="190">
        <v>1500</v>
      </c>
    </row>
    <row r="46" spans="1:75">
      <c r="A46" s="196">
        <v>270</v>
      </c>
      <c r="B46" s="209" t="s">
        <v>15</v>
      </c>
      <c r="C46" s="209" t="s">
        <v>43</v>
      </c>
      <c r="D46" s="811" t="s">
        <v>90</v>
      </c>
      <c r="E46" s="209" t="s">
        <v>91</v>
      </c>
      <c r="F46" s="209" t="s">
        <v>92</v>
      </c>
      <c r="G46" s="209" t="s">
        <v>92</v>
      </c>
      <c r="H46" s="209" t="s">
        <v>93</v>
      </c>
      <c r="I46" s="209" t="s">
        <v>45</v>
      </c>
      <c r="J46" s="213" t="s">
        <v>73</v>
      </c>
      <c r="K46" s="41" t="s">
        <v>51</v>
      </c>
      <c r="L46" s="46">
        <v>23700</v>
      </c>
      <c r="M46" s="63">
        <v>2700</v>
      </c>
      <c r="N46" s="63">
        <v>2000</v>
      </c>
      <c r="O46" s="263"/>
      <c r="P46" s="71" t="s">
        <v>34</v>
      </c>
      <c r="Q46" s="74" t="s">
        <v>256</v>
      </c>
      <c r="R46" s="74" t="s">
        <v>45</v>
      </c>
      <c r="S46" s="74" t="s">
        <v>53</v>
      </c>
      <c r="T46" s="271" t="s">
        <v>53</v>
      </c>
      <c r="U46" s="67"/>
      <c r="V46" s="74" t="s">
        <v>253</v>
      </c>
      <c r="W46" s="74" t="s">
        <v>199</v>
      </c>
      <c r="X46" s="74" t="s">
        <v>200</v>
      </c>
      <c r="Y46" s="74" t="s">
        <v>253</v>
      </c>
      <c r="Z46" s="74" t="s">
        <v>200</v>
      </c>
      <c r="AA46" s="74" t="s">
        <v>199</v>
      </c>
      <c r="AB46" s="74" t="s">
        <v>253</v>
      </c>
      <c r="AC46" s="14" t="s">
        <v>199</v>
      </c>
      <c r="AD46" s="14" t="s">
        <v>33</v>
      </c>
      <c r="AE46" s="14" t="s">
        <v>33</v>
      </c>
      <c r="AF46" s="14" t="s">
        <v>33</v>
      </c>
      <c r="AG46" s="14" t="s">
        <v>200</v>
      </c>
      <c r="AH46" s="14" t="s">
        <v>200</v>
      </c>
      <c r="AI46" s="14" t="s">
        <v>174</v>
      </c>
      <c r="AJ46" s="14" t="s">
        <v>199</v>
      </c>
      <c r="AK46" s="14" t="s">
        <v>199</v>
      </c>
      <c r="AL46" s="14" t="s">
        <v>199</v>
      </c>
      <c r="AM46" s="14" t="s">
        <v>33</v>
      </c>
      <c r="AN46" s="14" t="s">
        <v>33</v>
      </c>
      <c r="AO46" s="14" t="s">
        <v>33</v>
      </c>
      <c r="AP46" s="14" t="s">
        <v>33</v>
      </c>
      <c r="AQ46" s="14" t="s">
        <v>199</v>
      </c>
      <c r="AR46" s="14" t="s">
        <v>253</v>
      </c>
      <c r="AS46" s="14" t="s">
        <v>253</v>
      </c>
      <c r="AT46" s="14" t="s">
        <v>33</v>
      </c>
      <c r="AU46" s="14" t="s">
        <v>33</v>
      </c>
      <c r="AV46" s="14" t="s">
        <v>33</v>
      </c>
      <c r="AW46" s="14" t="s">
        <v>199</v>
      </c>
      <c r="AX46" s="14" t="s">
        <v>33</v>
      </c>
      <c r="AY46" s="14" t="s">
        <v>33</v>
      </c>
      <c r="AZ46" s="14" t="s">
        <v>200</v>
      </c>
      <c r="BA46" s="14" t="s">
        <v>200</v>
      </c>
      <c r="BB46" s="14" t="s">
        <v>199</v>
      </c>
      <c r="BC46" s="127"/>
      <c r="BD46" s="130" t="s">
        <v>199</v>
      </c>
      <c r="BE46" s="130" t="s">
        <v>199</v>
      </c>
      <c r="BF46" s="130" t="s">
        <v>174</v>
      </c>
      <c r="BG46" s="130" t="s">
        <v>200</v>
      </c>
      <c r="BH46" s="130" t="s">
        <v>199</v>
      </c>
      <c r="BI46" s="130" t="s">
        <v>199</v>
      </c>
      <c r="BJ46" s="130" t="s">
        <v>199</v>
      </c>
      <c r="BK46" s="130" t="s">
        <v>33</v>
      </c>
      <c r="BL46" s="130" t="s">
        <v>33</v>
      </c>
      <c r="BM46" s="130" t="s">
        <v>33</v>
      </c>
      <c r="BN46" s="130" t="s">
        <v>33</v>
      </c>
      <c r="BO46" s="130" t="s">
        <v>200</v>
      </c>
      <c r="BP46" s="130" t="s">
        <v>199</v>
      </c>
      <c r="BQ46" s="130" t="s">
        <v>199</v>
      </c>
      <c r="BR46" s="130" t="s">
        <v>199</v>
      </c>
      <c r="BS46" s="130" t="s">
        <v>199</v>
      </c>
      <c r="BT46" s="294"/>
      <c r="BU46" s="300">
        <v>3</v>
      </c>
      <c r="BV46" s="143">
        <v>29</v>
      </c>
      <c r="BW46" s="304">
        <v>2000</v>
      </c>
    </row>
    <row r="47" spans="1:75">
      <c r="A47" s="196">
        <v>281</v>
      </c>
      <c r="B47" s="211">
        <v>300</v>
      </c>
      <c r="C47" s="210">
        <v>50</v>
      </c>
      <c r="D47" s="210">
        <v>0</v>
      </c>
      <c r="E47" s="210">
        <v>8000</v>
      </c>
      <c r="F47" s="210">
        <v>0</v>
      </c>
      <c r="G47" s="210">
        <v>8000</v>
      </c>
      <c r="H47" s="210">
        <v>2400</v>
      </c>
      <c r="I47" s="210">
        <v>0</v>
      </c>
      <c r="J47" s="212">
        <v>250</v>
      </c>
      <c r="K47" s="42" t="s">
        <v>34</v>
      </c>
      <c r="L47" s="47">
        <v>15000</v>
      </c>
      <c r="M47" s="60">
        <v>9000</v>
      </c>
      <c r="N47" s="60"/>
      <c r="O47" s="70"/>
      <c r="P47" s="71" t="s">
        <v>197</v>
      </c>
      <c r="Q47" s="74" t="s">
        <v>40</v>
      </c>
      <c r="R47" s="74" t="s">
        <v>36</v>
      </c>
      <c r="S47" s="74" t="s">
        <v>36</v>
      </c>
      <c r="T47" s="74" t="s">
        <v>19</v>
      </c>
      <c r="U47" s="70"/>
      <c r="V47" s="74" t="s">
        <v>199</v>
      </c>
      <c r="W47" s="74" t="s">
        <v>199</v>
      </c>
      <c r="X47" s="74" t="s">
        <v>33</v>
      </c>
      <c r="Y47" s="74" t="s">
        <v>199</v>
      </c>
      <c r="Z47" s="74" t="s">
        <v>200</v>
      </c>
      <c r="AA47" s="74" t="s">
        <v>199</v>
      </c>
      <c r="AB47" s="74" t="s">
        <v>33</v>
      </c>
      <c r="AC47" s="74" t="s">
        <v>200</v>
      </c>
      <c r="AD47" s="74" t="s">
        <v>33</v>
      </c>
      <c r="AE47" s="74" t="s">
        <v>199</v>
      </c>
      <c r="AF47" s="74" t="s">
        <v>199</v>
      </c>
      <c r="AG47" s="74" t="s">
        <v>199</v>
      </c>
      <c r="AH47" s="74" t="s">
        <v>199</v>
      </c>
      <c r="AI47" s="74" t="s">
        <v>199</v>
      </c>
      <c r="AJ47" s="74" t="s">
        <v>199</v>
      </c>
      <c r="AK47" s="74" t="s">
        <v>199</v>
      </c>
      <c r="AL47" s="74" t="s">
        <v>199</v>
      </c>
      <c r="AM47" s="74" t="s">
        <v>199</v>
      </c>
      <c r="AN47" s="74" t="s">
        <v>199</v>
      </c>
      <c r="AO47" s="74" t="s">
        <v>199</v>
      </c>
      <c r="AP47" s="74" t="s">
        <v>199</v>
      </c>
      <c r="AQ47" s="74" t="s">
        <v>199</v>
      </c>
      <c r="AR47" s="74" t="s">
        <v>199</v>
      </c>
      <c r="AS47" s="74" t="s">
        <v>33</v>
      </c>
      <c r="AT47" s="74" t="s">
        <v>33</v>
      </c>
      <c r="AU47" s="74" t="s">
        <v>199</v>
      </c>
      <c r="AV47" s="74" t="s">
        <v>33</v>
      </c>
      <c r="AW47" s="74" t="s">
        <v>199</v>
      </c>
      <c r="AX47" s="74" t="s">
        <v>33</v>
      </c>
      <c r="AY47" s="74" t="s">
        <v>33</v>
      </c>
      <c r="AZ47" s="74" t="s">
        <v>33</v>
      </c>
      <c r="BA47" s="74" t="s">
        <v>33</v>
      </c>
      <c r="BB47" s="74" t="s">
        <v>33</v>
      </c>
      <c r="BC47" s="127"/>
      <c r="BD47" s="134" t="s">
        <v>200</v>
      </c>
      <c r="BE47" s="134" t="s">
        <v>199</v>
      </c>
      <c r="BF47" s="134" t="s">
        <v>200</v>
      </c>
      <c r="BG47" s="134" t="s">
        <v>174</v>
      </c>
      <c r="BH47" s="134" t="s">
        <v>200</v>
      </c>
      <c r="BI47" s="134" t="s">
        <v>199</v>
      </c>
      <c r="BJ47" s="134" t="s">
        <v>199</v>
      </c>
      <c r="BK47" s="134" t="s">
        <v>199</v>
      </c>
      <c r="BL47" s="134" t="s">
        <v>199</v>
      </c>
      <c r="BM47" s="134" t="s">
        <v>199</v>
      </c>
      <c r="BN47" s="134" t="s">
        <v>199</v>
      </c>
      <c r="BO47" s="134" t="s">
        <v>199</v>
      </c>
      <c r="BP47" s="134" t="s">
        <v>33</v>
      </c>
      <c r="BQ47" s="134" t="s">
        <v>33</v>
      </c>
      <c r="BR47" s="134" t="s">
        <v>33</v>
      </c>
      <c r="BS47" s="148" t="s">
        <v>33</v>
      </c>
      <c r="BT47" s="137"/>
      <c r="BU47" s="138">
        <v>10</v>
      </c>
      <c r="BV47" s="139">
        <v>40</v>
      </c>
      <c r="BW47" s="188">
        <v>2500</v>
      </c>
    </row>
    <row r="48" spans="1:75">
      <c r="A48" s="196">
        <v>282</v>
      </c>
      <c r="B48" s="21" t="s">
        <v>30</v>
      </c>
      <c r="C48" s="21" t="s">
        <v>50</v>
      </c>
      <c r="D48" s="21" t="s">
        <v>45</v>
      </c>
      <c r="E48" s="21" t="s">
        <v>119</v>
      </c>
      <c r="F48" s="21" t="s">
        <v>144</v>
      </c>
      <c r="G48" s="21" t="s">
        <v>165</v>
      </c>
      <c r="H48" s="21" t="s">
        <v>45</v>
      </c>
      <c r="I48" s="21" t="s">
        <v>45</v>
      </c>
      <c r="J48" s="43" t="s">
        <v>110</v>
      </c>
      <c r="K48" s="43" t="s">
        <v>199</v>
      </c>
      <c r="L48" s="48">
        <v>3200</v>
      </c>
      <c r="M48" s="60">
        <v>2900</v>
      </c>
      <c r="N48" s="60"/>
      <c r="O48" s="70"/>
      <c r="P48" s="71" t="s">
        <v>197</v>
      </c>
      <c r="Q48" s="74" t="s">
        <v>197</v>
      </c>
      <c r="R48" s="74" t="s">
        <v>9</v>
      </c>
      <c r="S48" s="74" t="s">
        <v>25</v>
      </c>
      <c r="T48" s="74" t="s">
        <v>17</v>
      </c>
      <c r="U48" s="70"/>
      <c r="V48" s="74" t="s">
        <v>199</v>
      </c>
      <c r="W48" s="74" t="s">
        <v>33</v>
      </c>
      <c r="X48" s="74" t="s">
        <v>33</v>
      </c>
      <c r="Y48" s="74" t="s">
        <v>33</v>
      </c>
      <c r="Z48" s="74" t="s">
        <v>33</v>
      </c>
      <c r="AA48" s="74" t="s">
        <v>33</v>
      </c>
      <c r="AB48" s="74" t="s">
        <v>199</v>
      </c>
      <c r="AC48" s="74" t="s">
        <v>199</v>
      </c>
      <c r="AD48" s="74" t="s">
        <v>199</v>
      </c>
      <c r="AE48" s="74" t="s">
        <v>199</v>
      </c>
      <c r="AF48" s="74" t="s">
        <v>33</v>
      </c>
      <c r="AG48" s="74" t="s">
        <v>199</v>
      </c>
      <c r="AH48" s="74" t="s">
        <v>199</v>
      </c>
      <c r="AI48" s="74" t="s">
        <v>199</v>
      </c>
      <c r="AJ48" s="74" t="s">
        <v>33</v>
      </c>
      <c r="AK48" s="74" t="s">
        <v>33</v>
      </c>
      <c r="AL48" s="74" t="s">
        <v>253</v>
      </c>
      <c r="AM48" s="74" t="s">
        <v>199</v>
      </c>
      <c r="AN48" s="74" t="s">
        <v>199</v>
      </c>
      <c r="AO48" s="74" t="s">
        <v>33</v>
      </c>
      <c r="AP48" s="74" t="s">
        <v>200</v>
      </c>
      <c r="AQ48" s="74" t="s">
        <v>200</v>
      </c>
      <c r="AR48" s="74" t="s">
        <v>253</v>
      </c>
      <c r="AS48" s="74" t="s">
        <v>199</v>
      </c>
      <c r="AT48" s="74" t="s">
        <v>199</v>
      </c>
      <c r="AU48" s="74" t="s">
        <v>199</v>
      </c>
      <c r="AV48" s="74" t="s">
        <v>199</v>
      </c>
      <c r="AW48" s="74" t="s">
        <v>199</v>
      </c>
      <c r="AX48" s="74" t="s">
        <v>33</v>
      </c>
      <c r="AY48" s="74" t="s">
        <v>33</v>
      </c>
      <c r="AZ48" s="74" t="s">
        <v>199</v>
      </c>
      <c r="BA48" s="74" t="s">
        <v>199</v>
      </c>
      <c r="BB48" s="74" t="s">
        <v>199</v>
      </c>
      <c r="BC48" s="127"/>
      <c r="BD48" s="157"/>
      <c r="BE48" s="157"/>
      <c r="BF48" s="157"/>
      <c r="BG48" s="157"/>
      <c r="BH48" s="157"/>
      <c r="BI48" s="157"/>
      <c r="BJ48" s="157"/>
      <c r="BK48" s="157"/>
      <c r="BL48" s="157"/>
      <c r="BM48" s="157"/>
      <c r="BN48" s="157"/>
      <c r="BO48" s="157"/>
      <c r="BP48" s="157"/>
      <c r="BQ48" s="157"/>
      <c r="BR48" s="157"/>
      <c r="BS48" s="156"/>
      <c r="BT48" s="137"/>
      <c r="BU48" s="142"/>
      <c r="BV48" s="139"/>
      <c r="BW48" s="188"/>
    </row>
    <row r="49" spans="1:75">
      <c r="A49" s="196">
        <v>403</v>
      </c>
      <c r="B49" s="107">
        <v>35</v>
      </c>
      <c r="C49" s="21" t="s">
        <v>49</v>
      </c>
      <c r="D49" s="21" t="s">
        <v>45</v>
      </c>
      <c r="E49" s="21" t="s">
        <v>160</v>
      </c>
      <c r="F49" s="21" t="s">
        <v>43</v>
      </c>
      <c r="G49" s="21" t="s">
        <v>161</v>
      </c>
      <c r="H49" s="21" t="s">
        <v>45</v>
      </c>
      <c r="I49" s="21" t="s">
        <v>45</v>
      </c>
      <c r="J49" s="43" t="s">
        <v>161</v>
      </c>
      <c r="K49" s="43" t="s">
        <v>198</v>
      </c>
      <c r="L49" s="48">
        <v>25300</v>
      </c>
      <c r="M49" s="60">
        <v>6500</v>
      </c>
      <c r="N49" s="60"/>
      <c r="O49" s="65"/>
      <c r="P49" s="71" t="s">
        <v>38</v>
      </c>
      <c r="Q49" s="74" t="s">
        <v>9</v>
      </c>
      <c r="R49" s="74" t="s">
        <v>18</v>
      </c>
      <c r="S49" s="74" t="s">
        <v>36</v>
      </c>
      <c r="T49" s="74" t="s">
        <v>36</v>
      </c>
      <c r="U49" s="65"/>
      <c r="V49" s="74" t="s">
        <v>199</v>
      </c>
      <c r="W49" s="74" t="s">
        <v>199</v>
      </c>
      <c r="X49" s="74" t="s">
        <v>199</v>
      </c>
      <c r="Y49" s="74" t="s">
        <v>199</v>
      </c>
      <c r="Z49" s="74" t="s">
        <v>199</v>
      </c>
      <c r="AA49" s="74" t="s">
        <v>199</v>
      </c>
      <c r="AB49" s="74" t="s">
        <v>199</v>
      </c>
      <c r="AC49" s="15" t="s">
        <v>200</v>
      </c>
      <c r="AD49" s="15" t="s">
        <v>200</v>
      </c>
      <c r="AE49" s="15" t="s">
        <v>199</v>
      </c>
      <c r="AF49" s="15" t="s">
        <v>199</v>
      </c>
      <c r="AG49" s="15" t="s">
        <v>200</v>
      </c>
      <c r="AH49" s="15" t="s">
        <v>174</v>
      </c>
      <c r="AI49" s="15" t="s">
        <v>174</v>
      </c>
      <c r="AJ49" s="15" t="s">
        <v>174</v>
      </c>
      <c r="AK49" s="15" t="s">
        <v>200</v>
      </c>
      <c r="AL49" s="15" t="s">
        <v>174</v>
      </c>
      <c r="AM49" s="15" t="s">
        <v>199</v>
      </c>
      <c r="AN49" s="15" t="s">
        <v>199</v>
      </c>
      <c r="AO49" s="15" t="s">
        <v>199</v>
      </c>
      <c r="AP49" s="15" t="s">
        <v>200</v>
      </c>
      <c r="AQ49" s="15" t="s">
        <v>200</v>
      </c>
      <c r="AR49" s="15" t="s">
        <v>200</v>
      </c>
      <c r="AS49" s="15" t="s">
        <v>200</v>
      </c>
      <c r="AT49" s="15" t="s">
        <v>199</v>
      </c>
      <c r="AU49" s="15" t="s">
        <v>199</v>
      </c>
      <c r="AV49" s="15" t="s">
        <v>199</v>
      </c>
      <c r="AW49" s="15" t="s">
        <v>200</v>
      </c>
      <c r="AX49" s="15" t="s">
        <v>199</v>
      </c>
      <c r="AY49" s="15" t="s">
        <v>33</v>
      </c>
      <c r="AZ49" s="15" t="s">
        <v>199</v>
      </c>
      <c r="BA49" s="15" t="s">
        <v>200</v>
      </c>
      <c r="BB49" s="15" t="s">
        <v>33</v>
      </c>
      <c r="BC49" s="127"/>
      <c r="BD49" s="170" t="s">
        <v>199</v>
      </c>
      <c r="BE49" s="170" t="s">
        <v>199</v>
      </c>
      <c r="BF49" s="170" t="s">
        <v>200</v>
      </c>
      <c r="BG49" s="170" t="s">
        <v>200</v>
      </c>
      <c r="BH49" s="170" t="s">
        <v>200</v>
      </c>
      <c r="BI49" s="170" t="s">
        <v>33</v>
      </c>
      <c r="BJ49" s="170" t="s">
        <v>33</v>
      </c>
      <c r="BK49" s="170" t="s">
        <v>33</v>
      </c>
      <c r="BL49" s="170" t="s">
        <v>33</v>
      </c>
      <c r="BM49" s="170" t="s">
        <v>33</v>
      </c>
      <c r="BN49" s="170" t="s">
        <v>199</v>
      </c>
      <c r="BO49" s="170" t="s">
        <v>200</v>
      </c>
      <c r="BP49" s="170" t="s">
        <v>200</v>
      </c>
      <c r="BQ49" s="170" t="s">
        <v>33</v>
      </c>
      <c r="BR49" s="171" t="s">
        <v>33</v>
      </c>
      <c r="BS49" s="171" t="s">
        <v>199</v>
      </c>
      <c r="BT49" s="141"/>
      <c r="BU49" s="138">
        <v>4</v>
      </c>
      <c r="BV49" s="19">
        <v>75</v>
      </c>
      <c r="BW49" s="188">
        <v>2500</v>
      </c>
    </row>
    <row r="50" spans="1:75">
      <c r="A50" s="196">
        <v>404</v>
      </c>
      <c r="B50" s="209" t="s">
        <v>16</v>
      </c>
      <c r="C50" s="209" t="s">
        <v>34</v>
      </c>
      <c r="D50" s="209" t="s">
        <v>45</v>
      </c>
      <c r="E50" s="209" t="s">
        <v>122</v>
      </c>
      <c r="F50" s="209" t="s">
        <v>48</v>
      </c>
      <c r="G50" s="209" t="s">
        <v>72</v>
      </c>
      <c r="H50" s="209" t="s">
        <v>45</v>
      </c>
      <c r="I50" s="209" t="s">
        <v>45</v>
      </c>
      <c r="J50" s="41" t="s">
        <v>123</v>
      </c>
      <c r="K50" s="41" t="s">
        <v>34</v>
      </c>
      <c r="L50" s="51">
        <v>8800</v>
      </c>
      <c r="M50" s="59">
        <v>7000</v>
      </c>
      <c r="N50" s="59"/>
      <c r="O50" s="67"/>
      <c r="P50" s="71" t="s">
        <v>45</v>
      </c>
      <c r="Q50" s="74" t="s">
        <v>45</v>
      </c>
      <c r="R50" s="74" t="s">
        <v>17</v>
      </c>
      <c r="S50" s="74" t="s">
        <v>9</v>
      </c>
      <c r="T50" s="74" t="s">
        <v>9</v>
      </c>
      <c r="U50" s="67"/>
      <c r="V50" s="74" t="s">
        <v>200</v>
      </c>
      <c r="W50" s="74" t="s">
        <v>199</v>
      </c>
      <c r="X50" s="74" t="s">
        <v>199</v>
      </c>
      <c r="Y50" s="74" t="s">
        <v>199</v>
      </c>
      <c r="Z50" s="74" t="s">
        <v>200</v>
      </c>
      <c r="AA50" s="74" t="s">
        <v>199</v>
      </c>
      <c r="AB50" s="74" t="s">
        <v>200</v>
      </c>
      <c r="AC50" s="14" t="s">
        <v>199</v>
      </c>
      <c r="AD50" s="14" t="s">
        <v>199</v>
      </c>
      <c r="AE50" s="14" t="s">
        <v>200</v>
      </c>
      <c r="AF50" s="14" t="s">
        <v>199</v>
      </c>
      <c r="AG50" s="14" t="s">
        <v>200</v>
      </c>
      <c r="AH50" s="14" t="s">
        <v>200</v>
      </c>
      <c r="AI50" s="14" t="s">
        <v>200</v>
      </c>
      <c r="AJ50" s="14" t="s">
        <v>200</v>
      </c>
      <c r="AK50" s="14" t="s">
        <v>200</v>
      </c>
      <c r="AL50" s="14" t="s">
        <v>253</v>
      </c>
      <c r="AM50" s="14" t="s">
        <v>199</v>
      </c>
      <c r="AN50" s="14" t="s">
        <v>33</v>
      </c>
      <c r="AO50" s="14" t="s">
        <v>199</v>
      </c>
      <c r="AP50" s="14" t="s">
        <v>253</v>
      </c>
      <c r="AQ50" s="14" t="s">
        <v>253</v>
      </c>
      <c r="AR50" s="14" t="s">
        <v>253</v>
      </c>
      <c r="AS50" s="14" t="s">
        <v>253</v>
      </c>
      <c r="AT50" s="14" t="s">
        <v>199</v>
      </c>
      <c r="AU50" s="14" t="s">
        <v>33</v>
      </c>
      <c r="AV50" s="14" t="s">
        <v>200</v>
      </c>
      <c r="AW50" s="14" t="s">
        <v>199</v>
      </c>
      <c r="AX50" s="14" t="s">
        <v>199</v>
      </c>
      <c r="AY50" s="14" t="s">
        <v>199</v>
      </c>
      <c r="AZ50" s="14" t="s">
        <v>200</v>
      </c>
      <c r="BA50" s="14" t="s">
        <v>200</v>
      </c>
      <c r="BB50" s="14" t="s">
        <v>199</v>
      </c>
      <c r="BC50" s="127"/>
      <c r="BD50" s="130" t="s">
        <v>33</v>
      </c>
      <c r="BE50" s="130" t="s">
        <v>199</v>
      </c>
      <c r="BF50" s="130" t="s">
        <v>45</v>
      </c>
      <c r="BG50" s="130" t="s">
        <v>174</v>
      </c>
      <c r="BH50" s="130" t="s">
        <v>199</v>
      </c>
      <c r="BI50" s="130" t="s">
        <v>253</v>
      </c>
      <c r="BJ50" s="130" t="s">
        <v>200</v>
      </c>
      <c r="BK50" s="130" t="s">
        <v>33</v>
      </c>
      <c r="BL50" s="130" t="s">
        <v>33</v>
      </c>
      <c r="BM50" s="130" t="s">
        <v>199</v>
      </c>
      <c r="BN50" s="130" t="s">
        <v>200</v>
      </c>
      <c r="BO50" s="130" t="s">
        <v>33</v>
      </c>
      <c r="BP50" s="130" t="s">
        <v>200</v>
      </c>
      <c r="BQ50" s="130" t="s">
        <v>199</v>
      </c>
      <c r="BR50" s="130" t="s">
        <v>199</v>
      </c>
      <c r="BS50" s="149" t="s">
        <v>199</v>
      </c>
      <c r="BT50" s="132"/>
      <c r="BU50" s="150">
        <v>2</v>
      </c>
      <c r="BV50" s="143">
        <v>30</v>
      </c>
      <c r="BW50" s="190">
        <v>1500</v>
      </c>
    </row>
    <row r="51" spans="1:75">
      <c r="A51" s="196">
        <v>417</v>
      </c>
      <c r="B51" s="21" t="s">
        <v>16</v>
      </c>
      <c r="C51" s="21" t="s">
        <v>17</v>
      </c>
      <c r="D51" s="21" t="s">
        <v>45</v>
      </c>
      <c r="E51" s="21" t="s">
        <v>154</v>
      </c>
      <c r="F51" s="21" t="s">
        <v>108</v>
      </c>
      <c r="G51" s="21" t="s">
        <v>108</v>
      </c>
      <c r="H51" s="21" t="s">
        <v>155</v>
      </c>
      <c r="I51" s="21" t="s">
        <v>156</v>
      </c>
      <c r="J51" s="42" t="s">
        <v>123</v>
      </c>
      <c r="K51" s="42" t="s">
        <v>202</v>
      </c>
      <c r="L51" s="47">
        <v>14650</v>
      </c>
      <c r="M51" s="60">
        <v>7900</v>
      </c>
      <c r="N51" s="60"/>
      <c r="O51" s="70"/>
      <c r="P51" s="71" t="s">
        <v>45</v>
      </c>
      <c r="Q51" s="74" t="s">
        <v>174</v>
      </c>
      <c r="R51" s="74" t="s">
        <v>24</v>
      </c>
      <c r="S51" s="74" t="s">
        <v>9</v>
      </c>
      <c r="T51" s="74" t="s">
        <v>75</v>
      </c>
      <c r="U51" s="70"/>
      <c r="V51" s="95" t="s">
        <v>199</v>
      </c>
      <c r="W51" s="95" t="s">
        <v>199</v>
      </c>
      <c r="X51" s="95" t="s">
        <v>199</v>
      </c>
      <c r="Y51" s="95" t="s">
        <v>199</v>
      </c>
      <c r="Z51" s="95" t="s">
        <v>33</v>
      </c>
      <c r="AA51" s="95" t="s">
        <v>199</v>
      </c>
      <c r="AB51" s="95" t="s">
        <v>200</v>
      </c>
      <c r="AC51" s="21" t="s">
        <v>199</v>
      </c>
      <c r="AD51" s="21" t="s">
        <v>199</v>
      </c>
      <c r="AE51" s="21" t="s">
        <v>199</v>
      </c>
      <c r="AF51" s="21" t="s">
        <v>199</v>
      </c>
      <c r="AG51" s="21" t="s">
        <v>174</v>
      </c>
      <c r="AH51" s="21" t="s">
        <v>174</v>
      </c>
      <c r="AI51" s="21" t="s">
        <v>200</v>
      </c>
      <c r="AJ51" s="21" t="s">
        <v>200</v>
      </c>
      <c r="AK51" s="21" t="s">
        <v>200</v>
      </c>
      <c r="AL51" s="21" t="s">
        <v>199</v>
      </c>
      <c r="AM51" s="21" t="s">
        <v>199</v>
      </c>
      <c r="AN51" s="21" t="s">
        <v>199</v>
      </c>
      <c r="AO51" s="21" t="s">
        <v>200</v>
      </c>
      <c r="AP51" s="21" t="s">
        <v>200</v>
      </c>
      <c r="AQ51" s="21" t="s">
        <v>200</v>
      </c>
      <c r="AR51" s="21" t="s">
        <v>45</v>
      </c>
      <c r="AS51" s="21" t="s">
        <v>200</v>
      </c>
      <c r="AT51" s="21" t="s">
        <v>199</v>
      </c>
      <c r="AU51" s="21" t="s">
        <v>199</v>
      </c>
      <c r="AV51" s="21" t="s">
        <v>199</v>
      </c>
      <c r="AW51" s="21" t="s">
        <v>199</v>
      </c>
      <c r="AX51" s="21" t="s">
        <v>33</v>
      </c>
      <c r="AY51" s="21" t="s">
        <v>33</v>
      </c>
      <c r="AZ51" s="21" t="s">
        <v>199</v>
      </c>
      <c r="BA51" s="21" t="s">
        <v>199</v>
      </c>
      <c r="BB51" s="74" t="s">
        <v>199</v>
      </c>
      <c r="BC51" s="127"/>
      <c r="BD51" s="157" t="s">
        <v>199</v>
      </c>
      <c r="BE51" s="157" t="s">
        <v>200</v>
      </c>
      <c r="BF51" s="157" t="s">
        <v>174</v>
      </c>
      <c r="BG51" s="157" t="s">
        <v>174</v>
      </c>
      <c r="BH51" s="157" t="s">
        <v>174</v>
      </c>
      <c r="BI51" s="157" t="s">
        <v>200</v>
      </c>
      <c r="BJ51" s="157" t="s">
        <v>199</v>
      </c>
      <c r="BK51" s="157" t="s">
        <v>33</v>
      </c>
      <c r="BL51" s="157" t="s">
        <v>33</v>
      </c>
      <c r="BM51" s="157" t="s">
        <v>33</v>
      </c>
      <c r="BN51" s="157" t="s">
        <v>253</v>
      </c>
      <c r="BO51" s="157" t="s">
        <v>199</v>
      </c>
      <c r="BP51" s="157" t="s">
        <v>199</v>
      </c>
      <c r="BQ51" s="157" t="s">
        <v>199</v>
      </c>
      <c r="BR51" s="157" t="s">
        <v>199</v>
      </c>
      <c r="BS51" s="156" t="s">
        <v>199</v>
      </c>
      <c r="BT51" s="137"/>
      <c r="BU51" s="138">
        <v>10</v>
      </c>
      <c r="BV51" s="139">
        <v>70</v>
      </c>
      <c r="BW51" s="188">
        <v>6000</v>
      </c>
    </row>
    <row r="52" spans="1:75">
      <c r="A52" s="196">
        <v>418</v>
      </c>
      <c r="B52" s="21" t="s">
        <v>16</v>
      </c>
      <c r="C52" s="21" t="s">
        <v>34</v>
      </c>
      <c r="D52" s="21" t="s">
        <v>45</v>
      </c>
      <c r="E52" s="21" t="s">
        <v>144</v>
      </c>
      <c r="F52" s="21" t="s">
        <v>45</v>
      </c>
      <c r="G52" s="21" t="s">
        <v>45</v>
      </c>
      <c r="H52" s="21" t="s">
        <v>45</v>
      </c>
      <c r="I52" s="21" t="s">
        <v>144</v>
      </c>
      <c r="J52" s="43" t="s">
        <v>13</v>
      </c>
      <c r="K52" s="43" t="s">
        <v>199</v>
      </c>
      <c r="L52" s="48">
        <v>4700</v>
      </c>
      <c r="M52" s="60">
        <v>4000</v>
      </c>
      <c r="N52" s="60"/>
      <c r="O52" s="65"/>
      <c r="P52" s="268" t="s">
        <v>45</v>
      </c>
      <c r="Q52" s="273" t="s">
        <v>36</v>
      </c>
      <c r="R52" s="273" t="s">
        <v>9</v>
      </c>
      <c r="S52" s="273" t="s">
        <v>75</v>
      </c>
      <c r="T52" s="277" t="s">
        <v>25</v>
      </c>
      <c r="U52" s="65"/>
      <c r="V52" s="74" t="s">
        <v>199</v>
      </c>
      <c r="W52" s="74" t="s">
        <v>33</v>
      </c>
      <c r="X52" s="74" t="s">
        <v>33</v>
      </c>
      <c r="Y52" s="74" t="s">
        <v>33</v>
      </c>
      <c r="Z52" s="74" t="s">
        <v>200</v>
      </c>
      <c r="AA52" s="74" t="s">
        <v>199</v>
      </c>
      <c r="AB52" s="74" t="s">
        <v>199</v>
      </c>
      <c r="AC52" s="15" t="s">
        <v>199</v>
      </c>
      <c r="AD52" s="15" t="s">
        <v>33</v>
      </c>
      <c r="AE52" s="15" t="s">
        <v>199</v>
      </c>
      <c r="AF52" s="15" t="s">
        <v>200</v>
      </c>
      <c r="AG52" s="15" t="s">
        <v>200</v>
      </c>
      <c r="AH52" s="15" t="s">
        <v>200</v>
      </c>
      <c r="AI52" s="15" t="s">
        <v>200</v>
      </c>
      <c r="AJ52" s="15" t="s">
        <v>200</v>
      </c>
      <c r="AK52" s="15" t="s">
        <v>200</v>
      </c>
      <c r="AL52" s="15" t="s">
        <v>253</v>
      </c>
      <c r="AM52" s="15" t="s">
        <v>199</v>
      </c>
      <c r="AN52" s="15" t="s">
        <v>199</v>
      </c>
      <c r="AO52" s="15" t="s">
        <v>199</v>
      </c>
      <c r="AP52" s="15" t="s">
        <v>253</v>
      </c>
      <c r="AQ52" s="15" t="s">
        <v>253</v>
      </c>
      <c r="AR52" s="15" t="s">
        <v>253</v>
      </c>
      <c r="AS52" s="15" t="s">
        <v>253</v>
      </c>
      <c r="AT52" s="15" t="s">
        <v>199</v>
      </c>
      <c r="AU52" s="15" t="s">
        <v>199</v>
      </c>
      <c r="AV52" s="15" t="s">
        <v>199</v>
      </c>
      <c r="AW52" s="15" t="s">
        <v>200</v>
      </c>
      <c r="AX52" s="15" t="s">
        <v>199</v>
      </c>
      <c r="AY52" s="15" t="s">
        <v>33</v>
      </c>
      <c r="AZ52" s="15" t="s">
        <v>33</v>
      </c>
      <c r="BA52" s="15" t="s">
        <v>200</v>
      </c>
      <c r="BB52" s="15" t="s">
        <v>33</v>
      </c>
      <c r="BC52" s="127"/>
      <c r="BD52" s="15" t="s">
        <v>200</v>
      </c>
      <c r="BE52" s="15" t="s">
        <v>33</v>
      </c>
      <c r="BF52" s="15" t="s">
        <v>200</v>
      </c>
      <c r="BG52" s="15" t="s">
        <v>45</v>
      </c>
      <c r="BH52" s="15" t="s">
        <v>33</v>
      </c>
      <c r="BI52" s="15" t="s">
        <v>45</v>
      </c>
      <c r="BJ52" s="15" t="s">
        <v>33</v>
      </c>
      <c r="BK52" s="15" t="s">
        <v>33</v>
      </c>
      <c r="BL52" s="15" t="s">
        <v>33</v>
      </c>
      <c r="BM52" s="15" t="s">
        <v>33</v>
      </c>
      <c r="BN52" s="15" t="s">
        <v>199</v>
      </c>
      <c r="BO52" s="15" t="s">
        <v>33</v>
      </c>
      <c r="BP52" s="15" t="s">
        <v>200</v>
      </c>
      <c r="BQ52" s="15" t="s">
        <v>199</v>
      </c>
      <c r="BR52" s="15" t="s">
        <v>33</v>
      </c>
      <c r="BS52" s="167" t="s">
        <v>174</v>
      </c>
      <c r="BT52" s="141"/>
      <c r="BU52" s="138">
        <v>2</v>
      </c>
      <c r="BV52" s="19">
        <v>30</v>
      </c>
      <c r="BW52" s="189">
        <v>1000</v>
      </c>
    </row>
    <row r="53" spans="1:75">
      <c r="A53" s="196">
        <v>437</v>
      </c>
      <c r="B53" s="21" t="s">
        <v>14</v>
      </c>
      <c r="C53" s="21" t="s">
        <v>25</v>
      </c>
      <c r="D53" s="21" t="s">
        <v>88</v>
      </c>
      <c r="E53" s="21" t="s">
        <v>45</v>
      </c>
      <c r="F53" s="21" t="s">
        <v>88</v>
      </c>
      <c r="G53" s="21" t="s">
        <v>88</v>
      </c>
      <c r="H53" s="21" t="s">
        <v>45</v>
      </c>
      <c r="I53" s="21" t="s">
        <v>45</v>
      </c>
      <c r="J53" s="42" t="s">
        <v>89</v>
      </c>
      <c r="K53" s="42" t="s">
        <v>50</v>
      </c>
      <c r="L53" s="47">
        <v>136826</v>
      </c>
      <c r="M53" s="60">
        <v>12500</v>
      </c>
      <c r="N53" s="60">
        <v>5000</v>
      </c>
      <c r="O53" s="70"/>
      <c r="P53" s="71" t="s">
        <v>197</v>
      </c>
      <c r="Q53" s="74" t="s">
        <v>249</v>
      </c>
      <c r="R53" s="74" t="s">
        <v>196</v>
      </c>
      <c r="S53" s="74" t="s">
        <v>9</v>
      </c>
      <c r="T53" s="74" t="s">
        <v>255</v>
      </c>
      <c r="U53" s="70"/>
      <c r="V53" s="74" t="s">
        <v>253</v>
      </c>
      <c r="W53" s="74" t="s">
        <v>199</v>
      </c>
      <c r="X53" s="74" t="s">
        <v>45</v>
      </c>
      <c r="Y53" s="74" t="s">
        <v>45</v>
      </c>
      <c r="Z53" s="74" t="s">
        <v>174</v>
      </c>
      <c r="AA53" s="74" t="s">
        <v>200</v>
      </c>
      <c r="AB53" s="74" t="s">
        <v>253</v>
      </c>
      <c r="AC53" s="74" t="s">
        <v>253</v>
      </c>
      <c r="AD53" s="74" t="s">
        <v>199</v>
      </c>
      <c r="AE53" s="74" t="s">
        <v>199</v>
      </c>
      <c r="AF53" s="74" t="s">
        <v>33</v>
      </c>
      <c r="AG53" s="74" t="s">
        <v>253</v>
      </c>
      <c r="AH53" s="74" t="s">
        <v>253</v>
      </c>
      <c r="AI53" s="74" t="s">
        <v>253</v>
      </c>
      <c r="AJ53" s="74" t="s">
        <v>199</v>
      </c>
      <c r="AK53" s="74" t="s">
        <v>199</v>
      </c>
      <c r="AL53" s="74" t="s">
        <v>199</v>
      </c>
      <c r="AM53" s="74" t="s">
        <v>199</v>
      </c>
      <c r="AN53" s="74" t="s">
        <v>199</v>
      </c>
      <c r="AO53" s="74" t="s">
        <v>199</v>
      </c>
      <c r="AP53" s="74" t="s">
        <v>199</v>
      </c>
      <c r="AQ53" s="74" t="s">
        <v>199</v>
      </c>
      <c r="AR53" s="74" t="s">
        <v>199</v>
      </c>
      <c r="AS53" s="74" t="s">
        <v>199</v>
      </c>
      <c r="AT53" s="74" t="s">
        <v>199</v>
      </c>
      <c r="AU53" s="74" t="s">
        <v>199</v>
      </c>
      <c r="AV53" s="74" t="s">
        <v>199</v>
      </c>
      <c r="AW53" s="74" t="s">
        <v>199</v>
      </c>
      <c r="AX53" s="74" t="s">
        <v>200</v>
      </c>
      <c r="AY53" s="74" t="s">
        <v>33</v>
      </c>
      <c r="AZ53" s="74" t="s">
        <v>200</v>
      </c>
      <c r="BA53" s="74" t="s">
        <v>45</v>
      </c>
      <c r="BB53" s="74" t="s">
        <v>199</v>
      </c>
      <c r="BC53" s="127"/>
      <c r="BD53" s="134" t="s">
        <v>199</v>
      </c>
      <c r="BE53" s="134" t="s">
        <v>199</v>
      </c>
      <c r="BF53" s="134" t="s">
        <v>200</v>
      </c>
      <c r="BG53" s="134" t="s">
        <v>174</v>
      </c>
      <c r="BH53" s="134" t="s">
        <v>199</v>
      </c>
      <c r="BI53" s="134" t="s">
        <v>199</v>
      </c>
      <c r="BJ53" s="134" t="s">
        <v>199</v>
      </c>
      <c r="BK53" s="134" t="s">
        <v>33</v>
      </c>
      <c r="BL53" s="134" t="s">
        <v>199</v>
      </c>
      <c r="BM53" s="134" t="s">
        <v>199</v>
      </c>
      <c r="BN53" s="134" t="s">
        <v>33</v>
      </c>
      <c r="BO53" s="134" t="s">
        <v>199</v>
      </c>
      <c r="BP53" s="134" t="s">
        <v>199</v>
      </c>
      <c r="BQ53" s="134" t="s">
        <v>33</v>
      </c>
      <c r="BR53" s="134" t="s">
        <v>33</v>
      </c>
      <c r="BS53" s="148" t="s">
        <v>33</v>
      </c>
      <c r="BT53" s="137"/>
      <c r="BU53" s="138">
        <v>2</v>
      </c>
      <c r="BV53" s="139">
        <v>140</v>
      </c>
      <c r="BW53" s="188">
        <v>4000</v>
      </c>
    </row>
    <row r="54" spans="1:75">
      <c r="A54" s="198">
        <v>482</v>
      </c>
      <c r="B54" s="210">
        <v>15</v>
      </c>
      <c r="C54" s="210">
        <v>20</v>
      </c>
      <c r="D54" s="21">
        <v>0</v>
      </c>
      <c r="E54" s="210">
        <f>180*15</f>
        <v>2700</v>
      </c>
      <c r="F54" s="21" t="s">
        <v>45</v>
      </c>
      <c r="G54" s="21" t="s">
        <v>119</v>
      </c>
      <c r="H54" s="21" t="s">
        <v>45</v>
      </c>
      <c r="I54" s="21" t="s">
        <v>45</v>
      </c>
      <c r="J54" s="43" t="s">
        <v>110</v>
      </c>
      <c r="K54" s="43" t="s">
        <v>199</v>
      </c>
      <c r="L54" s="48">
        <v>7100</v>
      </c>
      <c r="M54" s="60">
        <v>6000</v>
      </c>
      <c r="N54" s="60"/>
      <c r="O54" s="65"/>
      <c r="P54" s="71">
        <v>10</v>
      </c>
      <c r="Q54" s="72">
        <v>90</v>
      </c>
      <c r="R54" s="72">
        <v>10</v>
      </c>
      <c r="S54" s="72">
        <v>80</v>
      </c>
      <c r="T54" s="72">
        <v>70</v>
      </c>
      <c r="U54" s="65"/>
      <c r="V54" s="72">
        <v>2</v>
      </c>
      <c r="W54" s="72">
        <v>1</v>
      </c>
      <c r="X54" s="72">
        <v>2</v>
      </c>
      <c r="Y54" s="72">
        <v>1</v>
      </c>
      <c r="Z54" s="72">
        <v>2</v>
      </c>
      <c r="AA54" s="72">
        <v>2</v>
      </c>
      <c r="AB54" s="72">
        <v>2</v>
      </c>
      <c r="AC54" s="16">
        <v>1</v>
      </c>
      <c r="AD54" s="16">
        <v>3</v>
      </c>
      <c r="AE54" s="16">
        <v>1</v>
      </c>
      <c r="AF54" s="16">
        <v>1</v>
      </c>
      <c r="AG54" s="16">
        <v>1</v>
      </c>
      <c r="AH54" s="16">
        <v>1</v>
      </c>
      <c r="AI54" s="16">
        <v>1</v>
      </c>
      <c r="AJ54" s="16">
        <v>1</v>
      </c>
      <c r="AK54" s="16">
        <v>2</v>
      </c>
      <c r="AL54" s="16">
        <v>2</v>
      </c>
      <c r="AM54" s="16">
        <v>3</v>
      </c>
      <c r="AN54" s="16">
        <v>3</v>
      </c>
      <c r="AO54" s="16">
        <v>2</v>
      </c>
      <c r="AP54" s="16">
        <v>2</v>
      </c>
      <c r="AQ54" s="16">
        <v>2</v>
      </c>
      <c r="AR54" s="16">
        <v>99</v>
      </c>
      <c r="AS54" s="16">
        <v>99</v>
      </c>
      <c r="AT54" s="16">
        <v>2</v>
      </c>
      <c r="AU54" s="16">
        <v>1</v>
      </c>
      <c r="AV54" s="16">
        <v>2</v>
      </c>
      <c r="AW54" s="16">
        <v>2</v>
      </c>
      <c r="AX54" s="16">
        <v>3</v>
      </c>
      <c r="AY54" s="16">
        <v>4</v>
      </c>
      <c r="AZ54" s="16">
        <v>2</v>
      </c>
      <c r="BA54" s="16">
        <v>1</v>
      </c>
      <c r="BB54" s="16">
        <v>3</v>
      </c>
      <c r="BC54" s="127"/>
      <c r="BD54" s="168" t="s">
        <v>199</v>
      </c>
      <c r="BE54" s="168" t="s">
        <v>200</v>
      </c>
      <c r="BF54" s="168" t="s">
        <v>174</v>
      </c>
      <c r="BG54" s="168" t="s">
        <v>45</v>
      </c>
      <c r="BH54" s="168" t="s">
        <v>200</v>
      </c>
      <c r="BI54" s="168" t="s">
        <v>199</v>
      </c>
      <c r="BJ54" s="168" t="s">
        <v>199</v>
      </c>
      <c r="BK54" s="168" t="s">
        <v>33</v>
      </c>
      <c r="BL54" s="168" t="s">
        <v>33</v>
      </c>
      <c r="BM54" s="168" t="s">
        <v>199</v>
      </c>
      <c r="BN54" s="168" t="s">
        <v>33</v>
      </c>
      <c r="BO54" s="168" t="s">
        <v>33</v>
      </c>
      <c r="BP54" s="168" t="s">
        <v>199</v>
      </c>
      <c r="BQ54" s="168" t="s">
        <v>199</v>
      </c>
      <c r="BR54" s="168" t="s">
        <v>200</v>
      </c>
      <c r="BS54" s="167" t="s">
        <v>200</v>
      </c>
      <c r="BT54" s="141"/>
      <c r="BU54" s="138">
        <v>15</v>
      </c>
      <c r="BV54" s="19">
        <v>90</v>
      </c>
      <c r="BW54" s="189">
        <v>1500</v>
      </c>
    </row>
    <row r="55" spans="1:75">
      <c r="A55" s="198">
        <v>483</v>
      </c>
      <c r="B55" s="210">
        <v>10</v>
      </c>
      <c r="C55" s="210">
        <v>10</v>
      </c>
      <c r="D55" s="21">
        <v>0</v>
      </c>
      <c r="E55" s="21" t="s">
        <v>152</v>
      </c>
      <c r="F55" s="21" t="s">
        <v>153</v>
      </c>
      <c r="G55" s="210">
        <v>0</v>
      </c>
      <c r="H55" s="21" t="s">
        <v>18</v>
      </c>
      <c r="I55" s="210">
        <v>220</v>
      </c>
      <c r="J55" s="215">
        <v>220</v>
      </c>
      <c r="K55" s="43" t="s">
        <v>201</v>
      </c>
      <c r="L55" s="48">
        <v>9500</v>
      </c>
      <c r="M55" s="60">
        <v>4500</v>
      </c>
      <c r="N55" s="60"/>
      <c r="O55" s="65"/>
      <c r="P55" s="71">
        <v>50</v>
      </c>
      <c r="Q55" s="72">
        <v>90</v>
      </c>
      <c r="R55" s="72">
        <v>25</v>
      </c>
      <c r="S55" s="72">
        <v>100</v>
      </c>
      <c r="T55" s="72">
        <v>65</v>
      </c>
      <c r="U55" s="65"/>
      <c r="V55" s="72">
        <v>4</v>
      </c>
      <c r="W55" s="72">
        <v>3</v>
      </c>
      <c r="X55" s="72">
        <v>4</v>
      </c>
      <c r="Y55" s="72">
        <v>3</v>
      </c>
      <c r="Z55" s="72">
        <v>3</v>
      </c>
      <c r="AA55" s="72">
        <v>4</v>
      </c>
      <c r="AB55" s="72">
        <v>4</v>
      </c>
      <c r="AC55" s="16">
        <v>2</v>
      </c>
      <c r="AD55" s="16">
        <v>3</v>
      </c>
      <c r="AE55" s="16">
        <v>2</v>
      </c>
      <c r="AF55" s="16">
        <v>4</v>
      </c>
      <c r="AG55" s="16">
        <v>4</v>
      </c>
      <c r="AH55" s="16">
        <v>3</v>
      </c>
      <c r="AI55" s="16">
        <v>3</v>
      </c>
      <c r="AJ55" s="16">
        <v>3</v>
      </c>
      <c r="AK55" s="16">
        <v>4</v>
      </c>
      <c r="AL55" s="16">
        <v>3</v>
      </c>
      <c r="AM55" s="16">
        <v>3</v>
      </c>
      <c r="AN55" s="16">
        <v>4</v>
      </c>
      <c r="AO55" s="16">
        <v>3</v>
      </c>
      <c r="AP55" s="16">
        <v>3</v>
      </c>
      <c r="AQ55" s="16">
        <v>3</v>
      </c>
      <c r="AR55" s="16">
        <v>99</v>
      </c>
      <c r="AS55" s="16">
        <v>99</v>
      </c>
      <c r="AT55" s="16">
        <v>4</v>
      </c>
      <c r="AU55" s="16">
        <v>4</v>
      </c>
      <c r="AV55" s="16">
        <v>3</v>
      </c>
      <c r="AW55" s="16">
        <v>4</v>
      </c>
      <c r="AX55" s="16">
        <v>4</v>
      </c>
      <c r="AY55" s="16">
        <v>4</v>
      </c>
      <c r="AZ55" s="16">
        <v>3</v>
      </c>
      <c r="BA55" s="16">
        <v>3</v>
      </c>
      <c r="BB55" s="16">
        <v>4</v>
      </c>
      <c r="BC55" s="127"/>
      <c r="BD55" s="168" t="s">
        <v>33</v>
      </c>
      <c r="BE55" s="168" t="s">
        <v>33</v>
      </c>
      <c r="BF55" s="168" t="s">
        <v>33</v>
      </c>
      <c r="BG55" s="168" t="s">
        <v>33</v>
      </c>
      <c r="BH55" s="168" t="s">
        <v>199</v>
      </c>
      <c r="BI55" s="168" t="s">
        <v>200</v>
      </c>
      <c r="BJ55" s="168" t="s">
        <v>200</v>
      </c>
      <c r="BK55" s="168" t="s">
        <v>33</v>
      </c>
      <c r="BL55" s="168" t="s">
        <v>33</v>
      </c>
      <c r="BM55" s="168" t="s">
        <v>33</v>
      </c>
      <c r="BN55" s="168" t="s">
        <v>33</v>
      </c>
      <c r="BO55" s="168" t="s">
        <v>199</v>
      </c>
      <c r="BP55" s="168" t="s">
        <v>200</v>
      </c>
      <c r="BQ55" s="168" t="s">
        <v>33</v>
      </c>
      <c r="BR55" s="168" t="s">
        <v>33</v>
      </c>
      <c r="BS55" s="167" t="s">
        <v>33</v>
      </c>
      <c r="BT55" s="141"/>
      <c r="BU55" s="138">
        <v>3</v>
      </c>
      <c r="BV55" s="19">
        <v>45</v>
      </c>
      <c r="BW55" s="189">
        <v>2000</v>
      </c>
    </row>
    <row r="56" spans="1:75">
      <c r="A56" s="197">
        <v>599</v>
      </c>
      <c r="B56" s="34">
        <v>25</v>
      </c>
      <c r="C56" s="209"/>
      <c r="D56" s="811">
        <v>0</v>
      </c>
      <c r="E56" s="815">
        <v>3900</v>
      </c>
      <c r="F56" s="34">
        <v>0</v>
      </c>
      <c r="G56" s="34">
        <v>3900</v>
      </c>
      <c r="H56" s="34">
        <v>0</v>
      </c>
      <c r="I56" s="816">
        <v>0</v>
      </c>
      <c r="J56" s="34">
        <v>150</v>
      </c>
      <c r="K56" s="44">
        <v>7</v>
      </c>
      <c r="L56" s="34">
        <v>7960</v>
      </c>
      <c r="M56" s="61">
        <v>5000</v>
      </c>
      <c r="N56" s="61"/>
      <c r="O56" s="263"/>
      <c r="P56" s="88">
        <v>10</v>
      </c>
      <c r="Q56" s="272">
        <v>90</v>
      </c>
      <c r="R56" s="272">
        <v>60</v>
      </c>
      <c r="S56" s="272">
        <v>80</v>
      </c>
      <c r="T56" s="89">
        <v>80</v>
      </c>
      <c r="U56" s="67"/>
      <c r="V56" s="72">
        <v>3</v>
      </c>
      <c r="W56" s="72">
        <v>2</v>
      </c>
      <c r="X56" s="73">
        <v>3</v>
      </c>
      <c r="Y56" s="73">
        <v>3</v>
      </c>
      <c r="Z56" s="73">
        <v>3</v>
      </c>
      <c r="AA56" s="73">
        <v>3</v>
      </c>
      <c r="AB56" s="73">
        <v>3</v>
      </c>
      <c r="AC56" s="90">
        <v>3</v>
      </c>
      <c r="AD56" s="90">
        <v>3</v>
      </c>
      <c r="AE56" s="90">
        <v>2</v>
      </c>
      <c r="AF56" s="90">
        <v>3</v>
      </c>
      <c r="AG56" s="90">
        <v>2</v>
      </c>
      <c r="AH56" s="90">
        <v>1</v>
      </c>
      <c r="AI56" s="90">
        <v>2</v>
      </c>
      <c r="AJ56" s="90">
        <v>2</v>
      </c>
      <c r="AK56" s="90">
        <v>3</v>
      </c>
      <c r="AL56" s="90">
        <v>2</v>
      </c>
      <c r="AM56" s="90">
        <v>2</v>
      </c>
      <c r="AN56" s="90">
        <v>3</v>
      </c>
      <c r="AO56" s="90">
        <v>3</v>
      </c>
      <c r="AP56" s="90">
        <v>3</v>
      </c>
      <c r="AQ56" s="90">
        <v>2</v>
      </c>
      <c r="AR56" s="90">
        <v>2</v>
      </c>
      <c r="AS56" s="90">
        <v>2</v>
      </c>
      <c r="AT56" s="90">
        <v>2</v>
      </c>
      <c r="AU56" s="90">
        <v>2</v>
      </c>
      <c r="AV56" s="90">
        <v>3</v>
      </c>
      <c r="AW56" s="90">
        <v>3</v>
      </c>
      <c r="AX56" s="90">
        <v>3</v>
      </c>
      <c r="AY56" s="90">
        <v>2</v>
      </c>
      <c r="AZ56" s="90">
        <v>2</v>
      </c>
      <c r="BA56" s="90">
        <v>1</v>
      </c>
      <c r="BB56" s="90">
        <v>2</v>
      </c>
      <c r="BC56" s="127"/>
      <c r="BD56" s="152"/>
      <c r="BE56" s="152"/>
      <c r="BF56" s="152"/>
      <c r="BG56" s="152"/>
      <c r="BH56" s="152"/>
      <c r="BI56" s="152"/>
      <c r="BJ56" s="152"/>
      <c r="BK56" s="152"/>
      <c r="BL56" s="152"/>
      <c r="BM56" s="152"/>
      <c r="BN56" s="152"/>
      <c r="BO56" s="152"/>
      <c r="BP56" s="152"/>
      <c r="BQ56" s="152"/>
      <c r="BR56" s="152"/>
      <c r="BS56" s="130"/>
      <c r="BT56" s="294"/>
      <c r="BU56" s="151"/>
      <c r="BV56" s="90"/>
      <c r="BW56" s="305"/>
    </row>
    <row r="57" spans="1:75">
      <c r="A57" s="197">
        <v>600</v>
      </c>
      <c r="B57" s="210">
        <v>40</v>
      </c>
      <c r="C57" s="21"/>
      <c r="D57" s="21">
        <v>0</v>
      </c>
      <c r="E57" s="210">
        <v>1840</v>
      </c>
      <c r="F57" s="210">
        <v>0</v>
      </c>
      <c r="G57" s="210">
        <v>0</v>
      </c>
      <c r="H57" s="210">
        <v>1840</v>
      </c>
      <c r="I57" s="210">
        <v>0</v>
      </c>
      <c r="J57" s="215">
        <v>46</v>
      </c>
      <c r="K57" s="43" t="s">
        <v>196</v>
      </c>
      <c r="L57" s="48">
        <v>5000</v>
      </c>
      <c r="M57" s="60">
        <v>5000</v>
      </c>
      <c r="N57" s="60"/>
      <c r="O57" s="65"/>
      <c r="P57" s="269" t="s">
        <v>45</v>
      </c>
      <c r="Q57" s="144"/>
      <c r="R57" s="144"/>
      <c r="S57" s="144"/>
      <c r="T57" s="144"/>
      <c r="U57" s="65"/>
      <c r="V57" s="119" t="s">
        <v>268</v>
      </c>
      <c r="W57" s="74"/>
      <c r="X57" s="74"/>
      <c r="Y57" s="74"/>
      <c r="Z57" s="74"/>
      <c r="AA57" s="74"/>
      <c r="AB57" s="74"/>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27"/>
      <c r="BD57" s="15"/>
      <c r="BE57" s="15"/>
      <c r="BF57" s="15"/>
      <c r="BG57" s="15"/>
      <c r="BH57" s="15"/>
      <c r="BI57" s="15"/>
      <c r="BJ57" s="15"/>
      <c r="BK57" s="15"/>
      <c r="BL57" s="15"/>
      <c r="BM57" s="15"/>
      <c r="BN57" s="15"/>
      <c r="BO57" s="15"/>
      <c r="BP57" s="15"/>
      <c r="BQ57" s="15"/>
      <c r="BR57" s="167"/>
      <c r="BS57" s="167"/>
      <c r="BT57" s="141"/>
      <c r="BU57" s="142"/>
      <c r="BV57" s="19"/>
      <c r="BW57" s="189"/>
    </row>
    <row r="58" spans="1:75">
      <c r="A58" s="197">
        <v>601</v>
      </c>
      <c r="B58" s="34">
        <v>10</v>
      </c>
      <c r="C58" s="209"/>
      <c r="D58" s="209">
        <v>0</v>
      </c>
      <c r="E58" s="34">
        <v>960</v>
      </c>
      <c r="F58" s="34">
        <v>0</v>
      </c>
      <c r="G58" s="34">
        <v>0</v>
      </c>
      <c r="H58" s="34">
        <v>560</v>
      </c>
      <c r="I58" s="34">
        <v>400</v>
      </c>
      <c r="J58" s="214">
        <v>96</v>
      </c>
      <c r="K58" s="41" t="s">
        <v>197</v>
      </c>
      <c r="L58" s="46">
        <v>6300</v>
      </c>
      <c r="M58" s="59">
        <v>4000</v>
      </c>
      <c r="N58" s="59"/>
      <c r="O58" s="67"/>
      <c r="P58" s="71">
        <v>20</v>
      </c>
      <c r="Q58" s="72">
        <v>60</v>
      </c>
      <c r="R58" s="72">
        <v>60</v>
      </c>
      <c r="S58" s="72">
        <v>25</v>
      </c>
      <c r="T58" s="72">
        <v>30</v>
      </c>
      <c r="U58" s="67"/>
      <c r="V58" s="74" t="s">
        <v>199</v>
      </c>
      <c r="W58" s="74" t="s">
        <v>199</v>
      </c>
      <c r="X58" s="74" t="s">
        <v>200</v>
      </c>
      <c r="Y58" s="74" t="s">
        <v>200</v>
      </c>
      <c r="Z58" s="74" t="s">
        <v>200</v>
      </c>
      <c r="AA58" s="74" t="s">
        <v>200</v>
      </c>
      <c r="AB58" s="74" t="s">
        <v>200</v>
      </c>
      <c r="AC58" s="14" t="s">
        <v>200</v>
      </c>
      <c r="AD58" s="14" t="s">
        <v>199</v>
      </c>
      <c r="AE58" s="14" t="s">
        <v>200</v>
      </c>
      <c r="AF58" s="14" t="s">
        <v>200</v>
      </c>
      <c r="AG58" s="14" t="s">
        <v>174</v>
      </c>
      <c r="AH58" s="14" t="s">
        <v>174</v>
      </c>
      <c r="AI58" s="14" t="s">
        <v>174</v>
      </c>
      <c r="AJ58" s="14" t="s">
        <v>200</v>
      </c>
      <c r="AK58" s="14" t="s">
        <v>200</v>
      </c>
      <c r="AL58" s="14" t="s">
        <v>253</v>
      </c>
      <c r="AM58" s="14" t="s">
        <v>200</v>
      </c>
      <c r="AN58" s="14" t="s">
        <v>200</v>
      </c>
      <c r="AO58" s="14" t="s">
        <v>199</v>
      </c>
      <c r="AP58" s="14" t="s">
        <v>200</v>
      </c>
      <c r="AQ58" s="14" t="s">
        <v>174</v>
      </c>
      <c r="AR58" s="14" t="s">
        <v>200</v>
      </c>
      <c r="AS58" s="14" t="s">
        <v>200</v>
      </c>
      <c r="AT58" s="14" t="s">
        <v>200</v>
      </c>
      <c r="AU58" s="14" t="s">
        <v>200</v>
      </c>
      <c r="AV58" s="14" t="s">
        <v>200</v>
      </c>
      <c r="AW58" s="14" t="s">
        <v>200</v>
      </c>
      <c r="AX58" s="14" t="s">
        <v>199</v>
      </c>
      <c r="AY58" s="14" t="s">
        <v>174</v>
      </c>
      <c r="AZ58" s="14" t="s">
        <v>200</v>
      </c>
      <c r="BA58" s="14" t="s">
        <v>200</v>
      </c>
      <c r="BB58" s="14" t="s">
        <v>199</v>
      </c>
      <c r="BC58" s="127"/>
      <c r="BD58" s="14"/>
      <c r="BE58" s="14"/>
      <c r="BF58" s="14"/>
      <c r="BG58" s="14"/>
      <c r="BH58" s="14"/>
      <c r="BI58" s="14"/>
      <c r="BJ58" s="14"/>
      <c r="BK58" s="14"/>
      <c r="BL58" s="14"/>
      <c r="BM58" s="14"/>
      <c r="BN58" s="14"/>
      <c r="BO58" s="14"/>
      <c r="BP58" s="14"/>
      <c r="BQ58" s="14"/>
      <c r="BR58" s="14"/>
      <c r="BS58" s="166"/>
      <c r="BT58" s="132"/>
      <c r="BU58" s="133"/>
      <c r="BV58" s="90"/>
      <c r="BW58" s="190"/>
    </row>
    <row r="59" spans="1:75">
      <c r="A59" s="196" t="s">
        <v>2</v>
      </c>
      <c r="B59" s="817">
        <v>30</v>
      </c>
      <c r="C59" s="817" t="s">
        <v>38</v>
      </c>
      <c r="D59" s="32" t="s">
        <v>28</v>
      </c>
      <c r="E59" s="818" t="s">
        <v>112</v>
      </c>
      <c r="F59" s="21" t="s">
        <v>114</v>
      </c>
      <c r="G59" s="21" t="s">
        <v>112</v>
      </c>
      <c r="H59" s="21" t="s">
        <v>87</v>
      </c>
      <c r="I59" s="21" t="s">
        <v>45</v>
      </c>
      <c r="J59" s="21" t="s">
        <v>117</v>
      </c>
      <c r="K59" s="42" t="s">
        <v>199</v>
      </c>
      <c r="L59" s="50">
        <v>5000</v>
      </c>
      <c r="M59" s="258">
        <v>5000</v>
      </c>
      <c r="N59" s="258">
        <v>2000</v>
      </c>
      <c r="O59" s="70"/>
      <c r="P59" s="92">
        <v>0</v>
      </c>
      <c r="Q59" s="270">
        <v>0.95</v>
      </c>
      <c r="R59" s="270">
        <v>0.15</v>
      </c>
      <c r="S59" s="274">
        <v>0.7</v>
      </c>
      <c r="T59" s="91">
        <v>0.7</v>
      </c>
      <c r="U59" s="70"/>
      <c r="V59" s="92">
        <v>2</v>
      </c>
      <c r="W59" s="278">
        <v>3</v>
      </c>
      <c r="X59" s="92">
        <v>3</v>
      </c>
      <c r="Y59" s="92">
        <v>2</v>
      </c>
      <c r="Z59" s="92">
        <v>3</v>
      </c>
      <c r="AA59" s="92">
        <v>3</v>
      </c>
      <c r="AB59" s="92">
        <v>99</v>
      </c>
      <c r="AC59" s="93">
        <v>2</v>
      </c>
      <c r="AD59" s="93">
        <v>3</v>
      </c>
      <c r="AE59" s="93">
        <v>2</v>
      </c>
      <c r="AF59" s="93">
        <v>3</v>
      </c>
      <c r="AG59" s="92">
        <v>99</v>
      </c>
      <c r="AH59" s="94">
        <v>2</v>
      </c>
      <c r="AI59" s="94">
        <v>2</v>
      </c>
      <c r="AJ59" s="74">
        <v>3</v>
      </c>
      <c r="AK59" s="71">
        <v>2</v>
      </c>
      <c r="AL59" s="71">
        <v>99</v>
      </c>
      <c r="AM59" s="71">
        <v>2</v>
      </c>
      <c r="AN59" s="71">
        <v>3</v>
      </c>
      <c r="AO59" s="95" t="s">
        <v>200</v>
      </c>
      <c r="AP59" s="95" t="s">
        <v>174</v>
      </c>
      <c r="AQ59" s="95" t="s">
        <v>200</v>
      </c>
      <c r="AR59" s="95" t="s">
        <v>253</v>
      </c>
      <c r="AS59" s="95" t="s">
        <v>253</v>
      </c>
      <c r="AT59" s="71">
        <v>4</v>
      </c>
      <c r="AU59" s="71">
        <v>3</v>
      </c>
      <c r="AV59" s="71">
        <v>3</v>
      </c>
      <c r="AW59" s="71">
        <v>3</v>
      </c>
      <c r="AX59" s="71">
        <v>4</v>
      </c>
      <c r="AY59" s="71">
        <v>3</v>
      </c>
      <c r="AZ59" s="71">
        <v>1</v>
      </c>
      <c r="BA59" s="71">
        <v>1</v>
      </c>
      <c r="BB59" s="71">
        <v>4</v>
      </c>
      <c r="BC59" s="127"/>
      <c r="BD59" s="95"/>
      <c r="BE59" s="107"/>
      <c r="BF59" s="107"/>
      <c r="BG59" s="158"/>
      <c r="BH59" s="159"/>
      <c r="BI59" s="15"/>
      <c r="BJ59" s="15"/>
      <c r="BK59" s="284"/>
      <c r="BL59" s="160"/>
      <c r="BM59" s="160"/>
      <c r="BN59" s="161"/>
      <c r="BO59" s="161"/>
      <c r="BP59" s="284"/>
      <c r="BQ59" s="162"/>
      <c r="BR59" s="245"/>
      <c r="BS59" s="287"/>
      <c r="BT59" s="291"/>
      <c r="BU59" s="297"/>
      <c r="BV59" s="163"/>
      <c r="BW59" s="301"/>
    </row>
    <row r="60" spans="1:75">
      <c r="A60" s="196" t="s">
        <v>7</v>
      </c>
      <c r="B60" s="21" t="s">
        <v>35</v>
      </c>
      <c r="C60" s="21" t="s">
        <v>16</v>
      </c>
      <c r="D60" s="21" t="s">
        <v>45</v>
      </c>
      <c r="E60" s="21" t="s">
        <v>140</v>
      </c>
      <c r="F60" s="21" t="s">
        <v>118</v>
      </c>
      <c r="G60" s="21" t="s">
        <v>70</v>
      </c>
      <c r="H60" s="21" t="s">
        <v>175</v>
      </c>
      <c r="I60" s="21" t="s">
        <v>102</v>
      </c>
      <c r="J60" s="43" t="s">
        <v>48</v>
      </c>
      <c r="K60" s="43" t="s">
        <v>204</v>
      </c>
      <c r="L60" s="48">
        <v>7400</v>
      </c>
      <c r="M60" s="60">
        <v>5000</v>
      </c>
      <c r="N60" s="60">
        <v>5000</v>
      </c>
      <c r="O60" s="70"/>
      <c r="P60" s="71"/>
      <c r="Q60" s="74"/>
      <c r="R60" s="74"/>
      <c r="S60" s="74"/>
      <c r="T60" s="74"/>
      <c r="U60" s="70"/>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127"/>
      <c r="BD60" s="157"/>
      <c r="BE60" s="157"/>
      <c r="BF60" s="157"/>
      <c r="BG60" s="157"/>
      <c r="BH60" s="157"/>
      <c r="BI60" s="157"/>
      <c r="BJ60" s="157"/>
      <c r="BK60" s="157"/>
      <c r="BL60" s="157"/>
      <c r="BM60" s="157"/>
      <c r="BN60" s="157"/>
      <c r="BO60" s="157"/>
      <c r="BP60" s="157"/>
      <c r="BQ60" s="157"/>
      <c r="BR60" s="157"/>
      <c r="BS60" s="156"/>
      <c r="BT60" s="137"/>
      <c r="BU60" s="142"/>
      <c r="BV60" s="139"/>
      <c r="BW60" s="188"/>
    </row>
    <row r="61" spans="1:75">
      <c r="A61" s="196" t="s">
        <v>6</v>
      </c>
      <c r="B61" s="107">
        <v>35</v>
      </c>
      <c r="C61" s="21" t="s">
        <v>49</v>
      </c>
      <c r="D61" s="819"/>
      <c r="E61" s="33"/>
      <c r="F61" s="33"/>
      <c r="G61" s="32"/>
      <c r="H61" s="37"/>
      <c r="I61" s="38"/>
      <c r="J61" s="33"/>
      <c r="K61" s="33"/>
      <c r="L61" s="55">
        <v>25236</v>
      </c>
      <c r="M61" s="259">
        <v>1000</v>
      </c>
      <c r="N61" s="140"/>
      <c r="O61" s="264"/>
      <c r="P61" s="97"/>
      <c r="Q61" s="97"/>
      <c r="R61" s="97"/>
      <c r="S61" s="76"/>
      <c r="T61" s="276"/>
      <c r="U61" s="77"/>
      <c r="V61" s="52"/>
      <c r="W61" s="79"/>
      <c r="X61" s="78"/>
      <c r="Y61" s="52"/>
      <c r="Z61" s="79"/>
      <c r="AA61" s="79"/>
      <c r="AB61" s="80"/>
      <c r="AC61" s="52"/>
      <c r="AD61" s="104"/>
      <c r="AE61" s="99"/>
      <c r="AF61" s="121"/>
      <c r="AG61" s="100"/>
      <c r="AH61" s="122"/>
      <c r="AI61" s="47"/>
      <c r="AJ61" s="47"/>
      <c r="AK61" s="47"/>
      <c r="AL61" s="75"/>
      <c r="AM61" s="42"/>
      <c r="AN61" s="101"/>
      <c r="AO61" s="101"/>
      <c r="AP61" s="101"/>
      <c r="AQ61" s="103"/>
      <c r="AR61" s="85"/>
      <c r="AS61" s="108"/>
      <c r="AT61" s="109"/>
      <c r="AU61" s="110"/>
      <c r="AV61" s="110"/>
      <c r="AW61" s="110"/>
      <c r="AX61" s="110"/>
      <c r="AY61" s="110"/>
      <c r="AZ61" s="110"/>
      <c r="BA61" s="109"/>
      <c r="BB61" s="111"/>
      <c r="BC61" s="127"/>
      <c r="BD61" s="19"/>
      <c r="BE61" s="19"/>
      <c r="BF61" s="19"/>
      <c r="BG61" s="19"/>
      <c r="BH61" s="19"/>
      <c r="BI61" s="19"/>
      <c r="BJ61" s="19"/>
      <c r="BK61" s="19"/>
      <c r="BL61" s="19"/>
      <c r="BM61" s="19"/>
      <c r="BN61" s="19"/>
      <c r="BO61" s="19"/>
      <c r="BP61" s="19"/>
      <c r="BQ61" s="19"/>
      <c r="BR61" s="19"/>
      <c r="BS61" s="289"/>
      <c r="BT61" s="295"/>
      <c r="BU61" s="142"/>
      <c r="BV61" s="19"/>
      <c r="BW61" s="167"/>
    </row>
    <row r="62" spans="1:75">
      <c r="A62" s="196" t="s">
        <v>4</v>
      </c>
      <c r="B62" s="107">
        <v>72</v>
      </c>
      <c r="C62" s="210">
        <v>20</v>
      </c>
      <c r="D62" s="819"/>
      <c r="E62" s="33"/>
      <c r="F62" s="33"/>
      <c r="G62" s="32"/>
      <c r="H62" s="37"/>
      <c r="I62" s="38"/>
      <c r="J62" s="33"/>
      <c r="K62" s="33"/>
      <c r="L62" s="820">
        <v>5764</v>
      </c>
      <c r="M62" s="259">
        <v>1000</v>
      </c>
      <c r="N62" s="259">
        <v>0</v>
      </c>
      <c r="O62" s="264"/>
      <c r="P62" s="97"/>
      <c r="Q62" s="97"/>
      <c r="R62" s="97"/>
      <c r="S62" s="76"/>
      <c r="T62" s="276"/>
      <c r="U62" s="77"/>
      <c r="V62" s="52"/>
      <c r="W62" s="79"/>
      <c r="X62" s="78"/>
      <c r="Y62" s="52"/>
      <c r="Z62" s="79"/>
      <c r="AA62" s="79"/>
      <c r="AB62" s="80"/>
      <c r="AC62" s="52"/>
      <c r="AD62" s="104"/>
      <c r="AE62" s="99"/>
      <c r="AF62" s="99"/>
      <c r="AG62" s="100"/>
      <c r="AH62" s="105"/>
      <c r="AI62" s="47"/>
      <c r="AJ62" s="47"/>
      <c r="AK62" s="47"/>
      <c r="AL62" s="75"/>
      <c r="AM62" s="42"/>
      <c r="AN62" s="106"/>
      <c r="AO62" s="106"/>
      <c r="AP62" s="107"/>
      <c r="AQ62" s="103"/>
      <c r="AR62" s="85"/>
      <c r="AS62" s="108"/>
      <c r="AT62" s="109"/>
      <c r="AU62" s="110"/>
      <c r="AV62" s="110"/>
      <c r="AW62" s="110"/>
      <c r="AX62" s="110"/>
      <c r="AY62" s="110"/>
      <c r="AZ62" s="110"/>
      <c r="BA62" s="109"/>
      <c r="BB62" s="111"/>
      <c r="BC62" s="127"/>
      <c r="BD62" s="73"/>
      <c r="BE62" s="73"/>
      <c r="BF62" s="73"/>
      <c r="BG62" s="73"/>
      <c r="BH62" s="73"/>
      <c r="BI62" s="73"/>
      <c r="BJ62" s="73"/>
      <c r="BK62" s="73"/>
      <c r="BL62" s="73"/>
      <c r="BM62" s="73"/>
      <c r="BN62" s="73"/>
      <c r="BO62" s="73"/>
      <c r="BP62" s="73"/>
      <c r="BQ62" s="73"/>
      <c r="BR62" s="73"/>
      <c r="BS62" s="290"/>
      <c r="BT62" s="295"/>
      <c r="BU62" s="299"/>
      <c r="BV62" s="73"/>
      <c r="BW62" s="275"/>
    </row>
    <row r="63" spans="1:75">
      <c r="A63" s="196" t="s">
        <v>5</v>
      </c>
      <c r="B63" s="107">
        <v>35</v>
      </c>
      <c r="C63" s="210">
        <v>35</v>
      </c>
      <c r="D63" s="819"/>
      <c r="E63" s="33"/>
      <c r="F63" s="33"/>
      <c r="G63" s="200"/>
      <c r="H63" s="37"/>
      <c r="I63" s="37"/>
      <c r="J63" s="33"/>
      <c r="K63" s="33"/>
      <c r="L63" s="55">
        <v>2876</v>
      </c>
      <c r="M63" s="259">
        <v>1000</v>
      </c>
      <c r="N63" s="140"/>
      <c r="O63" s="262"/>
      <c r="P63" s="112"/>
      <c r="Q63" s="112"/>
      <c r="R63" s="112"/>
      <c r="S63" s="76"/>
      <c r="T63" s="276"/>
      <c r="U63" s="77"/>
      <c r="V63" s="113"/>
      <c r="W63" s="79"/>
      <c r="X63" s="78"/>
      <c r="Y63" s="52"/>
      <c r="Z63" s="79"/>
      <c r="AA63" s="79"/>
      <c r="AB63" s="80"/>
      <c r="AC63" s="113"/>
      <c r="AD63" s="114"/>
      <c r="AE63" s="99"/>
      <c r="AF63" s="99"/>
      <c r="AG63" s="100"/>
      <c r="AH63" s="115"/>
      <c r="AI63" s="116"/>
      <c r="AJ63" s="116"/>
      <c r="AK63" s="116"/>
      <c r="AL63" s="75"/>
      <c r="AM63" s="42"/>
      <c r="AN63" s="117"/>
      <c r="AO63" s="117"/>
      <c r="AP63" s="107"/>
      <c r="AQ63" s="103"/>
      <c r="AR63" s="85"/>
      <c r="AS63" s="108"/>
      <c r="AT63" s="109"/>
      <c r="AU63" s="110"/>
      <c r="AV63" s="110"/>
      <c r="AW63" s="110"/>
      <c r="AX63" s="110"/>
      <c r="AY63" s="110"/>
      <c r="AZ63" s="110"/>
      <c r="BA63" s="109"/>
      <c r="BB63" s="118"/>
      <c r="BC63" s="127"/>
      <c r="BD63" s="169"/>
      <c r="BE63" s="169"/>
      <c r="BF63" s="169"/>
      <c r="BG63" s="169"/>
      <c r="BH63" s="169"/>
      <c r="BI63" s="169"/>
      <c r="BJ63" s="169"/>
      <c r="BK63" s="169"/>
      <c r="BL63" s="169"/>
      <c r="BM63" s="169"/>
      <c r="BN63" s="169"/>
      <c r="BO63" s="169"/>
      <c r="BP63" s="169"/>
      <c r="BQ63" s="169"/>
      <c r="BR63" s="169"/>
      <c r="BS63" s="288"/>
      <c r="BT63" s="293"/>
      <c r="BU63" s="299"/>
      <c r="BV63" s="169"/>
      <c r="BW63" s="303"/>
    </row>
    <row r="64" spans="1:75">
      <c r="A64" s="196" t="s">
        <v>1</v>
      </c>
      <c r="B64" s="202">
        <v>60</v>
      </c>
      <c r="C64" s="202"/>
      <c r="D64" s="819"/>
      <c r="E64" s="33"/>
      <c r="F64" s="33"/>
      <c r="G64" s="32"/>
      <c r="H64" s="31"/>
      <c r="I64" s="32"/>
      <c r="J64" s="33"/>
      <c r="K64" s="33"/>
      <c r="L64" s="821">
        <v>7000</v>
      </c>
      <c r="M64" s="260">
        <v>1000</v>
      </c>
      <c r="N64" s="260">
        <v>0</v>
      </c>
      <c r="O64" s="266"/>
      <c r="P64" s="51"/>
      <c r="Q64" s="51"/>
      <c r="R64" s="75"/>
      <c r="S64" s="76"/>
      <c r="T64" s="276"/>
      <c r="U64" s="77"/>
      <c r="V64" s="52"/>
      <c r="W64" s="76"/>
      <c r="X64" s="78"/>
      <c r="Y64" s="52"/>
      <c r="Z64" s="79"/>
      <c r="AA64" s="79"/>
      <c r="AB64" s="80"/>
      <c r="AC64" s="52"/>
      <c r="AD64" s="822"/>
      <c r="AE64" s="81"/>
      <c r="AF64" s="81"/>
      <c r="AG64" s="81"/>
      <c r="AH64" s="63"/>
      <c r="AI64" s="82"/>
      <c r="AJ64" s="82"/>
      <c r="AK64" s="82"/>
      <c r="AL64" s="75"/>
      <c r="AM64" s="42"/>
      <c r="AN64" s="83"/>
      <c r="AO64" s="83"/>
      <c r="AP64" s="83"/>
      <c r="AQ64" s="84"/>
      <c r="AR64" s="85"/>
      <c r="AS64" s="86" t="s">
        <v>257</v>
      </c>
      <c r="AT64" s="109"/>
      <c r="AU64" s="110"/>
      <c r="AV64" s="110"/>
      <c r="AW64" s="110"/>
      <c r="AX64" s="110"/>
      <c r="AY64" s="110"/>
      <c r="AZ64" s="110"/>
      <c r="BA64" s="109"/>
      <c r="BB64" s="111"/>
      <c r="BC64" s="127"/>
      <c r="BD64" s="90"/>
      <c r="BE64" s="90"/>
      <c r="BF64" s="90"/>
      <c r="BG64" s="90"/>
      <c r="BH64" s="90"/>
      <c r="BI64" s="90"/>
      <c r="BJ64" s="90"/>
      <c r="BK64" s="90"/>
      <c r="BL64" s="90"/>
      <c r="BM64" s="90"/>
      <c r="BN64" s="90"/>
      <c r="BO64" s="90"/>
      <c r="BP64" s="90"/>
      <c r="BQ64" s="90"/>
      <c r="BR64" s="286"/>
      <c r="BS64" s="286"/>
      <c r="BT64" s="295"/>
      <c r="BU64" s="133"/>
      <c r="BV64" s="90"/>
      <c r="BW64" s="166"/>
    </row>
    <row r="65" spans="1:75">
      <c r="A65" s="196" t="s">
        <v>3</v>
      </c>
      <c r="B65" s="202">
        <v>40</v>
      </c>
      <c r="C65" s="202">
        <v>40</v>
      </c>
      <c r="D65" s="819"/>
      <c r="E65" s="33"/>
      <c r="F65" s="33"/>
      <c r="G65" s="32"/>
      <c r="H65" s="31"/>
      <c r="I65" s="32"/>
      <c r="J65" s="33"/>
      <c r="K65" s="33"/>
      <c r="L65" s="55">
        <v>2000</v>
      </c>
      <c r="M65" s="259">
        <v>1000</v>
      </c>
      <c r="N65" s="259">
        <v>0</v>
      </c>
      <c r="O65" s="265"/>
      <c r="P65" s="96"/>
      <c r="Q65" s="96"/>
      <c r="R65" s="97"/>
      <c r="S65" s="76"/>
      <c r="T65" s="276"/>
      <c r="U65" s="77"/>
      <c r="V65" s="52"/>
      <c r="W65" s="79"/>
      <c r="X65" s="78"/>
      <c r="Y65" s="52"/>
      <c r="Z65" s="79"/>
      <c r="AA65" s="79"/>
      <c r="AB65" s="80"/>
      <c r="AC65" s="52"/>
      <c r="AD65" s="104"/>
      <c r="AE65" s="99"/>
      <c r="AF65" s="99"/>
      <c r="AG65" s="100"/>
      <c r="AH65" s="105"/>
      <c r="AI65" s="47"/>
      <c r="AJ65" s="47"/>
      <c r="AK65" s="47"/>
      <c r="AL65" s="75"/>
      <c r="AM65" s="42"/>
      <c r="AN65" s="101"/>
      <c r="AO65" s="101"/>
      <c r="AP65" s="101"/>
      <c r="AQ65" s="102"/>
      <c r="AR65" s="85"/>
      <c r="AS65" s="103"/>
      <c r="AT65" s="109"/>
      <c r="AU65" s="110"/>
      <c r="AV65" s="110"/>
      <c r="AW65" s="110"/>
      <c r="AX65" s="110"/>
      <c r="AY65" s="110"/>
      <c r="AZ65" s="110"/>
      <c r="BA65" s="109"/>
      <c r="BB65" s="111"/>
      <c r="BC65" s="127"/>
      <c r="BD65" s="73"/>
      <c r="BE65" s="73"/>
      <c r="BF65" s="73"/>
      <c r="BG65" s="73"/>
      <c r="BH65" s="73"/>
      <c r="BI65" s="73"/>
      <c r="BJ65" s="73"/>
      <c r="BK65" s="73"/>
      <c r="BL65" s="73"/>
      <c r="BM65" s="73"/>
      <c r="BN65" s="73"/>
      <c r="BO65" s="73"/>
      <c r="BP65" s="73"/>
      <c r="BQ65" s="73"/>
      <c r="BR65" s="73"/>
      <c r="BS65" s="290"/>
      <c r="BT65" s="295"/>
      <c r="BU65" s="299"/>
      <c r="BV65" s="73"/>
      <c r="BW65" s="145"/>
    </row>
    <row r="66" spans="1:75" s="177" customFormat="1">
      <c r="A66" s="194"/>
      <c r="C66" s="125"/>
      <c r="D66" s="125"/>
      <c r="E66" s="125"/>
      <c r="F66" s="125"/>
      <c r="G66" s="125"/>
      <c r="H66" s="125"/>
      <c r="I66" s="125"/>
      <c r="J66" s="125"/>
      <c r="L66" s="125"/>
      <c r="M66" s="178"/>
      <c r="N66" s="178"/>
      <c r="O66" s="125"/>
      <c r="P66" s="123"/>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79"/>
      <c r="BD66" s="125"/>
      <c r="BE66" s="125"/>
      <c r="BF66" s="125"/>
      <c r="BG66" s="125"/>
      <c r="BH66" s="125"/>
      <c r="BI66" s="125"/>
      <c r="BJ66" s="125"/>
      <c r="BK66" s="125"/>
      <c r="BL66" s="125"/>
      <c r="BM66" s="125"/>
      <c r="BN66" s="125"/>
      <c r="BO66" s="125"/>
      <c r="BP66" s="125"/>
      <c r="BQ66" s="125"/>
      <c r="BR66" s="125"/>
      <c r="BS66" s="125"/>
      <c r="BT66" s="180"/>
      <c r="BU66" s="125"/>
      <c r="BV66" s="125"/>
      <c r="BW66" s="54"/>
    </row>
    <row r="67" spans="1:75" s="177" customFormat="1">
      <c r="A67" s="194"/>
      <c r="C67" s="125"/>
      <c r="D67" s="125"/>
      <c r="E67" s="125"/>
      <c r="F67" s="125"/>
      <c r="G67" s="125"/>
      <c r="H67" s="125"/>
      <c r="I67" s="125"/>
      <c r="J67" s="125"/>
      <c r="L67" s="125"/>
      <c r="M67" s="178"/>
      <c r="N67" s="178"/>
      <c r="O67" s="125"/>
      <c r="P67" s="123"/>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79"/>
      <c r="BD67" s="125"/>
      <c r="BE67" s="125"/>
      <c r="BF67" s="125"/>
      <c r="BG67" s="125"/>
      <c r="BH67" s="125"/>
      <c r="BI67" s="125"/>
      <c r="BJ67" s="125"/>
      <c r="BK67" s="125"/>
      <c r="BL67" s="125"/>
      <c r="BM67" s="125"/>
      <c r="BN67" s="125"/>
      <c r="BO67" s="125"/>
      <c r="BP67" s="125"/>
      <c r="BQ67" s="125"/>
      <c r="BR67" s="125"/>
      <c r="BS67" s="125"/>
      <c r="BT67" s="180"/>
      <c r="BU67" s="125"/>
      <c r="BV67" s="181"/>
      <c r="BW67" s="64"/>
    </row>
    <row r="68" spans="1:75" s="177" customFormat="1">
      <c r="A68" s="194"/>
      <c r="C68" s="125"/>
      <c r="D68" s="125"/>
      <c r="E68" s="125"/>
      <c r="F68" s="125"/>
      <c r="G68" s="125"/>
      <c r="H68" s="125"/>
      <c r="I68" s="125"/>
      <c r="J68" s="125"/>
      <c r="L68" s="125"/>
      <c r="M68" s="125"/>
      <c r="N68" s="125"/>
      <c r="O68" s="125"/>
      <c r="P68" s="123"/>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79"/>
      <c r="BD68" s="125"/>
      <c r="BE68" s="125"/>
      <c r="BF68" s="125"/>
      <c r="BG68" s="125"/>
      <c r="BH68" s="125"/>
      <c r="BI68" s="125"/>
      <c r="BJ68" s="125"/>
      <c r="BK68" s="125"/>
      <c r="BL68" s="125"/>
      <c r="BM68" s="125"/>
      <c r="BN68" s="125"/>
      <c r="BO68" s="125"/>
      <c r="BP68" s="125"/>
      <c r="BQ68" s="125"/>
      <c r="BR68" s="125"/>
      <c r="BS68" s="125"/>
      <c r="BT68" s="180"/>
      <c r="BU68" s="125"/>
      <c r="BV68" s="125"/>
      <c r="BW68" s="22"/>
    </row>
    <row r="69" spans="1:75" s="177" customFormat="1">
      <c r="A69" s="194"/>
      <c r="C69" s="125"/>
      <c r="D69" s="125"/>
      <c r="E69" s="125"/>
      <c r="F69" s="125"/>
      <c r="G69" s="125"/>
      <c r="H69" s="125"/>
      <c r="I69" s="125"/>
      <c r="J69" s="125"/>
      <c r="L69" s="125"/>
      <c r="M69" s="182"/>
      <c r="N69" s="182"/>
      <c r="O69" s="125"/>
      <c r="P69" s="123"/>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79"/>
      <c r="BD69" s="125"/>
      <c r="BE69" s="125"/>
      <c r="BF69" s="125"/>
      <c r="BG69" s="125"/>
      <c r="BH69" s="125"/>
      <c r="BI69" s="125"/>
      <c r="BJ69" s="125"/>
      <c r="BK69" s="125"/>
      <c r="BL69" s="125"/>
      <c r="BM69" s="125"/>
      <c r="BN69" s="125"/>
      <c r="BO69" s="125"/>
      <c r="BP69" s="125"/>
      <c r="BQ69" s="125"/>
      <c r="BR69" s="125"/>
      <c r="BS69" s="125"/>
      <c r="BT69" s="180"/>
      <c r="BU69" s="125"/>
      <c r="BV69" s="125"/>
      <c r="BW69" s="22"/>
    </row>
    <row r="70" spans="1:75" s="177" customFormat="1">
      <c r="A70" s="194"/>
      <c r="C70" s="125"/>
      <c r="D70" s="125"/>
      <c r="E70" s="125"/>
      <c r="F70" s="125"/>
      <c r="G70" s="125"/>
      <c r="H70" s="125"/>
      <c r="I70" s="125"/>
      <c r="J70" s="125"/>
      <c r="L70" s="125"/>
      <c r="M70" s="125"/>
      <c r="N70" s="125"/>
      <c r="O70" s="125"/>
      <c r="P70" s="123"/>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79"/>
      <c r="BD70" s="125"/>
      <c r="BE70" s="125"/>
      <c r="BF70" s="125"/>
      <c r="BG70" s="125"/>
      <c r="BH70" s="125"/>
      <c r="BI70" s="125"/>
      <c r="BJ70" s="125"/>
      <c r="BK70" s="125"/>
      <c r="BL70" s="125"/>
      <c r="BM70" s="125"/>
      <c r="BN70" s="125"/>
      <c r="BO70" s="125"/>
      <c r="BP70" s="125"/>
      <c r="BQ70" s="125"/>
      <c r="BR70" s="125"/>
      <c r="BS70" s="125"/>
      <c r="BT70" s="180"/>
      <c r="BU70" s="125"/>
      <c r="BV70" s="125"/>
      <c r="BW70" s="22"/>
    </row>
    <row r="71" spans="1:75" s="177" customFormat="1">
      <c r="A71" s="194"/>
      <c r="C71" s="125"/>
      <c r="D71" s="125"/>
      <c r="E71" s="125"/>
      <c r="F71" s="125"/>
      <c r="G71" s="125"/>
      <c r="H71" s="125"/>
      <c r="I71" s="125"/>
      <c r="J71" s="125"/>
      <c r="L71" s="125"/>
      <c r="M71" s="125"/>
      <c r="N71" s="125"/>
      <c r="O71" s="125"/>
      <c r="P71" s="123"/>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79"/>
      <c r="BD71" s="125"/>
      <c r="BE71" s="125"/>
      <c r="BF71" s="125"/>
      <c r="BG71" s="125"/>
      <c r="BH71" s="125"/>
      <c r="BI71" s="125"/>
      <c r="BJ71" s="125"/>
      <c r="BK71" s="125"/>
      <c r="BL71" s="125"/>
      <c r="BM71" s="125"/>
      <c r="BN71" s="125"/>
      <c r="BO71" s="125"/>
      <c r="BP71" s="125"/>
      <c r="BQ71" s="125"/>
      <c r="BR71" s="125"/>
      <c r="BS71" s="125"/>
      <c r="BT71" s="180"/>
      <c r="BU71" s="125"/>
      <c r="BV71" s="125"/>
      <c r="BW71" s="22"/>
    </row>
    <row r="72" spans="1:75" s="177" customFormat="1">
      <c r="A72" s="194"/>
      <c r="C72" s="125"/>
      <c r="D72" s="125"/>
      <c r="E72" s="125"/>
      <c r="F72" s="125"/>
      <c r="G72" s="125"/>
      <c r="H72" s="125"/>
      <c r="I72" s="125"/>
      <c r="J72" s="125"/>
      <c r="L72" s="125"/>
      <c r="M72" s="125"/>
      <c r="N72" s="125"/>
      <c r="O72" s="125"/>
      <c r="P72" s="123"/>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79"/>
      <c r="BD72" s="125"/>
      <c r="BE72" s="125"/>
      <c r="BF72" s="125"/>
      <c r="BG72" s="125"/>
      <c r="BH72" s="125"/>
      <c r="BI72" s="125"/>
      <c r="BJ72" s="125"/>
      <c r="BK72" s="125"/>
      <c r="BL72" s="125"/>
      <c r="BM72" s="125"/>
      <c r="BN72" s="125"/>
      <c r="BO72" s="125"/>
      <c r="BP72" s="125"/>
      <c r="BQ72" s="125"/>
      <c r="BR72" s="125"/>
      <c r="BS72" s="125"/>
      <c r="BT72" s="180"/>
      <c r="BU72" s="125"/>
      <c r="BV72" s="125"/>
      <c r="BW72" s="22"/>
    </row>
    <row r="73" spans="1:75" s="177" customFormat="1">
      <c r="A73" s="194"/>
      <c r="C73" s="125"/>
      <c r="D73" s="125"/>
      <c r="E73" s="125"/>
      <c r="F73" s="125"/>
      <c r="G73" s="125"/>
      <c r="H73" s="125"/>
      <c r="I73" s="125"/>
      <c r="J73" s="125"/>
      <c r="L73" s="125"/>
      <c r="M73" s="125"/>
      <c r="N73" s="125"/>
      <c r="O73" s="125"/>
      <c r="P73" s="123"/>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79"/>
      <c r="BD73" s="125"/>
      <c r="BE73" s="125"/>
      <c r="BF73" s="125"/>
      <c r="BG73" s="125"/>
      <c r="BH73" s="125"/>
      <c r="BI73" s="125"/>
      <c r="BJ73" s="125"/>
      <c r="BK73" s="125"/>
      <c r="BL73" s="125"/>
      <c r="BM73" s="125"/>
      <c r="BN73" s="125"/>
      <c r="BO73" s="125"/>
      <c r="BP73" s="125"/>
      <c r="BQ73" s="125"/>
      <c r="BR73" s="125"/>
      <c r="BS73" s="125"/>
      <c r="BT73" s="180"/>
      <c r="BU73" s="125"/>
      <c r="BV73" s="125"/>
      <c r="BW73" s="22"/>
    </row>
    <row r="74" spans="1:75" s="177" customFormat="1">
      <c r="A74" s="194"/>
      <c r="C74" s="125"/>
      <c r="D74" s="125"/>
      <c r="E74" s="125"/>
      <c r="F74" s="125"/>
      <c r="G74" s="125"/>
      <c r="H74" s="125"/>
      <c r="I74" s="125"/>
      <c r="J74" s="125"/>
      <c r="L74" s="125"/>
      <c r="M74" s="125"/>
      <c r="N74" s="125"/>
      <c r="O74" s="183"/>
      <c r="P74" s="123"/>
      <c r="Q74" s="125"/>
      <c r="R74" s="125"/>
      <c r="S74" s="125"/>
      <c r="T74" s="125"/>
      <c r="U74" s="183"/>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79"/>
      <c r="BD74" s="125"/>
      <c r="BE74" s="125"/>
      <c r="BF74" s="125"/>
      <c r="BG74" s="125"/>
      <c r="BH74" s="125"/>
      <c r="BI74" s="125"/>
      <c r="BJ74" s="125"/>
      <c r="BK74" s="125"/>
      <c r="BL74" s="125"/>
      <c r="BM74" s="125"/>
      <c r="BN74" s="125"/>
      <c r="BO74" s="125"/>
      <c r="BP74" s="125"/>
      <c r="BQ74" s="125"/>
      <c r="BR74" s="125"/>
      <c r="BS74" s="125"/>
      <c r="BT74" s="180"/>
      <c r="BU74" s="125"/>
      <c r="BV74" s="125"/>
      <c r="BW74" s="22"/>
    </row>
    <row r="75" spans="1:75" s="177" customFormat="1">
      <c r="A75" s="194"/>
      <c r="C75" s="125"/>
      <c r="D75" s="125"/>
      <c r="E75" s="125"/>
      <c r="F75" s="125"/>
      <c r="G75" s="125"/>
      <c r="H75" s="125"/>
      <c r="I75" s="125"/>
      <c r="J75" s="125"/>
      <c r="L75" s="125"/>
      <c r="M75" s="125"/>
      <c r="N75" s="125"/>
      <c r="O75" s="125"/>
      <c r="P75" s="123"/>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79"/>
      <c r="BD75" s="125"/>
      <c r="BE75" s="125"/>
      <c r="BF75" s="125"/>
      <c r="BG75" s="125"/>
      <c r="BH75" s="125"/>
      <c r="BI75" s="125"/>
      <c r="BJ75" s="125"/>
      <c r="BK75" s="125"/>
      <c r="BL75" s="125"/>
      <c r="BM75" s="125"/>
      <c r="BN75" s="125"/>
      <c r="BO75" s="125"/>
      <c r="BP75" s="125"/>
      <c r="BQ75" s="125"/>
      <c r="BR75" s="125"/>
      <c r="BS75" s="125"/>
      <c r="BT75" s="180"/>
      <c r="BU75" s="125"/>
      <c r="BV75" s="125"/>
      <c r="BW75" s="22"/>
    </row>
    <row r="76" spans="1:75" s="177" customFormat="1">
      <c r="A76" s="194"/>
      <c r="C76" s="125"/>
      <c r="D76" s="125"/>
      <c r="E76" s="125"/>
      <c r="F76" s="125"/>
      <c r="G76" s="125"/>
      <c r="H76" s="125"/>
      <c r="I76" s="125"/>
      <c r="J76" s="125"/>
      <c r="L76" s="125"/>
      <c r="M76" s="125"/>
      <c r="N76" s="125"/>
      <c r="O76" s="183"/>
      <c r="P76" s="126"/>
      <c r="Q76" s="184"/>
      <c r="R76" s="184"/>
      <c r="S76" s="184"/>
      <c r="T76" s="184"/>
      <c r="U76" s="183"/>
      <c r="V76" s="184"/>
      <c r="W76" s="184"/>
      <c r="X76" s="184"/>
      <c r="Y76" s="125"/>
      <c r="Z76" s="184"/>
      <c r="AA76" s="184"/>
      <c r="AB76" s="184"/>
      <c r="AC76" s="184"/>
      <c r="AD76" s="184"/>
      <c r="AE76" s="184"/>
      <c r="AF76" s="184"/>
      <c r="AG76" s="184"/>
      <c r="AH76" s="184"/>
      <c r="AI76" s="184"/>
      <c r="AJ76" s="184"/>
      <c r="AK76" s="184"/>
      <c r="AL76" s="184"/>
      <c r="AM76" s="184"/>
      <c r="AN76" s="184"/>
      <c r="AO76" s="184"/>
      <c r="AP76" s="184"/>
      <c r="AQ76" s="184"/>
      <c r="AR76" s="184"/>
      <c r="AS76" s="184"/>
      <c r="AT76" s="184"/>
      <c r="AU76" s="184"/>
      <c r="AV76" s="184"/>
      <c r="AW76" s="184"/>
      <c r="AX76" s="184"/>
      <c r="AY76" s="184"/>
      <c r="AZ76" s="184"/>
      <c r="BA76" s="184"/>
      <c r="BB76" s="184"/>
      <c r="BC76" s="179"/>
      <c r="BD76" s="125"/>
      <c r="BE76" s="125"/>
      <c r="BF76" s="125"/>
      <c r="BG76" s="125"/>
      <c r="BH76" s="125"/>
      <c r="BI76" s="125"/>
      <c r="BJ76" s="125"/>
      <c r="BK76" s="125"/>
      <c r="BL76" s="125"/>
      <c r="BM76" s="125"/>
      <c r="BN76" s="184"/>
      <c r="BO76" s="125"/>
      <c r="BP76" s="125"/>
      <c r="BQ76" s="184"/>
      <c r="BR76" s="125"/>
      <c r="BS76" s="125"/>
      <c r="BT76" s="180"/>
      <c r="BU76" s="125"/>
      <c r="BV76" s="125"/>
      <c r="BW76" s="22"/>
    </row>
    <row r="77" spans="1:75" s="177" customFormat="1">
      <c r="A77" s="194"/>
      <c r="C77" s="125"/>
      <c r="D77" s="125"/>
      <c r="E77" s="125"/>
      <c r="F77" s="125"/>
      <c r="G77" s="125"/>
      <c r="H77" s="125"/>
      <c r="I77" s="125"/>
      <c r="J77" s="125"/>
      <c r="L77" s="125"/>
      <c r="M77" s="125"/>
      <c r="N77" s="125"/>
      <c r="O77" s="125"/>
      <c r="P77" s="123"/>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79"/>
      <c r="BD77" s="125"/>
      <c r="BE77" s="125"/>
      <c r="BF77" s="125"/>
      <c r="BG77" s="125"/>
      <c r="BH77" s="125"/>
      <c r="BI77" s="125"/>
      <c r="BJ77" s="125"/>
      <c r="BK77" s="125"/>
      <c r="BL77" s="125"/>
      <c r="BM77" s="125"/>
      <c r="BN77" s="125"/>
      <c r="BO77" s="125"/>
      <c r="BP77" s="125"/>
      <c r="BQ77" s="125"/>
      <c r="BR77" s="125"/>
      <c r="BS77" s="125"/>
      <c r="BT77" s="180"/>
      <c r="BU77" s="125"/>
      <c r="BV77" s="125"/>
      <c r="BW77" s="22"/>
    </row>
    <row r="78" spans="1:75" s="177" customFormat="1">
      <c r="A78" s="194"/>
      <c r="C78" s="125"/>
      <c r="D78" s="125"/>
      <c r="E78" s="125"/>
      <c r="F78" s="125"/>
      <c r="G78" s="125"/>
      <c r="H78" s="125"/>
      <c r="I78" s="125"/>
      <c r="J78" s="125"/>
      <c r="L78" s="125"/>
      <c r="M78" s="125"/>
      <c r="N78" s="125"/>
      <c r="O78" s="125"/>
      <c r="P78" s="123"/>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79"/>
      <c r="BD78" s="125"/>
      <c r="BE78" s="125"/>
      <c r="BF78" s="125"/>
      <c r="BG78" s="125"/>
      <c r="BH78" s="125"/>
      <c r="BI78" s="125"/>
      <c r="BJ78" s="125"/>
      <c r="BK78" s="125"/>
      <c r="BL78" s="125"/>
      <c r="BM78" s="125"/>
      <c r="BN78" s="125"/>
      <c r="BO78" s="125"/>
      <c r="BP78" s="125"/>
      <c r="BQ78" s="125"/>
      <c r="BR78" s="125"/>
      <c r="BS78" s="125"/>
      <c r="BT78" s="180"/>
      <c r="BU78" s="125"/>
      <c r="BV78" s="125"/>
      <c r="BW78" s="22"/>
    </row>
    <row r="79" spans="1:75" s="177" customFormat="1">
      <c r="A79" s="194"/>
      <c r="C79" s="125"/>
      <c r="D79" s="125"/>
      <c r="E79" s="125"/>
      <c r="F79" s="125"/>
      <c r="G79" s="125"/>
      <c r="H79" s="125"/>
      <c r="I79" s="125"/>
      <c r="J79" s="125"/>
      <c r="L79" s="125"/>
      <c r="M79" s="125"/>
      <c r="N79" s="125"/>
      <c r="O79" s="125"/>
      <c r="P79" s="123"/>
      <c r="Q79" s="125"/>
      <c r="R79" s="125"/>
      <c r="S79" s="125"/>
      <c r="T79" s="125"/>
      <c r="U79" s="125"/>
      <c r="V79" s="125"/>
      <c r="W79" s="125"/>
      <c r="X79" s="125"/>
      <c r="Y79" s="125"/>
      <c r="Z79" s="125"/>
      <c r="AA79" s="125"/>
      <c r="AB79" s="18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79"/>
      <c r="BD79" s="125"/>
      <c r="BE79" s="125"/>
      <c r="BF79" s="125"/>
      <c r="BG79" s="125"/>
      <c r="BH79" s="125"/>
      <c r="BI79" s="125"/>
      <c r="BJ79" s="185"/>
      <c r="BK79" s="125"/>
      <c r="BL79" s="125"/>
      <c r="BM79" s="125"/>
      <c r="BN79" s="125"/>
      <c r="BO79" s="125"/>
      <c r="BP79" s="125"/>
      <c r="BQ79" s="125"/>
      <c r="BR79" s="125"/>
      <c r="BS79" s="125"/>
      <c r="BT79" s="180"/>
      <c r="BU79" s="125"/>
      <c r="BV79" s="125"/>
      <c r="BW79" s="22"/>
    </row>
    <row r="80" spans="1:75" s="177" customFormat="1">
      <c r="A80" s="194"/>
      <c r="C80" s="125"/>
      <c r="D80" s="125"/>
      <c r="E80" s="125"/>
      <c r="F80" s="125"/>
      <c r="G80" s="125"/>
      <c r="H80" s="125"/>
      <c r="I80" s="125"/>
      <c r="J80" s="125"/>
      <c r="L80" s="125"/>
      <c r="M80" s="125"/>
      <c r="N80" s="125"/>
      <c r="O80" s="125"/>
      <c r="P80" s="123"/>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79"/>
      <c r="BD80" s="125"/>
      <c r="BE80" s="125"/>
      <c r="BF80" s="125"/>
      <c r="BG80" s="125"/>
      <c r="BH80" s="125"/>
      <c r="BI80" s="125"/>
      <c r="BJ80" s="125"/>
      <c r="BK80" s="125"/>
      <c r="BL80" s="125"/>
      <c r="BM80" s="125"/>
      <c r="BN80" s="125"/>
      <c r="BO80" s="125"/>
      <c r="BP80" s="125"/>
      <c r="BQ80" s="125"/>
      <c r="BR80" s="125"/>
      <c r="BS80" s="125"/>
      <c r="BT80" s="180"/>
      <c r="BU80" s="125"/>
      <c r="BV80" s="125"/>
      <c r="BW80" s="22"/>
    </row>
    <row r="81" spans="1:75" s="177" customFormat="1">
      <c r="A81" s="194"/>
      <c r="C81" s="125"/>
      <c r="D81" s="125"/>
      <c r="E81" s="125"/>
      <c r="F81" s="125"/>
      <c r="G81" s="125"/>
      <c r="H81" s="125"/>
      <c r="I81" s="125"/>
      <c r="J81" s="125"/>
      <c r="L81" s="125"/>
      <c r="M81" s="125"/>
      <c r="N81" s="125"/>
      <c r="O81" s="125"/>
      <c r="P81" s="123"/>
      <c r="Q81" s="183"/>
      <c r="R81" s="125"/>
      <c r="S81" s="125"/>
      <c r="T81" s="183"/>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79"/>
      <c r="BD81" s="125"/>
      <c r="BE81" s="125"/>
      <c r="BF81" s="125"/>
      <c r="BG81" s="125"/>
      <c r="BH81" s="125"/>
      <c r="BI81" s="125"/>
      <c r="BJ81" s="125"/>
      <c r="BK81" s="125"/>
      <c r="BL81" s="125"/>
      <c r="BM81" s="125"/>
      <c r="BN81" s="125"/>
      <c r="BO81" s="125"/>
      <c r="BP81" s="125"/>
      <c r="BQ81" s="125"/>
      <c r="BR81" s="125"/>
      <c r="BS81" s="125"/>
      <c r="BT81" s="180"/>
      <c r="BU81" s="125"/>
      <c r="BV81" s="125"/>
      <c r="BW81" s="22"/>
    </row>
    <row r="82" spans="1:75" s="177" customFormat="1">
      <c r="A82" s="194"/>
      <c r="C82" s="125"/>
      <c r="D82" s="125"/>
      <c r="E82" s="125"/>
      <c r="F82" s="125"/>
      <c r="G82" s="125"/>
      <c r="H82" s="125"/>
      <c r="I82" s="125"/>
      <c r="J82" s="125"/>
      <c r="L82" s="125"/>
      <c r="M82" s="125"/>
      <c r="N82" s="125"/>
      <c r="O82" s="125"/>
      <c r="P82" s="123"/>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80"/>
      <c r="BU82" s="183"/>
      <c r="BV82" s="183"/>
      <c r="BW82" s="22"/>
    </row>
    <row r="83" spans="1:75" s="177" customFormat="1">
      <c r="A83" s="194"/>
      <c r="C83" s="125"/>
      <c r="D83" s="125"/>
      <c r="E83" s="125"/>
      <c r="F83" s="125"/>
      <c r="G83" s="125"/>
      <c r="H83" s="125"/>
      <c r="I83" s="125"/>
      <c r="J83" s="125"/>
      <c r="L83" s="125"/>
      <c r="M83" s="125"/>
      <c r="N83" s="125"/>
      <c r="O83" s="125"/>
      <c r="P83" s="123"/>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80"/>
      <c r="BU83" s="183"/>
      <c r="BV83" s="183"/>
      <c r="BW83" s="22"/>
    </row>
  </sheetData>
  <sortState xmlns:xlrd2="http://schemas.microsoft.com/office/spreadsheetml/2017/richdata2" ref="A2:BW65">
    <sortCondition ref="A65"/>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S95"/>
  <sheetViews>
    <sheetView topLeftCell="AO1" zoomScale="130" zoomScaleNormal="130" workbookViewId="0">
      <selection activeCell="AV7" sqref="AV7"/>
    </sheetView>
  </sheetViews>
  <sheetFormatPr baseColWidth="10" defaultRowHeight="13"/>
  <cols>
    <col min="2" max="3" width="11.5" style="22" customWidth="1"/>
    <col min="4" max="4" width="17" style="207" customWidth="1"/>
    <col min="5" max="13" width="11.5" style="22" customWidth="1"/>
    <col min="14" max="14" width="12.33203125" style="219" customWidth="1"/>
    <col min="15" max="15" width="14.5" style="22" customWidth="1"/>
    <col min="16" max="16" width="13.83203125" style="22" customWidth="1"/>
    <col min="17" max="17" width="5" style="22" customWidth="1"/>
    <col min="18" max="51" width="4.6640625" style="22" customWidth="1"/>
    <col min="53" max="54" width="11.5" style="22" customWidth="1"/>
    <col min="55" max="55" width="14.83203125" style="22" customWidth="1"/>
    <col min="56" max="56" width="5.5" style="22" customWidth="1"/>
    <col min="57" max="58" width="4.1640625" style="22" customWidth="1"/>
    <col min="59" max="59" width="5.83203125" style="22" customWidth="1"/>
    <col min="60" max="60" width="4.1640625" style="22" customWidth="1"/>
    <col min="61" max="61" width="5.5" style="22" customWidth="1"/>
    <col min="62" max="63" width="4.1640625" style="22" customWidth="1"/>
    <col min="64" max="64" width="5.5" style="22" customWidth="1"/>
    <col min="65" max="65" width="4.1640625" style="22" customWidth="1"/>
    <col min="66" max="66" width="5.5" style="22" customWidth="1"/>
    <col min="67" max="67" width="6.1640625" style="22" customWidth="1"/>
    <col min="68" max="68" width="6" style="22" customWidth="1"/>
    <col min="69" max="70" width="5.33203125" style="22" customWidth="1"/>
  </cols>
  <sheetData>
    <row r="1" spans="1:70" ht="183">
      <c r="A1" s="199" t="s">
        <v>0</v>
      </c>
      <c r="B1" s="201" t="s">
        <v>340</v>
      </c>
      <c r="C1" s="201" t="s">
        <v>341</v>
      </c>
      <c r="D1" s="204" t="s">
        <v>342</v>
      </c>
      <c r="E1" s="208" t="s">
        <v>343</v>
      </c>
      <c r="F1" s="208" t="s">
        <v>349</v>
      </c>
      <c r="G1" s="45" t="s">
        <v>54</v>
      </c>
      <c r="H1" s="45" t="s">
        <v>56</v>
      </c>
      <c r="I1" s="45" t="s">
        <v>58</v>
      </c>
      <c r="J1" s="45" t="s">
        <v>60</v>
      </c>
      <c r="K1" s="45" t="s">
        <v>62</v>
      </c>
      <c r="L1" s="45" t="s">
        <v>64</v>
      </c>
      <c r="M1" s="45" t="s">
        <v>66</v>
      </c>
      <c r="N1" s="218" t="s">
        <v>195</v>
      </c>
      <c r="O1" s="45" t="s">
        <v>353</v>
      </c>
      <c r="P1" s="58" t="s">
        <v>356</v>
      </c>
      <c r="Q1" s="70"/>
      <c r="R1" s="70" t="s">
        <v>215</v>
      </c>
      <c r="S1" s="70" t="s">
        <v>216</v>
      </c>
      <c r="T1" s="70" t="s">
        <v>217</v>
      </c>
      <c r="U1" s="70" t="s">
        <v>218</v>
      </c>
      <c r="V1" s="70" t="s">
        <v>219</v>
      </c>
      <c r="W1" s="70" t="s">
        <v>357</v>
      </c>
      <c r="X1" s="70" t="s">
        <v>221</v>
      </c>
      <c r="Y1" s="70" t="s">
        <v>222</v>
      </c>
      <c r="Z1" s="70" t="s">
        <v>223</v>
      </c>
      <c r="AA1" s="70" t="s">
        <v>224</v>
      </c>
      <c r="AB1" s="70" t="s">
        <v>225</v>
      </c>
      <c r="AC1" s="70" t="s">
        <v>226</v>
      </c>
      <c r="AD1" s="70" t="s">
        <v>227</v>
      </c>
      <c r="AE1" s="70" t="s">
        <v>228</v>
      </c>
      <c r="AF1" s="70" t="s">
        <v>229</v>
      </c>
      <c r="AG1" s="70" t="s">
        <v>230</v>
      </c>
      <c r="AH1" s="70" t="s">
        <v>231</v>
      </c>
      <c r="AI1" s="70" t="s">
        <v>232</v>
      </c>
      <c r="AJ1" s="70" t="s">
        <v>233</v>
      </c>
      <c r="AK1" s="70" t="s">
        <v>239</v>
      </c>
      <c r="AL1" s="70" t="s">
        <v>240</v>
      </c>
      <c r="AM1" s="70" t="s">
        <v>241</v>
      </c>
      <c r="AN1" s="70" t="s">
        <v>242</v>
      </c>
      <c r="AO1" s="70" t="s">
        <v>243</v>
      </c>
      <c r="AP1" s="70" t="s">
        <v>244</v>
      </c>
      <c r="AQ1" s="70" t="s">
        <v>245</v>
      </c>
      <c r="AR1" s="70" t="s">
        <v>246</v>
      </c>
      <c r="AS1" s="70" t="s">
        <v>247</v>
      </c>
      <c r="AT1" s="70" t="s">
        <v>358</v>
      </c>
      <c r="AU1" s="70" t="s">
        <v>359</v>
      </c>
      <c r="AV1" s="70" t="s">
        <v>360</v>
      </c>
      <c r="AW1" s="70" t="s">
        <v>361</v>
      </c>
      <c r="AX1" s="70" t="s">
        <v>362</v>
      </c>
      <c r="AY1" s="70" t="s">
        <v>363</v>
      </c>
      <c r="AZ1" s="226" t="s">
        <v>287</v>
      </c>
      <c r="BA1" s="226" t="s">
        <v>367</v>
      </c>
      <c r="BB1" s="226" t="s">
        <v>368</v>
      </c>
      <c r="BC1" s="186" t="s">
        <v>372</v>
      </c>
      <c r="BD1" s="237" t="s">
        <v>269</v>
      </c>
      <c r="BE1" s="237" t="s">
        <v>270</v>
      </c>
      <c r="BF1" s="237" t="s">
        <v>271</v>
      </c>
      <c r="BG1" s="237" t="s">
        <v>272</v>
      </c>
      <c r="BH1" s="237" t="s">
        <v>273</v>
      </c>
      <c r="BI1" s="237" t="s">
        <v>274</v>
      </c>
      <c r="BJ1" s="237" t="s">
        <v>275</v>
      </c>
      <c r="BK1" s="237" t="s">
        <v>276</v>
      </c>
      <c r="BL1" s="237" t="s">
        <v>277</v>
      </c>
      <c r="BM1" s="237" t="s">
        <v>278</v>
      </c>
      <c r="BN1" s="237" t="s">
        <v>280</v>
      </c>
      <c r="BO1" s="237" t="s">
        <v>281</v>
      </c>
      <c r="BP1" s="237" t="s">
        <v>282</v>
      </c>
      <c r="BQ1" s="237" t="s">
        <v>283</v>
      </c>
      <c r="BR1" s="237" t="s">
        <v>284</v>
      </c>
    </row>
    <row r="2" spans="1:70">
      <c r="A2" s="11">
        <v>103</v>
      </c>
      <c r="B2" s="94">
        <v>50</v>
      </c>
      <c r="C2" s="32" t="s">
        <v>333</v>
      </c>
      <c r="D2" s="206">
        <v>130000</v>
      </c>
      <c r="E2" s="21"/>
      <c r="F2" s="21"/>
      <c r="G2" s="21">
        <v>0</v>
      </c>
      <c r="H2" s="21">
        <v>968</v>
      </c>
      <c r="I2" s="21">
        <v>0</v>
      </c>
      <c r="J2" s="21">
        <v>968</v>
      </c>
      <c r="K2" s="21">
        <v>8800</v>
      </c>
      <c r="L2" s="21">
        <v>0</v>
      </c>
      <c r="M2" s="43">
        <v>220</v>
      </c>
      <c r="N2" s="43" t="s">
        <v>44</v>
      </c>
      <c r="O2" s="48">
        <v>7000</v>
      </c>
      <c r="P2" s="223">
        <v>0</v>
      </c>
      <c r="Q2" s="65"/>
      <c r="R2" s="95">
        <v>2</v>
      </c>
      <c r="S2" s="95">
        <v>2</v>
      </c>
      <c r="T2" s="95">
        <v>2</v>
      </c>
      <c r="U2" s="95">
        <v>1</v>
      </c>
      <c r="V2" s="95">
        <v>2</v>
      </c>
      <c r="W2" s="95">
        <v>2</v>
      </c>
      <c r="X2" s="95">
        <v>1</v>
      </c>
      <c r="Y2" s="21">
        <v>2</v>
      </c>
      <c r="Z2" s="21">
        <v>2</v>
      </c>
      <c r="AA2" s="21">
        <v>1</v>
      </c>
      <c r="AB2" s="21">
        <v>2</v>
      </c>
      <c r="AC2" s="21">
        <v>99</v>
      </c>
      <c r="AD2" s="21">
        <v>99</v>
      </c>
      <c r="AE2" s="21">
        <v>1</v>
      </c>
      <c r="AF2" s="21">
        <v>1</v>
      </c>
      <c r="AG2" s="21">
        <v>1</v>
      </c>
      <c r="AH2" s="21">
        <v>99</v>
      </c>
      <c r="AI2" s="21">
        <v>2</v>
      </c>
      <c r="AJ2" s="21">
        <v>99</v>
      </c>
      <c r="AK2" s="21">
        <v>2</v>
      </c>
      <c r="AL2" s="21">
        <v>2</v>
      </c>
      <c r="AM2" s="21">
        <v>2</v>
      </c>
      <c r="AN2" s="21">
        <v>2</v>
      </c>
      <c r="AO2" s="21">
        <v>2</v>
      </c>
      <c r="AP2" s="21">
        <v>3</v>
      </c>
      <c r="AQ2" s="21">
        <v>1</v>
      </c>
      <c r="AR2" s="21">
        <v>1</v>
      </c>
      <c r="AS2" s="21">
        <v>4</v>
      </c>
      <c r="AT2" s="21">
        <v>4</v>
      </c>
      <c r="AU2" s="21">
        <v>4</v>
      </c>
      <c r="AV2" s="21">
        <v>4</v>
      </c>
      <c r="AW2" s="21">
        <v>99</v>
      </c>
      <c r="AX2" s="21" t="s">
        <v>364</v>
      </c>
      <c r="AY2" s="21" t="s">
        <v>365</v>
      </c>
      <c r="AZ2" s="226"/>
      <c r="BA2" s="228">
        <v>3</v>
      </c>
      <c r="BB2" s="228">
        <v>70</v>
      </c>
      <c r="BC2" s="233">
        <v>1400</v>
      </c>
      <c r="BD2" s="228">
        <v>2</v>
      </c>
      <c r="BE2" s="228">
        <v>0</v>
      </c>
      <c r="BF2" s="228">
        <v>0</v>
      </c>
      <c r="BG2" s="228">
        <v>0</v>
      </c>
      <c r="BH2" s="228">
        <v>2</v>
      </c>
      <c r="BI2" s="228">
        <v>0</v>
      </c>
      <c r="BJ2" s="228">
        <v>0</v>
      </c>
      <c r="BK2" s="228">
        <v>0</v>
      </c>
      <c r="BL2" s="228">
        <v>0</v>
      </c>
      <c r="BM2" s="228">
        <v>2</v>
      </c>
      <c r="BN2" s="228">
        <v>2</v>
      </c>
      <c r="BO2" s="228">
        <v>2</v>
      </c>
      <c r="BP2" s="228">
        <v>2</v>
      </c>
      <c r="BQ2" s="228">
        <v>2</v>
      </c>
      <c r="BR2" s="228">
        <v>2</v>
      </c>
    </row>
    <row r="3" spans="1:70">
      <c r="A3" s="11">
        <v>104</v>
      </c>
      <c r="B3" s="94">
        <v>30</v>
      </c>
      <c r="C3" s="32" t="s">
        <v>333</v>
      </c>
      <c r="D3" s="206"/>
      <c r="E3" s="21">
        <v>30</v>
      </c>
      <c r="F3" s="21">
        <v>15</v>
      </c>
      <c r="G3" s="21">
        <v>0</v>
      </c>
      <c r="H3" s="21">
        <v>5530</v>
      </c>
      <c r="I3" s="21">
        <v>0</v>
      </c>
      <c r="J3" s="21">
        <v>5530</v>
      </c>
      <c r="K3" s="21">
        <v>0</v>
      </c>
      <c r="L3" s="21">
        <v>0</v>
      </c>
      <c r="M3" s="43">
        <v>235</v>
      </c>
      <c r="N3" s="43" t="s">
        <v>51</v>
      </c>
      <c r="O3" s="48">
        <v>10000</v>
      </c>
      <c r="P3" s="223">
        <v>6400</v>
      </c>
      <c r="Q3" s="65"/>
      <c r="R3" s="95">
        <v>3</v>
      </c>
      <c r="S3" s="95">
        <v>3</v>
      </c>
      <c r="T3" s="95">
        <v>3</v>
      </c>
      <c r="U3" s="95">
        <v>2</v>
      </c>
      <c r="V3" s="95">
        <v>2</v>
      </c>
      <c r="W3" s="95">
        <v>3</v>
      </c>
      <c r="X3" s="95">
        <v>2</v>
      </c>
      <c r="Y3" s="21">
        <v>3</v>
      </c>
      <c r="Z3" s="21">
        <v>2</v>
      </c>
      <c r="AA3" s="21">
        <v>2</v>
      </c>
      <c r="AB3" s="21">
        <v>3</v>
      </c>
      <c r="AC3" s="21">
        <v>2</v>
      </c>
      <c r="AD3" s="21">
        <v>3</v>
      </c>
      <c r="AE3" s="21">
        <v>3</v>
      </c>
      <c r="AF3" s="21">
        <v>3</v>
      </c>
      <c r="AG3" s="21">
        <v>3</v>
      </c>
      <c r="AH3" s="21">
        <v>3</v>
      </c>
      <c r="AI3" s="21">
        <v>2</v>
      </c>
      <c r="AJ3" s="21">
        <v>3</v>
      </c>
      <c r="AK3" s="21">
        <v>3</v>
      </c>
      <c r="AL3" s="21">
        <v>3</v>
      </c>
      <c r="AM3" s="21">
        <v>3</v>
      </c>
      <c r="AN3" s="21">
        <v>2</v>
      </c>
      <c r="AO3" s="21">
        <v>2</v>
      </c>
      <c r="AP3" s="21">
        <v>4</v>
      </c>
      <c r="AQ3" s="21">
        <v>4</v>
      </c>
      <c r="AR3" s="21">
        <v>4</v>
      </c>
      <c r="AS3" s="21">
        <v>3</v>
      </c>
      <c r="AT3" s="21">
        <v>3</v>
      </c>
      <c r="AU3" s="21">
        <v>4</v>
      </c>
      <c r="AV3" s="21">
        <v>4</v>
      </c>
      <c r="AW3" s="21">
        <v>3</v>
      </c>
      <c r="AX3" s="21" t="s">
        <v>364</v>
      </c>
      <c r="AY3" s="21" t="s">
        <v>364</v>
      </c>
      <c r="AZ3" s="226"/>
      <c r="BA3" s="228">
        <v>3</v>
      </c>
      <c r="BB3" s="228">
        <v>50</v>
      </c>
      <c r="BC3" s="233">
        <v>2900</v>
      </c>
      <c r="BD3" s="228">
        <v>3</v>
      </c>
      <c r="BE3" s="228">
        <v>2</v>
      </c>
      <c r="BF3" s="228">
        <v>1</v>
      </c>
      <c r="BG3" s="228">
        <v>0</v>
      </c>
      <c r="BH3" s="228">
        <v>99</v>
      </c>
      <c r="BI3" s="228">
        <v>99</v>
      </c>
      <c r="BJ3" s="228">
        <v>2</v>
      </c>
      <c r="BK3" s="228">
        <v>2</v>
      </c>
      <c r="BL3" s="228">
        <v>3</v>
      </c>
      <c r="BM3" s="228">
        <v>2</v>
      </c>
      <c r="BN3" s="228">
        <v>4</v>
      </c>
      <c r="BO3" s="228">
        <v>3</v>
      </c>
      <c r="BP3" s="228">
        <v>4</v>
      </c>
      <c r="BQ3" s="228">
        <v>3</v>
      </c>
      <c r="BR3" s="228">
        <v>2</v>
      </c>
    </row>
    <row r="4" spans="1:70">
      <c r="A4" s="11">
        <v>105</v>
      </c>
      <c r="B4" s="200">
        <v>77</v>
      </c>
      <c r="C4" s="32" t="s">
        <v>312</v>
      </c>
      <c r="D4" s="206">
        <v>146894</v>
      </c>
      <c r="E4" s="209">
        <v>80</v>
      </c>
      <c r="F4" s="209">
        <v>9</v>
      </c>
      <c r="G4" s="209">
        <v>200</v>
      </c>
      <c r="H4" s="209">
        <v>4800</v>
      </c>
      <c r="I4" s="209">
        <v>3000</v>
      </c>
      <c r="J4" s="209">
        <v>960</v>
      </c>
      <c r="K4" s="209">
        <v>800</v>
      </c>
      <c r="L4" s="209">
        <v>1200</v>
      </c>
      <c r="M4" s="41">
        <v>240</v>
      </c>
      <c r="N4" s="41" t="s">
        <v>51</v>
      </c>
      <c r="O4" s="46">
        <v>15000</v>
      </c>
      <c r="P4" s="222">
        <v>8500</v>
      </c>
      <c r="Q4" s="67"/>
      <c r="R4" s="95">
        <v>3</v>
      </c>
      <c r="S4" s="95">
        <v>4</v>
      </c>
      <c r="T4" s="95">
        <v>4</v>
      </c>
      <c r="U4" s="95">
        <v>3</v>
      </c>
      <c r="V4" s="95">
        <v>3</v>
      </c>
      <c r="W4" s="95">
        <v>4</v>
      </c>
      <c r="X4" s="95">
        <v>4</v>
      </c>
      <c r="Y4" s="209">
        <v>3</v>
      </c>
      <c r="Z4" s="209">
        <v>2</v>
      </c>
      <c r="AA4" s="209">
        <v>1</v>
      </c>
      <c r="AB4" s="209">
        <v>2</v>
      </c>
      <c r="AC4" s="209">
        <v>0</v>
      </c>
      <c r="AD4" s="209">
        <v>0</v>
      </c>
      <c r="AE4" s="209">
        <v>0</v>
      </c>
      <c r="AF4" s="209">
        <v>99</v>
      </c>
      <c r="AG4" s="209">
        <v>3</v>
      </c>
      <c r="AH4" s="209">
        <v>99</v>
      </c>
      <c r="AI4" s="209">
        <v>3</v>
      </c>
      <c r="AJ4" s="209">
        <v>3</v>
      </c>
      <c r="AK4" s="209">
        <v>3</v>
      </c>
      <c r="AL4" s="209">
        <v>2</v>
      </c>
      <c r="AM4" s="209">
        <v>3</v>
      </c>
      <c r="AN4" s="209">
        <v>2</v>
      </c>
      <c r="AO4" s="209">
        <v>2</v>
      </c>
      <c r="AP4" s="209">
        <v>3</v>
      </c>
      <c r="AQ4" s="209">
        <v>2</v>
      </c>
      <c r="AR4" s="209">
        <v>2</v>
      </c>
      <c r="AS4" s="209">
        <v>3</v>
      </c>
      <c r="AT4" s="209">
        <v>3</v>
      </c>
      <c r="AU4" s="209">
        <v>4</v>
      </c>
      <c r="AV4" s="209">
        <v>4</v>
      </c>
      <c r="AW4" s="209">
        <v>3</v>
      </c>
      <c r="AX4" s="209" t="s">
        <v>364</v>
      </c>
      <c r="AY4" s="209" t="s">
        <v>364</v>
      </c>
      <c r="AZ4" s="226"/>
      <c r="BA4" s="227">
        <v>1</v>
      </c>
      <c r="BB4" s="227">
        <v>16</v>
      </c>
      <c r="BC4" s="233">
        <v>2000</v>
      </c>
      <c r="BD4" s="227">
        <v>3</v>
      </c>
      <c r="BE4" s="227">
        <v>3</v>
      </c>
      <c r="BF4" s="227">
        <v>2</v>
      </c>
      <c r="BG4" s="227">
        <v>2</v>
      </c>
      <c r="BH4" s="227">
        <v>1</v>
      </c>
      <c r="BI4" s="227">
        <v>2</v>
      </c>
      <c r="BJ4" s="227">
        <v>2</v>
      </c>
      <c r="BK4" s="227">
        <v>4</v>
      </c>
      <c r="BL4" s="227">
        <v>3</v>
      </c>
      <c r="BM4" s="227">
        <v>2</v>
      </c>
      <c r="BN4" s="227">
        <v>2</v>
      </c>
      <c r="BO4" s="227">
        <v>2</v>
      </c>
      <c r="BP4" s="227">
        <v>2</v>
      </c>
      <c r="BQ4" s="227">
        <v>2</v>
      </c>
      <c r="BR4" s="227">
        <v>2</v>
      </c>
    </row>
    <row r="5" spans="1:70">
      <c r="A5" s="11">
        <v>106</v>
      </c>
      <c r="B5" s="94">
        <v>120</v>
      </c>
      <c r="C5" s="32" t="s">
        <v>334</v>
      </c>
      <c r="D5" s="206">
        <v>150000</v>
      </c>
      <c r="E5" s="21">
        <v>13</v>
      </c>
      <c r="F5" s="21">
        <v>4</v>
      </c>
      <c r="G5" s="21">
        <v>0</v>
      </c>
      <c r="H5" s="21">
        <v>1500</v>
      </c>
      <c r="I5" s="21">
        <v>26</v>
      </c>
      <c r="J5" s="21">
        <v>750</v>
      </c>
      <c r="K5" s="21">
        <v>750</v>
      </c>
      <c r="L5" s="21">
        <v>0</v>
      </c>
      <c r="M5" s="43">
        <v>215</v>
      </c>
      <c r="N5" s="43" t="s">
        <v>51</v>
      </c>
      <c r="O5" s="48">
        <v>8000</v>
      </c>
      <c r="P5" s="223">
        <v>3000</v>
      </c>
      <c r="Q5" s="65"/>
      <c r="R5" s="95">
        <v>2</v>
      </c>
      <c r="S5" s="95">
        <v>4</v>
      </c>
      <c r="T5" s="95">
        <v>3</v>
      </c>
      <c r="U5" s="95">
        <v>3</v>
      </c>
      <c r="V5" s="95">
        <v>2</v>
      </c>
      <c r="W5" s="95">
        <v>2</v>
      </c>
      <c r="X5" s="95">
        <v>3</v>
      </c>
      <c r="Y5" s="21">
        <v>2</v>
      </c>
      <c r="Z5" s="21">
        <v>3</v>
      </c>
      <c r="AA5" s="21">
        <v>3</v>
      </c>
      <c r="AB5" s="21">
        <v>3</v>
      </c>
      <c r="AC5" s="21">
        <v>1</v>
      </c>
      <c r="AD5" s="21">
        <v>99</v>
      </c>
      <c r="AE5" s="21">
        <v>2</v>
      </c>
      <c r="AF5" s="21">
        <v>2</v>
      </c>
      <c r="AG5" s="21">
        <v>3</v>
      </c>
      <c r="AH5" s="21">
        <v>99</v>
      </c>
      <c r="AI5" s="21">
        <v>3</v>
      </c>
      <c r="AJ5" s="21">
        <v>3</v>
      </c>
      <c r="AK5" s="21">
        <v>3</v>
      </c>
      <c r="AL5" s="21">
        <v>3</v>
      </c>
      <c r="AM5" s="21">
        <v>3</v>
      </c>
      <c r="AN5" s="21">
        <v>2</v>
      </c>
      <c r="AO5" s="21">
        <v>3</v>
      </c>
      <c r="AP5" s="21">
        <v>4</v>
      </c>
      <c r="AQ5" s="21">
        <v>4</v>
      </c>
      <c r="AR5" s="21">
        <v>2</v>
      </c>
      <c r="AS5" s="21">
        <v>4</v>
      </c>
      <c r="AT5" s="21">
        <v>3</v>
      </c>
      <c r="AU5" s="21">
        <v>4</v>
      </c>
      <c r="AV5" s="21">
        <v>4</v>
      </c>
      <c r="AW5" s="21">
        <v>3</v>
      </c>
      <c r="AX5" s="21" t="s">
        <v>364</v>
      </c>
      <c r="AY5" s="21" t="s">
        <v>364</v>
      </c>
      <c r="AZ5" s="226"/>
      <c r="BA5" s="228">
        <v>3</v>
      </c>
      <c r="BB5" s="228">
        <v>60</v>
      </c>
      <c r="BC5" s="234">
        <v>1500</v>
      </c>
      <c r="BD5" s="228">
        <v>2</v>
      </c>
      <c r="BE5" s="228">
        <v>2</v>
      </c>
      <c r="BF5" s="228">
        <v>2</v>
      </c>
      <c r="BG5" s="228">
        <v>2</v>
      </c>
      <c r="BH5" s="228">
        <v>2</v>
      </c>
      <c r="BI5" s="228">
        <v>2</v>
      </c>
      <c r="BJ5" s="228">
        <v>2</v>
      </c>
      <c r="BK5" s="228">
        <v>2</v>
      </c>
      <c r="BL5" s="228">
        <v>3</v>
      </c>
      <c r="BM5" s="228">
        <v>2</v>
      </c>
      <c r="BN5" s="228">
        <v>3</v>
      </c>
      <c r="BO5" s="228">
        <v>2</v>
      </c>
      <c r="BP5" s="228">
        <v>3</v>
      </c>
      <c r="BQ5" s="228">
        <v>3</v>
      </c>
      <c r="BR5" s="228">
        <v>2</v>
      </c>
    </row>
    <row r="6" spans="1:70">
      <c r="A6" s="11">
        <v>108</v>
      </c>
      <c r="B6" s="200">
        <v>135</v>
      </c>
      <c r="C6" s="32" t="s">
        <v>310</v>
      </c>
      <c r="D6" s="206">
        <v>983521</v>
      </c>
      <c r="E6" s="209">
        <v>82</v>
      </c>
      <c r="F6" s="209">
        <v>7</v>
      </c>
      <c r="G6" s="209" t="s">
        <v>346</v>
      </c>
      <c r="H6" s="209" t="s">
        <v>347</v>
      </c>
      <c r="I6" s="209">
        <v>19270</v>
      </c>
      <c r="J6" s="209">
        <v>19270</v>
      </c>
      <c r="K6" s="209">
        <v>16400</v>
      </c>
      <c r="L6" s="209">
        <v>0</v>
      </c>
      <c r="M6" s="41">
        <v>235</v>
      </c>
      <c r="N6" s="41" t="s">
        <v>44</v>
      </c>
      <c r="O6" s="220">
        <v>53923</v>
      </c>
      <c r="P6" s="222">
        <v>5500</v>
      </c>
      <c r="Q6" s="67"/>
      <c r="R6" s="95">
        <v>3</v>
      </c>
      <c r="S6" s="95">
        <v>3</v>
      </c>
      <c r="T6" s="95">
        <v>3</v>
      </c>
      <c r="U6" s="95">
        <v>3</v>
      </c>
      <c r="V6" s="95">
        <v>3</v>
      </c>
      <c r="W6" s="95">
        <v>3</v>
      </c>
      <c r="X6" s="95">
        <v>3</v>
      </c>
      <c r="Y6" s="209">
        <v>2</v>
      </c>
      <c r="Z6" s="209">
        <v>3</v>
      </c>
      <c r="AA6" s="209">
        <v>3</v>
      </c>
      <c r="AB6" s="209">
        <v>4</v>
      </c>
      <c r="AC6" s="209">
        <v>2</v>
      </c>
      <c r="AD6" s="209">
        <v>2</v>
      </c>
      <c r="AE6" s="209">
        <v>2</v>
      </c>
      <c r="AF6" s="209">
        <v>3</v>
      </c>
      <c r="AG6" s="209">
        <v>3</v>
      </c>
      <c r="AH6" s="209">
        <v>3</v>
      </c>
      <c r="AI6" s="209">
        <v>2</v>
      </c>
      <c r="AJ6" s="209">
        <v>3</v>
      </c>
      <c r="AK6" s="209">
        <v>3</v>
      </c>
      <c r="AL6" s="209">
        <v>3</v>
      </c>
      <c r="AM6" s="209">
        <v>2</v>
      </c>
      <c r="AN6" s="209">
        <v>3</v>
      </c>
      <c r="AO6" s="209">
        <v>3</v>
      </c>
      <c r="AP6" s="209">
        <v>4</v>
      </c>
      <c r="AQ6" s="209">
        <v>4</v>
      </c>
      <c r="AR6" s="209">
        <v>4</v>
      </c>
      <c r="AS6" s="209">
        <v>3</v>
      </c>
      <c r="AT6" s="209">
        <v>3</v>
      </c>
      <c r="AU6" s="209">
        <v>4</v>
      </c>
      <c r="AV6" s="209">
        <v>4</v>
      </c>
      <c r="AW6" s="209">
        <v>2</v>
      </c>
      <c r="AX6" s="209" t="s">
        <v>364</v>
      </c>
      <c r="AY6" s="209" t="s">
        <v>364</v>
      </c>
      <c r="AZ6" s="226"/>
      <c r="BA6" s="250">
        <v>3</v>
      </c>
      <c r="BB6" s="227">
        <v>70</v>
      </c>
      <c r="BC6" s="235">
        <v>3500</v>
      </c>
      <c r="BD6" s="227">
        <v>3</v>
      </c>
      <c r="BE6" s="227">
        <v>3</v>
      </c>
      <c r="BF6" s="227">
        <v>2</v>
      </c>
      <c r="BG6" s="227">
        <v>2</v>
      </c>
      <c r="BH6" s="227">
        <v>2</v>
      </c>
      <c r="BI6" s="227">
        <v>3</v>
      </c>
      <c r="BJ6" s="227">
        <v>3</v>
      </c>
      <c r="BK6" s="227">
        <v>3</v>
      </c>
      <c r="BL6" s="227">
        <v>4</v>
      </c>
      <c r="BM6" s="227">
        <v>3</v>
      </c>
      <c r="BN6" s="227">
        <v>3</v>
      </c>
      <c r="BO6" s="227">
        <v>3</v>
      </c>
      <c r="BP6" s="227">
        <v>3</v>
      </c>
      <c r="BQ6" s="253">
        <v>2</v>
      </c>
      <c r="BR6" s="227">
        <v>3</v>
      </c>
    </row>
    <row r="7" spans="1:70">
      <c r="A7" s="11">
        <v>109</v>
      </c>
      <c r="B7" s="200">
        <v>140</v>
      </c>
      <c r="C7" s="32" t="s">
        <v>311</v>
      </c>
      <c r="D7" s="206">
        <v>1221692</v>
      </c>
      <c r="E7" s="209">
        <v>140</v>
      </c>
      <c r="F7" s="209">
        <v>35</v>
      </c>
      <c r="G7" s="209">
        <v>26320</v>
      </c>
      <c r="H7" s="209">
        <v>39480</v>
      </c>
      <c r="I7" s="209">
        <v>32900</v>
      </c>
      <c r="J7" s="209">
        <v>32900</v>
      </c>
      <c r="K7" s="209">
        <v>32900</v>
      </c>
      <c r="L7" s="209">
        <v>0</v>
      </c>
      <c r="M7" s="41">
        <v>235</v>
      </c>
      <c r="N7" s="41" t="s">
        <v>33</v>
      </c>
      <c r="O7" s="53">
        <v>83597</v>
      </c>
      <c r="P7" s="222">
        <v>7000</v>
      </c>
      <c r="Q7" s="67"/>
      <c r="R7" s="95">
        <v>2</v>
      </c>
      <c r="S7" s="95">
        <v>4</v>
      </c>
      <c r="T7" s="95">
        <v>3</v>
      </c>
      <c r="U7" s="95">
        <v>3</v>
      </c>
      <c r="V7" s="95">
        <v>3</v>
      </c>
      <c r="W7" s="95">
        <v>3</v>
      </c>
      <c r="X7" s="95">
        <v>1</v>
      </c>
      <c r="Y7" s="209">
        <v>3</v>
      </c>
      <c r="Z7" s="209">
        <v>4</v>
      </c>
      <c r="AA7" s="209">
        <v>4</v>
      </c>
      <c r="AB7" s="209">
        <v>4</v>
      </c>
      <c r="AC7" s="209">
        <v>2</v>
      </c>
      <c r="AD7" s="209">
        <v>2</v>
      </c>
      <c r="AE7" s="209">
        <v>2</v>
      </c>
      <c r="AF7" s="209">
        <v>2</v>
      </c>
      <c r="AG7" s="209">
        <v>2</v>
      </c>
      <c r="AH7" s="209">
        <v>2</v>
      </c>
      <c r="AI7" s="209">
        <v>3</v>
      </c>
      <c r="AJ7" s="209">
        <v>3</v>
      </c>
      <c r="AK7" s="209">
        <v>3</v>
      </c>
      <c r="AL7" s="209">
        <v>3</v>
      </c>
      <c r="AM7" s="209">
        <v>3</v>
      </c>
      <c r="AN7" s="209">
        <v>3</v>
      </c>
      <c r="AO7" s="209">
        <v>4</v>
      </c>
      <c r="AP7" s="209">
        <v>4</v>
      </c>
      <c r="AQ7" s="209">
        <v>3</v>
      </c>
      <c r="AR7" s="209">
        <v>2</v>
      </c>
      <c r="AS7" s="209">
        <v>3</v>
      </c>
      <c r="AT7" s="209">
        <v>4</v>
      </c>
      <c r="AU7" s="209">
        <v>4</v>
      </c>
      <c r="AV7" s="209" t="s">
        <v>726</v>
      </c>
      <c r="AW7" s="209">
        <v>2</v>
      </c>
      <c r="AX7" s="209" t="s">
        <v>364</v>
      </c>
      <c r="AY7" s="209" t="s">
        <v>364</v>
      </c>
      <c r="AZ7" s="226"/>
      <c r="BA7" s="250">
        <v>4</v>
      </c>
      <c r="BB7" s="227" t="s">
        <v>371</v>
      </c>
      <c r="BC7" s="235">
        <v>3500</v>
      </c>
      <c r="BD7" s="227">
        <v>3</v>
      </c>
      <c r="BE7" s="227">
        <v>4</v>
      </c>
      <c r="BF7" s="227">
        <v>3</v>
      </c>
      <c r="BG7" s="227">
        <v>1</v>
      </c>
      <c r="BH7" s="227">
        <v>4</v>
      </c>
      <c r="BI7" s="227">
        <v>2</v>
      </c>
      <c r="BJ7" s="227">
        <v>4</v>
      </c>
      <c r="BK7" s="227">
        <v>4</v>
      </c>
      <c r="BL7" s="227">
        <v>4</v>
      </c>
      <c r="BM7" s="227">
        <v>4</v>
      </c>
      <c r="BN7" s="227">
        <v>4</v>
      </c>
      <c r="BO7" s="227">
        <v>3</v>
      </c>
      <c r="BP7" s="227">
        <v>4</v>
      </c>
      <c r="BQ7" s="253">
        <v>4</v>
      </c>
      <c r="BR7" s="227">
        <v>2</v>
      </c>
    </row>
    <row r="8" spans="1:70">
      <c r="A8" s="11">
        <v>111</v>
      </c>
      <c r="B8" s="200">
        <v>150</v>
      </c>
      <c r="C8" s="32" t="s">
        <v>291</v>
      </c>
      <c r="D8" s="206">
        <v>110000</v>
      </c>
      <c r="E8" s="21">
        <v>25</v>
      </c>
      <c r="F8" s="21">
        <v>10</v>
      </c>
      <c r="G8" s="21">
        <v>0</v>
      </c>
      <c r="H8" s="21">
        <v>5000</v>
      </c>
      <c r="I8" s="21"/>
      <c r="J8" s="21">
        <v>4750</v>
      </c>
      <c r="K8" s="21">
        <v>250</v>
      </c>
      <c r="L8" s="21">
        <v>0</v>
      </c>
      <c r="M8" s="43">
        <v>190</v>
      </c>
      <c r="N8" s="43" t="s">
        <v>50</v>
      </c>
      <c r="O8" s="48">
        <v>9900</v>
      </c>
      <c r="P8" s="223">
        <v>8000</v>
      </c>
      <c r="Q8" s="65"/>
      <c r="R8" s="95">
        <v>2</v>
      </c>
      <c r="S8" s="95">
        <v>3</v>
      </c>
      <c r="T8" s="95">
        <v>4</v>
      </c>
      <c r="U8" s="95">
        <v>2</v>
      </c>
      <c r="V8" s="95">
        <v>2</v>
      </c>
      <c r="W8" s="95">
        <v>3</v>
      </c>
      <c r="X8" s="95">
        <v>3</v>
      </c>
      <c r="Y8" s="21">
        <v>3</v>
      </c>
      <c r="Z8" s="21">
        <v>4</v>
      </c>
      <c r="AA8" s="21">
        <v>2</v>
      </c>
      <c r="AB8" s="21">
        <v>3</v>
      </c>
      <c r="AC8" s="21">
        <v>2</v>
      </c>
      <c r="AD8" s="21">
        <v>2</v>
      </c>
      <c r="AE8" s="21">
        <v>2</v>
      </c>
      <c r="AF8" s="21">
        <v>3</v>
      </c>
      <c r="AG8" s="21">
        <v>3</v>
      </c>
      <c r="AH8" s="21">
        <v>3</v>
      </c>
      <c r="AI8" s="21">
        <v>4</v>
      </c>
      <c r="AJ8" s="21">
        <v>4</v>
      </c>
      <c r="AK8" s="21">
        <v>4</v>
      </c>
      <c r="AL8" s="21">
        <v>4</v>
      </c>
      <c r="AM8" s="21">
        <v>4</v>
      </c>
      <c r="AN8" s="21">
        <v>4</v>
      </c>
      <c r="AO8" s="21">
        <v>4</v>
      </c>
      <c r="AP8" s="21">
        <v>4</v>
      </c>
      <c r="AQ8" s="21">
        <v>3</v>
      </c>
      <c r="AR8" s="21">
        <v>2</v>
      </c>
      <c r="AS8" s="21">
        <v>4</v>
      </c>
      <c r="AT8" s="21">
        <v>4</v>
      </c>
      <c r="AU8" s="21">
        <v>4</v>
      </c>
      <c r="AV8" s="21">
        <v>4</v>
      </c>
      <c r="AW8" s="21">
        <v>4</v>
      </c>
      <c r="AX8" s="21" t="s">
        <v>364</v>
      </c>
      <c r="AY8" s="21" t="s">
        <v>364</v>
      </c>
      <c r="AZ8" s="226"/>
      <c r="BA8" s="229">
        <v>3</v>
      </c>
      <c r="BB8" s="228">
        <v>100</v>
      </c>
      <c r="BC8" s="234">
        <v>2000</v>
      </c>
      <c r="BD8" s="228"/>
      <c r="BE8" s="228"/>
      <c r="BF8" s="228"/>
      <c r="BG8" s="228"/>
      <c r="BH8" s="228"/>
      <c r="BI8" s="228"/>
      <c r="BJ8" s="228"/>
      <c r="BK8" s="228"/>
      <c r="BL8" s="228"/>
      <c r="BM8" s="228"/>
      <c r="BN8" s="228"/>
      <c r="BO8" s="228"/>
      <c r="BP8" s="228"/>
      <c r="BQ8" s="252"/>
      <c r="BR8" s="228"/>
    </row>
    <row r="9" spans="1:70">
      <c r="A9" s="11">
        <v>112</v>
      </c>
      <c r="B9" s="200">
        <v>33</v>
      </c>
      <c r="C9" s="32" t="s">
        <v>323</v>
      </c>
      <c r="D9" s="206">
        <v>142000</v>
      </c>
      <c r="E9" s="32">
        <v>35</v>
      </c>
      <c r="F9" s="32">
        <v>15</v>
      </c>
      <c r="G9" s="32">
        <v>7500</v>
      </c>
      <c r="H9" s="32">
        <v>0</v>
      </c>
      <c r="I9" s="32">
        <v>0</v>
      </c>
      <c r="J9" s="32">
        <v>7500</v>
      </c>
      <c r="K9" s="68">
        <v>7500</v>
      </c>
      <c r="L9" s="32">
        <v>0</v>
      </c>
      <c r="M9" s="12">
        <v>230</v>
      </c>
      <c r="N9" s="11" t="s">
        <v>197</v>
      </c>
      <c r="O9" s="56">
        <v>13000</v>
      </c>
      <c r="P9" s="222">
        <v>8500</v>
      </c>
      <c r="Q9" s="67"/>
      <c r="R9" s="32">
        <v>4</v>
      </c>
      <c r="S9" s="32">
        <v>4</v>
      </c>
      <c r="T9" s="32">
        <v>4</v>
      </c>
      <c r="U9" s="32">
        <v>4</v>
      </c>
      <c r="V9" s="32">
        <v>4</v>
      </c>
      <c r="W9" s="32">
        <v>4</v>
      </c>
      <c r="X9" s="32">
        <v>4</v>
      </c>
      <c r="Y9" s="32">
        <v>2</v>
      </c>
      <c r="Z9" s="32">
        <v>3</v>
      </c>
      <c r="AA9" s="32">
        <v>2</v>
      </c>
      <c r="AB9" s="32">
        <v>3</v>
      </c>
      <c r="AC9" s="32">
        <v>3</v>
      </c>
      <c r="AD9" s="32">
        <v>3</v>
      </c>
      <c r="AE9" s="32">
        <v>3</v>
      </c>
      <c r="AF9" s="32">
        <v>3</v>
      </c>
      <c r="AG9" s="32">
        <v>2</v>
      </c>
      <c r="AH9" s="32">
        <v>2</v>
      </c>
      <c r="AI9" s="32">
        <v>3</v>
      </c>
      <c r="AJ9" s="32">
        <v>3</v>
      </c>
      <c r="AK9" s="32">
        <v>3</v>
      </c>
      <c r="AL9" s="32">
        <v>3</v>
      </c>
      <c r="AM9" s="32">
        <v>3</v>
      </c>
      <c r="AN9" s="32">
        <v>3</v>
      </c>
      <c r="AO9" s="32">
        <v>3</v>
      </c>
      <c r="AP9" s="32">
        <v>4</v>
      </c>
      <c r="AQ9" s="32">
        <v>4</v>
      </c>
      <c r="AR9" s="32">
        <v>3</v>
      </c>
      <c r="AS9" s="32">
        <v>3</v>
      </c>
      <c r="AT9" s="32">
        <v>3</v>
      </c>
      <c r="AU9" s="32">
        <v>4</v>
      </c>
      <c r="AV9" s="32">
        <v>4</v>
      </c>
      <c r="AW9" s="32">
        <v>3</v>
      </c>
      <c r="AX9" s="32" t="s">
        <v>364</v>
      </c>
      <c r="AY9" s="32" t="s">
        <v>365</v>
      </c>
      <c r="AZ9" s="226"/>
      <c r="BA9" s="250"/>
      <c r="BB9" s="227"/>
      <c r="BC9" s="236"/>
      <c r="BD9" s="227"/>
      <c r="BE9" s="227"/>
      <c r="BF9" s="227"/>
      <c r="BG9" s="227"/>
      <c r="BH9" s="227"/>
      <c r="BI9" s="227"/>
      <c r="BJ9" s="227"/>
      <c r="BK9" s="227"/>
      <c r="BL9" s="227"/>
      <c r="BM9" s="227"/>
      <c r="BN9" s="227"/>
      <c r="BO9" s="227"/>
      <c r="BP9" s="227"/>
      <c r="BQ9" s="253"/>
      <c r="BR9" s="227"/>
    </row>
    <row r="10" spans="1:70">
      <c r="A10" s="11">
        <v>114</v>
      </c>
      <c r="B10" s="200">
        <v>105</v>
      </c>
      <c r="C10" s="32" t="s">
        <v>308</v>
      </c>
      <c r="D10" s="205">
        <v>86000</v>
      </c>
      <c r="E10" s="21">
        <v>105</v>
      </c>
      <c r="F10" s="21">
        <v>10</v>
      </c>
      <c r="G10" s="21">
        <v>315</v>
      </c>
      <c r="H10" s="21">
        <v>7740</v>
      </c>
      <c r="I10" s="21">
        <v>0</v>
      </c>
      <c r="J10" s="21">
        <v>6750</v>
      </c>
      <c r="K10" s="21">
        <v>4320</v>
      </c>
      <c r="L10" s="21">
        <v>3120</v>
      </c>
      <c r="M10" s="42">
        <v>225</v>
      </c>
      <c r="N10" s="42" t="s">
        <v>33</v>
      </c>
      <c r="O10" s="47">
        <v>17500</v>
      </c>
      <c r="P10" s="223">
        <v>7500</v>
      </c>
      <c r="Q10" s="70"/>
      <c r="R10" s="95">
        <v>3</v>
      </c>
      <c r="S10" s="95">
        <v>2</v>
      </c>
      <c r="T10" s="95">
        <v>3</v>
      </c>
      <c r="U10" s="95">
        <v>2</v>
      </c>
      <c r="V10" s="95">
        <v>2</v>
      </c>
      <c r="W10" s="95">
        <v>3</v>
      </c>
      <c r="X10" s="95">
        <v>3</v>
      </c>
      <c r="Y10" s="95">
        <v>3</v>
      </c>
      <c r="Z10" s="95">
        <v>4</v>
      </c>
      <c r="AA10" s="95">
        <v>3</v>
      </c>
      <c r="AB10" s="95">
        <v>4</v>
      </c>
      <c r="AC10" s="95">
        <v>3</v>
      </c>
      <c r="AD10" s="95">
        <v>2</v>
      </c>
      <c r="AE10" s="95">
        <v>2</v>
      </c>
      <c r="AF10" s="95">
        <v>4</v>
      </c>
      <c r="AG10" s="95">
        <v>4</v>
      </c>
      <c r="AH10" s="95">
        <v>3</v>
      </c>
      <c r="AI10" s="95">
        <v>3</v>
      </c>
      <c r="AJ10" s="95">
        <v>3</v>
      </c>
      <c r="AK10" s="95">
        <v>4</v>
      </c>
      <c r="AL10" s="95">
        <v>4</v>
      </c>
      <c r="AM10" s="95">
        <v>4</v>
      </c>
      <c r="AN10" s="95">
        <v>3</v>
      </c>
      <c r="AO10" s="95">
        <v>4</v>
      </c>
      <c r="AP10" s="95">
        <v>4</v>
      </c>
      <c r="AQ10" s="95">
        <v>4</v>
      </c>
      <c r="AR10" s="95">
        <v>3</v>
      </c>
      <c r="AS10" s="95">
        <v>4</v>
      </c>
      <c r="AT10" s="95">
        <v>4</v>
      </c>
      <c r="AU10" s="95">
        <v>4</v>
      </c>
      <c r="AV10" s="95">
        <v>4</v>
      </c>
      <c r="AW10" s="95">
        <v>99</v>
      </c>
      <c r="AX10" s="95" t="s">
        <v>364</v>
      </c>
      <c r="AY10" s="95" t="s">
        <v>364</v>
      </c>
      <c r="AZ10" s="226"/>
      <c r="BA10" s="162">
        <v>3</v>
      </c>
      <c r="BB10" s="162">
        <v>45</v>
      </c>
      <c r="BC10" s="233">
        <v>0</v>
      </c>
      <c r="BD10" s="162">
        <v>3</v>
      </c>
      <c r="BE10" s="162">
        <v>3</v>
      </c>
      <c r="BF10" s="162">
        <v>2</v>
      </c>
      <c r="BG10" s="162">
        <v>2</v>
      </c>
      <c r="BH10" s="162">
        <v>4</v>
      </c>
      <c r="BI10" s="162">
        <v>4</v>
      </c>
      <c r="BJ10" s="162">
        <v>4</v>
      </c>
      <c r="BK10" s="162">
        <v>4</v>
      </c>
      <c r="BL10" s="162">
        <v>4</v>
      </c>
      <c r="BM10" s="162">
        <v>3</v>
      </c>
      <c r="BN10" s="162">
        <v>3</v>
      </c>
      <c r="BO10" s="162">
        <v>99</v>
      </c>
      <c r="BP10" s="162">
        <v>4</v>
      </c>
      <c r="BQ10" s="162">
        <v>4</v>
      </c>
      <c r="BR10" s="162">
        <v>4</v>
      </c>
    </row>
    <row r="11" spans="1:70">
      <c r="A11" s="11">
        <v>118</v>
      </c>
      <c r="B11" s="200">
        <v>80</v>
      </c>
      <c r="C11" s="32" t="s">
        <v>307</v>
      </c>
      <c r="D11" s="206">
        <v>140000</v>
      </c>
      <c r="E11" s="209">
        <v>22</v>
      </c>
      <c r="F11" s="209">
        <v>40</v>
      </c>
      <c r="G11" s="209">
        <v>0</v>
      </c>
      <c r="H11" s="209">
        <v>1760</v>
      </c>
      <c r="I11" s="209">
        <v>220</v>
      </c>
      <c r="J11" s="209">
        <v>220</v>
      </c>
      <c r="K11" s="209">
        <v>2970</v>
      </c>
      <c r="L11" s="209">
        <v>1980</v>
      </c>
      <c r="M11" s="41">
        <v>225</v>
      </c>
      <c r="N11" s="41" t="s">
        <v>44</v>
      </c>
      <c r="O11" s="51">
        <v>3100</v>
      </c>
      <c r="P11" s="222">
        <v>3100</v>
      </c>
      <c r="Q11" s="67"/>
      <c r="R11" s="95">
        <v>2</v>
      </c>
      <c r="S11" s="95">
        <v>4</v>
      </c>
      <c r="T11" s="95">
        <v>3</v>
      </c>
      <c r="U11" s="95">
        <v>2</v>
      </c>
      <c r="V11" s="95">
        <v>3</v>
      </c>
      <c r="W11" s="95">
        <v>3</v>
      </c>
      <c r="X11" s="95">
        <v>2</v>
      </c>
      <c r="Y11" s="209">
        <v>3</v>
      </c>
      <c r="Z11" s="209">
        <v>3</v>
      </c>
      <c r="AA11" s="209">
        <v>2</v>
      </c>
      <c r="AB11" s="209">
        <v>3</v>
      </c>
      <c r="AC11" s="209">
        <v>2</v>
      </c>
      <c r="AD11" s="209">
        <v>2</v>
      </c>
      <c r="AE11" s="209">
        <v>3</v>
      </c>
      <c r="AF11" s="209">
        <v>2</v>
      </c>
      <c r="AG11" s="209">
        <v>2</v>
      </c>
      <c r="AH11" s="209">
        <v>99</v>
      </c>
      <c r="AI11" s="209">
        <v>2</v>
      </c>
      <c r="AJ11" s="209">
        <v>3</v>
      </c>
      <c r="AK11" s="209">
        <v>3</v>
      </c>
      <c r="AL11" s="209">
        <v>2</v>
      </c>
      <c r="AM11" s="209">
        <v>3</v>
      </c>
      <c r="AN11" s="209">
        <v>3</v>
      </c>
      <c r="AO11" s="209">
        <v>4</v>
      </c>
      <c r="AP11" s="209">
        <v>4</v>
      </c>
      <c r="AQ11" s="209">
        <v>3</v>
      </c>
      <c r="AR11" s="209">
        <v>2</v>
      </c>
      <c r="AS11" s="209">
        <v>3</v>
      </c>
      <c r="AT11" s="209">
        <v>3</v>
      </c>
      <c r="AU11" s="209">
        <v>4</v>
      </c>
      <c r="AV11" s="209">
        <v>4</v>
      </c>
      <c r="AW11" s="209">
        <v>3</v>
      </c>
      <c r="AX11" s="209" t="s">
        <v>364</v>
      </c>
      <c r="AY11" s="209" t="s">
        <v>364</v>
      </c>
      <c r="AZ11" s="226"/>
      <c r="BA11" s="227">
        <v>3</v>
      </c>
      <c r="BB11" s="227">
        <v>40</v>
      </c>
      <c r="BC11" s="235">
        <v>2500</v>
      </c>
      <c r="BD11" s="227">
        <v>3</v>
      </c>
      <c r="BE11" s="227">
        <v>3</v>
      </c>
      <c r="BF11" s="227">
        <v>2</v>
      </c>
      <c r="BG11" s="227">
        <v>0</v>
      </c>
      <c r="BH11" s="227">
        <v>1</v>
      </c>
      <c r="BI11" s="227">
        <v>2</v>
      </c>
      <c r="BJ11" s="227">
        <v>3</v>
      </c>
      <c r="BK11" s="227">
        <v>4</v>
      </c>
      <c r="BL11" s="227">
        <v>4</v>
      </c>
      <c r="BM11" s="227">
        <v>3</v>
      </c>
      <c r="BN11" s="227">
        <v>3</v>
      </c>
      <c r="BO11" s="227">
        <v>2</v>
      </c>
      <c r="BP11" s="227">
        <v>3</v>
      </c>
      <c r="BQ11" s="227">
        <v>3</v>
      </c>
      <c r="BR11" s="227">
        <v>2</v>
      </c>
    </row>
    <row r="12" spans="1:70">
      <c r="A12" s="11">
        <v>122</v>
      </c>
      <c r="B12" s="200">
        <v>1900</v>
      </c>
      <c r="C12" s="32" t="s">
        <v>318</v>
      </c>
      <c r="D12" s="206">
        <v>180000</v>
      </c>
      <c r="E12" s="209" t="s">
        <v>725</v>
      </c>
      <c r="F12" s="209">
        <v>100</v>
      </c>
      <c r="G12" s="209">
        <v>0</v>
      </c>
      <c r="H12" s="34">
        <v>380000</v>
      </c>
      <c r="I12" s="34">
        <v>0</v>
      </c>
      <c r="J12" s="34">
        <v>380000</v>
      </c>
      <c r="K12" s="34">
        <v>0</v>
      </c>
      <c r="L12" s="209">
        <v>0</v>
      </c>
      <c r="M12" s="41">
        <v>230</v>
      </c>
      <c r="N12" s="41" t="s">
        <v>50</v>
      </c>
      <c r="O12" s="46">
        <v>187800</v>
      </c>
      <c r="P12" s="222">
        <v>71000</v>
      </c>
      <c r="Q12" s="67"/>
      <c r="R12" s="95">
        <v>99</v>
      </c>
      <c r="S12" s="95">
        <v>3</v>
      </c>
      <c r="T12" s="95">
        <v>4</v>
      </c>
      <c r="U12" s="95">
        <v>4</v>
      </c>
      <c r="V12" s="95">
        <v>3</v>
      </c>
      <c r="W12" s="95">
        <v>3</v>
      </c>
      <c r="X12" s="95">
        <v>99</v>
      </c>
      <c r="Y12" s="209">
        <v>4</v>
      </c>
      <c r="Z12" s="209">
        <v>4</v>
      </c>
      <c r="AA12" s="209">
        <v>4</v>
      </c>
      <c r="AB12" s="209">
        <v>4</v>
      </c>
      <c r="AC12" s="209">
        <v>3</v>
      </c>
      <c r="AD12" s="209">
        <v>2</v>
      </c>
      <c r="AE12" s="209">
        <v>3</v>
      </c>
      <c r="AF12" s="209">
        <v>3</v>
      </c>
      <c r="AG12" s="209">
        <v>3</v>
      </c>
      <c r="AH12" s="209">
        <v>3</v>
      </c>
      <c r="AI12" s="209">
        <v>3</v>
      </c>
      <c r="AJ12" s="209">
        <v>3</v>
      </c>
      <c r="AK12" s="209">
        <v>4</v>
      </c>
      <c r="AL12" s="209">
        <v>3</v>
      </c>
      <c r="AM12" s="209">
        <v>3</v>
      </c>
      <c r="AN12" s="209">
        <v>3</v>
      </c>
      <c r="AO12" s="209">
        <v>4</v>
      </c>
      <c r="AP12" s="209">
        <v>4</v>
      </c>
      <c r="AQ12" s="209">
        <v>2</v>
      </c>
      <c r="AR12" s="209">
        <v>3</v>
      </c>
      <c r="AS12" s="209">
        <v>3</v>
      </c>
      <c r="AT12" s="209">
        <v>4</v>
      </c>
      <c r="AU12" s="209">
        <v>4</v>
      </c>
      <c r="AV12" s="209">
        <v>4</v>
      </c>
      <c r="AW12" s="209">
        <v>4</v>
      </c>
      <c r="AX12" s="209" t="s">
        <v>364</v>
      </c>
      <c r="AY12" s="209" t="s">
        <v>364</v>
      </c>
      <c r="AZ12" s="226"/>
      <c r="BA12" s="227">
        <v>4</v>
      </c>
      <c r="BB12" s="227">
        <v>171</v>
      </c>
      <c r="BC12" s="235">
        <v>6000</v>
      </c>
      <c r="BD12" s="227">
        <v>4</v>
      </c>
      <c r="BE12" s="227">
        <v>3</v>
      </c>
      <c r="BF12" s="227">
        <v>3</v>
      </c>
      <c r="BG12" s="227">
        <v>3</v>
      </c>
      <c r="BH12" s="227">
        <v>3</v>
      </c>
      <c r="BI12" s="227">
        <v>4</v>
      </c>
      <c r="BJ12" s="227">
        <v>4</v>
      </c>
      <c r="BK12" s="227">
        <v>4</v>
      </c>
      <c r="BL12" s="227">
        <v>3</v>
      </c>
      <c r="BM12" s="227">
        <v>3</v>
      </c>
      <c r="BN12" s="227">
        <v>3</v>
      </c>
      <c r="BO12" s="227">
        <v>3</v>
      </c>
      <c r="BP12" s="227">
        <v>3</v>
      </c>
      <c r="BQ12" s="227">
        <v>3</v>
      </c>
      <c r="BR12" s="227">
        <v>4</v>
      </c>
    </row>
    <row r="13" spans="1:70">
      <c r="A13" s="11">
        <v>123</v>
      </c>
      <c r="B13" s="200">
        <v>600</v>
      </c>
      <c r="C13" s="32" t="s">
        <v>325</v>
      </c>
      <c r="D13" s="206">
        <v>982450</v>
      </c>
      <c r="E13" s="209">
        <v>145</v>
      </c>
      <c r="F13" s="209">
        <v>33</v>
      </c>
      <c r="G13" s="209">
        <v>0</v>
      </c>
      <c r="H13" s="209">
        <v>33500</v>
      </c>
      <c r="I13" s="209">
        <v>0</v>
      </c>
      <c r="J13" s="209">
        <v>33500</v>
      </c>
      <c r="K13" s="209">
        <v>0</v>
      </c>
      <c r="L13" s="209">
        <v>1400</v>
      </c>
      <c r="M13" s="41">
        <v>194</v>
      </c>
      <c r="N13" s="41" t="s">
        <v>51</v>
      </c>
      <c r="O13" s="46">
        <v>99240</v>
      </c>
      <c r="P13" s="222">
        <v>25000</v>
      </c>
      <c r="Q13" s="67"/>
      <c r="R13" s="95">
        <v>3</v>
      </c>
      <c r="S13" s="95">
        <v>2</v>
      </c>
      <c r="T13" s="95">
        <v>2</v>
      </c>
      <c r="U13" s="95">
        <v>2</v>
      </c>
      <c r="V13" s="95">
        <v>2</v>
      </c>
      <c r="W13" s="95">
        <v>3</v>
      </c>
      <c r="X13" s="95">
        <v>3</v>
      </c>
      <c r="Y13" s="209">
        <v>2</v>
      </c>
      <c r="Z13" s="209">
        <v>3</v>
      </c>
      <c r="AA13" s="209">
        <v>3</v>
      </c>
      <c r="AB13" s="209">
        <v>4</v>
      </c>
      <c r="AC13" s="209">
        <v>2</v>
      </c>
      <c r="AD13" s="209">
        <v>2</v>
      </c>
      <c r="AE13" s="209">
        <v>2</v>
      </c>
      <c r="AF13" s="209">
        <v>3</v>
      </c>
      <c r="AG13" s="209">
        <v>3</v>
      </c>
      <c r="AH13" s="209">
        <v>3</v>
      </c>
      <c r="AI13" s="209">
        <v>4</v>
      </c>
      <c r="AJ13" s="209">
        <v>3</v>
      </c>
      <c r="AK13" s="209">
        <v>2</v>
      </c>
      <c r="AL13" s="209">
        <v>4</v>
      </c>
      <c r="AM13" s="209">
        <v>2</v>
      </c>
      <c r="AN13" s="209">
        <v>3</v>
      </c>
      <c r="AO13" s="209">
        <v>3</v>
      </c>
      <c r="AP13" s="209">
        <v>4</v>
      </c>
      <c r="AQ13" s="209">
        <v>4</v>
      </c>
      <c r="AR13" s="209">
        <v>2</v>
      </c>
      <c r="AS13" s="209">
        <v>3</v>
      </c>
      <c r="AT13" s="209">
        <v>3</v>
      </c>
      <c r="AU13" s="209">
        <v>4</v>
      </c>
      <c r="AV13" s="209">
        <v>4</v>
      </c>
      <c r="AW13" s="209">
        <v>4</v>
      </c>
      <c r="AX13" s="209" t="s">
        <v>364</v>
      </c>
      <c r="AY13" s="209" t="s">
        <v>364</v>
      </c>
      <c r="AZ13" s="226"/>
      <c r="BA13" s="231" t="s">
        <v>199</v>
      </c>
      <c r="BB13" s="231" t="s">
        <v>13</v>
      </c>
      <c r="BC13" s="233">
        <v>0</v>
      </c>
      <c r="BD13" s="231" t="s">
        <v>199</v>
      </c>
      <c r="BE13" s="231" t="s">
        <v>199</v>
      </c>
      <c r="BF13" s="231" t="s">
        <v>199</v>
      </c>
      <c r="BG13" s="231" t="s">
        <v>199</v>
      </c>
      <c r="BH13" s="231" t="s">
        <v>174</v>
      </c>
      <c r="BI13" s="231" t="s">
        <v>200</v>
      </c>
      <c r="BJ13" s="231" t="s">
        <v>199</v>
      </c>
      <c r="BK13" s="231" t="s">
        <v>199</v>
      </c>
      <c r="BL13" s="231" t="s">
        <v>199</v>
      </c>
      <c r="BM13" s="231" t="s">
        <v>199</v>
      </c>
      <c r="BN13" s="231" t="s">
        <v>199</v>
      </c>
      <c r="BO13" s="231" t="s">
        <v>200</v>
      </c>
      <c r="BP13" s="231" t="s">
        <v>199</v>
      </c>
      <c r="BQ13" s="231" t="s">
        <v>199</v>
      </c>
      <c r="BR13" s="227" t="s">
        <v>200</v>
      </c>
    </row>
    <row r="14" spans="1:70">
      <c r="A14" s="11">
        <v>124</v>
      </c>
      <c r="B14" s="200">
        <v>190</v>
      </c>
      <c r="C14" s="32" t="s">
        <v>313</v>
      </c>
      <c r="D14" s="205">
        <v>265500</v>
      </c>
      <c r="E14" s="21">
        <v>33</v>
      </c>
      <c r="F14" s="21">
        <v>11</v>
      </c>
      <c r="G14" s="21">
        <v>0</v>
      </c>
      <c r="H14" s="21">
        <v>6400</v>
      </c>
      <c r="I14" s="21">
        <v>0</v>
      </c>
      <c r="J14" s="21">
        <v>6000</v>
      </c>
      <c r="K14" s="21">
        <v>0</v>
      </c>
      <c r="L14" s="21">
        <v>400</v>
      </c>
      <c r="M14" s="43">
        <v>200</v>
      </c>
      <c r="N14" s="43" t="s">
        <v>44</v>
      </c>
      <c r="O14" s="47">
        <v>18000</v>
      </c>
      <c r="P14" s="223">
        <v>18000</v>
      </c>
      <c r="Q14" s="70"/>
      <c r="R14" s="95">
        <v>3</v>
      </c>
      <c r="S14" s="95">
        <v>4</v>
      </c>
      <c r="T14" s="95">
        <v>3</v>
      </c>
      <c r="U14" s="95">
        <v>2</v>
      </c>
      <c r="V14" s="95">
        <v>2</v>
      </c>
      <c r="W14" s="95">
        <v>3</v>
      </c>
      <c r="X14" s="95">
        <v>3</v>
      </c>
      <c r="Y14" s="95">
        <v>3</v>
      </c>
      <c r="Z14" s="95">
        <v>4</v>
      </c>
      <c r="AA14" s="95">
        <v>3</v>
      </c>
      <c r="AB14" s="95">
        <v>3</v>
      </c>
      <c r="AC14" s="95">
        <v>2</v>
      </c>
      <c r="AD14" s="95">
        <v>2</v>
      </c>
      <c r="AE14" s="95">
        <v>3</v>
      </c>
      <c r="AF14" s="95">
        <v>3</v>
      </c>
      <c r="AG14" s="95">
        <v>3</v>
      </c>
      <c r="AH14" s="95">
        <v>3</v>
      </c>
      <c r="AI14" s="95">
        <v>3</v>
      </c>
      <c r="AJ14" s="95">
        <v>3</v>
      </c>
      <c r="AK14" s="95">
        <v>3</v>
      </c>
      <c r="AL14" s="95">
        <v>3</v>
      </c>
      <c r="AM14" s="95">
        <v>3</v>
      </c>
      <c r="AN14" s="95">
        <v>3</v>
      </c>
      <c r="AO14" s="95">
        <v>3</v>
      </c>
      <c r="AP14" s="95">
        <v>2</v>
      </c>
      <c r="AQ14" s="95">
        <v>3</v>
      </c>
      <c r="AR14" s="95">
        <v>3</v>
      </c>
      <c r="AS14" s="95">
        <v>3</v>
      </c>
      <c r="AT14" s="95">
        <v>3</v>
      </c>
      <c r="AU14" s="95">
        <v>4</v>
      </c>
      <c r="AV14" s="95">
        <v>4</v>
      </c>
      <c r="AW14" s="95">
        <v>2</v>
      </c>
      <c r="AX14" s="95" t="s">
        <v>364</v>
      </c>
      <c r="AY14" s="95" t="s">
        <v>364</v>
      </c>
      <c r="AZ14" s="226"/>
      <c r="BA14" s="162">
        <v>11</v>
      </c>
      <c r="BB14" s="162">
        <v>120</v>
      </c>
      <c r="BC14" s="233">
        <v>4500</v>
      </c>
      <c r="BD14" s="162">
        <v>3</v>
      </c>
      <c r="BE14" s="162">
        <v>3</v>
      </c>
      <c r="BF14" s="162">
        <v>2</v>
      </c>
      <c r="BG14" s="162">
        <v>2</v>
      </c>
      <c r="BH14" s="162">
        <v>3</v>
      </c>
      <c r="BI14" s="162" t="s">
        <v>199</v>
      </c>
      <c r="BJ14" s="162">
        <v>3</v>
      </c>
      <c r="BK14" s="162">
        <v>3</v>
      </c>
      <c r="BL14" s="162">
        <v>4</v>
      </c>
      <c r="BM14" s="162">
        <v>3</v>
      </c>
      <c r="BN14" s="162">
        <v>3</v>
      </c>
      <c r="BO14" s="162">
        <v>3</v>
      </c>
      <c r="BP14" s="162">
        <v>3</v>
      </c>
      <c r="BQ14" s="162">
        <v>3</v>
      </c>
      <c r="BR14" s="162">
        <v>2</v>
      </c>
    </row>
    <row r="15" spans="1:70">
      <c r="A15" s="11">
        <v>125</v>
      </c>
      <c r="B15" s="200">
        <v>194</v>
      </c>
      <c r="C15" s="32" t="s">
        <v>293</v>
      </c>
      <c r="D15" s="205">
        <v>438446.42</v>
      </c>
      <c r="E15" s="21">
        <v>200</v>
      </c>
      <c r="F15" s="21">
        <v>50</v>
      </c>
      <c r="G15" s="21">
        <v>0</v>
      </c>
      <c r="H15" s="21">
        <v>19297</v>
      </c>
      <c r="I15" s="21">
        <v>4357</v>
      </c>
      <c r="J15" s="21">
        <v>14940</v>
      </c>
      <c r="K15" s="21">
        <v>0</v>
      </c>
      <c r="L15" s="21">
        <v>0</v>
      </c>
      <c r="M15" s="43">
        <v>260</v>
      </c>
      <c r="N15" s="43" t="s">
        <v>44</v>
      </c>
      <c r="O15" s="47">
        <v>37950</v>
      </c>
      <c r="P15" s="223">
        <v>31500</v>
      </c>
      <c r="Q15" s="65"/>
      <c r="R15" s="95">
        <v>3</v>
      </c>
      <c r="S15" s="95">
        <v>2</v>
      </c>
      <c r="T15" s="95">
        <v>1</v>
      </c>
      <c r="U15" s="71">
        <v>0</v>
      </c>
      <c r="V15" s="95">
        <v>99</v>
      </c>
      <c r="W15" s="95">
        <v>3</v>
      </c>
      <c r="X15" s="95">
        <v>3</v>
      </c>
      <c r="Y15" s="95">
        <v>2</v>
      </c>
      <c r="Z15" s="95">
        <v>3</v>
      </c>
      <c r="AA15" s="95">
        <v>3</v>
      </c>
      <c r="AB15" s="95">
        <v>3</v>
      </c>
      <c r="AC15" s="95">
        <v>0</v>
      </c>
      <c r="AD15" s="95">
        <v>0</v>
      </c>
      <c r="AE15" s="95">
        <v>0</v>
      </c>
      <c r="AF15" s="95">
        <v>3</v>
      </c>
      <c r="AG15" s="95">
        <v>3</v>
      </c>
      <c r="AH15" s="95">
        <v>2</v>
      </c>
      <c r="AI15" s="95">
        <v>2</v>
      </c>
      <c r="AJ15" s="95">
        <v>2</v>
      </c>
      <c r="AK15" s="95">
        <v>2</v>
      </c>
      <c r="AL15" s="95">
        <v>2</v>
      </c>
      <c r="AM15" s="95">
        <v>2</v>
      </c>
      <c r="AN15" s="95">
        <v>3</v>
      </c>
      <c r="AO15" s="95">
        <v>3</v>
      </c>
      <c r="AP15" s="95">
        <v>4</v>
      </c>
      <c r="AQ15" s="95">
        <v>3</v>
      </c>
      <c r="AR15" s="95">
        <v>2</v>
      </c>
      <c r="AS15" s="95">
        <v>4</v>
      </c>
      <c r="AT15" s="95">
        <v>4</v>
      </c>
      <c r="AU15" s="95">
        <v>4</v>
      </c>
      <c r="AV15" s="95">
        <v>4</v>
      </c>
      <c r="AW15" s="95">
        <v>4</v>
      </c>
      <c r="AX15" s="95" t="s">
        <v>364</v>
      </c>
      <c r="AY15" s="95" t="s">
        <v>364</v>
      </c>
      <c r="AZ15" s="226"/>
      <c r="BA15" s="228">
        <v>2</v>
      </c>
      <c r="BB15" s="228">
        <v>100</v>
      </c>
      <c r="BC15" s="233">
        <v>5000</v>
      </c>
      <c r="BD15" s="242">
        <v>3</v>
      </c>
      <c r="BE15" s="242">
        <v>3</v>
      </c>
      <c r="BF15" s="242">
        <v>1</v>
      </c>
      <c r="BG15" s="242">
        <v>0</v>
      </c>
      <c r="BH15" s="242">
        <v>1</v>
      </c>
      <c r="BI15" s="242">
        <v>3</v>
      </c>
      <c r="BJ15" s="242">
        <v>3</v>
      </c>
      <c r="BK15" s="242">
        <v>3</v>
      </c>
      <c r="BL15" s="242">
        <v>3</v>
      </c>
      <c r="BM15" s="242">
        <v>4</v>
      </c>
      <c r="BN15" s="242">
        <v>2</v>
      </c>
      <c r="BO15" s="242">
        <v>2</v>
      </c>
      <c r="BP15" s="242">
        <v>3</v>
      </c>
      <c r="BQ15" s="242">
        <v>3</v>
      </c>
      <c r="BR15" s="242">
        <v>2</v>
      </c>
    </row>
    <row r="16" spans="1:70">
      <c r="A16" s="11">
        <v>130</v>
      </c>
      <c r="B16" s="200">
        <v>33</v>
      </c>
      <c r="C16" s="32" t="s">
        <v>298</v>
      </c>
      <c r="D16" s="206">
        <v>377936</v>
      </c>
      <c r="E16" s="209">
        <v>33</v>
      </c>
      <c r="F16" s="209">
        <v>8</v>
      </c>
      <c r="G16" s="209">
        <v>1700</v>
      </c>
      <c r="H16" s="209">
        <v>1100</v>
      </c>
      <c r="I16" s="209">
        <v>3040</v>
      </c>
      <c r="J16" s="209">
        <v>2700</v>
      </c>
      <c r="K16" s="209">
        <v>3860</v>
      </c>
      <c r="L16" s="209">
        <v>0</v>
      </c>
      <c r="M16" s="41">
        <v>235</v>
      </c>
      <c r="N16" s="41" t="s">
        <v>202</v>
      </c>
      <c r="O16" s="46" t="s">
        <v>355</v>
      </c>
      <c r="P16" s="222">
        <v>6000</v>
      </c>
      <c r="Q16" s="67"/>
      <c r="R16" s="95">
        <v>4</v>
      </c>
      <c r="S16" s="95">
        <v>3</v>
      </c>
      <c r="T16" s="95">
        <v>3</v>
      </c>
      <c r="U16" s="95">
        <v>3</v>
      </c>
      <c r="V16" s="95">
        <v>4</v>
      </c>
      <c r="W16" s="95">
        <v>3</v>
      </c>
      <c r="X16" s="95">
        <v>4</v>
      </c>
      <c r="Y16" s="209">
        <v>4</v>
      </c>
      <c r="Z16" s="209">
        <v>4</v>
      </c>
      <c r="AA16" s="209">
        <v>4</v>
      </c>
      <c r="AB16" s="209">
        <v>4</v>
      </c>
      <c r="AC16" s="209">
        <v>3</v>
      </c>
      <c r="AD16" s="209">
        <v>3</v>
      </c>
      <c r="AE16" s="209">
        <v>2</v>
      </c>
      <c r="AF16" s="209">
        <v>4</v>
      </c>
      <c r="AG16" s="209">
        <v>4</v>
      </c>
      <c r="AH16" s="209">
        <v>4</v>
      </c>
      <c r="AI16" s="209">
        <v>4</v>
      </c>
      <c r="AJ16" s="209">
        <v>4</v>
      </c>
      <c r="AK16" s="209">
        <v>4</v>
      </c>
      <c r="AL16" s="209">
        <v>3</v>
      </c>
      <c r="AM16" s="209">
        <v>3</v>
      </c>
      <c r="AN16" s="209">
        <v>4</v>
      </c>
      <c r="AO16" s="209">
        <v>4</v>
      </c>
      <c r="AP16" s="209">
        <v>4</v>
      </c>
      <c r="AQ16" s="209">
        <v>2</v>
      </c>
      <c r="AR16" s="209">
        <v>1</v>
      </c>
      <c r="AS16" s="209">
        <v>3</v>
      </c>
      <c r="AT16" s="209">
        <v>4</v>
      </c>
      <c r="AU16" s="209">
        <v>4</v>
      </c>
      <c r="AV16" s="209">
        <v>4</v>
      </c>
      <c r="AW16" s="209">
        <v>4</v>
      </c>
      <c r="AX16" s="209" t="s">
        <v>364</v>
      </c>
      <c r="AY16" s="209" t="s">
        <v>364</v>
      </c>
      <c r="AZ16" s="226"/>
      <c r="BA16" s="227">
        <v>3</v>
      </c>
      <c r="BB16" s="227">
        <v>33</v>
      </c>
      <c r="BC16" s="235">
        <v>1560</v>
      </c>
      <c r="BD16" s="227">
        <v>3</v>
      </c>
      <c r="BE16" s="227">
        <v>3</v>
      </c>
      <c r="BF16" s="227">
        <v>3</v>
      </c>
      <c r="BG16" s="227">
        <v>3</v>
      </c>
      <c r="BH16" s="227">
        <v>4</v>
      </c>
      <c r="BI16" s="227">
        <v>4</v>
      </c>
      <c r="BJ16" s="227">
        <v>3</v>
      </c>
      <c r="BK16" s="227">
        <v>3</v>
      </c>
      <c r="BL16" s="227">
        <v>4</v>
      </c>
      <c r="BM16" s="227">
        <v>4</v>
      </c>
      <c r="BN16" s="227">
        <v>3</v>
      </c>
      <c r="BO16" s="227">
        <v>3</v>
      </c>
      <c r="BP16" s="227">
        <v>3</v>
      </c>
      <c r="BQ16" s="227">
        <v>4</v>
      </c>
      <c r="BR16" s="227">
        <v>3</v>
      </c>
    </row>
    <row r="17" spans="1:70">
      <c r="A17" s="11">
        <v>131</v>
      </c>
      <c r="B17" s="200">
        <v>90</v>
      </c>
      <c r="C17" s="32" t="s">
        <v>289</v>
      </c>
      <c r="D17" s="206">
        <v>625000</v>
      </c>
      <c r="E17" s="209">
        <v>90</v>
      </c>
      <c r="F17" s="209">
        <v>30</v>
      </c>
      <c r="G17" s="209">
        <v>60000</v>
      </c>
      <c r="H17" s="209">
        <v>2250</v>
      </c>
      <c r="I17" s="209">
        <v>21600</v>
      </c>
      <c r="J17" s="209">
        <v>21600</v>
      </c>
      <c r="K17" s="209">
        <v>21600</v>
      </c>
      <c r="L17" s="209">
        <v>0</v>
      </c>
      <c r="M17" s="41">
        <v>240</v>
      </c>
      <c r="N17" s="41" t="s">
        <v>203</v>
      </c>
      <c r="O17" s="46">
        <v>46300</v>
      </c>
      <c r="P17" s="222">
        <v>18000</v>
      </c>
      <c r="Q17" s="67"/>
      <c r="R17" s="32">
        <v>4</v>
      </c>
      <c r="S17" s="32">
        <v>4</v>
      </c>
      <c r="T17" s="32">
        <v>2</v>
      </c>
      <c r="U17" s="32">
        <v>2</v>
      </c>
      <c r="V17" s="32">
        <v>3</v>
      </c>
      <c r="W17" s="32">
        <v>3</v>
      </c>
      <c r="X17" s="32">
        <v>4</v>
      </c>
      <c r="Y17" s="225">
        <v>3</v>
      </c>
      <c r="Z17" s="225">
        <v>3</v>
      </c>
      <c r="AA17" s="225">
        <v>4</v>
      </c>
      <c r="AB17" s="225">
        <v>4</v>
      </c>
      <c r="AC17" s="225">
        <v>2</v>
      </c>
      <c r="AD17" s="225">
        <v>1</v>
      </c>
      <c r="AE17" s="225">
        <v>2</v>
      </c>
      <c r="AF17" s="225">
        <v>3</v>
      </c>
      <c r="AG17" s="225">
        <v>3</v>
      </c>
      <c r="AH17" s="225">
        <v>3</v>
      </c>
      <c r="AI17" s="225">
        <v>2</v>
      </c>
      <c r="AJ17" s="225">
        <v>3</v>
      </c>
      <c r="AK17" s="225">
        <v>3</v>
      </c>
      <c r="AL17" s="225">
        <v>3</v>
      </c>
      <c r="AM17" s="225">
        <v>3</v>
      </c>
      <c r="AN17" s="225">
        <v>2</v>
      </c>
      <c r="AO17" s="225">
        <v>3</v>
      </c>
      <c r="AP17" s="225">
        <v>4</v>
      </c>
      <c r="AQ17" s="225">
        <v>3</v>
      </c>
      <c r="AR17" s="225">
        <v>2</v>
      </c>
      <c r="AS17" s="225">
        <v>3</v>
      </c>
      <c r="AT17" s="209">
        <v>4</v>
      </c>
      <c r="AU17" s="209">
        <v>4</v>
      </c>
      <c r="AV17" s="209">
        <v>4</v>
      </c>
      <c r="AW17" s="209">
        <v>3</v>
      </c>
      <c r="AX17" s="209" t="s">
        <v>364</v>
      </c>
      <c r="AY17" s="209" t="s">
        <v>364</v>
      </c>
      <c r="AZ17" s="226"/>
      <c r="BA17" s="250"/>
      <c r="BB17" s="227"/>
      <c r="BC17" s="232"/>
      <c r="BD17" s="227"/>
      <c r="BE17" s="227"/>
      <c r="BF17" s="227"/>
      <c r="BG17" s="227"/>
      <c r="BH17" s="227"/>
      <c r="BI17" s="227"/>
      <c r="BJ17" s="227"/>
      <c r="BK17" s="227"/>
      <c r="BL17" s="227"/>
      <c r="BM17" s="227"/>
      <c r="BN17" s="227"/>
      <c r="BO17" s="227"/>
      <c r="BP17" s="227"/>
      <c r="BQ17" s="253"/>
      <c r="BR17" s="238"/>
    </row>
    <row r="18" spans="1:70">
      <c r="A18" s="11">
        <v>132</v>
      </c>
      <c r="B18" s="200">
        <v>45</v>
      </c>
      <c r="C18" s="32" t="s">
        <v>312</v>
      </c>
      <c r="D18" s="205">
        <v>260346.99</v>
      </c>
      <c r="E18" s="210">
        <v>40</v>
      </c>
      <c r="F18" s="21">
        <v>10</v>
      </c>
      <c r="G18" s="21">
        <v>0</v>
      </c>
      <c r="H18" s="21">
        <v>4980</v>
      </c>
      <c r="I18" s="21">
        <v>1140</v>
      </c>
      <c r="J18" s="21">
        <v>4875</v>
      </c>
      <c r="K18" s="21">
        <v>2850</v>
      </c>
      <c r="L18" s="21">
        <v>0</v>
      </c>
      <c r="M18" s="42">
        <v>195</v>
      </c>
      <c r="N18" s="42" t="s">
        <v>34</v>
      </c>
      <c r="O18" s="47">
        <v>38727</v>
      </c>
      <c r="P18" s="223">
        <v>11000</v>
      </c>
      <c r="Q18" s="70"/>
      <c r="R18" s="95">
        <v>3</v>
      </c>
      <c r="S18" s="95">
        <v>4</v>
      </c>
      <c r="T18" s="95">
        <v>2</v>
      </c>
      <c r="U18" s="95">
        <v>2</v>
      </c>
      <c r="V18" s="95">
        <v>2</v>
      </c>
      <c r="W18" s="95">
        <v>3</v>
      </c>
      <c r="X18" s="95">
        <v>4</v>
      </c>
      <c r="Y18" s="95">
        <v>2</v>
      </c>
      <c r="Z18" s="95">
        <v>3</v>
      </c>
      <c r="AA18" s="95">
        <v>4</v>
      </c>
      <c r="AB18" s="95">
        <v>4</v>
      </c>
      <c r="AC18" s="95">
        <v>2</v>
      </c>
      <c r="AD18" s="95">
        <v>2</v>
      </c>
      <c r="AE18" s="95">
        <v>3</v>
      </c>
      <c r="AF18" s="95">
        <v>3</v>
      </c>
      <c r="AG18" s="95">
        <v>3</v>
      </c>
      <c r="AH18" s="95">
        <v>3</v>
      </c>
      <c r="AI18" s="95">
        <v>3</v>
      </c>
      <c r="AJ18" s="95">
        <v>3</v>
      </c>
      <c r="AK18" s="95">
        <v>3</v>
      </c>
      <c r="AL18" s="95">
        <v>3</v>
      </c>
      <c r="AM18" s="95">
        <v>3</v>
      </c>
      <c r="AN18" s="95">
        <v>3</v>
      </c>
      <c r="AO18" s="95">
        <v>3</v>
      </c>
      <c r="AP18" s="95">
        <v>4</v>
      </c>
      <c r="AQ18" s="95">
        <v>3</v>
      </c>
      <c r="AR18" s="95">
        <v>3</v>
      </c>
      <c r="AS18" s="95">
        <v>4</v>
      </c>
      <c r="AT18" s="95">
        <v>3</v>
      </c>
      <c r="AU18" s="95">
        <v>4</v>
      </c>
      <c r="AV18" s="95">
        <v>4</v>
      </c>
      <c r="AW18" s="95">
        <v>2</v>
      </c>
      <c r="AX18" s="95" t="s">
        <v>364</v>
      </c>
      <c r="AY18" s="95" t="s">
        <v>364</v>
      </c>
      <c r="AZ18" s="226"/>
      <c r="BA18" s="230">
        <v>5</v>
      </c>
      <c r="BB18" s="162">
        <v>80</v>
      </c>
      <c r="BC18" s="233">
        <v>5000</v>
      </c>
      <c r="BD18" s="162">
        <v>2</v>
      </c>
      <c r="BE18" s="162">
        <v>2</v>
      </c>
      <c r="BF18" s="162">
        <v>2</v>
      </c>
      <c r="BG18" s="162">
        <v>0</v>
      </c>
      <c r="BH18" s="162">
        <v>2</v>
      </c>
      <c r="BI18" s="162">
        <v>2</v>
      </c>
      <c r="BJ18" s="162">
        <v>3</v>
      </c>
      <c r="BK18" s="162">
        <v>3</v>
      </c>
      <c r="BL18" s="162">
        <v>3</v>
      </c>
      <c r="BM18" s="162">
        <v>3</v>
      </c>
      <c r="BN18" s="162">
        <v>3</v>
      </c>
      <c r="BO18" s="162">
        <v>2</v>
      </c>
      <c r="BP18" s="162">
        <v>3</v>
      </c>
      <c r="BQ18" s="245">
        <v>3</v>
      </c>
      <c r="BR18" s="162">
        <v>2</v>
      </c>
    </row>
    <row r="19" spans="1:70">
      <c r="A19" s="11">
        <v>133</v>
      </c>
      <c r="B19" s="94">
        <v>600</v>
      </c>
      <c r="C19" s="32" t="s">
        <v>292</v>
      </c>
      <c r="D19" s="205">
        <v>571000</v>
      </c>
      <c r="E19" s="21">
        <v>80</v>
      </c>
      <c r="F19" s="21">
        <v>60</v>
      </c>
      <c r="G19" s="21">
        <v>10000</v>
      </c>
      <c r="H19" s="21">
        <v>5400</v>
      </c>
      <c r="I19" s="21">
        <v>3000</v>
      </c>
      <c r="J19" s="21">
        <v>4000</v>
      </c>
      <c r="K19" s="21">
        <v>6800</v>
      </c>
      <c r="L19" s="21">
        <v>1600</v>
      </c>
      <c r="M19" s="42">
        <v>150</v>
      </c>
      <c r="N19" s="42" t="s">
        <v>196</v>
      </c>
      <c r="O19" s="47">
        <v>30000</v>
      </c>
      <c r="P19" s="223">
        <v>6000</v>
      </c>
      <c r="Q19" s="70"/>
      <c r="R19" s="95">
        <v>2</v>
      </c>
      <c r="S19" s="95">
        <v>2</v>
      </c>
      <c r="T19" s="95">
        <v>3</v>
      </c>
      <c r="U19" s="95">
        <v>2</v>
      </c>
      <c r="V19" s="95">
        <v>2</v>
      </c>
      <c r="W19" s="95">
        <v>3</v>
      </c>
      <c r="X19" s="95">
        <v>2</v>
      </c>
      <c r="Y19" s="95">
        <v>2</v>
      </c>
      <c r="Z19" s="95">
        <v>2</v>
      </c>
      <c r="AA19" s="95">
        <v>2</v>
      </c>
      <c r="AB19" s="95">
        <v>3</v>
      </c>
      <c r="AC19" s="95">
        <v>1</v>
      </c>
      <c r="AD19" s="95">
        <v>1</v>
      </c>
      <c r="AE19" s="95">
        <v>2</v>
      </c>
      <c r="AF19" s="95">
        <v>4</v>
      </c>
      <c r="AG19" s="95">
        <v>4</v>
      </c>
      <c r="AH19" s="95">
        <v>99</v>
      </c>
      <c r="AI19" s="95">
        <v>3</v>
      </c>
      <c r="AJ19" s="95">
        <v>3</v>
      </c>
      <c r="AK19" s="95">
        <v>3</v>
      </c>
      <c r="AL19" s="95">
        <v>3</v>
      </c>
      <c r="AM19" s="95">
        <v>3</v>
      </c>
      <c r="AN19" s="95">
        <v>3</v>
      </c>
      <c r="AO19" s="95">
        <v>3</v>
      </c>
      <c r="AP19" s="95">
        <v>3</v>
      </c>
      <c r="AQ19" s="95">
        <v>2</v>
      </c>
      <c r="AR19" s="95">
        <v>2</v>
      </c>
      <c r="AS19" s="95">
        <v>3</v>
      </c>
      <c r="AT19" s="95">
        <v>2</v>
      </c>
      <c r="AU19" s="95">
        <v>4</v>
      </c>
      <c r="AV19" s="95">
        <v>4</v>
      </c>
      <c r="AW19" s="95">
        <v>3</v>
      </c>
      <c r="AX19" s="95" t="s">
        <v>364</v>
      </c>
      <c r="AY19" s="95" t="s">
        <v>364</v>
      </c>
      <c r="AZ19" s="226"/>
      <c r="BA19" s="230">
        <v>18</v>
      </c>
      <c r="BB19" s="162">
        <v>450</v>
      </c>
      <c r="BC19" s="233">
        <v>18040</v>
      </c>
      <c r="BD19" s="239">
        <v>3</v>
      </c>
      <c r="BE19" s="239">
        <v>2</v>
      </c>
      <c r="BF19" s="239">
        <v>1</v>
      </c>
      <c r="BG19" s="239">
        <v>1</v>
      </c>
      <c r="BH19" s="239">
        <v>1</v>
      </c>
      <c r="BI19" s="239">
        <v>3</v>
      </c>
      <c r="BJ19" s="243">
        <v>3</v>
      </c>
      <c r="BK19" s="239">
        <v>3</v>
      </c>
      <c r="BL19" s="239">
        <v>3</v>
      </c>
      <c r="BM19" s="239">
        <v>3</v>
      </c>
      <c r="BN19" s="239">
        <v>3</v>
      </c>
      <c r="BO19" s="239">
        <v>2</v>
      </c>
      <c r="BP19" s="239">
        <v>3</v>
      </c>
      <c r="BQ19" s="244">
        <v>3</v>
      </c>
      <c r="BR19" s="239">
        <v>3</v>
      </c>
    </row>
    <row r="20" spans="1:70">
      <c r="A20" s="11">
        <v>136</v>
      </c>
      <c r="B20" s="200">
        <v>200</v>
      </c>
      <c r="C20" s="32" t="s">
        <v>330</v>
      </c>
      <c r="D20" s="206">
        <v>1995876</v>
      </c>
      <c r="E20" s="21">
        <v>90</v>
      </c>
      <c r="F20" s="21">
        <v>15</v>
      </c>
      <c r="G20" s="21">
        <v>0</v>
      </c>
      <c r="H20" s="21">
        <v>24860</v>
      </c>
      <c r="I20" s="21">
        <v>920</v>
      </c>
      <c r="J20" s="21">
        <v>24860</v>
      </c>
      <c r="K20" s="21">
        <v>27893</v>
      </c>
      <c r="L20" s="21">
        <v>0</v>
      </c>
      <c r="M20" s="43">
        <v>225</v>
      </c>
      <c r="N20" s="43" t="s">
        <v>30</v>
      </c>
      <c r="O20" s="48">
        <v>121567</v>
      </c>
      <c r="P20" s="223">
        <v>60000</v>
      </c>
      <c r="Q20" s="65"/>
      <c r="R20" s="95">
        <v>3</v>
      </c>
      <c r="S20" s="95">
        <v>4</v>
      </c>
      <c r="T20" s="95">
        <v>4</v>
      </c>
      <c r="U20" s="95">
        <v>3</v>
      </c>
      <c r="V20" s="95">
        <v>3</v>
      </c>
      <c r="W20" s="95">
        <v>4</v>
      </c>
      <c r="X20" s="95">
        <v>4</v>
      </c>
      <c r="Y20" s="21">
        <v>3</v>
      </c>
      <c r="Z20" s="21">
        <v>4</v>
      </c>
      <c r="AA20" s="21">
        <v>3</v>
      </c>
      <c r="AB20" s="21">
        <v>4</v>
      </c>
      <c r="AC20" s="21">
        <v>3</v>
      </c>
      <c r="AD20" s="21">
        <v>3</v>
      </c>
      <c r="AE20" s="21">
        <v>2</v>
      </c>
      <c r="AF20" s="21">
        <v>4</v>
      </c>
      <c r="AG20" s="21">
        <v>4</v>
      </c>
      <c r="AH20" s="21">
        <v>4</v>
      </c>
      <c r="AI20" s="21">
        <v>4</v>
      </c>
      <c r="AJ20" s="21">
        <v>3</v>
      </c>
      <c r="AK20" s="21">
        <v>3</v>
      </c>
      <c r="AL20" s="21">
        <v>3</v>
      </c>
      <c r="AM20" s="21">
        <v>3</v>
      </c>
      <c r="AN20" s="21">
        <v>3</v>
      </c>
      <c r="AO20" s="21">
        <v>3</v>
      </c>
      <c r="AP20" s="21">
        <v>4</v>
      </c>
      <c r="AQ20" s="21">
        <v>4</v>
      </c>
      <c r="AR20" s="21">
        <v>3</v>
      </c>
      <c r="AS20" s="21">
        <v>4</v>
      </c>
      <c r="AT20" s="21">
        <v>4</v>
      </c>
      <c r="AU20" s="21">
        <v>4</v>
      </c>
      <c r="AV20" s="21">
        <v>4</v>
      </c>
      <c r="AW20" s="21">
        <v>4</v>
      </c>
      <c r="AX20" s="21" t="s">
        <v>364</v>
      </c>
      <c r="AY20" s="21" t="s">
        <v>364</v>
      </c>
      <c r="AZ20" s="226"/>
      <c r="BA20" s="228">
        <v>3</v>
      </c>
      <c r="BB20" s="228">
        <v>88</v>
      </c>
      <c r="BC20" s="234">
        <v>2500</v>
      </c>
      <c r="BD20" s="228">
        <v>4</v>
      </c>
      <c r="BE20" s="228">
        <v>4</v>
      </c>
      <c r="BF20" s="228">
        <v>3</v>
      </c>
      <c r="BG20" s="228">
        <v>3</v>
      </c>
      <c r="BH20" s="228">
        <v>4</v>
      </c>
      <c r="BI20" s="228">
        <v>3</v>
      </c>
      <c r="BJ20" s="228">
        <v>4</v>
      </c>
      <c r="BK20" s="228">
        <v>4</v>
      </c>
      <c r="BL20" s="228">
        <v>4</v>
      </c>
      <c r="BM20" s="228">
        <v>4</v>
      </c>
      <c r="BN20" s="228">
        <v>4</v>
      </c>
      <c r="BO20" s="228">
        <v>3</v>
      </c>
      <c r="BP20" s="228">
        <v>4</v>
      </c>
      <c r="BQ20" s="228">
        <v>4</v>
      </c>
      <c r="BR20" s="228">
        <v>4</v>
      </c>
    </row>
    <row r="21" spans="1:70">
      <c r="A21" s="11">
        <v>139</v>
      </c>
      <c r="B21" s="200">
        <v>600</v>
      </c>
      <c r="C21" s="32" t="s">
        <v>315</v>
      </c>
      <c r="D21" s="205">
        <v>543000</v>
      </c>
      <c r="E21" s="21">
        <v>60</v>
      </c>
      <c r="F21" s="21">
        <v>650</v>
      </c>
      <c r="G21" s="21">
        <v>0</v>
      </c>
      <c r="H21" s="21">
        <v>7500</v>
      </c>
      <c r="I21" s="21">
        <v>2600</v>
      </c>
      <c r="J21" s="21">
        <v>5500</v>
      </c>
      <c r="K21" s="21">
        <v>2600</v>
      </c>
      <c r="L21" s="21">
        <v>6500</v>
      </c>
      <c r="M21" s="42">
        <v>260</v>
      </c>
      <c r="N21" s="42" t="s">
        <v>198</v>
      </c>
      <c r="O21" s="47">
        <v>33300</v>
      </c>
      <c r="P21" s="224">
        <v>12000</v>
      </c>
      <c r="Q21" s="70"/>
      <c r="R21" s="95">
        <v>3</v>
      </c>
      <c r="S21" s="95">
        <v>2</v>
      </c>
      <c r="T21" s="95">
        <v>2</v>
      </c>
      <c r="U21" s="95">
        <v>1</v>
      </c>
      <c r="V21" s="95">
        <v>1</v>
      </c>
      <c r="W21" s="95">
        <v>2</v>
      </c>
      <c r="X21" s="95">
        <v>3</v>
      </c>
      <c r="Y21" s="95">
        <v>3</v>
      </c>
      <c r="Z21" s="95">
        <v>2</v>
      </c>
      <c r="AA21" s="95">
        <v>3</v>
      </c>
      <c r="AB21" s="95">
        <v>4</v>
      </c>
      <c r="AC21" s="95">
        <v>2</v>
      </c>
      <c r="AD21" s="95">
        <v>2</v>
      </c>
      <c r="AE21" s="95">
        <v>2</v>
      </c>
      <c r="AF21" s="95">
        <v>99</v>
      </c>
      <c r="AG21" s="95">
        <v>2</v>
      </c>
      <c r="AH21" s="95">
        <v>99</v>
      </c>
      <c r="AI21" s="95">
        <v>2</v>
      </c>
      <c r="AJ21" s="95">
        <v>2</v>
      </c>
      <c r="AK21" s="95">
        <v>2</v>
      </c>
      <c r="AL21" s="95">
        <v>3</v>
      </c>
      <c r="AM21" s="95">
        <v>2</v>
      </c>
      <c r="AN21" s="95">
        <v>3</v>
      </c>
      <c r="AO21" s="95">
        <v>4</v>
      </c>
      <c r="AP21" s="95">
        <v>4</v>
      </c>
      <c r="AQ21" s="95">
        <v>3</v>
      </c>
      <c r="AR21" s="95">
        <v>1</v>
      </c>
      <c r="AS21" s="95">
        <v>3</v>
      </c>
      <c r="AT21" s="95">
        <v>3</v>
      </c>
      <c r="AU21" s="95">
        <v>2</v>
      </c>
      <c r="AV21" s="95">
        <v>4</v>
      </c>
      <c r="AW21" s="95">
        <v>4</v>
      </c>
      <c r="AX21" s="95" t="s">
        <v>366</v>
      </c>
      <c r="AY21" s="95" t="s">
        <v>366</v>
      </c>
      <c r="AZ21" s="226"/>
      <c r="BA21" s="162">
        <v>3</v>
      </c>
      <c r="BB21" s="162">
        <v>65</v>
      </c>
      <c r="BC21" s="233">
        <v>2500</v>
      </c>
      <c r="BD21" s="162">
        <v>3</v>
      </c>
      <c r="BE21" s="162">
        <v>2</v>
      </c>
      <c r="BF21" s="162">
        <v>2</v>
      </c>
      <c r="BG21" s="162">
        <v>2</v>
      </c>
      <c r="BH21" s="162">
        <v>3</v>
      </c>
      <c r="BI21" s="162">
        <v>2</v>
      </c>
      <c r="BJ21" s="162">
        <v>2</v>
      </c>
      <c r="BK21" s="162">
        <v>4</v>
      </c>
      <c r="BL21" s="162">
        <v>4</v>
      </c>
      <c r="BM21" s="162">
        <v>4</v>
      </c>
      <c r="BN21" s="162">
        <v>3</v>
      </c>
      <c r="BO21" s="162">
        <v>2</v>
      </c>
      <c r="BP21" s="162">
        <v>3</v>
      </c>
      <c r="BQ21" s="162">
        <v>3</v>
      </c>
      <c r="BR21" s="162">
        <v>2</v>
      </c>
    </row>
    <row r="22" spans="1:70">
      <c r="A22" s="11">
        <v>141</v>
      </c>
      <c r="B22" s="200">
        <v>300</v>
      </c>
      <c r="C22" s="32" t="s">
        <v>339</v>
      </c>
      <c r="D22" s="206"/>
      <c r="E22" s="21">
        <v>15</v>
      </c>
      <c r="F22" s="21">
        <v>100</v>
      </c>
      <c r="G22" s="21">
        <v>0</v>
      </c>
      <c r="H22" s="21">
        <v>5880</v>
      </c>
      <c r="I22" s="21">
        <v>780</v>
      </c>
      <c r="J22" s="21">
        <v>3000</v>
      </c>
      <c r="K22" s="21">
        <v>0</v>
      </c>
      <c r="L22" s="21">
        <v>2100</v>
      </c>
      <c r="M22" s="43">
        <v>260</v>
      </c>
      <c r="N22" s="43" t="s">
        <v>197</v>
      </c>
      <c r="O22" s="48">
        <v>5000</v>
      </c>
      <c r="P22" s="223">
        <v>5000</v>
      </c>
      <c r="Q22" s="65"/>
      <c r="R22" s="95">
        <v>3</v>
      </c>
      <c r="S22" s="95">
        <v>3</v>
      </c>
      <c r="T22" s="95">
        <v>4</v>
      </c>
      <c r="U22" s="95">
        <v>4</v>
      </c>
      <c r="V22" s="95">
        <v>4</v>
      </c>
      <c r="W22" s="95">
        <v>4</v>
      </c>
      <c r="X22" s="95">
        <v>3</v>
      </c>
      <c r="Y22" s="21">
        <v>4</v>
      </c>
      <c r="Z22" s="21">
        <v>3</v>
      </c>
      <c r="AA22" s="21">
        <v>4</v>
      </c>
      <c r="AB22" s="21">
        <v>3</v>
      </c>
      <c r="AC22" s="21">
        <v>0</v>
      </c>
      <c r="AD22" s="21">
        <v>0</v>
      </c>
      <c r="AE22" s="21">
        <v>0</v>
      </c>
      <c r="AF22" s="210">
        <v>2</v>
      </c>
      <c r="AG22" s="210">
        <v>2</v>
      </c>
      <c r="AH22" s="210">
        <v>2</v>
      </c>
      <c r="AI22" s="21">
        <v>2</v>
      </c>
      <c r="AJ22" s="21">
        <v>3</v>
      </c>
      <c r="AK22" s="21">
        <v>4</v>
      </c>
      <c r="AL22" s="21">
        <v>3</v>
      </c>
      <c r="AM22" s="21">
        <v>4</v>
      </c>
      <c r="AN22" s="21">
        <v>4</v>
      </c>
      <c r="AO22" s="21">
        <v>4</v>
      </c>
      <c r="AP22" s="21">
        <v>4</v>
      </c>
      <c r="AQ22" s="21">
        <v>2</v>
      </c>
      <c r="AR22" s="21">
        <v>2</v>
      </c>
      <c r="AS22" s="21">
        <v>3</v>
      </c>
      <c r="AT22" s="21">
        <v>2</v>
      </c>
      <c r="AU22" s="21">
        <v>2</v>
      </c>
      <c r="AV22" s="21">
        <v>4</v>
      </c>
      <c r="AW22" s="21">
        <v>2</v>
      </c>
      <c r="AX22" s="21" t="s">
        <v>365</v>
      </c>
      <c r="AY22" s="21" t="s">
        <v>365</v>
      </c>
      <c r="AZ22" s="226"/>
      <c r="BA22" s="229">
        <v>3</v>
      </c>
      <c r="BB22" s="228">
        <v>35</v>
      </c>
      <c r="BC22" s="233">
        <v>2000</v>
      </c>
      <c r="BD22" s="228"/>
      <c r="BE22" s="228"/>
      <c r="BF22" s="228"/>
      <c r="BG22" s="228"/>
      <c r="BH22" s="228"/>
      <c r="BI22" s="228"/>
      <c r="BJ22" s="228"/>
      <c r="BK22" s="228"/>
      <c r="BL22" s="228"/>
      <c r="BM22" s="228"/>
      <c r="BN22" s="228"/>
      <c r="BO22" s="228"/>
      <c r="BP22" s="228"/>
      <c r="BQ22" s="252"/>
      <c r="BR22" s="228"/>
    </row>
    <row r="23" spans="1:70">
      <c r="A23" s="11">
        <v>142</v>
      </c>
      <c r="B23" s="200">
        <v>300</v>
      </c>
      <c r="C23" s="32" t="s">
        <v>316</v>
      </c>
      <c r="D23" s="205">
        <v>457000</v>
      </c>
      <c r="E23" s="21">
        <v>155</v>
      </c>
      <c r="F23" s="21">
        <v>25</v>
      </c>
      <c r="G23" s="21">
        <v>0</v>
      </c>
      <c r="H23" s="21">
        <v>37500</v>
      </c>
      <c r="I23" s="21">
        <v>0</v>
      </c>
      <c r="J23" s="21">
        <v>37500</v>
      </c>
      <c r="K23" s="21">
        <v>50</v>
      </c>
      <c r="L23" s="21">
        <v>50</v>
      </c>
      <c r="M23" s="42">
        <v>250</v>
      </c>
      <c r="N23" s="42" t="s">
        <v>44</v>
      </c>
      <c r="O23" s="47">
        <v>8400</v>
      </c>
      <c r="P23" s="223">
        <v>7500</v>
      </c>
      <c r="Q23" s="70"/>
      <c r="R23" s="95">
        <v>3</v>
      </c>
      <c r="S23" s="95">
        <v>4</v>
      </c>
      <c r="T23" s="95">
        <v>4</v>
      </c>
      <c r="U23" s="95">
        <v>4</v>
      </c>
      <c r="V23" s="95">
        <v>4</v>
      </c>
      <c r="W23" s="95">
        <v>4</v>
      </c>
      <c r="X23" s="95">
        <v>4</v>
      </c>
      <c r="Y23" s="95">
        <v>4</v>
      </c>
      <c r="Z23" s="95">
        <v>4</v>
      </c>
      <c r="AA23" s="95">
        <v>4</v>
      </c>
      <c r="AB23" s="95">
        <v>4</v>
      </c>
      <c r="AC23" s="95">
        <v>3</v>
      </c>
      <c r="AD23" s="95">
        <v>3</v>
      </c>
      <c r="AE23" s="95">
        <v>3</v>
      </c>
      <c r="AF23" s="95">
        <v>4</v>
      </c>
      <c r="AG23" s="95">
        <v>4</v>
      </c>
      <c r="AH23" s="95">
        <v>3</v>
      </c>
      <c r="AI23" s="95">
        <v>3</v>
      </c>
      <c r="AJ23" s="95">
        <v>3</v>
      </c>
      <c r="AK23" s="95">
        <v>3</v>
      </c>
      <c r="AL23" s="95">
        <v>4</v>
      </c>
      <c r="AM23" s="95">
        <v>3</v>
      </c>
      <c r="AN23" s="95">
        <v>4</v>
      </c>
      <c r="AO23" s="95">
        <v>3</v>
      </c>
      <c r="AP23" s="95">
        <v>4</v>
      </c>
      <c r="AQ23" s="95">
        <v>4</v>
      </c>
      <c r="AR23" s="95">
        <v>3</v>
      </c>
      <c r="AS23" s="95">
        <v>4</v>
      </c>
      <c r="AT23" s="95">
        <v>4</v>
      </c>
      <c r="AU23" s="95">
        <v>4</v>
      </c>
      <c r="AV23" s="95">
        <v>4</v>
      </c>
      <c r="AW23" s="95">
        <v>4</v>
      </c>
      <c r="AX23" s="95" t="s">
        <v>364</v>
      </c>
      <c r="AY23" s="95" t="s">
        <v>364</v>
      </c>
      <c r="AZ23" s="226"/>
      <c r="BA23" s="230">
        <v>4</v>
      </c>
      <c r="BB23" s="162">
        <v>120</v>
      </c>
      <c r="BC23" s="233">
        <v>2500</v>
      </c>
      <c r="BD23" s="162">
        <v>4</v>
      </c>
      <c r="BE23" s="162">
        <v>3</v>
      </c>
      <c r="BF23" s="162">
        <v>3</v>
      </c>
      <c r="BG23" s="162">
        <v>3</v>
      </c>
      <c r="BH23" s="162">
        <v>3</v>
      </c>
      <c r="BI23" s="162">
        <v>4</v>
      </c>
      <c r="BJ23" s="162">
        <v>3</v>
      </c>
      <c r="BK23" s="162">
        <v>3</v>
      </c>
      <c r="BL23" s="162">
        <v>3</v>
      </c>
      <c r="BM23" s="162">
        <v>4</v>
      </c>
      <c r="BN23" s="162">
        <v>4</v>
      </c>
      <c r="BO23" s="162">
        <v>3</v>
      </c>
      <c r="BP23" s="162">
        <v>4</v>
      </c>
      <c r="BQ23" s="245">
        <v>4</v>
      </c>
      <c r="BR23" s="162">
        <v>4</v>
      </c>
    </row>
    <row r="24" spans="1:70">
      <c r="A24" s="11">
        <v>165</v>
      </c>
      <c r="B24" s="200">
        <v>70</v>
      </c>
      <c r="C24" s="32" t="s">
        <v>313</v>
      </c>
      <c r="D24" s="206">
        <v>129600</v>
      </c>
      <c r="E24" s="209">
        <v>70</v>
      </c>
      <c r="F24" s="209">
        <v>15</v>
      </c>
      <c r="G24" s="209">
        <v>0</v>
      </c>
      <c r="H24" s="209">
        <v>6300</v>
      </c>
      <c r="I24" s="209">
        <v>2100</v>
      </c>
      <c r="J24" s="209">
        <v>0</v>
      </c>
      <c r="K24" s="209">
        <v>9450</v>
      </c>
      <c r="L24" s="209">
        <v>6300</v>
      </c>
      <c r="M24" s="41">
        <v>230</v>
      </c>
      <c r="N24" s="41" t="s">
        <v>44</v>
      </c>
      <c r="O24" s="46">
        <v>7700</v>
      </c>
      <c r="P24" s="222">
        <v>4500</v>
      </c>
      <c r="Q24" s="67"/>
      <c r="R24" s="95">
        <v>4</v>
      </c>
      <c r="S24" s="95">
        <v>4</v>
      </c>
      <c r="T24" s="95">
        <v>4</v>
      </c>
      <c r="U24" s="95">
        <v>3</v>
      </c>
      <c r="V24" s="95">
        <v>2</v>
      </c>
      <c r="W24" s="95">
        <v>3</v>
      </c>
      <c r="X24" s="95">
        <v>4</v>
      </c>
      <c r="Y24" s="209">
        <v>3</v>
      </c>
      <c r="Z24" s="209">
        <v>4</v>
      </c>
      <c r="AA24" s="209">
        <v>4</v>
      </c>
      <c r="AB24" s="209">
        <v>4</v>
      </c>
      <c r="AC24" s="209">
        <v>3</v>
      </c>
      <c r="AD24" s="209">
        <v>3</v>
      </c>
      <c r="AE24" s="209">
        <v>3</v>
      </c>
      <c r="AF24" s="209">
        <v>99</v>
      </c>
      <c r="AG24" s="209">
        <v>4</v>
      </c>
      <c r="AH24" s="209">
        <v>3</v>
      </c>
      <c r="AI24" s="209">
        <v>4</v>
      </c>
      <c r="AJ24" s="209">
        <v>4</v>
      </c>
      <c r="AK24" s="209">
        <v>4</v>
      </c>
      <c r="AL24" s="209">
        <v>4</v>
      </c>
      <c r="AM24" s="209">
        <v>4</v>
      </c>
      <c r="AN24" s="209">
        <v>4</v>
      </c>
      <c r="AO24" s="209">
        <v>4</v>
      </c>
      <c r="AP24" s="209">
        <v>3</v>
      </c>
      <c r="AQ24" s="209">
        <v>2</v>
      </c>
      <c r="AR24" s="209">
        <v>3</v>
      </c>
      <c r="AS24" s="209">
        <v>3</v>
      </c>
      <c r="AT24" s="209">
        <v>3</v>
      </c>
      <c r="AU24" s="209">
        <v>4</v>
      </c>
      <c r="AV24" s="209">
        <v>4</v>
      </c>
      <c r="AW24" s="209">
        <v>3</v>
      </c>
      <c r="AX24" s="209" t="s">
        <v>364</v>
      </c>
      <c r="AY24" s="209" t="s">
        <v>364</v>
      </c>
      <c r="AZ24" s="226"/>
      <c r="BA24" s="227">
        <v>2</v>
      </c>
      <c r="BB24" s="227">
        <v>50</v>
      </c>
      <c r="BC24" s="235">
        <v>2500</v>
      </c>
      <c r="BD24" s="227">
        <v>3</v>
      </c>
      <c r="BE24" s="227">
        <v>3</v>
      </c>
      <c r="BF24" s="227">
        <v>2</v>
      </c>
      <c r="BG24" s="227">
        <v>1</v>
      </c>
      <c r="BH24" s="227">
        <v>3</v>
      </c>
      <c r="BI24" s="227">
        <v>3</v>
      </c>
      <c r="BJ24" s="227">
        <v>4</v>
      </c>
      <c r="BK24" s="227">
        <v>4</v>
      </c>
      <c r="BL24" s="227">
        <v>4</v>
      </c>
      <c r="BM24" s="227">
        <v>4</v>
      </c>
      <c r="BN24" s="227">
        <v>4</v>
      </c>
      <c r="BO24" s="227">
        <v>4</v>
      </c>
      <c r="BP24" s="227">
        <v>4</v>
      </c>
      <c r="BQ24" s="227">
        <v>4</v>
      </c>
      <c r="BR24" s="227">
        <v>2</v>
      </c>
    </row>
    <row r="25" spans="1:70">
      <c r="A25" s="11">
        <v>186</v>
      </c>
      <c r="B25" s="200">
        <v>55</v>
      </c>
      <c r="C25" s="32" t="s">
        <v>304</v>
      </c>
      <c r="D25" s="206">
        <v>115000</v>
      </c>
      <c r="E25" s="34">
        <v>30</v>
      </c>
      <c r="F25" s="209">
        <v>12</v>
      </c>
      <c r="G25" s="209">
        <v>0</v>
      </c>
      <c r="H25" s="209">
        <v>3750</v>
      </c>
      <c r="I25" s="209">
        <v>0</v>
      </c>
      <c r="J25" s="34">
        <v>3750</v>
      </c>
      <c r="K25" s="209">
        <v>0</v>
      </c>
      <c r="L25" s="209">
        <v>0</v>
      </c>
      <c r="M25" s="41">
        <v>138</v>
      </c>
      <c r="N25" s="41" t="s">
        <v>196</v>
      </c>
      <c r="O25" s="46">
        <v>7000</v>
      </c>
      <c r="P25" s="222">
        <v>6000</v>
      </c>
      <c r="Q25" s="67"/>
      <c r="R25" s="95">
        <v>2</v>
      </c>
      <c r="S25" s="95">
        <v>2</v>
      </c>
      <c r="T25" s="95">
        <v>2</v>
      </c>
      <c r="U25" s="95">
        <v>1</v>
      </c>
      <c r="V25" s="95">
        <v>1</v>
      </c>
      <c r="W25" s="95">
        <v>2</v>
      </c>
      <c r="X25" s="95">
        <v>2</v>
      </c>
      <c r="Y25" s="209">
        <v>2</v>
      </c>
      <c r="Z25" s="209">
        <v>3</v>
      </c>
      <c r="AA25" s="209">
        <v>3</v>
      </c>
      <c r="AB25" s="209">
        <v>3</v>
      </c>
      <c r="AC25" s="209">
        <v>2</v>
      </c>
      <c r="AD25" s="209">
        <v>1</v>
      </c>
      <c r="AE25" s="209">
        <v>2</v>
      </c>
      <c r="AF25" s="209">
        <v>3</v>
      </c>
      <c r="AG25" s="209">
        <v>2</v>
      </c>
      <c r="AH25" s="209">
        <v>3</v>
      </c>
      <c r="AI25" s="209">
        <v>2</v>
      </c>
      <c r="AJ25" s="209">
        <v>2</v>
      </c>
      <c r="AK25" s="209">
        <v>3</v>
      </c>
      <c r="AL25" s="209">
        <v>3</v>
      </c>
      <c r="AM25" s="209">
        <v>3</v>
      </c>
      <c r="AN25" s="209">
        <v>2</v>
      </c>
      <c r="AO25" s="209">
        <v>3</v>
      </c>
      <c r="AP25" s="209">
        <v>4</v>
      </c>
      <c r="AQ25" s="209">
        <v>4</v>
      </c>
      <c r="AR25" s="209">
        <v>3</v>
      </c>
      <c r="AS25" s="209">
        <v>4</v>
      </c>
      <c r="AT25" s="209">
        <v>3</v>
      </c>
      <c r="AU25" s="209">
        <v>4</v>
      </c>
      <c r="AV25" s="209">
        <v>4</v>
      </c>
      <c r="AW25" s="209">
        <v>4</v>
      </c>
      <c r="AX25" s="209" t="s">
        <v>364</v>
      </c>
      <c r="AY25" s="209" t="s">
        <v>364</v>
      </c>
      <c r="AZ25" s="226"/>
      <c r="BA25" s="227">
        <v>12</v>
      </c>
      <c r="BB25" s="227" t="s">
        <v>370</v>
      </c>
      <c r="BC25" s="235">
        <v>2800</v>
      </c>
      <c r="BD25" s="227">
        <v>3</v>
      </c>
      <c r="BE25" s="227">
        <v>3</v>
      </c>
      <c r="BF25" s="227">
        <v>2</v>
      </c>
      <c r="BG25" s="227">
        <v>0</v>
      </c>
      <c r="BH25" s="227">
        <v>1</v>
      </c>
      <c r="BI25" s="227">
        <v>3</v>
      </c>
      <c r="BJ25" s="227">
        <v>3</v>
      </c>
      <c r="BK25" s="227">
        <v>3</v>
      </c>
      <c r="BL25" s="227">
        <v>4</v>
      </c>
      <c r="BM25" s="227">
        <v>3</v>
      </c>
      <c r="BN25" s="227">
        <v>2</v>
      </c>
      <c r="BO25" s="227">
        <v>2</v>
      </c>
      <c r="BP25" s="227">
        <v>4</v>
      </c>
      <c r="BQ25" s="227">
        <v>3</v>
      </c>
      <c r="BR25" s="227" t="s">
        <v>199</v>
      </c>
    </row>
    <row r="26" spans="1:70">
      <c r="A26" s="11">
        <v>187</v>
      </c>
      <c r="B26" s="200"/>
      <c r="C26" s="32" t="s">
        <v>295</v>
      </c>
      <c r="D26" s="205">
        <v>256390</v>
      </c>
      <c r="E26" s="21">
        <v>35</v>
      </c>
      <c r="F26" s="21">
        <v>15</v>
      </c>
      <c r="G26" s="21">
        <v>0</v>
      </c>
      <c r="H26" s="21">
        <v>6300</v>
      </c>
      <c r="I26" s="21">
        <v>0</v>
      </c>
      <c r="J26" s="21">
        <v>6300</v>
      </c>
      <c r="K26" s="21">
        <v>0</v>
      </c>
      <c r="L26" s="21">
        <v>0</v>
      </c>
      <c r="M26" s="42">
        <v>180</v>
      </c>
      <c r="N26" s="42" t="s">
        <v>30</v>
      </c>
      <c r="O26" s="47">
        <v>22300</v>
      </c>
      <c r="P26" s="223">
        <v>19000</v>
      </c>
      <c r="Q26" s="70"/>
      <c r="R26" s="95">
        <v>2</v>
      </c>
      <c r="S26" s="95">
        <v>1</v>
      </c>
      <c r="T26" s="95">
        <v>3</v>
      </c>
      <c r="U26" s="95">
        <v>2</v>
      </c>
      <c r="V26" s="95">
        <v>0</v>
      </c>
      <c r="W26" s="95">
        <v>3</v>
      </c>
      <c r="X26" s="95">
        <v>2</v>
      </c>
      <c r="Y26" s="95">
        <v>3</v>
      </c>
      <c r="Z26" s="95">
        <v>3</v>
      </c>
      <c r="AA26" s="95">
        <v>3</v>
      </c>
      <c r="AB26" s="95">
        <v>3</v>
      </c>
      <c r="AC26" s="95">
        <v>99</v>
      </c>
      <c r="AD26" s="95">
        <v>1</v>
      </c>
      <c r="AE26" s="95">
        <v>2</v>
      </c>
      <c r="AF26" s="95">
        <v>3</v>
      </c>
      <c r="AG26" s="95">
        <v>3</v>
      </c>
      <c r="AH26" s="95">
        <v>99</v>
      </c>
      <c r="AI26" s="95">
        <v>2</v>
      </c>
      <c r="AJ26" s="95">
        <v>2</v>
      </c>
      <c r="AK26" s="95">
        <v>3</v>
      </c>
      <c r="AL26" s="95">
        <v>3</v>
      </c>
      <c r="AM26" s="95">
        <v>3</v>
      </c>
      <c r="AN26" s="95">
        <v>3</v>
      </c>
      <c r="AO26" s="71">
        <v>3</v>
      </c>
      <c r="AP26" s="95">
        <v>4</v>
      </c>
      <c r="AQ26" s="95">
        <v>4</v>
      </c>
      <c r="AR26" s="95">
        <v>2</v>
      </c>
      <c r="AS26" s="95">
        <v>4</v>
      </c>
      <c r="AT26" s="95">
        <v>4</v>
      </c>
      <c r="AU26" s="95">
        <v>4</v>
      </c>
      <c r="AV26" s="95">
        <v>4</v>
      </c>
      <c r="AW26" s="95">
        <v>4</v>
      </c>
      <c r="AX26" s="95" t="s">
        <v>364</v>
      </c>
      <c r="AY26" s="95" t="s">
        <v>364</v>
      </c>
      <c r="AZ26" s="226"/>
      <c r="BA26" s="230">
        <v>4</v>
      </c>
      <c r="BB26" s="162">
        <v>50</v>
      </c>
      <c r="BC26" s="233">
        <v>3000</v>
      </c>
      <c r="BD26" s="162">
        <v>3</v>
      </c>
      <c r="BE26" s="162">
        <v>3</v>
      </c>
      <c r="BF26" s="162">
        <v>1</v>
      </c>
      <c r="BG26" s="162">
        <v>0</v>
      </c>
      <c r="BH26" s="162">
        <v>1</v>
      </c>
      <c r="BI26" s="162">
        <v>4</v>
      </c>
      <c r="BJ26" s="162">
        <v>3</v>
      </c>
      <c r="BK26" s="162">
        <v>2</v>
      </c>
      <c r="BL26" s="162">
        <v>3</v>
      </c>
      <c r="BM26" s="162">
        <v>2</v>
      </c>
      <c r="BN26" s="162">
        <v>3</v>
      </c>
      <c r="BO26" s="162">
        <v>3</v>
      </c>
      <c r="BP26" s="162">
        <v>3</v>
      </c>
      <c r="BQ26" s="245">
        <v>2</v>
      </c>
      <c r="BR26" s="162">
        <v>3</v>
      </c>
    </row>
    <row r="27" spans="1:70">
      <c r="A27" s="11">
        <v>188</v>
      </c>
      <c r="B27" s="200">
        <v>135</v>
      </c>
      <c r="C27" s="32" t="s">
        <v>309</v>
      </c>
      <c r="D27" s="205">
        <v>470575.98</v>
      </c>
      <c r="E27" s="21">
        <v>87</v>
      </c>
      <c r="F27" s="21">
        <v>180</v>
      </c>
      <c r="G27" s="21">
        <v>0</v>
      </c>
      <c r="H27" s="21">
        <v>3625</v>
      </c>
      <c r="I27" s="21">
        <v>0</v>
      </c>
      <c r="J27" s="21">
        <v>0</v>
      </c>
      <c r="K27" s="21">
        <v>0</v>
      </c>
      <c r="L27" s="21">
        <v>3625</v>
      </c>
      <c r="M27" s="42">
        <v>96</v>
      </c>
      <c r="N27" s="42" t="s">
        <v>44</v>
      </c>
      <c r="O27" s="47">
        <v>10775</v>
      </c>
      <c r="P27" s="223">
        <v>9900</v>
      </c>
      <c r="Q27" s="70"/>
      <c r="R27" s="95">
        <v>0</v>
      </c>
      <c r="S27" s="95">
        <v>2</v>
      </c>
      <c r="T27" s="95">
        <v>3</v>
      </c>
      <c r="U27" s="95">
        <v>1</v>
      </c>
      <c r="V27" s="95">
        <v>4</v>
      </c>
      <c r="W27" s="95">
        <v>4</v>
      </c>
      <c r="X27" s="95">
        <v>2</v>
      </c>
      <c r="Y27" s="95">
        <v>3</v>
      </c>
      <c r="Z27" s="95">
        <v>3</v>
      </c>
      <c r="AA27" s="95">
        <v>2</v>
      </c>
      <c r="AB27" s="95">
        <v>4</v>
      </c>
      <c r="AC27" s="95">
        <v>1</v>
      </c>
      <c r="AD27" s="95">
        <v>1</v>
      </c>
      <c r="AE27" s="95">
        <v>2</v>
      </c>
      <c r="AF27" s="95">
        <v>99</v>
      </c>
      <c r="AG27" s="95">
        <v>3</v>
      </c>
      <c r="AH27" s="95">
        <v>99</v>
      </c>
      <c r="AI27" s="95">
        <v>3</v>
      </c>
      <c r="AJ27" s="95">
        <v>3</v>
      </c>
      <c r="AK27" s="95">
        <v>3</v>
      </c>
      <c r="AL27" s="95">
        <v>99</v>
      </c>
      <c r="AM27" s="95">
        <v>3</v>
      </c>
      <c r="AN27" s="95">
        <v>2</v>
      </c>
      <c r="AO27" s="95">
        <v>4</v>
      </c>
      <c r="AP27" s="95">
        <v>3</v>
      </c>
      <c r="AQ27" s="95">
        <v>1</v>
      </c>
      <c r="AR27" s="95">
        <v>3</v>
      </c>
      <c r="AS27" s="95">
        <v>3</v>
      </c>
      <c r="AT27" s="95">
        <v>3</v>
      </c>
      <c r="AU27" s="95">
        <v>4</v>
      </c>
      <c r="AV27" s="95">
        <v>4</v>
      </c>
      <c r="AW27" s="95">
        <v>4</v>
      </c>
      <c r="AX27" s="95" t="s">
        <v>364</v>
      </c>
      <c r="AY27" s="95" t="s">
        <v>365</v>
      </c>
      <c r="AZ27" s="226"/>
      <c r="BA27" s="230">
        <v>6</v>
      </c>
      <c r="BB27" s="162">
        <v>95</v>
      </c>
      <c r="BC27" s="233">
        <v>4900</v>
      </c>
      <c r="BD27" s="162">
        <v>4</v>
      </c>
      <c r="BE27" s="162">
        <v>3</v>
      </c>
      <c r="BF27" s="162">
        <v>2</v>
      </c>
      <c r="BG27" s="162">
        <v>2</v>
      </c>
      <c r="BH27" s="162">
        <v>3</v>
      </c>
      <c r="BI27" s="162">
        <v>3</v>
      </c>
      <c r="BJ27" s="162">
        <v>3</v>
      </c>
      <c r="BK27" s="162">
        <v>2</v>
      </c>
      <c r="BL27" s="162">
        <v>2</v>
      </c>
      <c r="BM27" s="162">
        <v>3</v>
      </c>
      <c r="BN27" s="162">
        <v>3</v>
      </c>
      <c r="BO27" s="162">
        <v>2</v>
      </c>
      <c r="BP27" s="162">
        <v>3</v>
      </c>
      <c r="BQ27" s="245">
        <v>3</v>
      </c>
      <c r="BR27" s="162">
        <v>3</v>
      </c>
    </row>
    <row r="28" spans="1:70">
      <c r="A28" s="11">
        <v>189</v>
      </c>
      <c r="B28" s="200">
        <v>98</v>
      </c>
      <c r="C28" s="32" t="s">
        <v>324</v>
      </c>
      <c r="D28" s="206">
        <v>294000</v>
      </c>
      <c r="E28" s="209">
        <v>53</v>
      </c>
      <c r="F28" s="209">
        <v>23</v>
      </c>
      <c r="G28" s="209">
        <v>0</v>
      </c>
      <c r="H28" s="209">
        <v>13515</v>
      </c>
      <c r="I28" s="209">
        <v>2650</v>
      </c>
      <c r="J28" s="209">
        <v>13515</v>
      </c>
      <c r="K28" s="209">
        <v>13515</v>
      </c>
      <c r="L28" s="209">
        <v>2650</v>
      </c>
      <c r="M28" s="41">
        <v>280</v>
      </c>
      <c r="N28" s="41" t="s">
        <v>50</v>
      </c>
      <c r="O28" s="46">
        <v>37500</v>
      </c>
      <c r="P28" s="222">
        <v>32000</v>
      </c>
      <c r="Q28" s="67"/>
      <c r="R28" s="95">
        <v>4</v>
      </c>
      <c r="S28" s="95">
        <v>3</v>
      </c>
      <c r="T28" s="95">
        <v>4</v>
      </c>
      <c r="U28" s="95">
        <v>3</v>
      </c>
      <c r="V28" s="95">
        <v>3</v>
      </c>
      <c r="W28" s="95">
        <v>4</v>
      </c>
      <c r="X28" s="95">
        <v>4</v>
      </c>
      <c r="Y28" s="209">
        <v>3</v>
      </c>
      <c r="Z28" s="209">
        <v>4</v>
      </c>
      <c r="AA28" s="209">
        <v>4</v>
      </c>
      <c r="AB28" s="209">
        <v>4</v>
      </c>
      <c r="AC28" s="209">
        <v>2</v>
      </c>
      <c r="AD28" s="209">
        <v>2</v>
      </c>
      <c r="AE28" s="209">
        <v>3</v>
      </c>
      <c r="AF28" s="209">
        <v>4</v>
      </c>
      <c r="AG28" s="209">
        <v>3</v>
      </c>
      <c r="AH28" s="209">
        <v>99</v>
      </c>
      <c r="AI28" s="209">
        <v>4</v>
      </c>
      <c r="AJ28" s="209">
        <v>4</v>
      </c>
      <c r="AK28" s="209">
        <v>4</v>
      </c>
      <c r="AL28" s="209">
        <v>4</v>
      </c>
      <c r="AM28" s="209">
        <v>4</v>
      </c>
      <c r="AN28" s="209">
        <v>4</v>
      </c>
      <c r="AO28" s="209">
        <v>4</v>
      </c>
      <c r="AP28" s="209">
        <v>4</v>
      </c>
      <c r="AQ28" s="209">
        <v>4</v>
      </c>
      <c r="AR28" s="209">
        <v>3</v>
      </c>
      <c r="AS28" s="209">
        <v>4</v>
      </c>
      <c r="AT28" s="209">
        <v>2</v>
      </c>
      <c r="AU28" s="209">
        <v>4</v>
      </c>
      <c r="AV28" s="209">
        <v>4</v>
      </c>
      <c r="AW28" s="209">
        <v>3</v>
      </c>
      <c r="AX28" s="209" t="s">
        <v>364</v>
      </c>
      <c r="AY28" s="209" t="s">
        <v>364</v>
      </c>
      <c r="AZ28" s="226"/>
      <c r="BA28" s="251">
        <v>1</v>
      </c>
      <c r="BB28" s="231">
        <v>8</v>
      </c>
      <c r="BC28" s="235">
        <v>1500</v>
      </c>
      <c r="BD28" s="231">
        <v>4</v>
      </c>
      <c r="BE28" s="231">
        <v>4</v>
      </c>
      <c r="BF28" s="231">
        <v>4</v>
      </c>
      <c r="BG28" s="231">
        <v>4</v>
      </c>
      <c r="BH28" s="231">
        <v>4</v>
      </c>
      <c r="BI28" s="231">
        <v>99</v>
      </c>
      <c r="BJ28" s="231">
        <v>4</v>
      </c>
      <c r="BK28" s="231">
        <v>4</v>
      </c>
      <c r="BL28" s="231">
        <v>4</v>
      </c>
      <c r="BM28" s="231">
        <v>4</v>
      </c>
      <c r="BN28" s="231">
        <v>4</v>
      </c>
      <c r="BO28" s="231">
        <v>3</v>
      </c>
      <c r="BP28" s="231">
        <v>4</v>
      </c>
      <c r="BQ28" s="254">
        <v>4</v>
      </c>
      <c r="BR28" s="227">
        <v>3</v>
      </c>
    </row>
    <row r="29" spans="1:70">
      <c r="A29" s="11">
        <v>191</v>
      </c>
      <c r="B29" s="200">
        <v>63</v>
      </c>
      <c r="C29" s="32" t="s">
        <v>331</v>
      </c>
      <c r="D29" s="206">
        <v>270000</v>
      </c>
      <c r="E29" s="21">
        <v>35</v>
      </c>
      <c r="F29" s="21">
        <v>3</v>
      </c>
      <c r="G29" s="21">
        <v>3312</v>
      </c>
      <c r="H29" s="21">
        <v>10710</v>
      </c>
      <c r="I29" s="21">
        <v>0</v>
      </c>
      <c r="J29" s="21">
        <v>3312</v>
      </c>
      <c r="K29" s="21">
        <v>9310</v>
      </c>
      <c r="L29" s="21">
        <v>1400</v>
      </c>
      <c r="M29" s="43">
        <v>230</v>
      </c>
      <c r="N29" s="43" t="s">
        <v>51</v>
      </c>
      <c r="O29" s="48">
        <v>16500</v>
      </c>
      <c r="P29" s="223">
        <v>6000</v>
      </c>
      <c r="Q29" s="65"/>
      <c r="R29" s="95">
        <v>3</v>
      </c>
      <c r="S29" s="95">
        <v>3</v>
      </c>
      <c r="T29" s="95">
        <v>2</v>
      </c>
      <c r="U29" s="95">
        <v>2</v>
      </c>
      <c r="V29" s="95">
        <v>1</v>
      </c>
      <c r="W29" s="95">
        <v>3</v>
      </c>
      <c r="X29" s="95">
        <v>3</v>
      </c>
      <c r="Y29" s="21">
        <v>2</v>
      </c>
      <c r="Z29" s="21">
        <v>3</v>
      </c>
      <c r="AA29" s="21">
        <v>3</v>
      </c>
      <c r="AB29" s="21">
        <v>3</v>
      </c>
      <c r="AC29" s="21">
        <v>99</v>
      </c>
      <c r="AD29" s="21">
        <v>99</v>
      </c>
      <c r="AE29" s="21">
        <v>1</v>
      </c>
      <c r="AF29" s="21">
        <v>2</v>
      </c>
      <c r="AG29" s="21">
        <v>2</v>
      </c>
      <c r="AH29" s="21">
        <v>99</v>
      </c>
      <c r="AI29" s="21">
        <v>2</v>
      </c>
      <c r="AJ29" s="21">
        <v>2</v>
      </c>
      <c r="AK29" s="21">
        <v>2</v>
      </c>
      <c r="AL29" s="21">
        <v>2</v>
      </c>
      <c r="AM29" s="21">
        <v>2</v>
      </c>
      <c r="AN29" s="21">
        <v>2</v>
      </c>
      <c r="AO29" s="21">
        <v>2</v>
      </c>
      <c r="AP29" s="21">
        <v>4</v>
      </c>
      <c r="AQ29" s="21">
        <v>4</v>
      </c>
      <c r="AR29" s="21">
        <v>3</v>
      </c>
      <c r="AS29" s="21">
        <v>3</v>
      </c>
      <c r="AT29" s="21">
        <v>3</v>
      </c>
      <c r="AU29" s="21">
        <v>4</v>
      </c>
      <c r="AV29" s="21">
        <v>4</v>
      </c>
      <c r="AW29" s="21">
        <v>1</v>
      </c>
      <c r="AX29" s="21" t="s">
        <v>364</v>
      </c>
      <c r="AY29" s="21" t="s">
        <v>365</v>
      </c>
      <c r="AZ29" s="226"/>
      <c r="BA29" s="229"/>
      <c r="BB29" s="228"/>
      <c r="BC29" s="234" t="s">
        <v>373</v>
      </c>
      <c r="BD29" s="228"/>
      <c r="BE29" s="228"/>
      <c r="BF29" s="228"/>
      <c r="BG29" s="228"/>
      <c r="BH29" s="228"/>
      <c r="BI29" s="228"/>
      <c r="BJ29" s="228"/>
      <c r="BK29" s="228"/>
      <c r="BL29" s="228"/>
      <c r="BM29" s="228"/>
      <c r="BN29" s="228"/>
      <c r="BO29" s="228"/>
      <c r="BP29" s="228"/>
      <c r="BQ29" s="252"/>
      <c r="BR29" s="228"/>
    </row>
    <row r="30" spans="1:70">
      <c r="A30" s="11">
        <v>192</v>
      </c>
      <c r="B30" s="200">
        <v>435</v>
      </c>
      <c r="C30" s="32" t="s">
        <v>314</v>
      </c>
      <c r="D30" s="205">
        <v>39000</v>
      </c>
      <c r="E30" s="21">
        <v>23</v>
      </c>
      <c r="F30" s="21">
        <v>8</v>
      </c>
      <c r="G30" s="21">
        <v>0</v>
      </c>
      <c r="H30" s="21">
        <v>5840</v>
      </c>
      <c r="I30" s="21">
        <v>0</v>
      </c>
      <c r="J30" s="21">
        <v>5840</v>
      </c>
      <c r="K30" s="21">
        <v>5120</v>
      </c>
      <c r="L30" s="21">
        <v>850</v>
      </c>
      <c r="M30" s="42">
        <v>240</v>
      </c>
      <c r="N30" s="42" t="s">
        <v>198</v>
      </c>
      <c r="O30" s="47">
        <v>40700</v>
      </c>
      <c r="P30" s="223">
        <v>5850</v>
      </c>
      <c r="Q30" s="70"/>
      <c r="R30" s="95">
        <v>4</v>
      </c>
      <c r="S30" s="95">
        <v>4</v>
      </c>
      <c r="T30" s="95">
        <v>2</v>
      </c>
      <c r="U30" s="95">
        <v>2</v>
      </c>
      <c r="V30" s="95">
        <v>2</v>
      </c>
      <c r="W30" s="95">
        <v>4</v>
      </c>
      <c r="X30" s="95">
        <v>4</v>
      </c>
      <c r="Y30" s="95">
        <v>3</v>
      </c>
      <c r="Z30" s="95">
        <v>3</v>
      </c>
      <c r="AA30" s="95">
        <v>4</v>
      </c>
      <c r="AB30" s="95">
        <v>4</v>
      </c>
      <c r="AC30" s="95">
        <v>3</v>
      </c>
      <c r="AD30" s="95">
        <v>3</v>
      </c>
      <c r="AE30" s="95">
        <v>3</v>
      </c>
      <c r="AF30" s="95">
        <v>3</v>
      </c>
      <c r="AG30" s="95">
        <v>4</v>
      </c>
      <c r="AH30" s="95">
        <v>3</v>
      </c>
      <c r="AI30" s="95">
        <v>3</v>
      </c>
      <c r="AJ30" s="95">
        <v>3</v>
      </c>
      <c r="AK30" s="95">
        <v>4</v>
      </c>
      <c r="AL30" s="95">
        <v>4</v>
      </c>
      <c r="AM30" s="95">
        <v>4</v>
      </c>
      <c r="AN30" s="95">
        <v>3</v>
      </c>
      <c r="AO30" s="95">
        <v>3</v>
      </c>
      <c r="AP30" s="95">
        <v>4</v>
      </c>
      <c r="AQ30" s="95">
        <v>4</v>
      </c>
      <c r="AR30" s="95">
        <v>3</v>
      </c>
      <c r="AS30" s="95">
        <v>3</v>
      </c>
      <c r="AT30" s="95">
        <v>4</v>
      </c>
      <c r="AU30" s="95">
        <v>4</v>
      </c>
      <c r="AV30" s="95">
        <v>4</v>
      </c>
      <c r="AW30" s="95">
        <v>3</v>
      </c>
      <c r="AX30" s="95" t="s">
        <v>364</v>
      </c>
      <c r="AY30" s="95" t="s">
        <v>364</v>
      </c>
      <c r="AZ30" s="226"/>
      <c r="BA30" s="230">
        <v>3</v>
      </c>
      <c r="BB30" s="162">
        <v>265</v>
      </c>
      <c r="BC30" s="233">
        <v>2000</v>
      </c>
      <c r="BD30" s="162">
        <v>4</v>
      </c>
      <c r="BE30" s="162">
        <v>4</v>
      </c>
      <c r="BF30" s="162">
        <v>3</v>
      </c>
      <c r="BG30" s="162">
        <v>3</v>
      </c>
      <c r="BH30" s="162">
        <v>4</v>
      </c>
      <c r="BI30" s="162">
        <v>4</v>
      </c>
      <c r="BJ30" s="162">
        <v>3</v>
      </c>
      <c r="BK30" s="162">
        <v>4</v>
      </c>
      <c r="BL30" s="162">
        <v>4</v>
      </c>
      <c r="BM30" s="162">
        <v>3</v>
      </c>
      <c r="BN30" s="162">
        <v>3</v>
      </c>
      <c r="BO30" s="162">
        <v>2</v>
      </c>
      <c r="BP30" s="162">
        <v>3</v>
      </c>
      <c r="BQ30" s="245">
        <v>3</v>
      </c>
      <c r="BR30" s="162">
        <v>4</v>
      </c>
    </row>
    <row r="31" spans="1:70">
      <c r="A31" s="11">
        <v>193</v>
      </c>
      <c r="B31" s="200">
        <v>75</v>
      </c>
      <c r="C31" s="32" t="s">
        <v>299</v>
      </c>
      <c r="D31" s="206" t="s">
        <v>300</v>
      </c>
      <c r="E31" s="209">
        <v>40</v>
      </c>
      <c r="F31" s="209">
        <v>10</v>
      </c>
      <c r="G31" s="209">
        <v>400</v>
      </c>
      <c r="H31" s="209">
        <v>8000</v>
      </c>
      <c r="I31" s="209">
        <v>400</v>
      </c>
      <c r="J31" s="209">
        <v>400</v>
      </c>
      <c r="K31" s="209">
        <v>0</v>
      </c>
      <c r="L31" s="209">
        <v>7200</v>
      </c>
      <c r="M31" s="41">
        <v>172</v>
      </c>
      <c r="N31" s="41" t="s">
        <v>197</v>
      </c>
      <c r="O31" s="46">
        <v>10720</v>
      </c>
      <c r="P31" s="222">
        <v>9500</v>
      </c>
      <c r="Q31" s="67"/>
      <c r="R31" s="95">
        <v>3</v>
      </c>
      <c r="S31" s="95">
        <v>3</v>
      </c>
      <c r="T31" s="95">
        <v>3</v>
      </c>
      <c r="U31" s="95">
        <v>1</v>
      </c>
      <c r="V31" s="95">
        <v>3</v>
      </c>
      <c r="W31" s="95">
        <v>3</v>
      </c>
      <c r="X31" s="95">
        <v>3</v>
      </c>
      <c r="Y31" s="209">
        <v>3</v>
      </c>
      <c r="Z31" s="209">
        <v>3</v>
      </c>
      <c r="AA31" s="209">
        <v>3</v>
      </c>
      <c r="AB31" s="209">
        <v>3</v>
      </c>
      <c r="AC31" s="209">
        <v>3</v>
      </c>
      <c r="AD31" s="209">
        <v>2</v>
      </c>
      <c r="AE31" s="209">
        <v>3</v>
      </c>
      <c r="AF31" s="209">
        <v>3</v>
      </c>
      <c r="AG31" s="209">
        <v>3</v>
      </c>
      <c r="AH31" s="209">
        <v>3</v>
      </c>
      <c r="AI31" s="209">
        <v>3</v>
      </c>
      <c r="AJ31" s="209">
        <v>2</v>
      </c>
      <c r="AK31" s="209">
        <v>3</v>
      </c>
      <c r="AL31" s="209">
        <v>3</v>
      </c>
      <c r="AM31" s="209">
        <v>2</v>
      </c>
      <c r="AN31" s="209">
        <v>3</v>
      </c>
      <c r="AO31" s="209">
        <v>2</v>
      </c>
      <c r="AP31" s="209">
        <v>4</v>
      </c>
      <c r="AQ31" s="209">
        <v>3</v>
      </c>
      <c r="AR31" s="209">
        <v>3</v>
      </c>
      <c r="AS31" s="209">
        <v>4</v>
      </c>
      <c r="AT31" s="209">
        <v>3</v>
      </c>
      <c r="AU31" s="209">
        <v>4</v>
      </c>
      <c r="AV31" s="209">
        <v>4</v>
      </c>
      <c r="AW31" s="209">
        <v>4</v>
      </c>
      <c r="AX31" s="209" t="s">
        <v>364</v>
      </c>
      <c r="AY31" s="209" t="s">
        <v>364</v>
      </c>
      <c r="AZ31" s="226"/>
      <c r="BA31" s="251">
        <v>1</v>
      </c>
      <c r="BB31" s="231">
        <v>12</v>
      </c>
      <c r="BC31" s="235">
        <v>2000</v>
      </c>
      <c r="BD31" s="231">
        <v>4</v>
      </c>
      <c r="BE31" s="231">
        <v>4</v>
      </c>
      <c r="BF31" s="231">
        <v>3</v>
      </c>
      <c r="BG31" s="231">
        <v>2</v>
      </c>
      <c r="BH31" s="231">
        <v>3</v>
      </c>
      <c r="BI31" s="231">
        <v>3</v>
      </c>
      <c r="BJ31" s="231">
        <v>3</v>
      </c>
      <c r="BK31" s="231">
        <v>3</v>
      </c>
      <c r="BL31" s="231">
        <v>3</v>
      </c>
      <c r="BM31" s="231">
        <v>3</v>
      </c>
      <c r="BN31" s="231">
        <v>2</v>
      </c>
      <c r="BO31" s="231" t="s">
        <v>199</v>
      </c>
      <c r="BP31" s="231">
        <v>3</v>
      </c>
      <c r="BQ31" s="254">
        <v>3</v>
      </c>
      <c r="BR31" s="227">
        <v>3</v>
      </c>
    </row>
    <row r="32" spans="1:70">
      <c r="A32" s="11">
        <v>194</v>
      </c>
      <c r="B32" s="200">
        <v>30</v>
      </c>
      <c r="C32" s="32" t="s">
        <v>321</v>
      </c>
      <c r="D32" s="205">
        <v>56000</v>
      </c>
      <c r="E32" s="21">
        <v>28</v>
      </c>
      <c r="F32" s="21">
        <v>8</v>
      </c>
      <c r="G32" s="21">
        <v>5040</v>
      </c>
      <c r="H32" s="21">
        <v>560</v>
      </c>
      <c r="I32" s="21">
        <v>0</v>
      </c>
      <c r="J32" s="21">
        <v>5600</v>
      </c>
      <c r="K32" s="21">
        <v>1800</v>
      </c>
      <c r="L32" s="21">
        <v>0</v>
      </c>
      <c r="M32" s="43">
        <v>200</v>
      </c>
      <c r="N32" s="42" t="s">
        <v>33</v>
      </c>
      <c r="O32" s="48">
        <v>56000</v>
      </c>
      <c r="P32" s="223">
        <v>8500</v>
      </c>
      <c r="Q32" s="70"/>
      <c r="R32" s="95">
        <v>3</v>
      </c>
      <c r="S32" s="95">
        <v>2</v>
      </c>
      <c r="T32" s="95">
        <v>2</v>
      </c>
      <c r="U32" s="95">
        <v>0</v>
      </c>
      <c r="V32" s="95">
        <v>2</v>
      </c>
      <c r="W32" s="95">
        <v>4</v>
      </c>
      <c r="X32" s="95">
        <v>3</v>
      </c>
      <c r="Y32" s="95">
        <v>3</v>
      </c>
      <c r="Z32" s="95">
        <v>4</v>
      </c>
      <c r="AA32" s="95">
        <v>3</v>
      </c>
      <c r="AB32" s="95">
        <v>4</v>
      </c>
      <c r="AC32" s="95">
        <v>3</v>
      </c>
      <c r="AD32" s="95">
        <v>1</v>
      </c>
      <c r="AE32" s="95">
        <v>2</v>
      </c>
      <c r="AF32" s="95">
        <v>4</v>
      </c>
      <c r="AG32" s="95">
        <v>3</v>
      </c>
      <c r="AH32" s="95">
        <v>99</v>
      </c>
      <c r="AI32" s="95">
        <v>4</v>
      </c>
      <c r="AJ32" s="95">
        <v>3</v>
      </c>
      <c r="AK32" s="95">
        <v>3</v>
      </c>
      <c r="AL32" s="95">
        <v>3</v>
      </c>
      <c r="AM32" s="95">
        <v>3</v>
      </c>
      <c r="AN32" s="95">
        <v>4</v>
      </c>
      <c r="AO32" s="95">
        <v>3</v>
      </c>
      <c r="AP32" s="95">
        <v>4</v>
      </c>
      <c r="AQ32" s="95">
        <v>4</v>
      </c>
      <c r="AR32" s="95">
        <v>3</v>
      </c>
      <c r="AS32" s="95">
        <v>4</v>
      </c>
      <c r="AT32" s="95">
        <v>4</v>
      </c>
      <c r="AU32" s="95">
        <v>4</v>
      </c>
      <c r="AV32" s="95">
        <v>4</v>
      </c>
      <c r="AW32" s="95">
        <v>3</v>
      </c>
      <c r="AX32" s="95" t="s">
        <v>364</v>
      </c>
      <c r="AY32" s="95" t="s">
        <v>364</v>
      </c>
      <c r="AZ32" s="226"/>
      <c r="BA32" s="162">
        <v>2</v>
      </c>
      <c r="BB32" s="162">
        <v>40</v>
      </c>
      <c r="BC32" s="233">
        <v>1700</v>
      </c>
      <c r="BD32" s="162">
        <v>3</v>
      </c>
      <c r="BE32" s="162">
        <v>2</v>
      </c>
      <c r="BF32" s="162">
        <v>2</v>
      </c>
      <c r="BG32" s="162">
        <v>0</v>
      </c>
      <c r="BH32" s="162">
        <v>2</v>
      </c>
      <c r="BI32" s="162">
        <v>2</v>
      </c>
      <c r="BJ32" s="162">
        <v>3</v>
      </c>
      <c r="BK32" s="162">
        <v>3</v>
      </c>
      <c r="BL32" s="162">
        <v>2</v>
      </c>
      <c r="BM32" s="162">
        <v>4</v>
      </c>
      <c r="BN32" s="162">
        <v>4</v>
      </c>
      <c r="BO32" s="162">
        <v>3</v>
      </c>
      <c r="BP32" s="162">
        <v>4</v>
      </c>
      <c r="BQ32" s="162">
        <v>4</v>
      </c>
      <c r="BR32" s="162">
        <v>3</v>
      </c>
    </row>
    <row r="33" spans="1:70">
      <c r="A33" s="11">
        <v>209</v>
      </c>
      <c r="B33" s="200">
        <v>148</v>
      </c>
      <c r="C33" s="32" t="s">
        <v>313</v>
      </c>
      <c r="D33" s="205">
        <v>580000</v>
      </c>
      <c r="E33" s="21">
        <v>27</v>
      </c>
      <c r="F33" s="210">
        <v>9</v>
      </c>
      <c r="G33" s="21">
        <v>0</v>
      </c>
      <c r="H33" s="21">
        <v>6885</v>
      </c>
      <c r="I33" s="21">
        <v>0</v>
      </c>
      <c r="J33" s="21">
        <v>6885</v>
      </c>
      <c r="K33" s="21">
        <v>0</v>
      </c>
      <c r="L33" s="21">
        <v>0</v>
      </c>
      <c r="M33" s="42">
        <v>235</v>
      </c>
      <c r="N33" s="42" t="s">
        <v>33</v>
      </c>
      <c r="O33" s="47">
        <v>34600</v>
      </c>
      <c r="P33" s="223">
        <v>10000</v>
      </c>
      <c r="Q33" s="70"/>
      <c r="R33" s="95">
        <v>2</v>
      </c>
      <c r="S33" s="95">
        <v>2</v>
      </c>
      <c r="T33" s="95">
        <v>3</v>
      </c>
      <c r="U33" s="95">
        <v>2</v>
      </c>
      <c r="V33" s="95">
        <v>2</v>
      </c>
      <c r="W33" s="95">
        <v>3</v>
      </c>
      <c r="X33" s="95">
        <v>3</v>
      </c>
      <c r="Y33" s="95">
        <v>3</v>
      </c>
      <c r="Z33" s="95">
        <v>4</v>
      </c>
      <c r="AA33" s="95">
        <v>3</v>
      </c>
      <c r="AB33" s="95">
        <v>4</v>
      </c>
      <c r="AC33" s="95">
        <v>1</v>
      </c>
      <c r="AD33" s="95">
        <v>2</v>
      </c>
      <c r="AE33" s="95">
        <v>2</v>
      </c>
      <c r="AF33" s="95">
        <v>3</v>
      </c>
      <c r="AG33" s="95">
        <v>3</v>
      </c>
      <c r="AH33" s="95">
        <v>99</v>
      </c>
      <c r="AI33" s="95">
        <v>3</v>
      </c>
      <c r="AJ33" s="95">
        <v>3</v>
      </c>
      <c r="AK33" s="95">
        <v>3</v>
      </c>
      <c r="AL33" s="95">
        <v>3</v>
      </c>
      <c r="AM33" s="95">
        <v>2</v>
      </c>
      <c r="AN33" s="95">
        <v>3</v>
      </c>
      <c r="AO33" s="95">
        <v>3</v>
      </c>
      <c r="AP33" s="95">
        <v>3</v>
      </c>
      <c r="AQ33" s="95">
        <v>3</v>
      </c>
      <c r="AR33" s="95">
        <v>2</v>
      </c>
      <c r="AS33" s="95">
        <v>3</v>
      </c>
      <c r="AT33" s="95">
        <v>2</v>
      </c>
      <c r="AU33" s="95">
        <v>4</v>
      </c>
      <c r="AV33" s="95">
        <v>4</v>
      </c>
      <c r="AW33" s="95">
        <v>3</v>
      </c>
      <c r="AX33" s="95" t="s">
        <v>364</v>
      </c>
      <c r="AY33" s="95" t="s">
        <v>365</v>
      </c>
      <c r="AZ33" s="226"/>
      <c r="BA33" s="162">
        <v>7</v>
      </c>
      <c r="BB33" s="162">
        <v>45</v>
      </c>
      <c r="BC33" s="233">
        <v>3500</v>
      </c>
      <c r="BD33" s="162">
        <v>3</v>
      </c>
      <c r="BE33" s="162">
        <v>3</v>
      </c>
      <c r="BF33" s="162">
        <v>2</v>
      </c>
      <c r="BG33" s="162">
        <v>1</v>
      </c>
      <c r="BH33" s="162">
        <v>4</v>
      </c>
      <c r="BI33" s="162">
        <v>3</v>
      </c>
      <c r="BJ33" s="162">
        <v>3</v>
      </c>
      <c r="BK33" s="162">
        <v>4</v>
      </c>
      <c r="BL33" s="162">
        <v>4</v>
      </c>
      <c r="BM33" s="162">
        <v>4</v>
      </c>
      <c r="BN33" s="162">
        <v>3</v>
      </c>
      <c r="BO33" s="162">
        <v>3</v>
      </c>
      <c r="BP33" s="162">
        <v>3</v>
      </c>
      <c r="BQ33" s="162">
        <v>3</v>
      </c>
      <c r="BR33" s="162">
        <v>1</v>
      </c>
    </row>
    <row r="34" spans="1:70">
      <c r="A34" s="11">
        <v>213</v>
      </c>
      <c r="B34" s="200">
        <v>350</v>
      </c>
      <c r="C34" s="32" t="s">
        <v>292</v>
      </c>
      <c r="D34" s="206">
        <v>190000</v>
      </c>
      <c r="E34" s="209">
        <v>15</v>
      </c>
      <c r="F34" s="209">
        <v>25</v>
      </c>
      <c r="G34" s="209">
        <v>0</v>
      </c>
      <c r="H34" s="209">
        <v>2550</v>
      </c>
      <c r="I34" s="209">
        <v>0</v>
      </c>
      <c r="J34" s="209">
        <v>0</v>
      </c>
      <c r="K34" s="209">
        <v>450</v>
      </c>
      <c r="L34" s="209">
        <v>2100</v>
      </c>
      <c r="M34" s="41">
        <v>164</v>
      </c>
      <c r="N34" s="41" t="s">
        <v>196</v>
      </c>
      <c r="O34" s="46">
        <v>4500</v>
      </c>
      <c r="P34" s="222">
        <v>4000</v>
      </c>
      <c r="Q34" s="67"/>
      <c r="R34" s="95">
        <v>2</v>
      </c>
      <c r="S34" s="95">
        <v>3</v>
      </c>
      <c r="T34" s="95">
        <v>3</v>
      </c>
      <c r="U34" s="95">
        <v>2</v>
      </c>
      <c r="V34" s="95">
        <v>1</v>
      </c>
      <c r="W34" s="95">
        <v>2</v>
      </c>
      <c r="X34" s="95">
        <v>2</v>
      </c>
      <c r="Y34" s="209">
        <v>2</v>
      </c>
      <c r="Z34" s="209">
        <v>3</v>
      </c>
      <c r="AA34" s="209">
        <v>2</v>
      </c>
      <c r="AB34" s="209">
        <v>3</v>
      </c>
      <c r="AC34" s="209">
        <v>2</v>
      </c>
      <c r="AD34" s="209">
        <v>2</v>
      </c>
      <c r="AE34" s="209">
        <v>2</v>
      </c>
      <c r="AF34" s="209">
        <v>99</v>
      </c>
      <c r="AG34" s="209">
        <v>99</v>
      </c>
      <c r="AH34" s="209">
        <v>99</v>
      </c>
      <c r="AI34" s="209">
        <v>3</v>
      </c>
      <c r="AJ34" s="209">
        <v>3</v>
      </c>
      <c r="AK34" s="209">
        <v>3</v>
      </c>
      <c r="AL34" s="209">
        <v>3</v>
      </c>
      <c r="AM34" s="209">
        <v>3</v>
      </c>
      <c r="AN34" s="209">
        <v>3</v>
      </c>
      <c r="AO34" s="209">
        <v>3</v>
      </c>
      <c r="AP34" s="209">
        <v>3</v>
      </c>
      <c r="AQ34" s="209">
        <v>3</v>
      </c>
      <c r="AR34" s="209">
        <v>2</v>
      </c>
      <c r="AS34" s="209">
        <v>3</v>
      </c>
      <c r="AT34" s="209">
        <v>2</v>
      </c>
      <c r="AU34" s="209">
        <v>4</v>
      </c>
      <c r="AV34" s="209">
        <v>4</v>
      </c>
      <c r="AW34" s="209">
        <v>2</v>
      </c>
      <c r="AX34" s="209" t="s">
        <v>364</v>
      </c>
      <c r="AY34" s="209" t="s">
        <v>364</v>
      </c>
      <c r="AZ34" s="226"/>
      <c r="BA34" s="227"/>
      <c r="BB34" s="227"/>
      <c r="BC34" s="235"/>
      <c r="BD34" s="227"/>
      <c r="BE34" s="227"/>
      <c r="BF34" s="227"/>
      <c r="BG34" s="227"/>
      <c r="BH34" s="227"/>
      <c r="BI34" s="227"/>
      <c r="BJ34" s="227"/>
      <c r="BK34" s="227"/>
      <c r="BL34" s="227"/>
      <c r="BM34" s="227"/>
      <c r="BN34" s="227"/>
      <c r="BO34" s="227"/>
      <c r="BP34" s="227"/>
      <c r="BQ34" s="227"/>
      <c r="BR34" s="238"/>
    </row>
    <row r="35" spans="1:70">
      <c r="A35" s="11">
        <v>214</v>
      </c>
      <c r="B35" s="200">
        <v>60</v>
      </c>
      <c r="C35" s="32" t="s">
        <v>302</v>
      </c>
      <c r="D35" s="206" t="s">
        <v>303</v>
      </c>
      <c r="E35" s="34">
        <v>32</v>
      </c>
      <c r="F35" s="209">
        <v>10</v>
      </c>
      <c r="G35" s="209">
        <v>0</v>
      </c>
      <c r="H35" s="34">
        <v>7360</v>
      </c>
      <c r="I35" s="34">
        <v>0</v>
      </c>
      <c r="J35" s="34">
        <v>7360</v>
      </c>
      <c r="K35" s="34">
        <v>0</v>
      </c>
      <c r="L35" s="34">
        <v>0</v>
      </c>
      <c r="M35" s="214">
        <v>230</v>
      </c>
      <c r="N35" s="41" t="s">
        <v>33</v>
      </c>
      <c r="O35" s="46">
        <v>11500</v>
      </c>
      <c r="P35" s="222">
        <v>9000</v>
      </c>
      <c r="Q35" s="67"/>
      <c r="R35" s="95">
        <v>2</v>
      </c>
      <c r="S35" s="95">
        <v>1</v>
      </c>
      <c r="T35" s="95">
        <v>3</v>
      </c>
      <c r="U35" s="95">
        <v>2</v>
      </c>
      <c r="V35" s="95">
        <v>2</v>
      </c>
      <c r="W35" s="95">
        <v>3</v>
      </c>
      <c r="X35" s="95">
        <v>3</v>
      </c>
      <c r="Y35" s="209">
        <v>1</v>
      </c>
      <c r="Z35" s="209">
        <v>1</v>
      </c>
      <c r="AA35" s="209">
        <v>2</v>
      </c>
      <c r="AB35" s="209">
        <v>3</v>
      </c>
      <c r="AC35" s="209">
        <v>2</v>
      </c>
      <c r="AD35" s="209">
        <v>99</v>
      </c>
      <c r="AE35" s="209">
        <v>2</v>
      </c>
      <c r="AF35" s="209">
        <v>3</v>
      </c>
      <c r="AG35" s="209">
        <v>3</v>
      </c>
      <c r="AH35" s="209">
        <v>2</v>
      </c>
      <c r="AI35" s="209">
        <v>1</v>
      </c>
      <c r="AJ35" s="209">
        <v>2</v>
      </c>
      <c r="AK35" s="209">
        <v>3</v>
      </c>
      <c r="AL35" s="209">
        <v>2</v>
      </c>
      <c r="AM35" s="209">
        <v>2</v>
      </c>
      <c r="AN35" s="209">
        <v>1</v>
      </c>
      <c r="AO35" s="209">
        <v>3</v>
      </c>
      <c r="AP35" s="209">
        <v>3</v>
      </c>
      <c r="AQ35" s="209">
        <v>3</v>
      </c>
      <c r="AR35" s="209">
        <v>2</v>
      </c>
      <c r="AS35" s="209">
        <v>4</v>
      </c>
      <c r="AT35" s="209">
        <v>2</v>
      </c>
      <c r="AU35" s="209">
        <v>4</v>
      </c>
      <c r="AV35" s="209">
        <v>4</v>
      </c>
      <c r="AW35" s="209">
        <v>2</v>
      </c>
      <c r="AX35" s="209" t="s">
        <v>364</v>
      </c>
      <c r="AY35" s="209" t="s">
        <v>364</v>
      </c>
      <c r="AZ35" s="226"/>
      <c r="BA35" s="250">
        <v>4</v>
      </c>
      <c r="BB35" s="130" t="s">
        <v>369</v>
      </c>
      <c r="BC35" s="235">
        <v>3200</v>
      </c>
      <c r="BD35" s="227">
        <v>2</v>
      </c>
      <c r="BE35" s="227">
        <v>2</v>
      </c>
      <c r="BF35" s="227">
        <v>0</v>
      </c>
      <c r="BG35" s="227">
        <v>0</v>
      </c>
      <c r="BH35" s="227">
        <v>2</v>
      </c>
      <c r="BI35" s="227">
        <v>3</v>
      </c>
      <c r="BJ35" s="227">
        <v>3</v>
      </c>
      <c r="BK35" s="227">
        <v>3</v>
      </c>
      <c r="BL35" s="227">
        <v>3</v>
      </c>
      <c r="BM35" s="227">
        <v>3</v>
      </c>
      <c r="BN35" s="227">
        <v>2</v>
      </c>
      <c r="BO35" s="227">
        <v>1</v>
      </c>
      <c r="BP35" s="227">
        <v>3</v>
      </c>
      <c r="BQ35" s="253">
        <v>2</v>
      </c>
      <c r="BR35" s="227">
        <v>3</v>
      </c>
    </row>
    <row r="36" spans="1:70">
      <c r="A36" s="11">
        <v>215</v>
      </c>
      <c r="B36" s="200">
        <v>38</v>
      </c>
      <c r="C36" s="32" t="s">
        <v>317</v>
      </c>
      <c r="D36" s="205">
        <v>380000</v>
      </c>
      <c r="E36" s="21">
        <v>38</v>
      </c>
      <c r="F36" s="21">
        <v>7</v>
      </c>
      <c r="G36" s="21">
        <v>0</v>
      </c>
      <c r="H36" s="21">
        <v>960</v>
      </c>
      <c r="I36" s="21">
        <v>240</v>
      </c>
      <c r="J36" s="21">
        <v>240</v>
      </c>
      <c r="K36" s="21">
        <v>240</v>
      </c>
      <c r="L36" s="21">
        <v>0</v>
      </c>
      <c r="M36" s="42">
        <v>240</v>
      </c>
      <c r="N36" s="42" t="s">
        <v>198</v>
      </c>
      <c r="O36" s="47">
        <v>48000</v>
      </c>
      <c r="P36" s="223">
        <v>6000</v>
      </c>
      <c r="Q36" s="70"/>
      <c r="R36" s="95">
        <v>99</v>
      </c>
      <c r="S36" s="95">
        <v>4</v>
      </c>
      <c r="T36" s="95">
        <v>2</v>
      </c>
      <c r="U36" s="95">
        <v>1</v>
      </c>
      <c r="V36" s="95">
        <v>2</v>
      </c>
      <c r="W36" s="95">
        <v>3</v>
      </c>
      <c r="X36" s="95">
        <v>0</v>
      </c>
      <c r="Y36" s="95">
        <v>2</v>
      </c>
      <c r="Z36" s="95">
        <v>4</v>
      </c>
      <c r="AA36" s="95">
        <v>4</v>
      </c>
      <c r="AB36" s="95">
        <v>4</v>
      </c>
      <c r="AC36" s="95">
        <v>4</v>
      </c>
      <c r="AD36" s="95">
        <v>2</v>
      </c>
      <c r="AE36" s="95">
        <v>3</v>
      </c>
      <c r="AF36" s="95">
        <v>4</v>
      </c>
      <c r="AG36" s="95">
        <v>4</v>
      </c>
      <c r="AH36" s="95">
        <v>99</v>
      </c>
      <c r="AI36" s="95">
        <v>4</v>
      </c>
      <c r="AJ36" s="95">
        <v>4</v>
      </c>
      <c r="AK36" s="95">
        <v>4</v>
      </c>
      <c r="AL36" s="95">
        <v>4</v>
      </c>
      <c r="AM36" s="95">
        <v>4</v>
      </c>
      <c r="AN36" s="95">
        <v>3</v>
      </c>
      <c r="AO36" s="95">
        <v>3</v>
      </c>
      <c r="AP36" s="95">
        <v>4</v>
      </c>
      <c r="AQ36" s="95">
        <v>4</v>
      </c>
      <c r="AR36" s="95">
        <v>4</v>
      </c>
      <c r="AS36" s="95">
        <v>4</v>
      </c>
      <c r="AT36" s="95">
        <v>4</v>
      </c>
      <c r="AU36" s="95">
        <v>4</v>
      </c>
      <c r="AV36" s="95">
        <v>4</v>
      </c>
      <c r="AW36" s="95">
        <v>4</v>
      </c>
      <c r="AX36" s="95" t="s">
        <v>364</v>
      </c>
      <c r="AY36" s="95" t="s">
        <v>364</v>
      </c>
      <c r="AZ36" s="226"/>
      <c r="BA36" s="230">
        <v>4</v>
      </c>
      <c r="BB36" s="162">
        <v>36</v>
      </c>
      <c r="BC36" s="233">
        <v>2000</v>
      </c>
      <c r="BD36" s="162">
        <v>3</v>
      </c>
      <c r="BE36" s="162">
        <v>4</v>
      </c>
      <c r="BF36" s="162">
        <v>3</v>
      </c>
      <c r="BG36" s="162">
        <v>2</v>
      </c>
      <c r="BH36" s="162">
        <v>4</v>
      </c>
      <c r="BI36" s="162">
        <v>4</v>
      </c>
      <c r="BJ36" s="162">
        <v>4</v>
      </c>
      <c r="BK36" s="162">
        <v>4</v>
      </c>
      <c r="BL36" s="162">
        <v>3</v>
      </c>
      <c r="BM36" s="162">
        <v>3</v>
      </c>
      <c r="BN36" s="162">
        <v>4</v>
      </c>
      <c r="BO36" s="162">
        <v>4</v>
      </c>
      <c r="BP36" s="162">
        <v>4</v>
      </c>
      <c r="BQ36" s="245">
        <v>4</v>
      </c>
      <c r="BR36" s="162">
        <v>4</v>
      </c>
    </row>
    <row r="37" spans="1:70">
      <c r="A37" s="11">
        <v>216</v>
      </c>
      <c r="B37" s="94">
        <v>460</v>
      </c>
      <c r="C37" s="32" t="s">
        <v>322</v>
      </c>
      <c r="D37" s="205">
        <v>490000</v>
      </c>
      <c r="E37" s="210">
        <v>22</v>
      </c>
      <c r="F37" s="210">
        <v>100</v>
      </c>
      <c r="G37" s="210">
        <v>0</v>
      </c>
      <c r="H37" s="210">
        <v>5022</v>
      </c>
      <c r="I37" s="210">
        <v>390</v>
      </c>
      <c r="J37" s="210">
        <v>3432</v>
      </c>
      <c r="K37" s="210">
        <v>1200</v>
      </c>
      <c r="L37" s="210">
        <v>0</v>
      </c>
      <c r="M37" s="215">
        <v>152</v>
      </c>
      <c r="N37" s="43" t="s">
        <v>350</v>
      </c>
      <c r="O37" s="48">
        <v>8150</v>
      </c>
      <c r="P37" s="47">
        <v>7000</v>
      </c>
      <c r="Q37" s="70"/>
      <c r="R37" s="71">
        <v>2</v>
      </c>
      <c r="S37" s="71">
        <v>2</v>
      </c>
      <c r="T37" s="71">
        <v>3</v>
      </c>
      <c r="U37" s="71">
        <v>3</v>
      </c>
      <c r="V37" s="71">
        <v>1</v>
      </c>
      <c r="W37" s="71">
        <v>2</v>
      </c>
      <c r="X37" s="71">
        <v>3</v>
      </c>
      <c r="Y37" s="71">
        <v>1</v>
      </c>
      <c r="Z37" s="71">
        <v>2</v>
      </c>
      <c r="AA37" s="71">
        <v>3</v>
      </c>
      <c r="AB37" s="71">
        <v>2</v>
      </c>
      <c r="AC37" s="71">
        <v>0</v>
      </c>
      <c r="AD37" s="71">
        <v>99</v>
      </c>
      <c r="AE37" s="71">
        <v>1</v>
      </c>
      <c r="AF37" s="71">
        <v>2</v>
      </c>
      <c r="AG37" s="71">
        <v>2</v>
      </c>
      <c r="AH37" s="71">
        <v>99</v>
      </c>
      <c r="AI37" s="71">
        <v>1</v>
      </c>
      <c r="AJ37" s="71">
        <v>3</v>
      </c>
      <c r="AK37" s="71">
        <v>2</v>
      </c>
      <c r="AL37" s="71">
        <v>3</v>
      </c>
      <c r="AM37" s="71">
        <v>2</v>
      </c>
      <c r="AN37" s="71">
        <v>1</v>
      </c>
      <c r="AO37" s="71">
        <v>3</v>
      </c>
      <c r="AP37" s="71">
        <v>3</v>
      </c>
      <c r="AQ37" s="71">
        <v>3</v>
      </c>
      <c r="AR37" s="71">
        <v>1</v>
      </c>
      <c r="AS37" s="71">
        <v>2</v>
      </c>
      <c r="AT37" s="71">
        <v>3</v>
      </c>
      <c r="AU37" s="71">
        <v>4</v>
      </c>
      <c r="AV37" s="71">
        <v>4</v>
      </c>
      <c r="AW37" s="71">
        <v>3</v>
      </c>
      <c r="AX37" s="95" t="s">
        <v>364</v>
      </c>
      <c r="AY37" s="95" t="s">
        <v>364</v>
      </c>
      <c r="AZ37" s="226"/>
      <c r="BA37" s="162">
        <v>1</v>
      </c>
      <c r="BB37" s="162">
        <v>20</v>
      </c>
      <c r="BC37" s="233">
        <v>2000</v>
      </c>
      <c r="BD37" s="162">
        <v>3</v>
      </c>
      <c r="BE37" s="162">
        <v>2</v>
      </c>
      <c r="BF37" s="162">
        <v>1</v>
      </c>
      <c r="BG37" s="162">
        <v>0</v>
      </c>
      <c r="BH37" s="162">
        <v>2</v>
      </c>
      <c r="BI37" s="162">
        <v>2</v>
      </c>
      <c r="BJ37" s="162">
        <v>2</v>
      </c>
      <c r="BK37" s="162">
        <v>3</v>
      </c>
      <c r="BL37" s="162">
        <v>4</v>
      </c>
      <c r="BM37" s="162">
        <v>4</v>
      </c>
      <c r="BN37" s="162">
        <v>3</v>
      </c>
      <c r="BO37" s="162">
        <v>99</v>
      </c>
      <c r="BP37" s="162">
        <v>3</v>
      </c>
      <c r="BQ37" s="162">
        <v>4</v>
      </c>
      <c r="BR37" s="162">
        <v>3</v>
      </c>
    </row>
    <row r="38" spans="1:70">
      <c r="A38" s="11">
        <v>217</v>
      </c>
      <c r="B38" s="200">
        <v>450</v>
      </c>
      <c r="C38" s="32" t="s">
        <v>329</v>
      </c>
      <c r="D38" s="206">
        <v>235000</v>
      </c>
      <c r="E38" s="21">
        <v>24</v>
      </c>
      <c r="F38" s="21">
        <v>12</v>
      </c>
      <c r="G38" s="21"/>
      <c r="H38" s="21">
        <v>2675</v>
      </c>
      <c r="I38" s="21">
        <v>0</v>
      </c>
      <c r="J38" s="21">
        <v>1120</v>
      </c>
      <c r="K38" s="21">
        <v>1800</v>
      </c>
      <c r="L38" s="21">
        <v>1700</v>
      </c>
      <c r="M38" s="43">
        <v>495</v>
      </c>
      <c r="N38" s="43" t="s">
        <v>44</v>
      </c>
      <c r="O38" s="48">
        <v>5100</v>
      </c>
      <c r="P38" s="223">
        <v>3500</v>
      </c>
      <c r="Q38" s="65"/>
      <c r="R38" s="95">
        <v>3</v>
      </c>
      <c r="S38" s="95">
        <v>4</v>
      </c>
      <c r="T38" s="95">
        <v>4</v>
      </c>
      <c r="U38" s="95">
        <v>3</v>
      </c>
      <c r="V38" s="95">
        <v>3</v>
      </c>
      <c r="W38" s="95">
        <v>3</v>
      </c>
      <c r="X38" s="95">
        <v>4</v>
      </c>
      <c r="Y38" s="21">
        <v>4</v>
      </c>
      <c r="Z38" s="21">
        <v>4</v>
      </c>
      <c r="AA38" s="21">
        <v>2</v>
      </c>
      <c r="AB38" s="21">
        <v>4</v>
      </c>
      <c r="AC38" s="21">
        <v>99</v>
      </c>
      <c r="AD38" s="21">
        <v>1</v>
      </c>
      <c r="AE38" s="21">
        <v>2</v>
      </c>
      <c r="AF38" s="21">
        <v>4</v>
      </c>
      <c r="AG38" s="21">
        <v>4</v>
      </c>
      <c r="AH38" s="21">
        <v>99</v>
      </c>
      <c r="AI38" s="21">
        <v>4</v>
      </c>
      <c r="AJ38" s="21">
        <v>4</v>
      </c>
      <c r="AK38" s="21">
        <v>4</v>
      </c>
      <c r="AL38" s="21">
        <v>4</v>
      </c>
      <c r="AM38" s="21">
        <v>4</v>
      </c>
      <c r="AN38" s="21">
        <v>3</v>
      </c>
      <c r="AO38" s="21">
        <v>4</v>
      </c>
      <c r="AP38" s="21">
        <v>2</v>
      </c>
      <c r="AQ38" s="21">
        <v>0</v>
      </c>
      <c r="AR38" s="21">
        <v>0</v>
      </c>
      <c r="AS38" s="21">
        <v>2</v>
      </c>
      <c r="AT38" s="21">
        <v>3</v>
      </c>
      <c r="AU38" s="21">
        <v>4</v>
      </c>
      <c r="AV38" s="21">
        <v>4</v>
      </c>
      <c r="AW38" s="21">
        <v>4</v>
      </c>
      <c r="AX38" s="21" t="s">
        <v>364</v>
      </c>
      <c r="AY38" s="21" t="s">
        <v>364</v>
      </c>
      <c r="AZ38" s="226"/>
      <c r="BA38" s="228">
        <v>2</v>
      </c>
      <c r="BB38" s="228">
        <v>218</v>
      </c>
      <c r="BC38" s="233">
        <v>3000</v>
      </c>
      <c r="BD38" s="228">
        <v>4</v>
      </c>
      <c r="BE38" s="228">
        <v>4</v>
      </c>
      <c r="BF38" s="228">
        <v>3</v>
      </c>
      <c r="BG38" s="228">
        <v>2</v>
      </c>
      <c r="BH38" s="228">
        <v>4</v>
      </c>
      <c r="BI38" s="228">
        <v>4</v>
      </c>
      <c r="BJ38" s="228">
        <v>4</v>
      </c>
      <c r="BK38" s="228">
        <v>4</v>
      </c>
      <c r="BL38" s="228">
        <v>4</v>
      </c>
      <c r="BM38" s="228">
        <v>3</v>
      </c>
      <c r="BN38" s="228">
        <v>4</v>
      </c>
      <c r="BO38" s="228">
        <v>3</v>
      </c>
      <c r="BP38" s="228">
        <v>4</v>
      </c>
      <c r="BQ38" s="228">
        <v>4</v>
      </c>
      <c r="BR38" s="228">
        <v>3</v>
      </c>
    </row>
    <row r="39" spans="1:70">
      <c r="A39" s="11">
        <v>218</v>
      </c>
      <c r="B39" s="200">
        <v>50</v>
      </c>
      <c r="C39" s="32" t="s">
        <v>338</v>
      </c>
      <c r="D39" s="206">
        <v>90000</v>
      </c>
      <c r="E39" s="21">
        <v>21</v>
      </c>
      <c r="F39" s="21">
        <v>50</v>
      </c>
      <c r="G39" s="21">
        <v>40</v>
      </c>
      <c r="H39" s="21">
        <v>7070</v>
      </c>
      <c r="I39" s="21">
        <v>0</v>
      </c>
      <c r="J39" s="21">
        <v>3000</v>
      </c>
      <c r="K39" s="21">
        <v>3900</v>
      </c>
      <c r="L39" s="21">
        <v>210</v>
      </c>
      <c r="M39" s="43"/>
      <c r="N39" s="43" t="s">
        <v>51</v>
      </c>
      <c r="O39" s="48">
        <v>8250</v>
      </c>
      <c r="P39" s="223">
        <v>4600</v>
      </c>
      <c r="Q39" s="65"/>
      <c r="R39" s="95">
        <v>3</v>
      </c>
      <c r="S39" s="95">
        <v>4</v>
      </c>
      <c r="T39" s="95">
        <v>4</v>
      </c>
      <c r="U39" s="95">
        <v>3</v>
      </c>
      <c r="V39" s="95">
        <v>2</v>
      </c>
      <c r="W39" s="95">
        <v>2</v>
      </c>
      <c r="X39" s="95">
        <v>2</v>
      </c>
      <c r="Y39" s="21">
        <v>2</v>
      </c>
      <c r="Z39" s="21">
        <v>4</v>
      </c>
      <c r="AA39" s="21">
        <v>3</v>
      </c>
      <c r="AB39" s="21">
        <v>3</v>
      </c>
      <c r="AC39" s="21">
        <v>2</v>
      </c>
      <c r="AD39" s="21">
        <v>2</v>
      </c>
      <c r="AE39" s="21">
        <v>2</v>
      </c>
      <c r="AF39" s="21">
        <v>2</v>
      </c>
      <c r="AG39" s="21">
        <v>2</v>
      </c>
      <c r="AH39" s="21">
        <v>2</v>
      </c>
      <c r="AI39" s="21">
        <v>3</v>
      </c>
      <c r="AJ39" s="21">
        <v>4</v>
      </c>
      <c r="AK39" s="21">
        <v>3</v>
      </c>
      <c r="AL39" s="21">
        <v>3</v>
      </c>
      <c r="AM39" s="21">
        <v>3</v>
      </c>
      <c r="AN39" s="21">
        <v>2</v>
      </c>
      <c r="AO39" s="21">
        <v>3</v>
      </c>
      <c r="AP39" s="21">
        <v>4</v>
      </c>
      <c r="AQ39" s="21">
        <v>3</v>
      </c>
      <c r="AR39" s="21">
        <v>3</v>
      </c>
      <c r="AS39" s="21">
        <v>4</v>
      </c>
      <c r="AT39" s="21">
        <v>3</v>
      </c>
      <c r="AU39" s="21">
        <v>4</v>
      </c>
      <c r="AV39" s="21">
        <v>4</v>
      </c>
      <c r="AW39" s="21">
        <v>4</v>
      </c>
      <c r="AX39" s="21" t="s">
        <v>364</v>
      </c>
      <c r="AY39" s="21" t="s">
        <v>364</v>
      </c>
      <c r="AZ39" s="226"/>
      <c r="BA39" s="228">
        <v>4</v>
      </c>
      <c r="BB39" s="228">
        <v>90</v>
      </c>
      <c r="BC39" s="233">
        <v>3000</v>
      </c>
      <c r="BD39" s="228">
        <v>3</v>
      </c>
      <c r="BE39" s="228">
        <v>3</v>
      </c>
      <c r="BF39" s="228">
        <v>2</v>
      </c>
      <c r="BG39" s="228">
        <v>2</v>
      </c>
      <c r="BH39" s="228">
        <v>3</v>
      </c>
      <c r="BI39" s="228">
        <v>3</v>
      </c>
      <c r="BJ39" s="228">
        <v>4</v>
      </c>
      <c r="BK39" s="228">
        <v>4</v>
      </c>
      <c r="BL39" s="228">
        <v>4</v>
      </c>
      <c r="BM39" s="228">
        <v>3</v>
      </c>
      <c r="BN39" s="228">
        <v>3</v>
      </c>
      <c r="BO39" s="228">
        <v>3</v>
      </c>
      <c r="BP39" s="228">
        <v>4</v>
      </c>
      <c r="BQ39" s="228">
        <v>4</v>
      </c>
      <c r="BR39" s="228">
        <v>4</v>
      </c>
    </row>
    <row r="40" spans="1:70">
      <c r="A40" s="11">
        <v>219</v>
      </c>
      <c r="B40" s="200">
        <v>95</v>
      </c>
      <c r="C40" s="32" t="s">
        <v>335</v>
      </c>
      <c r="D40" s="205">
        <v>68630</v>
      </c>
      <c r="E40" s="21">
        <v>27</v>
      </c>
      <c r="F40" s="21">
        <v>16</v>
      </c>
      <c r="G40" s="21">
        <v>2900</v>
      </c>
      <c r="H40" s="21">
        <v>330</v>
      </c>
      <c r="I40" s="21">
        <v>0</v>
      </c>
      <c r="J40" s="21">
        <v>8640</v>
      </c>
      <c r="K40" s="21">
        <v>1000</v>
      </c>
      <c r="L40" s="21">
        <v>0</v>
      </c>
      <c r="M40" s="43">
        <v>210</v>
      </c>
      <c r="N40" s="43" t="s">
        <v>351</v>
      </c>
      <c r="O40" s="48">
        <v>13700</v>
      </c>
      <c r="P40" s="223">
        <v>5000</v>
      </c>
      <c r="Q40" s="70"/>
      <c r="R40" s="95">
        <v>3</v>
      </c>
      <c r="S40" s="95">
        <v>2</v>
      </c>
      <c r="T40" s="95">
        <v>2</v>
      </c>
      <c r="U40" s="95">
        <v>2</v>
      </c>
      <c r="V40" s="95">
        <v>1</v>
      </c>
      <c r="W40" s="95">
        <v>3</v>
      </c>
      <c r="X40" s="95">
        <v>3</v>
      </c>
      <c r="Y40" s="95">
        <v>2</v>
      </c>
      <c r="Z40" s="95">
        <v>3</v>
      </c>
      <c r="AA40" s="95">
        <v>3</v>
      </c>
      <c r="AB40" s="95">
        <v>4</v>
      </c>
      <c r="AC40" s="95">
        <v>2</v>
      </c>
      <c r="AD40" s="95">
        <v>2</v>
      </c>
      <c r="AE40" s="95">
        <v>2</v>
      </c>
      <c r="AF40" s="95">
        <v>3</v>
      </c>
      <c r="AG40" s="95">
        <v>4</v>
      </c>
      <c r="AH40" s="95">
        <v>99</v>
      </c>
      <c r="AI40" s="95">
        <v>3</v>
      </c>
      <c r="AJ40" s="95">
        <v>3</v>
      </c>
      <c r="AK40" s="95">
        <v>3</v>
      </c>
      <c r="AL40" s="95">
        <v>3</v>
      </c>
      <c r="AM40" s="95">
        <v>3</v>
      </c>
      <c r="AN40" s="95">
        <v>3</v>
      </c>
      <c r="AO40" s="95">
        <v>3</v>
      </c>
      <c r="AP40" s="95">
        <v>3</v>
      </c>
      <c r="AQ40" s="95">
        <v>3</v>
      </c>
      <c r="AR40" s="95">
        <v>2</v>
      </c>
      <c r="AS40" s="95">
        <v>3</v>
      </c>
      <c r="AT40" s="95">
        <v>4</v>
      </c>
      <c r="AU40" s="95">
        <v>3</v>
      </c>
      <c r="AV40" s="95">
        <v>4</v>
      </c>
      <c r="AW40" s="95">
        <v>3</v>
      </c>
      <c r="AX40" s="95" t="s">
        <v>364</v>
      </c>
      <c r="AY40" s="95" t="s">
        <v>364</v>
      </c>
      <c r="AZ40" s="226"/>
      <c r="BA40" s="162">
        <v>5</v>
      </c>
      <c r="BB40" s="162">
        <v>77</v>
      </c>
      <c r="BC40" s="233">
        <v>2500</v>
      </c>
      <c r="BD40" s="162">
        <v>2</v>
      </c>
      <c r="BE40" s="162">
        <v>3</v>
      </c>
      <c r="BF40" s="162">
        <v>1</v>
      </c>
      <c r="BG40" s="162">
        <v>1</v>
      </c>
      <c r="BH40" s="162">
        <v>4</v>
      </c>
      <c r="BI40" s="162">
        <v>2</v>
      </c>
      <c r="BJ40" s="162">
        <v>3</v>
      </c>
      <c r="BK40" s="162">
        <v>3</v>
      </c>
      <c r="BL40" s="162">
        <v>3</v>
      </c>
      <c r="BM40" s="162">
        <v>2</v>
      </c>
      <c r="BN40" s="162">
        <v>3</v>
      </c>
      <c r="BO40" s="162">
        <v>2</v>
      </c>
      <c r="BP40" s="162">
        <v>4</v>
      </c>
      <c r="BQ40" s="162">
        <v>4</v>
      </c>
      <c r="BR40" s="162">
        <v>3</v>
      </c>
    </row>
    <row r="41" spans="1:70">
      <c r="A41" s="11">
        <v>220</v>
      </c>
      <c r="B41" s="200">
        <v>160</v>
      </c>
      <c r="C41" s="32" t="s">
        <v>327</v>
      </c>
      <c r="D41" s="205">
        <v>298889</v>
      </c>
      <c r="E41" s="21">
        <v>160</v>
      </c>
      <c r="F41" s="21">
        <v>25</v>
      </c>
      <c r="G41" s="21">
        <v>32000</v>
      </c>
      <c r="H41" s="21">
        <v>2550</v>
      </c>
      <c r="I41" s="21">
        <v>1250</v>
      </c>
      <c r="J41" s="21">
        <v>33250</v>
      </c>
      <c r="K41" s="21">
        <v>0</v>
      </c>
      <c r="L41" s="21">
        <v>50</v>
      </c>
      <c r="M41" s="43">
        <v>230</v>
      </c>
      <c r="N41" s="43" t="s">
        <v>197</v>
      </c>
      <c r="O41" s="48">
        <v>123300</v>
      </c>
      <c r="P41" s="223">
        <v>5500</v>
      </c>
      <c r="Q41" s="70"/>
      <c r="R41" s="95">
        <v>4</v>
      </c>
      <c r="S41" s="95">
        <v>3</v>
      </c>
      <c r="T41" s="95">
        <v>3</v>
      </c>
      <c r="U41" s="95">
        <v>2</v>
      </c>
      <c r="V41" s="95">
        <v>2</v>
      </c>
      <c r="W41" s="95">
        <v>2</v>
      </c>
      <c r="X41" s="95">
        <v>3</v>
      </c>
      <c r="Y41" s="95">
        <v>3</v>
      </c>
      <c r="Z41" s="95">
        <v>3</v>
      </c>
      <c r="AA41" s="95">
        <v>3</v>
      </c>
      <c r="AB41" s="95">
        <v>3</v>
      </c>
      <c r="AC41" s="95">
        <v>2</v>
      </c>
      <c r="AD41" s="95">
        <v>2</v>
      </c>
      <c r="AE41" s="95">
        <v>3</v>
      </c>
      <c r="AF41" s="95">
        <v>4</v>
      </c>
      <c r="AG41" s="95">
        <v>4</v>
      </c>
      <c r="AH41" s="95">
        <v>3</v>
      </c>
      <c r="AI41" s="95">
        <v>3</v>
      </c>
      <c r="AJ41" s="95">
        <v>3</v>
      </c>
      <c r="AK41" s="95">
        <v>3</v>
      </c>
      <c r="AL41" s="95">
        <v>3</v>
      </c>
      <c r="AM41" s="95">
        <v>3</v>
      </c>
      <c r="AN41" s="95">
        <v>3</v>
      </c>
      <c r="AO41" s="95">
        <v>3</v>
      </c>
      <c r="AP41" s="95">
        <v>4</v>
      </c>
      <c r="AQ41" s="95">
        <v>3</v>
      </c>
      <c r="AR41" s="95">
        <v>3</v>
      </c>
      <c r="AS41" s="95">
        <v>4</v>
      </c>
      <c r="AT41" s="95">
        <v>4</v>
      </c>
      <c r="AU41" s="95">
        <v>4</v>
      </c>
      <c r="AV41" s="95">
        <v>4</v>
      </c>
      <c r="AW41" s="95">
        <v>4</v>
      </c>
      <c r="AX41" s="95" t="s">
        <v>364</v>
      </c>
      <c r="AY41" s="95" t="s">
        <v>365</v>
      </c>
      <c r="AZ41" s="226"/>
      <c r="BA41" s="230">
        <v>5</v>
      </c>
      <c r="BB41" s="162">
        <v>160</v>
      </c>
      <c r="BC41" s="233">
        <v>2500</v>
      </c>
      <c r="BD41" s="162">
        <v>3</v>
      </c>
      <c r="BE41" s="162">
        <v>3</v>
      </c>
      <c r="BF41" s="162">
        <v>2</v>
      </c>
      <c r="BG41" s="162">
        <v>1</v>
      </c>
      <c r="BH41" s="162">
        <v>2</v>
      </c>
      <c r="BI41" s="162">
        <v>3</v>
      </c>
      <c r="BJ41" s="162">
        <v>3</v>
      </c>
      <c r="BK41" s="162">
        <v>3</v>
      </c>
      <c r="BL41" s="162">
        <v>3</v>
      </c>
      <c r="BM41" s="162">
        <v>3</v>
      </c>
      <c r="BN41" s="162">
        <v>3</v>
      </c>
      <c r="BO41" s="162">
        <v>3</v>
      </c>
      <c r="BP41" s="162">
        <v>3</v>
      </c>
      <c r="BQ41" s="245">
        <v>3</v>
      </c>
      <c r="BR41" s="162">
        <v>2</v>
      </c>
    </row>
    <row r="42" spans="1:70">
      <c r="A42" s="11">
        <v>221</v>
      </c>
      <c r="B42" s="200">
        <v>150</v>
      </c>
      <c r="C42" s="32" t="s">
        <v>333</v>
      </c>
      <c r="D42" s="206">
        <v>415000</v>
      </c>
      <c r="E42" s="21">
        <v>60</v>
      </c>
      <c r="F42" s="21" t="s">
        <v>348</v>
      </c>
      <c r="G42" s="21">
        <v>0</v>
      </c>
      <c r="H42" s="21">
        <v>7200</v>
      </c>
      <c r="I42" s="21">
        <v>450</v>
      </c>
      <c r="J42" s="21">
        <v>7200</v>
      </c>
      <c r="K42" s="21">
        <v>6200</v>
      </c>
      <c r="L42" s="21">
        <v>450</v>
      </c>
      <c r="M42" s="43">
        <v>240</v>
      </c>
      <c r="N42" s="43" t="s">
        <v>352</v>
      </c>
      <c r="O42" s="48">
        <v>20000</v>
      </c>
      <c r="P42" s="223">
        <v>9500</v>
      </c>
      <c r="Q42" s="65"/>
      <c r="R42" s="95" t="s">
        <v>199</v>
      </c>
      <c r="S42" s="95">
        <v>4</v>
      </c>
      <c r="T42" s="95">
        <v>2</v>
      </c>
      <c r="U42" s="95">
        <v>2</v>
      </c>
      <c r="V42" s="95">
        <v>2</v>
      </c>
      <c r="W42" s="95">
        <v>3</v>
      </c>
      <c r="X42" s="95">
        <v>2</v>
      </c>
      <c r="Y42" s="21">
        <v>3</v>
      </c>
      <c r="Z42" s="21">
        <v>3</v>
      </c>
      <c r="AA42" s="21">
        <v>3</v>
      </c>
      <c r="AB42" s="21">
        <v>3</v>
      </c>
      <c r="AC42" s="21">
        <v>2</v>
      </c>
      <c r="AD42" s="21">
        <v>2</v>
      </c>
      <c r="AE42" s="21">
        <v>2</v>
      </c>
      <c r="AF42" s="21">
        <v>99</v>
      </c>
      <c r="AG42" s="21">
        <v>99</v>
      </c>
      <c r="AH42" s="21">
        <v>99</v>
      </c>
      <c r="AI42" s="21">
        <v>3</v>
      </c>
      <c r="AJ42" s="21">
        <v>3</v>
      </c>
      <c r="AK42" s="21">
        <v>3</v>
      </c>
      <c r="AL42" s="21">
        <v>3</v>
      </c>
      <c r="AM42" s="21">
        <v>3</v>
      </c>
      <c r="AN42" s="21">
        <v>2</v>
      </c>
      <c r="AO42" s="21">
        <v>4</v>
      </c>
      <c r="AP42" s="21">
        <v>4</v>
      </c>
      <c r="AQ42" s="21">
        <v>3</v>
      </c>
      <c r="AR42" s="21">
        <v>2</v>
      </c>
      <c r="AS42" s="21">
        <v>4</v>
      </c>
      <c r="AT42" s="21">
        <v>4</v>
      </c>
      <c r="AU42" s="21">
        <v>4</v>
      </c>
      <c r="AV42" s="21">
        <v>4</v>
      </c>
      <c r="AW42" s="21">
        <v>4</v>
      </c>
      <c r="AX42" s="21" t="s">
        <v>364</v>
      </c>
      <c r="AY42" s="21" t="s">
        <v>364</v>
      </c>
      <c r="AZ42" s="226"/>
      <c r="BA42" s="229"/>
      <c r="BB42" s="228"/>
      <c r="BC42" s="234">
        <v>0</v>
      </c>
      <c r="BD42" s="228"/>
      <c r="BE42" s="228"/>
      <c r="BF42" s="228"/>
      <c r="BG42" s="228"/>
      <c r="BH42" s="228"/>
      <c r="BI42" s="228"/>
      <c r="BJ42" s="228"/>
      <c r="BK42" s="228"/>
      <c r="BL42" s="228"/>
      <c r="BM42" s="228"/>
      <c r="BN42" s="228"/>
      <c r="BO42" s="228"/>
      <c r="BP42" s="228"/>
      <c r="BQ42" s="252"/>
      <c r="BR42" s="228"/>
    </row>
    <row r="43" spans="1:70">
      <c r="A43" s="11">
        <v>233</v>
      </c>
      <c r="B43" s="200">
        <v>200</v>
      </c>
      <c r="C43" s="32" t="s">
        <v>292</v>
      </c>
      <c r="D43" s="205">
        <v>273000</v>
      </c>
      <c r="E43" s="21">
        <v>40</v>
      </c>
      <c r="F43" s="21">
        <v>10</v>
      </c>
      <c r="G43" s="21">
        <v>0</v>
      </c>
      <c r="H43" s="21">
        <v>8050</v>
      </c>
      <c r="I43" s="21">
        <v>0</v>
      </c>
      <c r="J43" s="21">
        <v>8000</v>
      </c>
      <c r="K43" s="21">
        <v>8000</v>
      </c>
      <c r="L43" s="21">
        <v>50</v>
      </c>
      <c r="M43" s="42">
        <v>200</v>
      </c>
      <c r="N43" s="42" t="s">
        <v>44</v>
      </c>
      <c r="O43" s="47">
        <v>15000</v>
      </c>
      <c r="P43" s="223">
        <v>13000</v>
      </c>
      <c r="Q43" s="70"/>
      <c r="R43" s="95">
        <v>3</v>
      </c>
      <c r="S43" s="95">
        <v>2</v>
      </c>
      <c r="T43" s="95">
        <v>3</v>
      </c>
      <c r="U43" s="95">
        <v>3</v>
      </c>
      <c r="V43" s="95">
        <v>3</v>
      </c>
      <c r="W43" s="95">
        <v>3</v>
      </c>
      <c r="X43" s="95">
        <v>3</v>
      </c>
      <c r="Y43" s="95">
        <v>3</v>
      </c>
      <c r="Z43" s="95">
        <v>3</v>
      </c>
      <c r="AA43" s="95">
        <v>4</v>
      </c>
      <c r="AB43" s="95">
        <v>4</v>
      </c>
      <c r="AC43" s="95">
        <v>3</v>
      </c>
      <c r="AD43" s="95">
        <v>2</v>
      </c>
      <c r="AE43" s="95">
        <v>2</v>
      </c>
      <c r="AF43" s="95">
        <v>3</v>
      </c>
      <c r="AG43" s="95">
        <v>3</v>
      </c>
      <c r="AH43" s="95">
        <v>99</v>
      </c>
      <c r="AI43" s="95">
        <v>3</v>
      </c>
      <c r="AJ43" s="95">
        <v>3</v>
      </c>
      <c r="AK43" s="95">
        <v>3</v>
      </c>
      <c r="AL43" s="95">
        <v>3</v>
      </c>
      <c r="AM43" s="95">
        <v>3</v>
      </c>
      <c r="AN43" s="95">
        <v>3</v>
      </c>
      <c r="AO43" s="95">
        <v>3</v>
      </c>
      <c r="AP43" s="95">
        <v>3</v>
      </c>
      <c r="AQ43" s="95">
        <v>3</v>
      </c>
      <c r="AR43" s="95">
        <v>2</v>
      </c>
      <c r="AS43" s="95">
        <v>3</v>
      </c>
      <c r="AT43" s="95">
        <v>4</v>
      </c>
      <c r="AU43" s="95">
        <v>3</v>
      </c>
      <c r="AV43" s="95">
        <v>4</v>
      </c>
      <c r="AW43" s="95">
        <v>2</v>
      </c>
      <c r="AX43" s="95" t="s">
        <v>364</v>
      </c>
      <c r="AY43" s="95" t="s">
        <v>364</v>
      </c>
      <c r="AZ43" s="226"/>
      <c r="BA43" s="162">
        <v>3</v>
      </c>
      <c r="BB43" s="162">
        <v>60</v>
      </c>
      <c r="BC43" s="233">
        <v>1500</v>
      </c>
      <c r="BD43" s="162">
        <v>3</v>
      </c>
      <c r="BE43" s="162">
        <v>3</v>
      </c>
      <c r="BF43" s="162">
        <v>2</v>
      </c>
      <c r="BG43" s="162">
        <v>1</v>
      </c>
      <c r="BH43" s="162">
        <v>3</v>
      </c>
      <c r="BI43" s="162">
        <v>4</v>
      </c>
      <c r="BJ43" s="162">
        <v>4</v>
      </c>
      <c r="BK43" s="162">
        <v>4</v>
      </c>
      <c r="BL43" s="162">
        <v>4</v>
      </c>
      <c r="BM43" s="162">
        <v>4</v>
      </c>
      <c r="BN43" s="162">
        <v>4</v>
      </c>
      <c r="BO43" s="162">
        <v>3</v>
      </c>
      <c r="BP43" s="162">
        <v>4</v>
      </c>
      <c r="BQ43" s="162">
        <v>4</v>
      </c>
      <c r="BR43" s="162">
        <v>4</v>
      </c>
    </row>
    <row r="44" spans="1:70">
      <c r="A44" s="11">
        <v>249</v>
      </c>
      <c r="B44" s="200">
        <v>80</v>
      </c>
      <c r="C44" s="32" t="s">
        <v>337</v>
      </c>
      <c r="D44" s="205">
        <v>418273</v>
      </c>
      <c r="E44" s="21">
        <v>70</v>
      </c>
      <c r="F44" s="21">
        <v>20</v>
      </c>
      <c r="G44" s="21">
        <v>0</v>
      </c>
      <c r="H44" s="21">
        <v>6650</v>
      </c>
      <c r="I44" s="21">
        <v>0</v>
      </c>
      <c r="J44" s="21">
        <v>1400</v>
      </c>
      <c r="K44" s="21">
        <v>2800</v>
      </c>
      <c r="L44" s="21">
        <v>2450</v>
      </c>
      <c r="M44" s="43">
        <v>150</v>
      </c>
      <c r="N44" s="43" t="s">
        <v>197</v>
      </c>
      <c r="O44" s="48">
        <v>3820</v>
      </c>
      <c r="P44" s="223">
        <v>3200</v>
      </c>
      <c r="Q44" s="70"/>
      <c r="R44" s="95">
        <v>3</v>
      </c>
      <c r="S44" s="95">
        <v>4</v>
      </c>
      <c r="T44" s="95">
        <v>4</v>
      </c>
      <c r="U44" s="95">
        <v>4</v>
      </c>
      <c r="V44" s="95">
        <v>1</v>
      </c>
      <c r="W44" s="95">
        <v>4</v>
      </c>
      <c r="X44" s="95">
        <v>4</v>
      </c>
      <c r="Y44" s="95">
        <v>3</v>
      </c>
      <c r="Z44" s="95">
        <v>3</v>
      </c>
      <c r="AA44" s="95">
        <v>3</v>
      </c>
      <c r="AB44" s="95">
        <v>3</v>
      </c>
      <c r="AC44" s="95">
        <v>3</v>
      </c>
      <c r="AD44" s="95">
        <v>3</v>
      </c>
      <c r="AE44" s="95">
        <v>3</v>
      </c>
      <c r="AF44" s="95">
        <v>99</v>
      </c>
      <c r="AG44" s="95">
        <v>3</v>
      </c>
      <c r="AH44" s="95">
        <v>99</v>
      </c>
      <c r="AI44" s="95">
        <v>4</v>
      </c>
      <c r="AJ44" s="95">
        <v>4</v>
      </c>
      <c r="AK44" s="95">
        <v>4</v>
      </c>
      <c r="AL44" s="95">
        <v>3</v>
      </c>
      <c r="AM44" s="95">
        <v>4</v>
      </c>
      <c r="AN44" s="95">
        <v>3</v>
      </c>
      <c r="AO44" s="95">
        <v>3</v>
      </c>
      <c r="AP44" s="95">
        <v>4</v>
      </c>
      <c r="AQ44" s="95">
        <v>2</v>
      </c>
      <c r="AR44" s="95">
        <v>2</v>
      </c>
      <c r="AS44" s="95">
        <v>3</v>
      </c>
      <c r="AT44" s="95">
        <v>3</v>
      </c>
      <c r="AU44" s="95">
        <v>4</v>
      </c>
      <c r="AV44" s="95">
        <v>4</v>
      </c>
      <c r="AW44" s="95">
        <v>4</v>
      </c>
      <c r="AX44" s="95" t="s">
        <v>364</v>
      </c>
      <c r="AY44" s="95" t="s">
        <v>364</v>
      </c>
      <c r="AZ44" s="226"/>
      <c r="BA44" s="162">
        <v>2</v>
      </c>
      <c r="BB44" s="162">
        <v>87</v>
      </c>
      <c r="BC44" s="233">
        <v>800</v>
      </c>
      <c r="BD44" s="162">
        <v>3</v>
      </c>
      <c r="BE44" s="162">
        <v>3</v>
      </c>
      <c r="BF44" s="162">
        <v>0</v>
      </c>
      <c r="BG44" s="162">
        <v>0</v>
      </c>
      <c r="BH44" s="162">
        <v>3</v>
      </c>
      <c r="BI44" s="162">
        <v>99</v>
      </c>
      <c r="BJ44" s="162">
        <v>4</v>
      </c>
      <c r="BK44" s="162">
        <v>4</v>
      </c>
      <c r="BL44" s="162">
        <v>4</v>
      </c>
      <c r="BM44" s="162">
        <v>4</v>
      </c>
      <c r="BN44" s="162">
        <v>4</v>
      </c>
      <c r="BO44" s="162">
        <v>4</v>
      </c>
      <c r="BP44" s="162">
        <v>4</v>
      </c>
      <c r="BQ44" s="162">
        <v>4</v>
      </c>
      <c r="BR44" s="162">
        <v>3</v>
      </c>
    </row>
    <row r="45" spans="1:70">
      <c r="A45" s="11">
        <v>255</v>
      </c>
      <c r="B45" s="200">
        <v>60</v>
      </c>
      <c r="C45" s="32" t="s">
        <v>290</v>
      </c>
      <c r="D45" s="205">
        <v>110000</v>
      </c>
      <c r="E45" s="21">
        <v>40</v>
      </c>
      <c r="F45" s="210">
        <v>15</v>
      </c>
      <c r="G45" s="21">
        <v>0</v>
      </c>
      <c r="H45" s="21">
        <v>4000</v>
      </c>
      <c r="I45" s="21">
        <v>0</v>
      </c>
      <c r="J45" s="21">
        <v>3000</v>
      </c>
      <c r="K45" s="21">
        <v>4200</v>
      </c>
      <c r="L45" s="21">
        <v>1000</v>
      </c>
      <c r="M45" s="42">
        <v>240</v>
      </c>
      <c r="N45" s="42" t="s">
        <v>198</v>
      </c>
      <c r="O45" s="47">
        <v>13300</v>
      </c>
      <c r="P45" s="223">
        <v>8600</v>
      </c>
      <c r="Q45" s="70"/>
      <c r="R45" s="32">
        <v>3</v>
      </c>
      <c r="S45" s="32">
        <v>2</v>
      </c>
      <c r="T45" s="32">
        <v>3</v>
      </c>
      <c r="U45" s="32">
        <v>3</v>
      </c>
      <c r="V45" s="32">
        <v>2</v>
      </c>
      <c r="W45" s="32">
        <v>3</v>
      </c>
      <c r="X45" s="32">
        <v>3</v>
      </c>
      <c r="Y45" s="32">
        <v>4</v>
      </c>
      <c r="Z45" s="32">
        <v>3</v>
      </c>
      <c r="AA45" s="32">
        <v>3</v>
      </c>
      <c r="AB45" s="32">
        <v>4</v>
      </c>
      <c r="AC45" s="32">
        <v>2</v>
      </c>
      <c r="AD45" s="32">
        <v>2</v>
      </c>
      <c r="AE45" s="32">
        <v>2</v>
      </c>
      <c r="AF45" s="32">
        <v>3</v>
      </c>
      <c r="AG45" s="32">
        <v>3</v>
      </c>
      <c r="AH45" s="32">
        <v>3</v>
      </c>
      <c r="AI45" s="32">
        <v>3</v>
      </c>
      <c r="AJ45" s="32">
        <v>3</v>
      </c>
      <c r="AK45" s="32">
        <v>3</v>
      </c>
      <c r="AL45" s="32">
        <v>3</v>
      </c>
      <c r="AM45" s="32">
        <v>2</v>
      </c>
      <c r="AN45" s="32">
        <v>3</v>
      </c>
      <c r="AO45" s="32">
        <v>3</v>
      </c>
      <c r="AP45" s="32">
        <v>4</v>
      </c>
      <c r="AQ45" s="32">
        <v>3</v>
      </c>
      <c r="AR45" s="32">
        <v>2</v>
      </c>
      <c r="AS45" s="32">
        <v>3</v>
      </c>
      <c r="AT45" s="95">
        <v>2</v>
      </c>
      <c r="AU45" s="95">
        <v>4</v>
      </c>
      <c r="AV45" s="95">
        <v>4</v>
      </c>
      <c r="AW45" s="95">
        <v>4</v>
      </c>
      <c r="AX45" s="95" t="s">
        <v>364</v>
      </c>
      <c r="AY45" s="95" t="s">
        <v>364</v>
      </c>
      <c r="AZ45" s="226"/>
      <c r="BA45" s="230">
        <v>3</v>
      </c>
      <c r="BB45" s="162">
        <v>50</v>
      </c>
      <c r="BC45" s="233">
        <v>2500</v>
      </c>
      <c r="BD45" s="239">
        <v>3</v>
      </c>
      <c r="BE45" s="239">
        <v>4</v>
      </c>
      <c r="BF45" s="239">
        <v>2</v>
      </c>
      <c r="BG45" s="239">
        <v>2</v>
      </c>
      <c r="BH45" s="239">
        <v>4</v>
      </c>
      <c r="BI45" s="239">
        <v>3</v>
      </c>
      <c r="BJ45" s="239">
        <v>4</v>
      </c>
      <c r="BK45" s="240">
        <v>3</v>
      </c>
      <c r="BL45" s="239">
        <v>4</v>
      </c>
      <c r="BM45" s="239">
        <v>3</v>
      </c>
      <c r="BN45" s="239">
        <v>4</v>
      </c>
      <c r="BO45" s="239">
        <v>4</v>
      </c>
      <c r="BP45" s="239">
        <v>4</v>
      </c>
      <c r="BQ45" s="244">
        <v>4</v>
      </c>
      <c r="BR45" s="241">
        <v>4</v>
      </c>
    </row>
    <row r="46" spans="1:70">
      <c r="A46" s="11">
        <v>269</v>
      </c>
      <c r="B46" s="200">
        <v>50</v>
      </c>
      <c r="C46" s="32" t="s">
        <v>292</v>
      </c>
      <c r="D46" s="206">
        <v>193110</v>
      </c>
      <c r="E46" s="209">
        <v>20</v>
      </c>
      <c r="F46" s="209">
        <v>10</v>
      </c>
      <c r="G46" s="209">
        <v>0</v>
      </c>
      <c r="H46" s="209">
        <v>4375</v>
      </c>
      <c r="I46" s="209">
        <v>525</v>
      </c>
      <c r="J46" s="209">
        <v>4375</v>
      </c>
      <c r="K46" s="209">
        <v>4375</v>
      </c>
      <c r="L46" s="209">
        <v>0</v>
      </c>
      <c r="M46" s="41">
        <v>190</v>
      </c>
      <c r="N46" s="41" t="s">
        <v>51</v>
      </c>
      <c r="O46" s="46">
        <v>18650</v>
      </c>
      <c r="P46" s="222">
        <v>8500</v>
      </c>
      <c r="Q46" s="67"/>
      <c r="R46" s="95">
        <v>4</v>
      </c>
      <c r="S46" s="95">
        <v>4</v>
      </c>
      <c r="T46" s="95">
        <v>4</v>
      </c>
      <c r="U46" s="95">
        <v>4</v>
      </c>
      <c r="V46" s="95">
        <v>4</v>
      </c>
      <c r="W46" s="95">
        <v>4</v>
      </c>
      <c r="X46" s="95">
        <v>4</v>
      </c>
      <c r="Y46" s="209">
        <v>4</v>
      </c>
      <c r="Z46" s="209">
        <v>4</v>
      </c>
      <c r="AA46" s="209">
        <v>3</v>
      </c>
      <c r="AB46" s="209">
        <v>4</v>
      </c>
      <c r="AC46" s="209">
        <v>2</v>
      </c>
      <c r="AD46" s="209">
        <v>2</v>
      </c>
      <c r="AE46" s="209">
        <v>3</v>
      </c>
      <c r="AF46" s="209">
        <v>4</v>
      </c>
      <c r="AG46" s="209">
        <v>4</v>
      </c>
      <c r="AH46" s="209">
        <v>4</v>
      </c>
      <c r="AI46" s="209">
        <v>4</v>
      </c>
      <c r="AJ46" s="209">
        <v>4</v>
      </c>
      <c r="AK46" s="209">
        <v>4</v>
      </c>
      <c r="AL46" s="209">
        <v>4</v>
      </c>
      <c r="AM46" s="209">
        <v>4</v>
      </c>
      <c r="AN46" s="209">
        <v>3</v>
      </c>
      <c r="AO46" s="209">
        <v>3</v>
      </c>
      <c r="AP46" s="209">
        <v>3</v>
      </c>
      <c r="AQ46" s="209">
        <v>2</v>
      </c>
      <c r="AR46" s="209">
        <v>1</v>
      </c>
      <c r="AS46" s="209">
        <v>3</v>
      </c>
      <c r="AT46" s="209">
        <v>2</v>
      </c>
      <c r="AU46" s="209">
        <v>4</v>
      </c>
      <c r="AV46" s="209">
        <v>4</v>
      </c>
      <c r="AW46" s="209">
        <v>3</v>
      </c>
      <c r="AX46" s="209" t="s">
        <v>364</v>
      </c>
      <c r="AY46" s="209" t="s">
        <v>364</v>
      </c>
      <c r="AZ46" s="226"/>
      <c r="BA46" s="227">
        <v>2</v>
      </c>
      <c r="BB46" s="227">
        <v>25</v>
      </c>
      <c r="BC46" s="235">
        <v>1500</v>
      </c>
      <c r="BD46" s="227">
        <v>4</v>
      </c>
      <c r="BE46" s="227">
        <v>4</v>
      </c>
      <c r="BF46" s="227">
        <v>4</v>
      </c>
      <c r="BG46" s="227">
        <v>4</v>
      </c>
      <c r="BH46" s="227">
        <v>4</v>
      </c>
      <c r="BI46" s="227">
        <v>4</v>
      </c>
      <c r="BJ46" s="227">
        <v>4</v>
      </c>
      <c r="BK46" s="227">
        <v>4</v>
      </c>
      <c r="BL46" s="227">
        <v>4</v>
      </c>
      <c r="BM46" s="227">
        <v>4</v>
      </c>
      <c r="BN46" s="227">
        <v>3</v>
      </c>
      <c r="BO46" s="227">
        <v>4</v>
      </c>
      <c r="BP46" s="227">
        <v>4</v>
      </c>
      <c r="BQ46" s="227">
        <v>3</v>
      </c>
      <c r="BR46" s="227">
        <v>3</v>
      </c>
    </row>
    <row r="47" spans="1:70">
      <c r="A47" s="11">
        <v>270</v>
      </c>
      <c r="B47" s="200">
        <v>27</v>
      </c>
      <c r="C47" s="32" t="s">
        <v>296</v>
      </c>
      <c r="D47" s="206" t="s">
        <v>297</v>
      </c>
      <c r="E47" s="209">
        <v>25</v>
      </c>
      <c r="F47" s="209">
        <v>6</v>
      </c>
      <c r="G47" s="209">
        <v>4750</v>
      </c>
      <c r="H47" s="209">
        <v>975</v>
      </c>
      <c r="I47" s="209">
        <v>5725</v>
      </c>
      <c r="J47" s="209">
        <v>5725</v>
      </c>
      <c r="K47" s="209">
        <v>4475</v>
      </c>
      <c r="L47" s="209">
        <v>0</v>
      </c>
      <c r="M47" s="213">
        <v>250</v>
      </c>
      <c r="N47" s="41" t="s">
        <v>201</v>
      </c>
      <c r="O47" s="46" t="s">
        <v>354</v>
      </c>
      <c r="P47" s="222">
        <v>3000</v>
      </c>
      <c r="Q47" s="67"/>
      <c r="R47" s="95">
        <v>99</v>
      </c>
      <c r="S47" s="95">
        <v>4</v>
      </c>
      <c r="T47" s="95">
        <v>2</v>
      </c>
      <c r="U47" s="95">
        <v>0</v>
      </c>
      <c r="V47" s="95">
        <v>3</v>
      </c>
      <c r="W47" s="95">
        <v>3</v>
      </c>
      <c r="X47" s="95">
        <v>99</v>
      </c>
      <c r="Y47" s="209">
        <v>2</v>
      </c>
      <c r="Z47" s="209">
        <v>4</v>
      </c>
      <c r="AA47" s="209">
        <v>4</v>
      </c>
      <c r="AB47" s="209">
        <v>4</v>
      </c>
      <c r="AC47" s="209">
        <v>2</v>
      </c>
      <c r="AD47" s="209">
        <v>99</v>
      </c>
      <c r="AE47" s="209">
        <v>1</v>
      </c>
      <c r="AF47" s="209">
        <v>3</v>
      </c>
      <c r="AG47" s="209">
        <v>3</v>
      </c>
      <c r="AH47" s="209">
        <v>4</v>
      </c>
      <c r="AI47" s="209">
        <v>3</v>
      </c>
      <c r="AJ47" s="209">
        <v>3</v>
      </c>
      <c r="AK47" s="209">
        <v>3</v>
      </c>
      <c r="AL47" s="209">
        <v>3</v>
      </c>
      <c r="AM47" s="209">
        <v>3</v>
      </c>
      <c r="AN47" s="209">
        <v>2</v>
      </c>
      <c r="AO47" s="209">
        <v>3</v>
      </c>
      <c r="AP47" s="209">
        <v>4</v>
      </c>
      <c r="AQ47" s="209">
        <v>2</v>
      </c>
      <c r="AR47" s="209">
        <v>2</v>
      </c>
      <c r="AS47" s="209">
        <v>3</v>
      </c>
      <c r="AT47" s="209">
        <v>3</v>
      </c>
      <c r="AU47" s="209">
        <v>4</v>
      </c>
      <c r="AV47" s="209">
        <v>4</v>
      </c>
      <c r="AW47" s="209">
        <v>3</v>
      </c>
      <c r="AX47" s="209" t="s">
        <v>364</v>
      </c>
      <c r="AY47" s="209" t="s">
        <v>364</v>
      </c>
      <c r="AZ47" s="226"/>
      <c r="BA47" s="227">
        <v>5</v>
      </c>
      <c r="BB47" s="227">
        <v>34</v>
      </c>
      <c r="BC47" s="233">
        <v>2500</v>
      </c>
      <c r="BD47" s="227">
        <v>4</v>
      </c>
      <c r="BE47" s="227">
        <v>3</v>
      </c>
      <c r="BF47" s="227">
        <v>2</v>
      </c>
      <c r="BG47" s="227">
        <v>3</v>
      </c>
      <c r="BH47" s="227">
        <v>4</v>
      </c>
      <c r="BI47" s="227">
        <v>3</v>
      </c>
      <c r="BJ47" s="227">
        <v>3</v>
      </c>
      <c r="BK47" s="227">
        <v>4</v>
      </c>
      <c r="BL47" s="227">
        <v>4</v>
      </c>
      <c r="BM47" s="227">
        <v>4</v>
      </c>
      <c r="BN47" s="227">
        <v>3</v>
      </c>
      <c r="BO47" s="227">
        <v>3</v>
      </c>
      <c r="BP47" s="227">
        <v>4</v>
      </c>
      <c r="BQ47" s="227">
        <v>4</v>
      </c>
      <c r="BR47" s="227">
        <v>3</v>
      </c>
    </row>
    <row r="48" spans="1:70">
      <c r="A48" s="11">
        <v>281</v>
      </c>
      <c r="B48" s="200">
        <v>65</v>
      </c>
      <c r="C48" s="32" t="s">
        <v>295</v>
      </c>
      <c r="D48" s="205">
        <v>280000</v>
      </c>
      <c r="E48" s="211">
        <v>250</v>
      </c>
      <c r="F48" s="210">
        <v>75</v>
      </c>
      <c r="G48" s="210">
        <v>0</v>
      </c>
      <c r="H48" s="210">
        <v>27500</v>
      </c>
      <c r="I48" s="210">
        <v>2500</v>
      </c>
      <c r="J48" s="210">
        <v>20000</v>
      </c>
      <c r="K48" s="210">
        <v>5000</v>
      </c>
      <c r="L48" s="210">
        <v>0</v>
      </c>
      <c r="M48" s="212">
        <v>250</v>
      </c>
      <c r="N48" s="42" t="s">
        <v>50</v>
      </c>
      <c r="O48" s="47">
        <v>17000</v>
      </c>
      <c r="P48" s="223">
        <v>9000</v>
      </c>
      <c r="Q48" s="70"/>
      <c r="R48" s="95">
        <v>3</v>
      </c>
      <c r="S48" s="95">
        <v>4</v>
      </c>
      <c r="T48" s="95">
        <v>4</v>
      </c>
      <c r="U48" s="95">
        <v>4</v>
      </c>
      <c r="V48" s="95">
        <v>4</v>
      </c>
      <c r="W48" s="95">
        <v>3</v>
      </c>
      <c r="X48" s="95">
        <v>4</v>
      </c>
      <c r="Y48" s="95">
        <v>3</v>
      </c>
      <c r="Z48" s="95">
        <v>3</v>
      </c>
      <c r="AA48" s="95">
        <v>4</v>
      </c>
      <c r="AB48" s="95">
        <v>3</v>
      </c>
      <c r="AC48" s="95">
        <v>2</v>
      </c>
      <c r="AD48" s="95">
        <v>99</v>
      </c>
      <c r="AE48" s="95">
        <v>2</v>
      </c>
      <c r="AF48" s="95">
        <v>3</v>
      </c>
      <c r="AG48" s="95">
        <v>3</v>
      </c>
      <c r="AH48" s="95">
        <v>3</v>
      </c>
      <c r="AI48" s="95">
        <v>4</v>
      </c>
      <c r="AJ48" s="95">
        <v>3</v>
      </c>
      <c r="AK48" s="95">
        <v>4</v>
      </c>
      <c r="AL48" s="95">
        <v>4</v>
      </c>
      <c r="AM48" s="95">
        <v>3</v>
      </c>
      <c r="AN48" s="95">
        <v>4</v>
      </c>
      <c r="AO48" s="95">
        <v>4</v>
      </c>
      <c r="AP48" s="95">
        <v>4</v>
      </c>
      <c r="AQ48" s="95">
        <v>3</v>
      </c>
      <c r="AR48" s="95">
        <v>2</v>
      </c>
      <c r="AS48" s="95">
        <v>3</v>
      </c>
      <c r="AT48" s="95">
        <v>2</v>
      </c>
      <c r="AU48" s="71">
        <v>4</v>
      </c>
      <c r="AV48" s="95">
        <v>4</v>
      </c>
      <c r="AW48" s="95">
        <v>2</v>
      </c>
      <c r="AX48" s="95" t="s">
        <v>364</v>
      </c>
      <c r="AY48" s="95" t="s">
        <v>364</v>
      </c>
      <c r="AZ48" s="226"/>
      <c r="BA48" s="162">
        <v>7</v>
      </c>
      <c r="BB48" s="162">
        <v>90</v>
      </c>
      <c r="BC48" s="233">
        <v>0</v>
      </c>
      <c r="BD48" s="239">
        <v>2</v>
      </c>
      <c r="BE48" s="239">
        <v>3</v>
      </c>
      <c r="BF48" s="239">
        <v>1</v>
      </c>
      <c r="BG48" s="239">
        <v>2</v>
      </c>
      <c r="BH48" s="239">
        <v>2</v>
      </c>
      <c r="BI48" s="239">
        <v>3</v>
      </c>
      <c r="BJ48" s="239">
        <v>3</v>
      </c>
      <c r="BK48" s="239">
        <v>4</v>
      </c>
      <c r="BL48" s="239">
        <v>4</v>
      </c>
      <c r="BM48" s="239">
        <v>3</v>
      </c>
      <c r="BN48" s="239">
        <v>99</v>
      </c>
      <c r="BO48" s="239">
        <v>2</v>
      </c>
      <c r="BP48" s="239">
        <v>3</v>
      </c>
      <c r="BQ48" s="239">
        <v>2</v>
      </c>
      <c r="BR48" s="239">
        <v>2</v>
      </c>
    </row>
    <row r="49" spans="1:71">
      <c r="A49" s="11">
        <v>282</v>
      </c>
      <c r="B49" s="200">
        <v>60</v>
      </c>
      <c r="C49" s="32" t="s">
        <v>290</v>
      </c>
      <c r="D49" s="205"/>
      <c r="E49" s="21">
        <v>9</v>
      </c>
      <c r="F49" s="21">
        <v>20</v>
      </c>
      <c r="G49" s="21">
        <v>0</v>
      </c>
      <c r="H49" s="21">
        <v>1100</v>
      </c>
      <c r="I49" s="21">
        <v>1100</v>
      </c>
      <c r="J49" s="21">
        <v>1100</v>
      </c>
      <c r="K49" s="21">
        <v>0</v>
      </c>
      <c r="L49" s="21">
        <v>0</v>
      </c>
      <c r="M49" s="43">
        <v>180</v>
      </c>
      <c r="N49" s="43" t="s">
        <v>197</v>
      </c>
      <c r="O49" s="48">
        <v>2900</v>
      </c>
      <c r="P49" s="223">
        <v>2900</v>
      </c>
      <c r="Q49" s="70"/>
      <c r="R49" s="95">
        <v>2</v>
      </c>
      <c r="S49" s="95">
        <v>3</v>
      </c>
      <c r="T49" s="95">
        <v>4</v>
      </c>
      <c r="U49" s="95">
        <v>4</v>
      </c>
      <c r="V49" s="95">
        <v>4</v>
      </c>
      <c r="W49" s="95">
        <v>4</v>
      </c>
      <c r="X49" s="95">
        <v>1</v>
      </c>
      <c r="Y49" s="95">
        <v>3</v>
      </c>
      <c r="Z49" s="95">
        <v>3</v>
      </c>
      <c r="AA49" s="95">
        <v>3</v>
      </c>
      <c r="AB49" s="95">
        <v>4</v>
      </c>
      <c r="AC49" s="95">
        <v>3</v>
      </c>
      <c r="AD49" s="95">
        <v>2</v>
      </c>
      <c r="AE49" s="95">
        <v>3</v>
      </c>
      <c r="AF49" s="95">
        <v>4</v>
      </c>
      <c r="AG49" s="95">
        <v>4</v>
      </c>
      <c r="AH49" s="95">
        <v>99</v>
      </c>
      <c r="AI49" s="95">
        <v>3</v>
      </c>
      <c r="AJ49" s="95">
        <v>3</v>
      </c>
      <c r="AK49" s="95">
        <v>3</v>
      </c>
      <c r="AL49" s="95">
        <v>3</v>
      </c>
      <c r="AM49" s="95">
        <v>3</v>
      </c>
      <c r="AN49" s="95">
        <v>3</v>
      </c>
      <c r="AO49" s="95">
        <v>4</v>
      </c>
      <c r="AP49" s="95">
        <v>3</v>
      </c>
      <c r="AQ49" s="95">
        <v>2</v>
      </c>
      <c r="AR49" s="95">
        <v>2</v>
      </c>
      <c r="AS49" s="95">
        <v>3</v>
      </c>
      <c r="AT49" s="95">
        <v>3</v>
      </c>
      <c r="AU49" s="95">
        <v>3</v>
      </c>
      <c r="AV49" s="95">
        <v>4</v>
      </c>
      <c r="AW49" s="95">
        <v>2</v>
      </c>
      <c r="AX49" s="95" t="s">
        <v>364</v>
      </c>
      <c r="AY49" s="95" t="s">
        <v>364</v>
      </c>
      <c r="AZ49" s="226"/>
      <c r="BA49" s="162"/>
      <c r="BB49" s="162"/>
      <c r="BC49" s="233">
        <v>0</v>
      </c>
      <c r="BD49" s="162"/>
      <c r="BE49" s="162"/>
      <c r="BF49" s="162"/>
      <c r="BG49" s="162"/>
      <c r="BH49" s="162"/>
      <c r="BI49" s="162"/>
      <c r="BJ49" s="162"/>
      <c r="BK49" s="162"/>
      <c r="BL49" s="162"/>
      <c r="BM49" s="162"/>
      <c r="BN49" s="162"/>
      <c r="BO49" s="162"/>
      <c r="BP49" s="162"/>
      <c r="BQ49" s="162"/>
      <c r="BR49" s="162"/>
    </row>
    <row r="50" spans="1:71">
      <c r="A50" s="11">
        <v>403</v>
      </c>
      <c r="B50" s="200">
        <v>418</v>
      </c>
      <c r="C50" s="32" t="s">
        <v>328</v>
      </c>
      <c r="D50" s="206">
        <v>460000</v>
      </c>
      <c r="E50" s="21">
        <v>48</v>
      </c>
      <c r="F50" s="21">
        <v>10</v>
      </c>
      <c r="G50" s="21">
        <v>0</v>
      </c>
      <c r="H50" s="21">
        <v>2700</v>
      </c>
      <c r="I50" s="21">
        <v>4860</v>
      </c>
      <c r="J50" s="21">
        <v>1350</v>
      </c>
      <c r="K50" s="21">
        <v>1350</v>
      </c>
      <c r="L50" s="21">
        <v>30</v>
      </c>
      <c r="M50" s="43">
        <v>270</v>
      </c>
      <c r="N50" s="43" t="s">
        <v>34</v>
      </c>
      <c r="O50" s="48">
        <v>24800</v>
      </c>
      <c r="P50" s="223">
        <v>6550</v>
      </c>
      <c r="Q50" s="65"/>
      <c r="R50" s="95">
        <v>3</v>
      </c>
      <c r="S50" s="95">
        <v>4</v>
      </c>
      <c r="T50" s="95">
        <v>3</v>
      </c>
      <c r="U50" s="95">
        <v>3</v>
      </c>
      <c r="V50" s="95">
        <v>4</v>
      </c>
      <c r="W50" s="95">
        <v>4</v>
      </c>
      <c r="X50" s="95">
        <v>3</v>
      </c>
      <c r="Y50" s="21">
        <v>3</v>
      </c>
      <c r="Z50" s="21">
        <v>4</v>
      </c>
      <c r="AA50" s="21">
        <v>3</v>
      </c>
      <c r="AB50" s="21">
        <v>3</v>
      </c>
      <c r="AC50" s="21">
        <v>3</v>
      </c>
      <c r="AD50" s="21">
        <v>2</v>
      </c>
      <c r="AE50" s="21">
        <v>2</v>
      </c>
      <c r="AF50" s="21">
        <v>2</v>
      </c>
      <c r="AG50" s="21">
        <v>2</v>
      </c>
      <c r="AH50" s="21">
        <v>2</v>
      </c>
      <c r="AI50" s="21">
        <v>4</v>
      </c>
      <c r="AJ50" s="21">
        <v>3</v>
      </c>
      <c r="AK50" s="21">
        <v>3</v>
      </c>
      <c r="AL50" s="21">
        <v>3</v>
      </c>
      <c r="AM50" s="21">
        <v>2</v>
      </c>
      <c r="AN50" s="21">
        <v>2</v>
      </c>
      <c r="AO50" s="21">
        <v>3</v>
      </c>
      <c r="AP50" s="21">
        <v>2</v>
      </c>
      <c r="AQ50" s="21">
        <v>2</v>
      </c>
      <c r="AR50" s="21">
        <v>2</v>
      </c>
      <c r="AS50" s="21">
        <v>2</v>
      </c>
      <c r="AT50" s="21">
        <v>3</v>
      </c>
      <c r="AU50" s="21">
        <v>4</v>
      </c>
      <c r="AV50" s="21">
        <v>4</v>
      </c>
      <c r="AW50" s="21">
        <v>4</v>
      </c>
      <c r="AX50" s="21" t="s">
        <v>364</v>
      </c>
      <c r="AY50" s="21" t="s">
        <v>365</v>
      </c>
      <c r="AZ50" s="226"/>
      <c r="BA50" s="228">
        <v>4</v>
      </c>
      <c r="BB50" s="228">
        <v>75</v>
      </c>
      <c r="BC50" s="233">
        <v>3000</v>
      </c>
      <c r="BD50" s="228">
        <v>3</v>
      </c>
      <c r="BE50" s="228">
        <v>3</v>
      </c>
      <c r="BF50" s="228">
        <v>2</v>
      </c>
      <c r="BG50" s="228">
        <v>1</v>
      </c>
      <c r="BH50" s="228">
        <v>3</v>
      </c>
      <c r="BI50" s="228">
        <v>3</v>
      </c>
      <c r="BJ50" s="228">
        <v>4</v>
      </c>
      <c r="BK50" s="228">
        <v>4</v>
      </c>
      <c r="BL50" s="228">
        <v>4</v>
      </c>
      <c r="BM50" s="228">
        <v>4</v>
      </c>
      <c r="BN50" s="228">
        <v>2</v>
      </c>
      <c r="BO50" s="228">
        <v>3</v>
      </c>
      <c r="BP50" s="228">
        <v>3</v>
      </c>
      <c r="BQ50" s="228">
        <v>4</v>
      </c>
      <c r="BR50" s="228">
        <v>2</v>
      </c>
    </row>
    <row r="51" spans="1:71">
      <c r="A51" s="11">
        <v>404</v>
      </c>
      <c r="B51" s="200">
        <v>60</v>
      </c>
      <c r="C51" s="32" t="s">
        <v>292</v>
      </c>
      <c r="D51" s="206">
        <v>373000</v>
      </c>
      <c r="E51" s="209">
        <v>18</v>
      </c>
      <c r="F51" s="209">
        <v>10</v>
      </c>
      <c r="G51" s="209">
        <v>0</v>
      </c>
      <c r="H51" s="209">
        <v>2940</v>
      </c>
      <c r="I51" s="209">
        <v>0</v>
      </c>
      <c r="J51" s="209">
        <v>980</v>
      </c>
      <c r="K51" s="209">
        <v>980</v>
      </c>
      <c r="L51" s="209">
        <v>980</v>
      </c>
      <c r="M51" s="41">
        <v>147</v>
      </c>
      <c r="N51" s="41" t="s">
        <v>44</v>
      </c>
      <c r="O51" s="51">
        <v>8650</v>
      </c>
      <c r="P51" s="222">
        <v>7000</v>
      </c>
      <c r="Q51" s="67"/>
      <c r="R51" s="95">
        <v>2</v>
      </c>
      <c r="S51" s="95">
        <v>4</v>
      </c>
      <c r="T51" s="95">
        <v>3</v>
      </c>
      <c r="U51" s="95">
        <v>2</v>
      </c>
      <c r="V51" s="95">
        <v>3</v>
      </c>
      <c r="W51" s="95">
        <v>3</v>
      </c>
      <c r="X51" s="95">
        <v>2</v>
      </c>
      <c r="Y51" s="209">
        <v>3</v>
      </c>
      <c r="Z51" s="209">
        <v>3</v>
      </c>
      <c r="AA51" s="209">
        <v>2</v>
      </c>
      <c r="AB51" s="209">
        <v>3</v>
      </c>
      <c r="AC51" s="209">
        <v>2</v>
      </c>
      <c r="AD51" s="209">
        <v>2</v>
      </c>
      <c r="AE51" s="209">
        <v>2</v>
      </c>
      <c r="AF51" s="209">
        <v>2</v>
      </c>
      <c r="AG51" s="209">
        <v>3</v>
      </c>
      <c r="AH51" s="209">
        <v>99</v>
      </c>
      <c r="AI51" s="209">
        <v>3</v>
      </c>
      <c r="AJ51" s="209">
        <v>3</v>
      </c>
      <c r="AK51" s="209">
        <v>3</v>
      </c>
      <c r="AL51" s="209">
        <v>3</v>
      </c>
      <c r="AM51" s="209">
        <v>3</v>
      </c>
      <c r="AN51" s="209">
        <v>3</v>
      </c>
      <c r="AO51" s="209">
        <v>3</v>
      </c>
      <c r="AP51" s="209">
        <v>2</v>
      </c>
      <c r="AQ51" s="209">
        <v>2</v>
      </c>
      <c r="AR51" s="209">
        <v>2</v>
      </c>
      <c r="AS51" s="209">
        <v>3</v>
      </c>
      <c r="AT51" s="209">
        <v>2</v>
      </c>
      <c r="AU51" s="209">
        <v>3</v>
      </c>
      <c r="AV51" s="209">
        <v>4</v>
      </c>
      <c r="AW51" s="209">
        <v>4</v>
      </c>
      <c r="AX51" s="209" t="s">
        <v>364</v>
      </c>
      <c r="AY51" s="209" t="s">
        <v>365</v>
      </c>
      <c r="AZ51" s="226"/>
      <c r="BA51" s="227">
        <v>3</v>
      </c>
      <c r="BB51" s="227">
        <v>24</v>
      </c>
      <c r="BC51" s="235">
        <v>2000</v>
      </c>
      <c r="BD51" s="227">
        <v>4</v>
      </c>
      <c r="BE51" s="227">
        <v>3</v>
      </c>
      <c r="BF51" s="227">
        <v>0</v>
      </c>
      <c r="BG51" s="227">
        <v>1</v>
      </c>
      <c r="BH51" s="227">
        <v>3</v>
      </c>
      <c r="BI51" s="227">
        <v>99</v>
      </c>
      <c r="BJ51" s="227">
        <v>99</v>
      </c>
      <c r="BK51" s="227">
        <v>4</v>
      </c>
      <c r="BL51" s="227">
        <v>99</v>
      </c>
      <c r="BM51" s="227">
        <v>3</v>
      </c>
      <c r="BN51" s="227">
        <v>4</v>
      </c>
      <c r="BO51" s="227">
        <v>99</v>
      </c>
      <c r="BP51" s="227">
        <v>3</v>
      </c>
      <c r="BQ51" s="227">
        <v>3</v>
      </c>
      <c r="BR51" s="227">
        <v>3</v>
      </c>
    </row>
    <row r="52" spans="1:71">
      <c r="A52" s="11">
        <v>417</v>
      </c>
      <c r="B52" s="200"/>
      <c r="C52" s="32" t="s">
        <v>315</v>
      </c>
      <c r="D52" s="205">
        <v>219000</v>
      </c>
      <c r="E52" s="21">
        <v>25</v>
      </c>
      <c r="F52" s="21">
        <v>50</v>
      </c>
      <c r="G52" s="21">
        <v>0</v>
      </c>
      <c r="H52" s="21">
        <v>4200</v>
      </c>
      <c r="I52" s="21">
        <v>0</v>
      </c>
      <c r="J52" s="21">
        <v>0</v>
      </c>
      <c r="K52" s="21">
        <v>4200</v>
      </c>
      <c r="L52" s="21">
        <v>0</v>
      </c>
      <c r="M52" s="42">
        <v>168</v>
      </c>
      <c r="N52" s="42" t="s">
        <v>51</v>
      </c>
      <c r="O52" s="47">
        <v>19150</v>
      </c>
      <c r="P52" s="223">
        <v>17000</v>
      </c>
      <c r="Q52" s="70"/>
      <c r="R52" s="95">
        <v>3</v>
      </c>
      <c r="S52" s="95">
        <v>3</v>
      </c>
      <c r="T52" s="95">
        <v>3</v>
      </c>
      <c r="U52" s="95">
        <v>2</v>
      </c>
      <c r="V52" s="95">
        <v>3</v>
      </c>
      <c r="W52" s="95">
        <v>3</v>
      </c>
      <c r="X52" s="95">
        <v>3</v>
      </c>
      <c r="Y52" s="95">
        <v>3</v>
      </c>
      <c r="Z52" s="95">
        <v>3</v>
      </c>
      <c r="AA52" s="95">
        <v>2</v>
      </c>
      <c r="AB52" s="95">
        <v>2</v>
      </c>
      <c r="AC52" s="95">
        <v>2</v>
      </c>
      <c r="AD52" s="95">
        <v>1</v>
      </c>
      <c r="AE52" s="95">
        <v>2</v>
      </c>
      <c r="AF52" s="95">
        <v>2</v>
      </c>
      <c r="AG52" s="95">
        <v>3</v>
      </c>
      <c r="AH52" s="95">
        <v>99</v>
      </c>
      <c r="AI52" s="95">
        <v>2</v>
      </c>
      <c r="AJ52" s="95">
        <v>3</v>
      </c>
      <c r="AK52" s="95">
        <v>3</v>
      </c>
      <c r="AL52" s="95">
        <v>3</v>
      </c>
      <c r="AM52" s="95">
        <v>2</v>
      </c>
      <c r="AN52" s="95">
        <v>3</v>
      </c>
      <c r="AO52" s="95">
        <v>3</v>
      </c>
      <c r="AP52" s="95">
        <v>3</v>
      </c>
      <c r="AQ52" s="95">
        <v>3</v>
      </c>
      <c r="AR52" s="95">
        <v>2</v>
      </c>
      <c r="AS52" s="95">
        <v>3</v>
      </c>
      <c r="AT52" s="95">
        <v>3</v>
      </c>
      <c r="AU52" s="95">
        <v>3</v>
      </c>
      <c r="AV52" s="95">
        <v>4</v>
      </c>
      <c r="AW52" s="95">
        <v>3</v>
      </c>
      <c r="AX52" s="95" t="s">
        <v>364</v>
      </c>
      <c r="AY52" s="95" t="s">
        <v>364</v>
      </c>
      <c r="AZ52" s="226"/>
      <c r="BA52" s="230">
        <v>10</v>
      </c>
      <c r="BB52" s="162">
        <v>80</v>
      </c>
      <c r="BC52" s="233">
        <v>6000</v>
      </c>
      <c r="BD52" s="162">
        <v>2</v>
      </c>
      <c r="BE52" s="162">
        <v>3</v>
      </c>
      <c r="BF52" s="162">
        <v>1</v>
      </c>
      <c r="BG52" s="162">
        <v>2</v>
      </c>
      <c r="BH52" s="162">
        <v>1</v>
      </c>
      <c r="BI52" s="162">
        <v>2</v>
      </c>
      <c r="BJ52" s="162">
        <v>1</v>
      </c>
      <c r="BK52" s="162">
        <v>3</v>
      </c>
      <c r="BL52" s="162">
        <v>3</v>
      </c>
      <c r="BM52" s="162">
        <v>3</v>
      </c>
      <c r="BN52" s="162">
        <v>2</v>
      </c>
      <c r="BO52" s="162">
        <v>2</v>
      </c>
      <c r="BP52" s="162">
        <v>2</v>
      </c>
      <c r="BQ52" s="245">
        <v>3</v>
      </c>
      <c r="BR52" s="162">
        <v>3</v>
      </c>
    </row>
    <row r="53" spans="1:71">
      <c r="A53" s="11">
        <v>418</v>
      </c>
      <c r="B53" s="200">
        <v>800</v>
      </c>
      <c r="C53" s="32" t="s">
        <v>320</v>
      </c>
      <c r="D53" s="247">
        <v>431000</v>
      </c>
      <c r="E53" s="21">
        <v>20</v>
      </c>
      <c r="F53" s="21">
        <v>10</v>
      </c>
      <c r="G53" s="21">
        <v>0</v>
      </c>
      <c r="H53" s="21">
        <v>1600</v>
      </c>
      <c r="I53" s="21">
        <v>0</v>
      </c>
      <c r="J53" s="21">
        <v>0</v>
      </c>
      <c r="K53" s="21">
        <v>0</v>
      </c>
      <c r="L53" s="21">
        <v>1600</v>
      </c>
      <c r="M53" s="43">
        <v>80</v>
      </c>
      <c r="N53" s="43" t="s">
        <v>197</v>
      </c>
      <c r="O53" s="48">
        <v>5000</v>
      </c>
      <c r="P53" s="223">
        <v>4000</v>
      </c>
      <c r="Q53" s="65"/>
      <c r="R53" s="95">
        <v>3</v>
      </c>
      <c r="S53" s="95">
        <v>3</v>
      </c>
      <c r="T53" s="95">
        <v>3</v>
      </c>
      <c r="U53" s="95">
        <v>2</v>
      </c>
      <c r="V53" s="95">
        <v>2</v>
      </c>
      <c r="W53" s="95">
        <v>3</v>
      </c>
      <c r="X53" s="95">
        <v>3</v>
      </c>
      <c r="Y53" s="21">
        <v>3</v>
      </c>
      <c r="Z53" s="21">
        <v>3</v>
      </c>
      <c r="AA53" s="21">
        <v>2</v>
      </c>
      <c r="AB53" s="21">
        <v>2</v>
      </c>
      <c r="AC53" s="21">
        <v>2</v>
      </c>
      <c r="AD53" s="21">
        <v>2</v>
      </c>
      <c r="AE53" s="21">
        <v>2</v>
      </c>
      <c r="AF53" s="21">
        <v>3</v>
      </c>
      <c r="AG53" s="21">
        <v>3</v>
      </c>
      <c r="AH53" s="21">
        <v>99</v>
      </c>
      <c r="AI53" s="21">
        <v>3</v>
      </c>
      <c r="AJ53" s="21">
        <v>3</v>
      </c>
      <c r="AK53" s="21">
        <v>3</v>
      </c>
      <c r="AL53" s="21">
        <v>3</v>
      </c>
      <c r="AM53" s="21">
        <v>3</v>
      </c>
      <c r="AN53" s="21">
        <v>3</v>
      </c>
      <c r="AO53" s="21">
        <v>3</v>
      </c>
      <c r="AP53" s="21">
        <v>4</v>
      </c>
      <c r="AQ53" s="21">
        <v>4</v>
      </c>
      <c r="AR53" s="21">
        <v>3</v>
      </c>
      <c r="AS53" s="21">
        <v>4</v>
      </c>
      <c r="AT53" s="21">
        <v>4</v>
      </c>
      <c r="AU53" s="21">
        <v>4</v>
      </c>
      <c r="AV53" s="21">
        <v>4</v>
      </c>
      <c r="AW53" s="21">
        <v>3</v>
      </c>
      <c r="AX53" s="21" t="s">
        <v>266</v>
      </c>
      <c r="AY53" s="21" t="s">
        <v>364</v>
      </c>
      <c r="AZ53" s="226"/>
      <c r="BA53" s="228">
        <v>2</v>
      </c>
      <c r="BB53" s="228">
        <v>30</v>
      </c>
      <c r="BC53" s="234">
        <v>1000</v>
      </c>
      <c r="BD53" s="228">
        <v>4</v>
      </c>
      <c r="BE53" s="228">
        <v>3</v>
      </c>
      <c r="BF53" s="228">
        <v>2</v>
      </c>
      <c r="BG53" s="228">
        <v>0</v>
      </c>
      <c r="BH53" s="228">
        <v>4</v>
      </c>
      <c r="BI53" s="228">
        <v>4</v>
      </c>
      <c r="BJ53" s="228">
        <v>4</v>
      </c>
      <c r="BK53" s="228">
        <v>4</v>
      </c>
      <c r="BL53" s="228">
        <v>4</v>
      </c>
      <c r="BM53" s="228">
        <v>4</v>
      </c>
      <c r="BN53" s="228">
        <v>4</v>
      </c>
      <c r="BO53" s="228">
        <v>4</v>
      </c>
      <c r="BP53" s="228">
        <v>4</v>
      </c>
      <c r="BQ53" s="228">
        <v>4</v>
      </c>
      <c r="BR53" s="228">
        <v>3</v>
      </c>
    </row>
    <row r="54" spans="1:71">
      <c r="A54" s="11">
        <v>437</v>
      </c>
      <c r="B54" s="200">
        <v>78</v>
      </c>
      <c r="C54" s="32" t="s">
        <v>294</v>
      </c>
      <c r="D54" s="205">
        <v>1118116</v>
      </c>
      <c r="E54" s="21">
        <v>91</v>
      </c>
      <c r="F54" s="21">
        <v>26</v>
      </c>
      <c r="G54" s="21">
        <v>17290</v>
      </c>
      <c r="H54" s="21">
        <v>0</v>
      </c>
      <c r="I54" s="21">
        <v>17290</v>
      </c>
      <c r="J54" s="21">
        <v>17290</v>
      </c>
      <c r="K54" s="21">
        <v>0</v>
      </c>
      <c r="L54" s="21">
        <v>0</v>
      </c>
      <c r="M54" s="42">
        <v>190</v>
      </c>
      <c r="N54" s="42" t="s">
        <v>44</v>
      </c>
      <c r="O54" s="47">
        <v>81665</v>
      </c>
      <c r="P54" s="223">
        <v>10000</v>
      </c>
      <c r="Q54" s="70"/>
      <c r="R54" s="95">
        <v>99</v>
      </c>
      <c r="S54" s="95">
        <v>4</v>
      </c>
      <c r="T54" s="95">
        <v>0</v>
      </c>
      <c r="U54" s="95">
        <v>0</v>
      </c>
      <c r="V54" s="95">
        <v>2</v>
      </c>
      <c r="W54" s="95">
        <v>2</v>
      </c>
      <c r="X54" s="95">
        <v>99</v>
      </c>
      <c r="Y54" s="95">
        <v>2</v>
      </c>
      <c r="Z54" s="95">
        <v>3</v>
      </c>
      <c r="AA54" s="95">
        <v>3</v>
      </c>
      <c r="AB54" s="95">
        <v>3</v>
      </c>
      <c r="AC54" s="95">
        <v>2</v>
      </c>
      <c r="AD54" s="95">
        <v>1</v>
      </c>
      <c r="AE54" s="95">
        <v>1</v>
      </c>
      <c r="AF54" s="95">
        <v>4</v>
      </c>
      <c r="AG54" s="95">
        <v>4</v>
      </c>
      <c r="AH54" s="95">
        <v>4</v>
      </c>
      <c r="AI54" s="95">
        <v>3</v>
      </c>
      <c r="AJ54" s="95">
        <v>3</v>
      </c>
      <c r="AK54" s="95">
        <v>2</v>
      </c>
      <c r="AL54" s="95">
        <v>4</v>
      </c>
      <c r="AM54" s="95">
        <v>2</v>
      </c>
      <c r="AN54" s="95">
        <v>3</v>
      </c>
      <c r="AO54" s="95">
        <v>2</v>
      </c>
      <c r="AP54" s="95">
        <v>4</v>
      </c>
      <c r="AQ54" s="95">
        <v>3</v>
      </c>
      <c r="AR54" s="95">
        <v>2</v>
      </c>
      <c r="AS54" s="95">
        <v>4</v>
      </c>
      <c r="AT54" s="95">
        <v>3</v>
      </c>
      <c r="AU54" s="95">
        <v>4</v>
      </c>
      <c r="AV54" s="95">
        <v>4</v>
      </c>
      <c r="AW54" s="95">
        <v>4</v>
      </c>
      <c r="AX54" s="95" t="s">
        <v>364</v>
      </c>
      <c r="AY54" s="95" t="s">
        <v>364</v>
      </c>
      <c r="AZ54" s="226"/>
      <c r="BA54" s="230">
        <v>4</v>
      </c>
      <c r="BB54" s="162">
        <v>78</v>
      </c>
      <c r="BC54" s="233">
        <v>5500</v>
      </c>
      <c r="BD54" s="239">
        <v>3</v>
      </c>
      <c r="BE54" s="239">
        <v>3</v>
      </c>
      <c r="BF54" s="239">
        <v>2</v>
      </c>
      <c r="BG54" s="239">
        <v>0</v>
      </c>
      <c r="BH54" s="239">
        <v>2</v>
      </c>
      <c r="BI54" s="239">
        <v>99</v>
      </c>
      <c r="BJ54" s="239">
        <v>99</v>
      </c>
      <c r="BK54" s="239">
        <v>99</v>
      </c>
      <c r="BL54" s="239">
        <v>3</v>
      </c>
      <c r="BM54" s="239">
        <v>3</v>
      </c>
      <c r="BN54" s="239">
        <v>3</v>
      </c>
      <c r="BO54" s="239">
        <v>2</v>
      </c>
      <c r="BP54" s="239">
        <v>3</v>
      </c>
      <c r="BQ54" s="244">
        <v>3</v>
      </c>
      <c r="BR54" s="239">
        <v>2</v>
      </c>
    </row>
    <row r="55" spans="1:71">
      <c r="A55" s="11">
        <v>482</v>
      </c>
      <c r="B55" s="94">
        <v>120</v>
      </c>
      <c r="C55" s="32" t="s">
        <v>336</v>
      </c>
      <c r="D55" s="248">
        <v>25000</v>
      </c>
      <c r="E55" s="21">
        <v>12</v>
      </c>
      <c r="F55" s="21">
        <v>8</v>
      </c>
      <c r="G55" s="21">
        <v>0</v>
      </c>
      <c r="H55" s="210">
        <v>1880</v>
      </c>
      <c r="I55" s="21">
        <v>0</v>
      </c>
      <c r="J55" s="21">
        <v>2256</v>
      </c>
      <c r="K55" s="21">
        <v>0</v>
      </c>
      <c r="L55" s="21">
        <v>0</v>
      </c>
      <c r="M55" s="43">
        <v>188</v>
      </c>
      <c r="N55" s="43" t="s">
        <v>44</v>
      </c>
      <c r="O55" s="48">
        <v>7100</v>
      </c>
      <c r="P55" s="223">
        <v>6000</v>
      </c>
      <c r="Q55" s="65"/>
      <c r="R55" s="95">
        <v>2</v>
      </c>
      <c r="S55" s="95">
        <v>3</v>
      </c>
      <c r="T55" s="95">
        <v>4</v>
      </c>
      <c r="U55" s="95">
        <v>3</v>
      </c>
      <c r="V55" s="95">
        <v>0</v>
      </c>
      <c r="W55" s="95">
        <v>2</v>
      </c>
      <c r="X55" s="95">
        <v>99</v>
      </c>
      <c r="Y55" s="21">
        <v>2</v>
      </c>
      <c r="Z55" s="21">
        <v>3</v>
      </c>
      <c r="AA55" s="21">
        <v>2</v>
      </c>
      <c r="AB55" s="21">
        <v>3</v>
      </c>
      <c r="AC55" s="21">
        <v>99</v>
      </c>
      <c r="AD55" s="21">
        <v>99</v>
      </c>
      <c r="AE55" s="21">
        <v>99</v>
      </c>
      <c r="AF55" s="21">
        <v>2</v>
      </c>
      <c r="AG55" s="21">
        <v>99</v>
      </c>
      <c r="AH55" s="21">
        <v>99</v>
      </c>
      <c r="AI55" s="21">
        <v>3</v>
      </c>
      <c r="AJ55" s="21">
        <v>3</v>
      </c>
      <c r="AK55" s="21">
        <v>3</v>
      </c>
      <c r="AL55" s="21">
        <v>2</v>
      </c>
      <c r="AM55" s="21">
        <v>2</v>
      </c>
      <c r="AN55" s="21">
        <v>2</v>
      </c>
      <c r="AO55" s="21">
        <v>3</v>
      </c>
      <c r="AP55" s="21">
        <v>4</v>
      </c>
      <c r="AQ55" s="21">
        <v>2</v>
      </c>
      <c r="AR55" s="21">
        <v>1</v>
      </c>
      <c r="AS55" s="21">
        <v>4</v>
      </c>
      <c r="AT55" s="21">
        <v>3</v>
      </c>
      <c r="AU55" s="21">
        <v>2</v>
      </c>
      <c r="AV55" s="21">
        <v>4</v>
      </c>
      <c r="AW55" s="21">
        <v>2</v>
      </c>
      <c r="AX55" s="21" t="s">
        <v>365</v>
      </c>
      <c r="AY55" s="21" t="s">
        <v>364</v>
      </c>
      <c r="AZ55" s="226"/>
      <c r="BA55" s="228">
        <v>12</v>
      </c>
      <c r="BB55" s="228">
        <v>40</v>
      </c>
      <c r="BC55" s="234">
        <v>1500</v>
      </c>
      <c r="BD55" s="228">
        <v>4</v>
      </c>
      <c r="BE55" s="228">
        <v>3</v>
      </c>
      <c r="BF55" s="228">
        <v>1</v>
      </c>
      <c r="BG55" s="228">
        <v>1</v>
      </c>
      <c r="BH55" s="228">
        <v>3</v>
      </c>
      <c r="BI55" s="228">
        <v>99</v>
      </c>
      <c r="BJ55" s="228">
        <v>99</v>
      </c>
      <c r="BK55" s="228">
        <v>4</v>
      </c>
      <c r="BL55" s="228">
        <v>4</v>
      </c>
      <c r="BM55" s="228">
        <v>4</v>
      </c>
      <c r="BN55" s="228">
        <v>3</v>
      </c>
      <c r="BO55" s="228">
        <v>2</v>
      </c>
      <c r="BP55" s="228">
        <v>2</v>
      </c>
      <c r="BQ55" s="228">
        <v>3</v>
      </c>
      <c r="BR55" s="228">
        <v>4</v>
      </c>
    </row>
    <row r="56" spans="1:71">
      <c r="A56" s="11">
        <v>483</v>
      </c>
      <c r="B56" s="200">
        <v>50</v>
      </c>
      <c r="C56" s="32" t="s">
        <v>326</v>
      </c>
      <c r="D56" s="206">
        <v>128250</v>
      </c>
      <c r="E56" s="21">
        <v>10</v>
      </c>
      <c r="F56" s="21">
        <v>0</v>
      </c>
      <c r="G56" s="21">
        <v>0</v>
      </c>
      <c r="H56" s="21">
        <v>264</v>
      </c>
      <c r="I56" s="21">
        <v>44</v>
      </c>
      <c r="J56" s="21">
        <v>0</v>
      </c>
      <c r="K56" s="21">
        <v>0</v>
      </c>
      <c r="L56" s="21">
        <v>220</v>
      </c>
      <c r="M56" s="43">
        <v>220</v>
      </c>
      <c r="N56" s="43" t="s">
        <v>33</v>
      </c>
      <c r="O56" s="48">
        <v>9100</v>
      </c>
      <c r="P56" s="223">
        <v>4500</v>
      </c>
      <c r="Q56" s="65"/>
      <c r="R56" s="95">
        <v>3</v>
      </c>
      <c r="S56" s="95">
        <v>4</v>
      </c>
      <c r="T56" s="95">
        <v>4</v>
      </c>
      <c r="U56" s="95">
        <v>3</v>
      </c>
      <c r="V56" s="95">
        <v>2</v>
      </c>
      <c r="W56" s="95">
        <v>3</v>
      </c>
      <c r="X56" s="95">
        <v>4</v>
      </c>
      <c r="Y56" s="21">
        <v>3</v>
      </c>
      <c r="Z56" s="21">
        <v>4</v>
      </c>
      <c r="AA56" s="21">
        <v>4</v>
      </c>
      <c r="AB56" s="21">
        <v>4</v>
      </c>
      <c r="AC56" s="21">
        <v>3</v>
      </c>
      <c r="AD56" s="21">
        <v>2</v>
      </c>
      <c r="AE56" s="21">
        <v>2</v>
      </c>
      <c r="AF56" s="21">
        <v>3</v>
      </c>
      <c r="AG56" s="21">
        <v>3</v>
      </c>
      <c r="AH56" s="21">
        <v>99</v>
      </c>
      <c r="AI56" s="21">
        <v>4</v>
      </c>
      <c r="AJ56" s="21">
        <v>3</v>
      </c>
      <c r="AK56" s="21">
        <v>4</v>
      </c>
      <c r="AL56" s="21">
        <v>4</v>
      </c>
      <c r="AM56" s="21">
        <v>3</v>
      </c>
      <c r="AN56" s="21">
        <v>3</v>
      </c>
      <c r="AO56" s="21">
        <v>4</v>
      </c>
      <c r="AP56" s="21">
        <v>4</v>
      </c>
      <c r="AQ56" s="21">
        <v>4</v>
      </c>
      <c r="AR56" s="21">
        <v>3</v>
      </c>
      <c r="AS56" s="21">
        <v>4</v>
      </c>
      <c r="AT56" s="21">
        <v>3</v>
      </c>
      <c r="AU56" s="21">
        <v>4</v>
      </c>
      <c r="AV56" s="21">
        <v>4</v>
      </c>
      <c r="AW56" s="21">
        <v>4</v>
      </c>
      <c r="AX56" s="21" t="s">
        <v>364</v>
      </c>
      <c r="AY56" s="21" t="s">
        <v>364</v>
      </c>
      <c r="AZ56" s="226"/>
      <c r="BA56" s="228">
        <v>3</v>
      </c>
      <c r="BB56" s="228">
        <v>35</v>
      </c>
      <c r="BC56" s="234">
        <v>2200</v>
      </c>
      <c r="BD56" s="228">
        <v>4</v>
      </c>
      <c r="BE56" s="228">
        <v>4</v>
      </c>
      <c r="BF56" s="228">
        <v>4</v>
      </c>
      <c r="BG56" s="228">
        <v>4</v>
      </c>
      <c r="BH56" s="228">
        <v>3</v>
      </c>
      <c r="BI56" s="228">
        <v>99</v>
      </c>
      <c r="BJ56" s="228">
        <v>99</v>
      </c>
      <c r="BK56" s="228">
        <v>4</v>
      </c>
      <c r="BL56" s="228">
        <v>4</v>
      </c>
      <c r="BM56" s="228">
        <v>4</v>
      </c>
      <c r="BN56" s="228">
        <v>3</v>
      </c>
      <c r="BO56" s="228">
        <v>2</v>
      </c>
      <c r="BP56" s="228">
        <v>4</v>
      </c>
      <c r="BQ56" s="228">
        <v>4</v>
      </c>
      <c r="BR56" s="228">
        <v>4</v>
      </c>
    </row>
    <row r="57" spans="1:71">
      <c r="A57" s="12">
        <v>599</v>
      </c>
      <c r="B57" s="94">
        <v>35</v>
      </c>
      <c r="C57" s="32" t="s">
        <v>301</v>
      </c>
      <c r="D57" s="206"/>
      <c r="E57" s="34">
        <v>25</v>
      </c>
      <c r="F57" s="34">
        <v>20</v>
      </c>
      <c r="G57" s="34">
        <v>0</v>
      </c>
      <c r="H57" s="34">
        <v>1040</v>
      </c>
      <c r="I57" s="34">
        <v>0</v>
      </c>
      <c r="J57" s="34">
        <v>0</v>
      </c>
      <c r="K57" s="34">
        <v>0</v>
      </c>
      <c r="L57" s="34">
        <v>1040</v>
      </c>
      <c r="M57" s="214">
        <v>100</v>
      </c>
      <c r="N57" s="41"/>
      <c r="O57" s="46">
        <v>2000</v>
      </c>
      <c r="P57" s="222">
        <v>2000</v>
      </c>
      <c r="Q57" s="67"/>
      <c r="R57" s="95"/>
      <c r="S57" s="95"/>
      <c r="T57" s="95"/>
      <c r="U57" s="95"/>
      <c r="V57" s="95"/>
      <c r="W57" s="95"/>
      <c r="X57" s="95"/>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26"/>
      <c r="BA57" s="231"/>
      <c r="BB57" s="231"/>
      <c r="BC57" s="235" t="s">
        <v>373</v>
      </c>
      <c r="BD57" s="231"/>
      <c r="BE57" s="231"/>
      <c r="BF57" s="231"/>
      <c r="BG57" s="231"/>
      <c r="BH57" s="231"/>
      <c r="BI57" s="231"/>
      <c r="BJ57" s="231"/>
      <c r="BK57" s="231"/>
      <c r="BL57" s="231"/>
      <c r="BM57" s="231"/>
      <c r="BN57" s="231"/>
      <c r="BO57" s="231"/>
      <c r="BP57" s="231"/>
      <c r="BQ57" s="231"/>
      <c r="BR57" s="227"/>
    </row>
    <row r="58" spans="1:71">
      <c r="A58" s="12">
        <v>600</v>
      </c>
      <c r="B58" s="94">
        <v>60</v>
      </c>
      <c r="C58" s="32" t="s">
        <v>332</v>
      </c>
      <c r="D58" s="206"/>
      <c r="E58" s="107">
        <v>40</v>
      </c>
      <c r="F58" s="107">
        <v>40</v>
      </c>
      <c r="G58" s="107">
        <v>0</v>
      </c>
      <c r="H58" s="107">
        <v>640</v>
      </c>
      <c r="I58" s="107">
        <v>0</v>
      </c>
      <c r="J58" s="107">
        <v>0</v>
      </c>
      <c r="K58" s="107">
        <v>640</v>
      </c>
      <c r="L58" s="107">
        <v>0</v>
      </c>
      <c r="M58" s="216">
        <v>16</v>
      </c>
      <c r="N58" s="216"/>
      <c r="O58" s="221">
        <v>1650</v>
      </c>
      <c r="P58" s="223">
        <v>1650</v>
      </c>
      <c r="Q58" s="65"/>
      <c r="R58" s="95"/>
      <c r="S58" s="95"/>
      <c r="T58" s="95"/>
      <c r="U58" s="95"/>
      <c r="V58" s="95"/>
      <c r="W58" s="95"/>
      <c r="X58" s="95"/>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26"/>
      <c r="BA58" s="228"/>
      <c r="BB58" s="228"/>
      <c r="BC58" s="234" t="s">
        <v>373</v>
      </c>
      <c r="BD58" s="228"/>
      <c r="BE58" s="228"/>
      <c r="BF58" s="228"/>
      <c r="BG58" s="228"/>
      <c r="BH58" s="228"/>
      <c r="BI58" s="228"/>
      <c r="BJ58" s="228"/>
      <c r="BK58" s="228"/>
      <c r="BL58" s="228"/>
      <c r="BM58" s="228"/>
      <c r="BN58" s="228"/>
      <c r="BO58" s="228"/>
      <c r="BP58" s="228"/>
      <c r="BQ58" s="228"/>
      <c r="BR58" s="228"/>
    </row>
    <row r="59" spans="1:71">
      <c r="A59" s="12">
        <v>601</v>
      </c>
      <c r="B59" s="94">
        <v>538</v>
      </c>
      <c r="C59" s="32" t="s">
        <v>319</v>
      </c>
      <c r="D59" s="206">
        <v>383000</v>
      </c>
      <c r="E59" s="34">
        <v>10</v>
      </c>
      <c r="F59" s="209"/>
      <c r="G59" s="209" t="s">
        <v>45</v>
      </c>
      <c r="H59" s="34">
        <v>400</v>
      </c>
      <c r="I59" s="34">
        <v>0</v>
      </c>
      <c r="J59" s="34">
        <v>0</v>
      </c>
      <c r="K59" s="34">
        <v>250</v>
      </c>
      <c r="L59" s="34">
        <v>150</v>
      </c>
      <c r="M59" s="41" t="s">
        <v>18</v>
      </c>
      <c r="N59" s="41"/>
      <c r="O59" s="46">
        <v>3300</v>
      </c>
      <c r="P59" s="222">
        <v>1000</v>
      </c>
      <c r="Q59" s="67"/>
      <c r="R59" s="71">
        <v>3</v>
      </c>
      <c r="S59" s="71">
        <v>3</v>
      </c>
      <c r="T59" s="71">
        <v>2</v>
      </c>
      <c r="U59" s="95" t="s">
        <v>200</v>
      </c>
      <c r="V59" s="95" t="s">
        <v>200</v>
      </c>
      <c r="W59" s="95" t="s">
        <v>200</v>
      </c>
      <c r="X59" s="95" t="s">
        <v>200</v>
      </c>
      <c r="Y59" s="209" t="s">
        <v>200</v>
      </c>
      <c r="Z59" s="209" t="s">
        <v>199</v>
      </c>
      <c r="AA59" s="209" t="s">
        <v>200</v>
      </c>
      <c r="AB59" s="209" t="s">
        <v>200</v>
      </c>
      <c r="AC59" s="209" t="s">
        <v>174</v>
      </c>
      <c r="AD59" s="209" t="s">
        <v>174</v>
      </c>
      <c r="AE59" s="209" t="s">
        <v>174</v>
      </c>
      <c r="AF59" s="209" t="s">
        <v>200</v>
      </c>
      <c r="AG59" s="209" t="s">
        <v>200</v>
      </c>
      <c r="AH59" s="209" t="s">
        <v>253</v>
      </c>
      <c r="AI59" s="209" t="s">
        <v>200</v>
      </c>
      <c r="AJ59" s="209" t="s">
        <v>200</v>
      </c>
      <c r="AK59" s="209" t="s">
        <v>200</v>
      </c>
      <c r="AL59" s="209" t="s">
        <v>200</v>
      </c>
      <c r="AM59" s="209" t="s">
        <v>200</v>
      </c>
      <c r="AN59" s="209" t="s">
        <v>200</v>
      </c>
      <c r="AO59" s="209" t="s">
        <v>199</v>
      </c>
      <c r="AP59" s="209" t="s">
        <v>174</v>
      </c>
      <c r="AQ59" s="209" t="s">
        <v>200</v>
      </c>
      <c r="AR59" s="209" t="s">
        <v>200</v>
      </c>
      <c r="AS59" s="209" t="s">
        <v>199</v>
      </c>
      <c r="AT59" s="209" t="s">
        <v>199</v>
      </c>
      <c r="AU59" s="209" t="s">
        <v>199</v>
      </c>
      <c r="AV59" s="209" t="s">
        <v>33</v>
      </c>
      <c r="AW59" s="209"/>
      <c r="AX59" s="209" t="s">
        <v>364</v>
      </c>
      <c r="AY59" s="209" t="s">
        <v>364</v>
      </c>
      <c r="AZ59" s="226"/>
      <c r="BA59" s="250"/>
      <c r="BB59" s="227"/>
      <c r="BC59" s="235" t="s">
        <v>373</v>
      </c>
      <c r="BD59" s="227"/>
      <c r="BE59" s="227"/>
      <c r="BF59" s="227"/>
      <c r="BG59" s="227"/>
      <c r="BH59" s="227"/>
      <c r="BI59" s="227"/>
      <c r="BJ59" s="227"/>
      <c r="BK59" s="227"/>
      <c r="BL59" s="227"/>
      <c r="BM59" s="227"/>
      <c r="BN59" s="227"/>
      <c r="BO59" s="227"/>
      <c r="BP59" s="227"/>
      <c r="BQ59" s="253"/>
      <c r="BR59" s="227"/>
    </row>
    <row r="60" spans="1:71">
      <c r="A60" s="11" t="s">
        <v>2</v>
      </c>
      <c r="B60" s="200" t="s">
        <v>305</v>
      </c>
      <c r="C60" s="32" t="s">
        <v>306</v>
      </c>
      <c r="D60" s="205">
        <v>68500</v>
      </c>
      <c r="E60" s="21" t="s">
        <v>345</v>
      </c>
      <c r="F60" s="21" t="s">
        <v>38</v>
      </c>
      <c r="G60" s="21" t="s">
        <v>22</v>
      </c>
      <c r="H60" s="21" t="s">
        <v>111</v>
      </c>
      <c r="I60" s="21" t="s">
        <v>113</v>
      </c>
      <c r="J60" s="21" t="s">
        <v>111</v>
      </c>
      <c r="K60" s="21" t="s">
        <v>115</v>
      </c>
      <c r="L60" s="21" t="s">
        <v>45</v>
      </c>
      <c r="M60" s="42" t="s">
        <v>116</v>
      </c>
      <c r="N60" s="42"/>
      <c r="O60" s="47">
        <v>1600</v>
      </c>
      <c r="P60" s="223">
        <v>1600</v>
      </c>
      <c r="Q60" s="70"/>
      <c r="R60" s="95"/>
      <c r="S60" s="95"/>
      <c r="T60" s="95"/>
      <c r="U60" s="95"/>
      <c r="V60" s="95"/>
      <c r="W60" s="95"/>
      <c r="X60" s="95"/>
      <c r="Y60" s="95"/>
      <c r="Z60" s="95"/>
      <c r="AA60" s="95"/>
      <c r="AB60" s="95"/>
      <c r="AC60" s="95"/>
      <c r="AD60" s="95"/>
      <c r="AE60" s="95"/>
      <c r="AF60" s="95"/>
      <c r="AG60" s="95"/>
      <c r="AH60" s="95"/>
      <c r="AI60" s="95"/>
      <c r="AJ60" s="95"/>
      <c r="AK60" s="95"/>
      <c r="AL60" s="95"/>
      <c r="AM60" s="95"/>
      <c r="AN60" s="95"/>
      <c r="AO60" s="71"/>
      <c r="AP60" s="95"/>
      <c r="AQ60" s="95"/>
      <c r="AR60" s="95"/>
      <c r="AS60" s="95"/>
      <c r="AT60" s="95"/>
      <c r="AU60" s="95"/>
      <c r="AV60" s="95"/>
      <c r="AW60" s="95"/>
      <c r="AX60" s="95"/>
      <c r="AY60" s="95"/>
      <c r="AZ60" s="226"/>
      <c r="BA60" s="162"/>
      <c r="BB60" s="162"/>
      <c r="BC60" s="233"/>
      <c r="BD60" s="162"/>
      <c r="BE60" s="162"/>
      <c r="BF60" s="162"/>
      <c r="BG60" s="162"/>
      <c r="BH60" s="162"/>
      <c r="BI60" s="162"/>
      <c r="BJ60" s="162"/>
      <c r="BK60" s="162"/>
      <c r="BL60" s="162"/>
      <c r="BM60" s="162"/>
      <c r="BN60" s="162"/>
      <c r="BO60" s="162"/>
      <c r="BP60" s="162"/>
      <c r="BQ60" s="162"/>
      <c r="BR60" s="162"/>
    </row>
    <row r="61" spans="1:71">
      <c r="E61" s="217"/>
      <c r="L61" s="125"/>
      <c r="M61" s="125"/>
      <c r="N61" s="246"/>
      <c r="O61" s="125"/>
      <c r="P61" s="178"/>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77"/>
      <c r="BA61" s="125"/>
      <c r="BB61" s="125"/>
      <c r="BC61" s="125"/>
      <c r="BD61" s="125"/>
      <c r="BE61" s="125"/>
      <c r="BF61" s="125"/>
      <c r="BG61" s="125"/>
      <c r="BH61" s="125"/>
      <c r="BI61" s="125"/>
      <c r="BJ61" s="125"/>
      <c r="BK61" s="125"/>
      <c r="BL61" s="125"/>
      <c r="BM61" s="125"/>
      <c r="BN61" s="125"/>
      <c r="BO61" s="125"/>
      <c r="BP61" s="125"/>
      <c r="BQ61" s="125"/>
      <c r="BR61" s="125"/>
      <c r="BS61" s="177"/>
    </row>
    <row r="62" spans="1:71">
      <c r="L62" s="125"/>
      <c r="M62" s="125"/>
      <c r="N62" s="246"/>
      <c r="O62" s="125"/>
      <c r="P62" s="178"/>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77"/>
      <c r="BA62" s="125"/>
      <c r="BB62" s="125"/>
      <c r="BC62" s="178"/>
      <c r="BD62" s="125"/>
      <c r="BE62" s="125"/>
      <c r="BF62" s="125"/>
      <c r="BG62" s="125"/>
      <c r="BH62" s="125"/>
      <c r="BI62" s="125"/>
      <c r="BJ62" s="125"/>
      <c r="BK62" s="125"/>
      <c r="BL62" s="125"/>
      <c r="BM62" s="125"/>
      <c r="BN62" s="125"/>
      <c r="BO62" s="125"/>
      <c r="BP62" s="125"/>
      <c r="BQ62" s="125"/>
      <c r="BR62" s="125"/>
      <c r="BS62" s="177"/>
    </row>
    <row r="63" spans="1:71">
      <c r="L63" s="125"/>
      <c r="M63" s="125"/>
      <c r="N63" s="246"/>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77"/>
      <c r="BA63" s="125"/>
      <c r="BB63" s="125"/>
      <c r="BC63" s="125"/>
      <c r="BD63" s="125"/>
      <c r="BE63" s="125"/>
      <c r="BF63" s="125"/>
      <c r="BG63" s="125"/>
      <c r="BH63" s="125"/>
      <c r="BI63" s="125"/>
      <c r="BJ63" s="125"/>
      <c r="BK63" s="125"/>
      <c r="BL63" s="125"/>
      <c r="BM63" s="125"/>
      <c r="BN63" s="125"/>
      <c r="BO63" s="125"/>
      <c r="BP63" s="125"/>
      <c r="BQ63" s="125"/>
      <c r="BR63" s="125"/>
      <c r="BS63" s="177"/>
    </row>
    <row r="64" spans="1:71">
      <c r="L64" s="125"/>
      <c r="M64" s="125"/>
      <c r="N64" s="246"/>
      <c r="O64" s="125"/>
      <c r="P64" s="182"/>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77"/>
      <c r="BA64" s="125"/>
      <c r="BB64" s="125"/>
      <c r="BC64" s="125"/>
      <c r="BD64" s="125"/>
      <c r="BE64" s="125"/>
      <c r="BF64" s="125"/>
      <c r="BG64" s="125"/>
      <c r="BH64" s="125"/>
      <c r="BI64" s="125"/>
      <c r="BJ64" s="125"/>
      <c r="BK64" s="125"/>
      <c r="BL64" s="125"/>
      <c r="BM64" s="125"/>
      <c r="BN64" s="125"/>
      <c r="BO64" s="125"/>
      <c r="BP64" s="125"/>
      <c r="BQ64" s="125"/>
      <c r="BR64" s="125"/>
      <c r="BS64" s="177"/>
    </row>
    <row r="65" spans="12:71">
      <c r="L65" s="125"/>
      <c r="M65" s="125"/>
      <c r="N65" s="246"/>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77"/>
      <c r="BA65" s="125"/>
      <c r="BB65" s="125"/>
      <c r="BC65" s="125"/>
      <c r="BD65" s="125"/>
      <c r="BE65" s="125"/>
      <c r="BF65" s="125"/>
      <c r="BG65" s="125"/>
      <c r="BH65" s="125"/>
      <c r="BI65" s="125"/>
      <c r="BJ65" s="125"/>
      <c r="BK65" s="125"/>
      <c r="BL65" s="125"/>
      <c r="BM65" s="125"/>
      <c r="BN65" s="125"/>
      <c r="BO65" s="125"/>
      <c r="BP65" s="125"/>
      <c r="BQ65" s="125"/>
      <c r="BR65" s="125"/>
      <c r="BS65" s="177"/>
    </row>
    <row r="66" spans="12:71">
      <c r="L66" s="125"/>
      <c r="M66" s="125"/>
      <c r="N66" s="246"/>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77"/>
      <c r="BA66" s="125"/>
      <c r="BB66" s="125"/>
      <c r="BC66" s="125"/>
      <c r="BD66" s="125"/>
      <c r="BE66" s="125"/>
      <c r="BF66" s="125"/>
      <c r="BG66" s="125"/>
      <c r="BH66" s="125"/>
      <c r="BI66" s="125"/>
      <c r="BJ66" s="125"/>
      <c r="BK66" s="125"/>
      <c r="BL66" s="125"/>
      <c r="BM66" s="125"/>
      <c r="BN66" s="125"/>
      <c r="BO66" s="125"/>
      <c r="BP66" s="125"/>
      <c r="BQ66" s="125"/>
      <c r="BR66" s="125"/>
      <c r="BS66" s="177"/>
    </row>
    <row r="67" spans="12:71">
      <c r="L67" s="125"/>
      <c r="M67" s="125"/>
      <c r="N67" s="246"/>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77"/>
      <c r="BA67" s="125"/>
      <c r="BB67" s="125"/>
      <c r="BC67" s="125"/>
      <c r="BD67" s="125"/>
      <c r="BE67" s="125"/>
      <c r="BF67" s="125"/>
      <c r="BG67" s="125"/>
      <c r="BH67" s="125"/>
      <c r="BI67" s="125"/>
      <c r="BJ67" s="125"/>
      <c r="BK67" s="125"/>
      <c r="BL67" s="125"/>
      <c r="BM67" s="125"/>
      <c r="BN67" s="125"/>
      <c r="BO67" s="125"/>
      <c r="BP67" s="125"/>
      <c r="BQ67" s="125"/>
      <c r="BR67" s="125"/>
      <c r="BS67" s="177"/>
    </row>
    <row r="68" spans="12:71">
      <c r="L68" s="125"/>
      <c r="M68" s="125"/>
      <c r="N68" s="246"/>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77"/>
      <c r="BA68" s="125"/>
      <c r="BB68" s="125"/>
      <c r="BC68" s="125"/>
      <c r="BD68" s="125"/>
      <c r="BE68" s="125"/>
      <c r="BF68" s="125"/>
      <c r="BG68" s="125"/>
      <c r="BH68" s="125"/>
      <c r="BI68" s="125"/>
      <c r="BJ68" s="125"/>
      <c r="BK68" s="125"/>
      <c r="BL68" s="125"/>
      <c r="BM68" s="125"/>
      <c r="BN68" s="125"/>
      <c r="BO68" s="125"/>
      <c r="BP68" s="125"/>
      <c r="BQ68" s="125"/>
      <c r="BR68" s="125"/>
      <c r="BS68" s="177"/>
    </row>
    <row r="69" spans="12:71">
      <c r="L69" s="125"/>
      <c r="M69" s="125"/>
      <c r="N69" s="246"/>
      <c r="O69" s="125"/>
      <c r="P69" s="125"/>
      <c r="Q69" s="183"/>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77"/>
      <c r="BA69" s="125"/>
      <c r="BB69" s="125"/>
      <c r="BC69" s="125"/>
      <c r="BD69" s="125"/>
      <c r="BE69" s="125"/>
      <c r="BF69" s="125"/>
      <c r="BG69" s="125"/>
      <c r="BH69" s="125"/>
      <c r="BI69" s="125"/>
      <c r="BJ69" s="125"/>
      <c r="BK69" s="125"/>
      <c r="BL69" s="125"/>
      <c r="BM69" s="125"/>
      <c r="BN69" s="125"/>
      <c r="BO69" s="125"/>
      <c r="BP69" s="125"/>
      <c r="BQ69" s="125"/>
      <c r="BR69" s="125"/>
      <c r="BS69" s="177"/>
    </row>
    <row r="70" spans="12:71">
      <c r="L70" s="125"/>
      <c r="M70" s="125"/>
      <c r="N70" s="246"/>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77"/>
      <c r="BA70" s="125"/>
      <c r="BB70" s="125"/>
      <c r="BC70" s="125"/>
      <c r="BD70" s="125"/>
      <c r="BE70" s="125"/>
      <c r="BF70" s="125"/>
      <c r="BG70" s="125"/>
      <c r="BH70" s="125"/>
      <c r="BI70" s="125"/>
      <c r="BJ70" s="125"/>
      <c r="BK70" s="125"/>
      <c r="BL70" s="125"/>
      <c r="BM70" s="125"/>
      <c r="BN70" s="125"/>
      <c r="BO70" s="125"/>
      <c r="BP70" s="125"/>
      <c r="BQ70" s="125"/>
      <c r="BR70" s="125"/>
      <c r="BS70" s="177"/>
    </row>
    <row r="71" spans="12:71">
      <c r="L71" s="125"/>
      <c r="M71" s="125"/>
      <c r="N71" s="246"/>
      <c r="O71" s="125"/>
      <c r="P71" s="125"/>
      <c r="Q71" s="183"/>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c r="AQ71" s="184"/>
      <c r="AR71" s="184"/>
      <c r="AS71" s="184"/>
      <c r="AT71" s="184"/>
      <c r="AU71" s="184"/>
      <c r="AV71" s="184"/>
      <c r="AW71" s="184"/>
      <c r="AX71" s="125"/>
      <c r="AY71" s="125"/>
      <c r="AZ71" s="177"/>
      <c r="BA71" s="125"/>
      <c r="BB71" s="125"/>
      <c r="BC71" s="125"/>
      <c r="BD71" s="184"/>
      <c r="BE71" s="184"/>
      <c r="BF71" s="184"/>
      <c r="BG71" s="184"/>
      <c r="BH71" s="184"/>
      <c r="BI71" s="184"/>
      <c r="BJ71" s="184"/>
      <c r="BK71" s="184"/>
      <c r="BL71" s="184"/>
      <c r="BM71" s="184"/>
      <c r="BN71" s="184"/>
      <c r="BO71" s="184"/>
      <c r="BP71" s="184"/>
      <c r="BQ71" s="184"/>
      <c r="BR71" s="184"/>
      <c r="BS71" s="177"/>
    </row>
    <row r="72" spans="12:71">
      <c r="L72" s="125"/>
      <c r="M72" s="125"/>
      <c r="N72" s="246"/>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77"/>
      <c r="BA72" s="125"/>
      <c r="BB72" s="125"/>
      <c r="BC72" s="125"/>
      <c r="BD72" s="125"/>
      <c r="BE72" s="125"/>
      <c r="BF72" s="125"/>
      <c r="BG72" s="125"/>
      <c r="BH72" s="125"/>
      <c r="BI72" s="125"/>
      <c r="BJ72" s="125"/>
      <c r="BK72" s="125"/>
      <c r="BL72" s="125"/>
      <c r="BM72" s="125"/>
      <c r="BN72" s="125"/>
      <c r="BO72" s="125"/>
      <c r="BP72" s="125"/>
      <c r="BQ72" s="125"/>
      <c r="BR72" s="125"/>
      <c r="BS72" s="177"/>
    </row>
    <row r="73" spans="12:71">
      <c r="L73" s="125"/>
      <c r="M73" s="125"/>
      <c r="N73" s="246"/>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77"/>
      <c r="BA73" s="125"/>
      <c r="BB73" s="125"/>
      <c r="BC73" s="125"/>
      <c r="BD73" s="125"/>
      <c r="BE73" s="125"/>
      <c r="BF73" s="125"/>
      <c r="BG73" s="125"/>
      <c r="BH73" s="125"/>
      <c r="BI73" s="125"/>
      <c r="BJ73" s="125"/>
      <c r="BK73" s="125"/>
      <c r="BL73" s="125"/>
      <c r="BM73" s="125"/>
      <c r="BN73" s="125"/>
      <c r="BO73" s="125"/>
      <c r="BP73" s="125"/>
      <c r="BQ73" s="125"/>
      <c r="BR73" s="125"/>
      <c r="BS73" s="177"/>
    </row>
    <row r="74" spans="12:71">
      <c r="L74" s="125"/>
      <c r="M74" s="125"/>
      <c r="N74" s="246"/>
      <c r="O74" s="125"/>
      <c r="P74" s="125"/>
      <c r="Q74" s="125"/>
      <c r="R74" s="125"/>
      <c r="S74" s="125"/>
      <c r="T74" s="125"/>
      <c r="U74" s="125"/>
      <c r="V74" s="125"/>
      <c r="W74" s="125"/>
      <c r="X74" s="18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77"/>
      <c r="BA74" s="125"/>
      <c r="BB74" s="125"/>
      <c r="BC74" s="125"/>
      <c r="BD74" s="125"/>
      <c r="BE74" s="125"/>
      <c r="BF74" s="125"/>
      <c r="BG74" s="125"/>
      <c r="BH74" s="125"/>
      <c r="BI74" s="125"/>
      <c r="BJ74" s="185"/>
      <c r="BK74" s="125"/>
      <c r="BL74" s="125"/>
      <c r="BM74" s="125"/>
      <c r="BN74" s="125"/>
      <c r="BO74" s="125"/>
      <c r="BP74" s="125"/>
      <c r="BQ74" s="125"/>
      <c r="BR74" s="125"/>
      <c r="BS74" s="177"/>
    </row>
    <row r="75" spans="12:71">
      <c r="L75" s="125"/>
      <c r="M75" s="125"/>
      <c r="N75" s="246"/>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77"/>
      <c r="BA75" s="125"/>
      <c r="BB75" s="125"/>
      <c r="BC75" s="125"/>
      <c r="BD75" s="125"/>
      <c r="BE75" s="125"/>
      <c r="BF75" s="125"/>
      <c r="BG75" s="125"/>
      <c r="BH75" s="125"/>
      <c r="BI75" s="125"/>
      <c r="BJ75" s="125"/>
      <c r="BK75" s="125"/>
      <c r="BL75" s="125"/>
      <c r="BM75" s="125"/>
      <c r="BN75" s="125"/>
      <c r="BO75" s="125"/>
      <c r="BP75" s="125"/>
      <c r="BQ75" s="125"/>
      <c r="BR75" s="125"/>
      <c r="BS75" s="177"/>
    </row>
    <row r="76" spans="12:71">
      <c r="L76" s="125"/>
      <c r="M76" s="125"/>
      <c r="N76" s="246"/>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77"/>
      <c r="BA76" s="125"/>
      <c r="BB76" s="125"/>
      <c r="BC76" s="125"/>
      <c r="BD76" s="125"/>
      <c r="BE76" s="125"/>
      <c r="BF76" s="125"/>
      <c r="BG76" s="125"/>
      <c r="BH76" s="125"/>
      <c r="BI76" s="125"/>
      <c r="BJ76" s="125"/>
      <c r="BK76" s="125"/>
      <c r="BL76" s="125"/>
      <c r="BM76" s="125"/>
      <c r="BN76" s="125"/>
      <c r="BO76" s="125"/>
      <c r="BP76" s="125"/>
      <c r="BQ76" s="125"/>
      <c r="BR76" s="125"/>
      <c r="BS76" s="177"/>
    </row>
    <row r="77" spans="12:71">
      <c r="L77" s="125"/>
      <c r="M77" s="125"/>
      <c r="N77" s="246"/>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77"/>
      <c r="BA77" s="125"/>
      <c r="BB77" s="125"/>
      <c r="BC77" s="125"/>
      <c r="BD77" s="125"/>
      <c r="BE77" s="125"/>
      <c r="BF77" s="125"/>
      <c r="BG77" s="125"/>
      <c r="BH77" s="125"/>
      <c r="BI77" s="125"/>
      <c r="BJ77" s="125"/>
      <c r="BK77" s="125"/>
      <c r="BL77" s="125"/>
      <c r="BM77" s="125"/>
      <c r="BN77" s="125"/>
      <c r="BO77" s="125"/>
      <c r="BP77" s="125"/>
      <c r="BQ77" s="125"/>
      <c r="BR77" s="125"/>
      <c r="BS77" s="177"/>
    </row>
    <row r="78" spans="12:71">
      <c r="L78" s="125"/>
      <c r="M78" s="125"/>
      <c r="N78" s="246"/>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77"/>
      <c r="BA78" s="125"/>
      <c r="BB78" s="125"/>
      <c r="BC78" s="125"/>
      <c r="BD78" s="125"/>
      <c r="BE78" s="125"/>
      <c r="BF78" s="125"/>
      <c r="BG78" s="125"/>
      <c r="BH78" s="125"/>
      <c r="BI78" s="125"/>
      <c r="BJ78" s="125"/>
      <c r="BK78" s="125"/>
      <c r="BL78" s="125"/>
      <c r="BM78" s="125"/>
      <c r="BN78" s="125"/>
      <c r="BO78" s="125"/>
      <c r="BP78" s="125"/>
      <c r="BQ78" s="125"/>
      <c r="BR78" s="125"/>
      <c r="BS78" s="177"/>
    </row>
    <row r="79" spans="12:71">
      <c r="L79" s="125"/>
      <c r="M79" s="125"/>
      <c r="N79" s="246"/>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77"/>
      <c r="BA79" s="125"/>
      <c r="BB79" s="125"/>
      <c r="BC79" s="125"/>
      <c r="BD79" s="125"/>
      <c r="BE79" s="125"/>
      <c r="BF79" s="125"/>
      <c r="BG79" s="125"/>
      <c r="BH79" s="125"/>
      <c r="BI79" s="125"/>
      <c r="BJ79" s="125"/>
      <c r="BK79" s="125"/>
      <c r="BL79" s="125"/>
      <c r="BM79" s="125"/>
      <c r="BN79" s="125"/>
      <c r="BO79" s="125"/>
      <c r="BP79" s="125"/>
      <c r="BQ79" s="125"/>
      <c r="BR79" s="125"/>
      <c r="BS79" s="177"/>
    </row>
    <row r="80" spans="12:71">
      <c r="L80" s="125"/>
      <c r="M80" s="125"/>
      <c r="N80" s="246"/>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77"/>
      <c r="BA80" s="125"/>
      <c r="BB80" s="125"/>
      <c r="BC80" s="125"/>
      <c r="BD80" s="125"/>
      <c r="BE80" s="125"/>
      <c r="BF80" s="125"/>
      <c r="BG80" s="125"/>
      <c r="BH80" s="125"/>
      <c r="BI80" s="125"/>
      <c r="BJ80" s="125"/>
      <c r="BK80" s="125"/>
      <c r="BL80" s="125"/>
      <c r="BM80" s="125"/>
      <c r="BN80" s="125"/>
      <c r="BO80" s="125"/>
      <c r="BP80" s="125"/>
      <c r="BQ80" s="125"/>
      <c r="BR80" s="125"/>
      <c r="BS80" s="177"/>
    </row>
    <row r="81" spans="12:71">
      <c r="L81" s="125"/>
      <c r="M81" s="125"/>
      <c r="N81" s="246"/>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77"/>
      <c r="BA81" s="125"/>
      <c r="BB81" s="125"/>
      <c r="BC81" s="125"/>
      <c r="BD81" s="125"/>
      <c r="BE81" s="125"/>
      <c r="BF81" s="125"/>
      <c r="BG81" s="125"/>
      <c r="BH81" s="125"/>
      <c r="BI81" s="125"/>
      <c r="BJ81" s="125"/>
      <c r="BK81" s="125"/>
      <c r="BL81" s="125"/>
      <c r="BM81" s="125"/>
      <c r="BN81" s="125"/>
      <c r="BO81" s="125"/>
      <c r="BP81" s="125"/>
      <c r="BQ81" s="125"/>
      <c r="BR81" s="125"/>
      <c r="BS81" s="177"/>
    </row>
    <row r="82" spans="12:71">
      <c r="L82" s="125"/>
      <c r="M82" s="125"/>
      <c r="N82" s="246"/>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77"/>
      <c r="BA82" s="125"/>
      <c r="BB82" s="125"/>
      <c r="BC82" s="125"/>
      <c r="BD82" s="125"/>
      <c r="BE82" s="125"/>
      <c r="BF82" s="125"/>
      <c r="BG82" s="125"/>
      <c r="BH82" s="125"/>
      <c r="BI82" s="125"/>
      <c r="BJ82" s="125"/>
      <c r="BK82" s="125"/>
      <c r="BL82" s="125"/>
      <c r="BM82" s="125"/>
      <c r="BN82" s="125"/>
      <c r="BO82" s="125"/>
      <c r="BP82" s="125"/>
      <c r="BQ82" s="125"/>
      <c r="BR82" s="125"/>
      <c r="BS82" s="177"/>
    </row>
    <row r="83" spans="12:71">
      <c r="L83" s="125"/>
      <c r="M83" s="125"/>
      <c r="N83" s="246"/>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77"/>
      <c r="BA83" s="125"/>
      <c r="BB83" s="125"/>
      <c r="BC83" s="125"/>
      <c r="BD83" s="125"/>
      <c r="BE83" s="125"/>
      <c r="BF83" s="125"/>
      <c r="BG83" s="125"/>
      <c r="BH83" s="125"/>
      <c r="BI83" s="125"/>
      <c r="BJ83" s="125"/>
      <c r="BK83" s="125"/>
      <c r="BL83" s="125"/>
      <c r="BM83" s="125"/>
      <c r="BN83" s="125"/>
      <c r="BO83" s="125"/>
      <c r="BP83" s="125"/>
      <c r="BQ83" s="125"/>
      <c r="BR83" s="125"/>
      <c r="BS83" s="177"/>
    </row>
    <row r="84" spans="12:71">
      <c r="L84" s="125"/>
      <c r="M84" s="125"/>
      <c r="N84" s="246"/>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77"/>
      <c r="BA84" s="125"/>
      <c r="BB84" s="125"/>
      <c r="BC84" s="125"/>
      <c r="BD84" s="125"/>
      <c r="BE84" s="125"/>
      <c r="BF84" s="125"/>
      <c r="BG84" s="125"/>
      <c r="BH84" s="125"/>
      <c r="BI84" s="125"/>
      <c r="BJ84" s="125"/>
      <c r="BK84" s="125"/>
      <c r="BL84" s="125"/>
      <c r="BM84" s="125"/>
      <c r="BN84" s="125"/>
      <c r="BO84" s="125"/>
      <c r="BP84" s="125"/>
      <c r="BQ84" s="125"/>
      <c r="BR84" s="125"/>
      <c r="BS84" s="177"/>
    </row>
    <row r="85" spans="12:71">
      <c r="L85" s="125"/>
      <c r="M85" s="125"/>
      <c r="N85" s="246"/>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77"/>
      <c r="BA85" s="125"/>
      <c r="BB85" s="125"/>
      <c r="BC85" s="125"/>
      <c r="BD85" s="125"/>
      <c r="BE85" s="125"/>
      <c r="BF85" s="125"/>
      <c r="BG85" s="125"/>
      <c r="BH85" s="125"/>
      <c r="BI85" s="125"/>
      <c r="BJ85" s="125"/>
      <c r="BK85" s="125"/>
      <c r="BL85" s="125"/>
      <c r="BM85" s="125"/>
      <c r="BN85" s="125"/>
      <c r="BO85" s="125"/>
      <c r="BP85" s="125"/>
      <c r="BQ85" s="125"/>
      <c r="BR85" s="125"/>
      <c r="BS85" s="177"/>
    </row>
    <row r="86" spans="12:71">
      <c r="L86" s="125"/>
      <c r="M86" s="125"/>
      <c r="N86" s="246"/>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77"/>
      <c r="BA86" s="125"/>
      <c r="BB86" s="125"/>
      <c r="BC86" s="125"/>
      <c r="BD86" s="125"/>
      <c r="BE86" s="125"/>
      <c r="BF86" s="125"/>
      <c r="BG86" s="125"/>
      <c r="BH86" s="125"/>
      <c r="BI86" s="125"/>
      <c r="BJ86" s="125"/>
      <c r="BK86" s="125"/>
      <c r="BL86" s="125"/>
      <c r="BM86" s="125"/>
      <c r="BN86" s="125"/>
      <c r="BO86" s="125"/>
      <c r="BP86" s="125"/>
      <c r="BQ86" s="125"/>
      <c r="BR86" s="125"/>
      <c r="BS86" s="177"/>
    </row>
    <row r="87" spans="12:71">
      <c r="L87" s="125"/>
      <c r="M87" s="125"/>
      <c r="N87" s="246"/>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77"/>
      <c r="BA87" s="125"/>
      <c r="BB87" s="125"/>
      <c r="BC87" s="125"/>
      <c r="BD87" s="125"/>
      <c r="BE87" s="125"/>
      <c r="BF87" s="125"/>
      <c r="BG87" s="125"/>
      <c r="BH87" s="125"/>
      <c r="BI87" s="125"/>
      <c r="BJ87" s="125"/>
      <c r="BK87" s="125"/>
      <c r="BL87" s="125"/>
      <c r="BM87" s="125"/>
      <c r="BN87" s="125"/>
      <c r="BO87" s="125"/>
      <c r="BP87" s="125"/>
      <c r="BQ87" s="125"/>
      <c r="BR87" s="125"/>
      <c r="BS87" s="177"/>
    </row>
    <row r="88" spans="12:71">
      <c r="L88" s="125"/>
      <c r="M88" s="125"/>
      <c r="N88" s="246"/>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77"/>
      <c r="BA88" s="125"/>
      <c r="BB88" s="125"/>
      <c r="BC88" s="125"/>
      <c r="BD88" s="125"/>
      <c r="BE88" s="125"/>
      <c r="BF88" s="125"/>
      <c r="BG88" s="125"/>
      <c r="BH88" s="125"/>
      <c r="BI88" s="125"/>
      <c r="BJ88" s="125"/>
      <c r="BK88" s="125"/>
      <c r="BL88" s="125"/>
      <c r="BM88" s="125"/>
      <c r="BN88" s="125"/>
      <c r="BO88" s="125"/>
      <c r="BP88" s="125"/>
      <c r="BQ88" s="125"/>
      <c r="BR88" s="125"/>
      <c r="BS88" s="177"/>
    </row>
    <row r="89" spans="12:71">
      <c r="L89" s="125"/>
      <c r="M89" s="125"/>
      <c r="N89" s="246"/>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77"/>
      <c r="BA89" s="125"/>
      <c r="BB89" s="125"/>
      <c r="BC89" s="125"/>
      <c r="BD89" s="125"/>
      <c r="BE89" s="125"/>
      <c r="BF89" s="125"/>
      <c r="BG89" s="125"/>
      <c r="BH89" s="125"/>
      <c r="BI89" s="125"/>
      <c r="BJ89" s="125"/>
      <c r="BK89" s="125"/>
      <c r="BL89" s="125"/>
      <c r="BM89" s="125"/>
      <c r="BN89" s="125"/>
      <c r="BO89" s="125"/>
      <c r="BP89" s="125"/>
      <c r="BQ89" s="125"/>
      <c r="BR89" s="125"/>
      <c r="BS89" s="177"/>
    </row>
    <row r="90" spans="12:71">
      <c r="L90" s="125"/>
      <c r="M90" s="125"/>
      <c r="N90" s="246"/>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77"/>
      <c r="BA90" s="125"/>
      <c r="BB90" s="125"/>
      <c r="BC90" s="125"/>
      <c r="BD90" s="125"/>
      <c r="BE90" s="125"/>
      <c r="BF90" s="125"/>
      <c r="BG90" s="125"/>
      <c r="BH90" s="125"/>
      <c r="BI90" s="125"/>
      <c r="BJ90" s="125"/>
      <c r="BK90" s="125"/>
      <c r="BL90" s="125"/>
      <c r="BM90" s="125"/>
      <c r="BN90" s="125"/>
      <c r="BO90" s="125"/>
      <c r="BP90" s="125"/>
      <c r="BQ90" s="125"/>
      <c r="BR90" s="125"/>
      <c r="BS90" s="177"/>
    </row>
    <row r="91" spans="12:71">
      <c r="L91" s="125"/>
      <c r="M91" s="125"/>
      <c r="N91" s="246"/>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77"/>
      <c r="BA91" s="125"/>
      <c r="BB91" s="125"/>
      <c r="BC91" s="125"/>
      <c r="BD91" s="125"/>
      <c r="BE91" s="125"/>
      <c r="BF91" s="125"/>
      <c r="BG91" s="125"/>
      <c r="BH91" s="125"/>
      <c r="BI91" s="125"/>
      <c r="BJ91" s="125"/>
      <c r="BK91" s="125"/>
      <c r="BL91" s="125"/>
      <c r="BM91" s="125"/>
      <c r="BN91" s="125"/>
      <c r="BO91" s="125"/>
      <c r="BP91" s="125"/>
      <c r="BQ91" s="125"/>
      <c r="BR91" s="125"/>
      <c r="BS91" s="177"/>
    </row>
    <row r="92" spans="12:71">
      <c r="L92" s="125"/>
      <c r="M92" s="125"/>
      <c r="N92" s="246"/>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77"/>
      <c r="BA92" s="125"/>
      <c r="BB92" s="125"/>
      <c r="BC92" s="125"/>
      <c r="BD92" s="125"/>
      <c r="BE92" s="125"/>
      <c r="BF92" s="125"/>
      <c r="BG92" s="125"/>
      <c r="BH92" s="125"/>
      <c r="BI92" s="125"/>
      <c r="BJ92" s="125"/>
      <c r="BK92" s="125"/>
      <c r="BL92" s="125"/>
      <c r="BM92" s="125"/>
      <c r="BN92" s="125"/>
      <c r="BO92" s="125"/>
      <c r="BP92" s="125"/>
      <c r="BQ92" s="125"/>
      <c r="BR92" s="125"/>
      <c r="BS92" s="177"/>
    </row>
    <row r="93" spans="12:71">
      <c r="L93" s="125"/>
      <c r="M93" s="125"/>
      <c r="N93" s="246"/>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77"/>
      <c r="BA93" s="125"/>
      <c r="BB93" s="125"/>
      <c r="BC93" s="125"/>
      <c r="BD93" s="125"/>
      <c r="BE93" s="125"/>
      <c r="BF93" s="125"/>
      <c r="BG93" s="125"/>
      <c r="BH93" s="125"/>
      <c r="BI93" s="125"/>
      <c r="BJ93" s="125"/>
      <c r="BK93" s="125"/>
      <c r="BL93" s="125"/>
      <c r="BM93" s="125"/>
      <c r="BN93" s="125"/>
      <c r="BO93" s="125"/>
      <c r="BP93" s="125"/>
      <c r="BQ93" s="125"/>
      <c r="BR93" s="125"/>
      <c r="BS93" s="177"/>
    </row>
    <row r="94" spans="12:71">
      <c r="L94" s="125"/>
      <c r="M94" s="125"/>
      <c r="N94" s="246"/>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77"/>
      <c r="BA94" s="125"/>
      <c r="BB94" s="125"/>
      <c r="BC94" s="125"/>
      <c r="BD94" s="125"/>
      <c r="BE94" s="125"/>
      <c r="BF94" s="125"/>
      <c r="BG94" s="125"/>
      <c r="BH94" s="125"/>
      <c r="BI94" s="125"/>
      <c r="BJ94" s="125"/>
      <c r="BK94" s="125"/>
      <c r="BL94" s="125"/>
      <c r="BM94" s="125"/>
      <c r="BN94" s="125"/>
      <c r="BO94" s="125"/>
      <c r="BP94" s="125"/>
      <c r="BQ94" s="125"/>
      <c r="BR94" s="125"/>
      <c r="BS94" s="177"/>
    </row>
    <row r="95" spans="12:71">
      <c r="L95" s="125"/>
      <c r="M95" s="125"/>
      <c r="N95" s="246"/>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77"/>
      <c r="BA95" s="125"/>
      <c r="BB95" s="125"/>
      <c r="BC95" s="125"/>
      <c r="BD95" s="125"/>
      <c r="BE95" s="125"/>
      <c r="BF95" s="125"/>
      <c r="BG95" s="125"/>
      <c r="BH95" s="125"/>
      <c r="BI95" s="125"/>
      <c r="BJ95" s="125"/>
      <c r="BK95" s="125"/>
      <c r="BL95" s="125"/>
      <c r="BM95" s="125"/>
      <c r="BN95" s="125"/>
      <c r="BO95" s="125"/>
      <c r="BP95" s="125"/>
      <c r="BQ95" s="125"/>
      <c r="BR95" s="125"/>
      <c r="BS95" s="177"/>
    </row>
  </sheetData>
  <sortState xmlns:xlrd2="http://schemas.microsoft.com/office/spreadsheetml/2017/richdata2" ref="A2:BT60">
    <sortCondition ref="A2"/>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E76"/>
  <sheetViews>
    <sheetView tabSelected="1" zoomScale="130" zoomScaleNormal="130" workbookViewId="0">
      <selection activeCell="F60" sqref="F60"/>
    </sheetView>
  </sheetViews>
  <sheetFormatPr baseColWidth="10" defaultRowHeight="13"/>
  <cols>
    <col min="1" max="4" width="11.5" style="307" customWidth="1"/>
    <col min="5" max="5" width="13.33203125" style="307" customWidth="1"/>
    <col min="6" max="6" width="13" style="307" customWidth="1"/>
    <col min="7" max="36" width="4.6640625" style="307" customWidth="1"/>
    <col min="37" max="38" width="4.6640625" style="334" customWidth="1"/>
    <col min="40" max="40" width="24.1640625" style="307" customWidth="1"/>
    <col min="41" max="41" width="19.5" style="307" customWidth="1"/>
    <col min="42" max="42" width="14.6640625" style="307" bestFit="1" customWidth="1"/>
    <col min="43" max="43" width="5.5" style="307" customWidth="1"/>
    <col min="44" max="45" width="4.1640625" style="307" customWidth="1"/>
    <col min="46" max="46" width="5.83203125" style="307" customWidth="1"/>
    <col min="47" max="47" width="4.1640625" style="307" customWidth="1"/>
    <col min="48" max="48" width="5.5" style="307" customWidth="1"/>
    <col min="49" max="50" width="4.1640625" style="307" customWidth="1"/>
    <col min="51" max="51" width="5.5" style="307" customWidth="1"/>
    <col min="52" max="52" width="4.1640625" style="307" customWidth="1"/>
    <col min="53" max="53" width="5.5" style="307" customWidth="1"/>
    <col min="54" max="54" width="6.1640625" style="307" customWidth="1"/>
    <col min="55" max="55" width="6" style="307" customWidth="1"/>
    <col min="56" max="57" width="5.33203125" style="307" customWidth="1"/>
  </cols>
  <sheetData>
    <row r="1" spans="1:57" ht="177" customHeight="1">
      <c r="A1" s="343" t="s">
        <v>0</v>
      </c>
      <c r="B1" s="316" t="s">
        <v>374</v>
      </c>
      <c r="C1" s="316" t="s">
        <v>375</v>
      </c>
      <c r="D1" s="316" t="s">
        <v>344</v>
      </c>
      <c r="E1" s="317" t="s">
        <v>377</v>
      </c>
      <c r="F1" s="316" t="s">
        <v>378</v>
      </c>
      <c r="G1" s="318" t="s">
        <v>215</v>
      </c>
      <c r="H1" s="318" t="s">
        <v>216</v>
      </c>
      <c r="I1" s="318" t="s">
        <v>217</v>
      </c>
      <c r="J1" s="318" t="s">
        <v>218</v>
      </c>
      <c r="K1" s="318" t="s">
        <v>219</v>
      </c>
      <c r="L1" s="318" t="s">
        <v>357</v>
      </c>
      <c r="M1" s="318" t="s">
        <v>222</v>
      </c>
      <c r="N1" s="318" t="s">
        <v>223</v>
      </c>
      <c r="O1" s="318" t="s">
        <v>224</v>
      </c>
      <c r="P1" s="318" t="s">
        <v>225</v>
      </c>
      <c r="Q1" s="318" t="s">
        <v>226</v>
      </c>
      <c r="R1" s="318" t="s">
        <v>227</v>
      </c>
      <c r="S1" s="318" t="s">
        <v>228</v>
      </c>
      <c r="T1" s="318" t="s">
        <v>229</v>
      </c>
      <c r="U1" s="318" t="s">
        <v>230</v>
      </c>
      <c r="V1" s="318" t="s">
        <v>231</v>
      </c>
      <c r="W1" s="318" t="s">
        <v>232</v>
      </c>
      <c r="X1" s="318" t="s">
        <v>233</v>
      </c>
      <c r="Y1" s="318" t="s">
        <v>239</v>
      </c>
      <c r="Z1" s="318" t="s">
        <v>240</v>
      </c>
      <c r="AA1" s="318" t="s">
        <v>241</v>
      </c>
      <c r="AB1" s="318" t="s">
        <v>242</v>
      </c>
      <c r="AC1" s="318" t="s">
        <v>243</v>
      </c>
      <c r="AD1" s="318" t="s">
        <v>244</v>
      </c>
      <c r="AE1" s="318" t="s">
        <v>245</v>
      </c>
      <c r="AF1" s="318" t="s">
        <v>246</v>
      </c>
      <c r="AG1" s="318" t="s">
        <v>247</v>
      </c>
      <c r="AH1" s="318" t="s">
        <v>358</v>
      </c>
      <c r="AI1" s="318" t="s">
        <v>359</v>
      </c>
      <c r="AJ1" s="318" t="s">
        <v>360</v>
      </c>
      <c r="AK1" s="342" t="s">
        <v>362</v>
      </c>
      <c r="AL1" s="342" t="s">
        <v>363</v>
      </c>
      <c r="AM1" s="321" t="s">
        <v>287</v>
      </c>
      <c r="AN1" s="328" t="s">
        <v>381</v>
      </c>
      <c r="AO1" s="328" t="s">
        <v>382</v>
      </c>
      <c r="AP1" s="330" t="s">
        <v>383</v>
      </c>
      <c r="AQ1" s="321" t="s">
        <v>269</v>
      </c>
      <c r="AR1" s="321" t="s">
        <v>270</v>
      </c>
      <c r="AS1" s="321" t="s">
        <v>271</v>
      </c>
      <c r="AT1" s="321" t="s">
        <v>272</v>
      </c>
      <c r="AU1" s="321" t="s">
        <v>273</v>
      </c>
      <c r="AV1" s="321" t="s">
        <v>274</v>
      </c>
      <c r="AW1" s="321" t="s">
        <v>275</v>
      </c>
      <c r="AX1" s="321" t="s">
        <v>276</v>
      </c>
      <c r="AY1" s="321" t="s">
        <v>277</v>
      </c>
      <c r="AZ1" s="321" t="s">
        <v>278</v>
      </c>
      <c r="BA1" s="321" t="s">
        <v>280</v>
      </c>
      <c r="BB1" s="321" t="s">
        <v>281</v>
      </c>
      <c r="BC1" s="321" t="s">
        <v>282</v>
      </c>
      <c r="BD1" s="321" t="s">
        <v>283</v>
      </c>
      <c r="BE1" s="321" t="s">
        <v>284</v>
      </c>
    </row>
    <row r="2" spans="1:57">
      <c r="A2" s="306">
        <v>103</v>
      </c>
      <c r="B2" s="794">
        <v>50</v>
      </c>
      <c r="C2" s="68">
        <v>4000</v>
      </c>
      <c r="D2" s="12">
        <v>200</v>
      </c>
      <c r="E2" s="795">
        <v>12500</v>
      </c>
      <c r="F2" s="796">
        <v>12500</v>
      </c>
      <c r="G2" s="111">
        <v>2</v>
      </c>
      <c r="H2" s="111">
        <v>2</v>
      </c>
      <c r="I2" s="111">
        <v>2</v>
      </c>
      <c r="J2" s="111">
        <v>2</v>
      </c>
      <c r="K2" s="111">
        <v>2</v>
      </c>
      <c r="L2" s="111">
        <v>2</v>
      </c>
      <c r="M2" s="111">
        <v>2</v>
      </c>
      <c r="N2" s="111">
        <v>2</v>
      </c>
      <c r="O2" s="111">
        <v>2</v>
      </c>
      <c r="P2" s="111">
        <v>2</v>
      </c>
      <c r="Q2" s="111">
        <v>99</v>
      </c>
      <c r="R2" s="111">
        <v>99</v>
      </c>
      <c r="S2" s="111">
        <v>1</v>
      </c>
      <c r="T2" s="111">
        <v>0</v>
      </c>
      <c r="U2" s="111">
        <v>3</v>
      </c>
      <c r="V2" s="111">
        <v>99</v>
      </c>
      <c r="W2" s="111">
        <v>3</v>
      </c>
      <c r="X2" s="111">
        <v>3</v>
      </c>
      <c r="Y2" s="111">
        <v>3</v>
      </c>
      <c r="Z2" s="111">
        <v>3</v>
      </c>
      <c r="AA2" s="111">
        <v>3</v>
      </c>
      <c r="AB2" s="111">
        <v>3</v>
      </c>
      <c r="AC2" s="111">
        <v>3</v>
      </c>
      <c r="AD2" s="111">
        <v>4</v>
      </c>
      <c r="AE2" s="111">
        <v>3</v>
      </c>
      <c r="AF2" s="111">
        <v>3</v>
      </c>
      <c r="AG2" s="111">
        <v>4</v>
      </c>
      <c r="AH2" s="111">
        <v>4</v>
      </c>
      <c r="AI2" s="111">
        <v>4</v>
      </c>
      <c r="AJ2" s="111">
        <v>4</v>
      </c>
      <c r="AK2" s="797" t="s">
        <v>379</v>
      </c>
      <c r="AL2" s="797" t="s">
        <v>379</v>
      </c>
      <c r="AM2" s="321"/>
      <c r="AN2" s="308">
        <v>6</v>
      </c>
      <c r="AO2" s="308">
        <v>100</v>
      </c>
      <c r="AP2" s="332">
        <v>0</v>
      </c>
      <c r="AQ2" s="308">
        <v>2</v>
      </c>
      <c r="AR2" s="308">
        <v>2</v>
      </c>
      <c r="AS2" s="308">
        <v>0</v>
      </c>
      <c r="AT2" s="308">
        <v>0</v>
      </c>
      <c r="AU2" s="308">
        <v>2</v>
      </c>
      <c r="AV2" s="308">
        <v>0</v>
      </c>
      <c r="AW2" s="308">
        <v>0</v>
      </c>
      <c r="AX2" s="308">
        <v>2</v>
      </c>
      <c r="AY2" s="308">
        <v>3</v>
      </c>
      <c r="AZ2" s="308">
        <v>3</v>
      </c>
      <c r="BA2" s="308">
        <v>3</v>
      </c>
      <c r="BB2" s="308">
        <v>3</v>
      </c>
      <c r="BC2" s="308">
        <v>1</v>
      </c>
      <c r="BD2" s="308">
        <v>3</v>
      </c>
      <c r="BE2" s="308">
        <v>4</v>
      </c>
    </row>
    <row r="3" spans="1:57">
      <c r="A3" s="306">
        <v>104</v>
      </c>
      <c r="B3" s="794">
        <v>35</v>
      </c>
      <c r="C3" s="68">
        <v>5787</v>
      </c>
      <c r="D3" s="12">
        <v>166</v>
      </c>
      <c r="E3" s="795">
        <v>10000</v>
      </c>
      <c r="F3" s="796">
        <v>7000</v>
      </c>
      <c r="G3" s="111">
        <v>3</v>
      </c>
      <c r="H3" s="111">
        <v>3</v>
      </c>
      <c r="I3" s="111">
        <v>3</v>
      </c>
      <c r="J3" s="111">
        <v>2</v>
      </c>
      <c r="K3" s="111">
        <v>2</v>
      </c>
      <c r="L3" s="111">
        <v>3</v>
      </c>
      <c r="M3" s="111">
        <v>2</v>
      </c>
      <c r="N3" s="111">
        <v>3</v>
      </c>
      <c r="O3" s="111">
        <v>3</v>
      </c>
      <c r="P3" s="111">
        <v>3</v>
      </c>
      <c r="Q3" s="111">
        <v>3</v>
      </c>
      <c r="R3" s="111">
        <v>2</v>
      </c>
      <c r="S3" s="111">
        <v>3</v>
      </c>
      <c r="T3" s="111">
        <v>3</v>
      </c>
      <c r="U3" s="111">
        <v>3</v>
      </c>
      <c r="V3" s="111">
        <v>3</v>
      </c>
      <c r="W3" s="111">
        <v>3</v>
      </c>
      <c r="X3" s="111">
        <v>3</v>
      </c>
      <c r="Y3" s="111">
        <v>3</v>
      </c>
      <c r="Z3" s="111">
        <v>3</v>
      </c>
      <c r="AA3" s="111">
        <v>3</v>
      </c>
      <c r="AB3" s="111">
        <v>3</v>
      </c>
      <c r="AC3" s="111">
        <v>4</v>
      </c>
      <c r="AD3" s="111">
        <v>4</v>
      </c>
      <c r="AE3" s="111">
        <v>4</v>
      </c>
      <c r="AF3" s="111">
        <v>3</v>
      </c>
      <c r="AG3" s="111">
        <v>3</v>
      </c>
      <c r="AH3" s="111">
        <v>4</v>
      </c>
      <c r="AI3" s="111">
        <v>4</v>
      </c>
      <c r="AJ3" s="111">
        <v>4</v>
      </c>
      <c r="AK3" s="797" t="s">
        <v>379</v>
      </c>
      <c r="AL3" s="797" t="s">
        <v>379</v>
      </c>
      <c r="AM3" s="321"/>
      <c r="AN3" s="308">
        <v>5</v>
      </c>
      <c r="AO3" s="308">
        <v>45</v>
      </c>
      <c r="AP3" s="331">
        <v>3020</v>
      </c>
      <c r="AQ3" s="308">
        <v>3</v>
      </c>
      <c r="AR3" s="308">
        <v>2</v>
      </c>
      <c r="AS3" s="308">
        <v>1</v>
      </c>
      <c r="AT3" s="308">
        <v>0</v>
      </c>
      <c r="AU3" s="308">
        <v>99</v>
      </c>
      <c r="AV3" s="308">
        <v>4</v>
      </c>
      <c r="AW3" s="308">
        <v>2</v>
      </c>
      <c r="AX3" s="308">
        <v>2</v>
      </c>
      <c r="AY3" s="308">
        <v>3</v>
      </c>
      <c r="AZ3" s="308">
        <v>2</v>
      </c>
      <c r="BA3" s="308">
        <v>4</v>
      </c>
      <c r="BB3" s="308">
        <v>3</v>
      </c>
      <c r="BC3" s="308">
        <v>3</v>
      </c>
      <c r="BD3" s="308">
        <v>4</v>
      </c>
      <c r="BE3" s="308"/>
    </row>
    <row r="4" spans="1:57">
      <c r="A4" s="306">
        <v>105</v>
      </c>
      <c r="B4" s="794">
        <v>75</v>
      </c>
      <c r="C4" s="68">
        <v>4000</v>
      </c>
      <c r="D4" s="12">
        <v>240</v>
      </c>
      <c r="E4" s="795">
        <v>15440</v>
      </c>
      <c r="F4" s="798">
        <v>15440</v>
      </c>
      <c r="G4" s="111">
        <v>3</v>
      </c>
      <c r="H4" s="111">
        <v>3</v>
      </c>
      <c r="I4" s="111">
        <v>4</v>
      </c>
      <c r="J4" s="111">
        <v>3</v>
      </c>
      <c r="K4" s="111">
        <v>3</v>
      </c>
      <c r="L4" s="111">
        <v>4</v>
      </c>
      <c r="M4" s="111">
        <v>2</v>
      </c>
      <c r="N4" s="111">
        <v>3</v>
      </c>
      <c r="O4" s="111">
        <v>2</v>
      </c>
      <c r="P4" s="111">
        <v>2</v>
      </c>
      <c r="Q4" s="111">
        <v>99</v>
      </c>
      <c r="R4" s="111">
        <v>2</v>
      </c>
      <c r="S4" s="111">
        <v>2</v>
      </c>
      <c r="T4" s="111">
        <v>99</v>
      </c>
      <c r="U4" s="111">
        <v>3</v>
      </c>
      <c r="V4" s="111">
        <v>99</v>
      </c>
      <c r="W4" s="111">
        <v>3</v>
      </c>
      <c r="X4" s="111">
        <v>3</v>
      </c>
      <c r="Y4" s="111">
        <v>2</v>
      </c>
      <c r="Z4" s="111">
        <v>3</v>
      </c>
      <c r="AA4" s="111">
        <v>2</v>
      </c>
      <c r="AB4" s="111">
        <v>3</v>
      </c>
      <c r="AC4" s="111">
        <v>99</v>
      </c>
      <c r="AD4" s="111">
        <v>3</v>
      </c>
      <c r="AE4" s="111">
        <v>2</v>
      </c>
      <c r="AF4" s="111">
        <v>1</v>
      </c>
      <c r="AG4" s="111">
        <v>3</v>
      </c>
      <c r="AH4" s="111">
        <v>4</v>
      </c>
      <c r="AI4" s="111">
        <v>4</v>
      </c>
      <c r="AJ4" s="111">
        <v>4</v>
      </c>
      <c r="AK4" s="797" t="s">
        <v>379</v>
      </c>
      <c r="AL4" s="797" t="s">
        <v>379</v>
      </c>
      <c r="AM4" s="321"/>
      <c r="AN4" s="323">
        <v>1</v>
      </c>
      <c r="AO4" s="323">
        <v>12</v>
      </c>
      <c r="AP4" s="331">
        <v>3000</v>
      </c>
      <c r="AQ4" s="323">
        <v>4</v>
      </c>
      <c r="AR4" s="323">
        <v>4</v>
      </c>
      <c r="AS4" s="323">
        <v>2</v>
      </c>
      <c r="AT4" s="323">
        <v>2</v>
      </c>
      <c r="AU4" s="323">
        <v>1</v>
      </c>
      <c r="AV4" s="323">
        <v>3</v>
      </c>
      <c r="AW4" s="323">
        <v>2</v>
      </c>
      <c r="AX4" s="323">
        <v>2</v>
      </c>
      <c r="AY4" s="323">
        <v>2</v>
      </c>
      <c r="AZ4" s="323">
        <v>2</v>
      </c>
      <c r="BA4" s="323">
        <v>1</v>
      </c>
      <c r="BB4" s="323">
        <v>2</v>
      </c>
      <c r="BC4" s="323">
        <v>2</v>
      </c>
      <c r="BD4" s="323">
        <v>2</v>
      </c>
      <c r="BE4" s="323"/>
    </row>
    <row r="5" spans="1:57">
      <c r="A5" s="306">
        <v>106</v>
      </c>
      <c r="B5" s="794">
        <v>15</v>
      </c>
      <c r="C5" s="68">
        <v>2000</v>
      </c>
      <c r="D5" s="12">
        <v>200</v>
      </c>
      <c r="E5" s="795">
        <v>4800</v>
      </c>
      <c r="F5" s="796">
        <v>3600</v>
      </c>
      <c r="G5" s="111">
        <v>2</v>
      </c>
      <c r="H5" s="111">
        <v>3</v>
      </c>
      <c r="I5" s="111">
        <v>3</v>
      </c>
      <c r="J5" s="111">
        <v>2</v>
      </c>
      <c r="K5" s="111">
        <v>1</v>
      </c>
      <c r="L5" s="111">
        <v>2</v>
      </c>
      <c r="M5" s="111">
        <v>1</v>
      </c>
      <c r="N5" s="111">
        <v>3</v>
      </c>
      <c r="O5" s="111">
        <v>2</v>
      </c>
      <c r="P5" s="111">
        <v>3</v>
      </c>
      <c r="Q5" s="111">
        <v>2</v>
      </c>
      <c r="R5" s="111">
        <v>2</v>
      </c>
      <c r="S5" s="111">
        <v>2</v>
      </c>
      <c r="T5" s="111">
        <v>99</v>
      </c>
      <c r="U5" s="111">
        <v>3</v>
      </c>
      <c r="V5" s="111">
        <v>99</v>
      </c>
      <c r="W5" s="111">
        <v>3</v>
      </c>
      <c r="X5" s="111">
        <v>2</v>
      </c>
      <c r="Y5" s="111">
        <v>3</v>
      </c>
      <c r="Z5" s="111">
        <v>3</v>
      </c>
      <c r="AA5" s="111">
        <v>3</v>
      </c>
      <c r="AB5" s="111">
        <v>2</v>
      </c>
      <c r="AC5" s="111">
        <v>4</v>
      </c>
      <c r="AD5" s="111">
        <v>3</v>
      </c>
      <c r="AE5" s="111">
        <v>3</v>
      </c>
      <c r="AF5" s="111">
        <v>2</v>
      </c>
      <c r="AG5" s="111">
        <v>4</v>
      </c>
      <c r="AH5" s="111">
        <v>3</v>
      </c>
      <c r="AI5" s="111">
        <v>3</v>
      </c>
      <c r="AJ5" s="111">
        <v>4</v>
      </c>
      <c r="AK5" s="797" t="s">
        <v>379</v>
      </c>
      <c r="AL5" s="797" t="s">
        <v>379</v>
      </c>
      <c r="AM5" s="321"/>
      <c r="AN5" s="308">
        <v>4</v>
      </c>
      <c r="AO5" s="308">
        <v>65</v>
      </c>
      <c r="AP5" s="332">
        <v>1600</v>
      </c>
      <c r="AQ5" s="308">
        <v>3</v>
      </c>
      <c r="AR5" s="308">
        <v>1</v>
      </c>
      <c r="AS5" s="308">
        <v>1</v>
      </c>
      <c r="AT5" s="308">
        <v>1</v>
      </c>
      <c r="AU5" s="308">
        <v>2</v>
      </c>
      <c r="AV5" s="308">
        <v>1</v>
      </c>
      <c r="AW5" s="308">
        <v>1</v>
      </c>
      <c r="AX5" s="308">
        <v>3</v>
      </c>
      <c r="AY5" s="308">
        <v>3</v>
      </c>
      <c r="AZ5" s="308">
        <v>2</v>
      </c>
      <c r="BA5" s="308">
        <v>2</v>
      </c>
      <c r="BB5" s="308">
        <v>1</v>
      </c>
      <c r="BC5" s="308">
        <v>3</v>
      </c>
      <c r="BD5" s="308">
        <v>3</v>
      </c>
      <c r="BE5" s="308"/>
    </row>
    <row r="6" spans="1:57">
      <c r="A6" s="306">
        <v>108</v>
      </c>
      <c r="B6" s="794">
        <v>115</v>
      </c>
      <c r="C6" s="799">
        <v>18000</v>
      </c>
      <c r="D6" s="800">
        <v>235</v>
      </c>
      <c r="E6" s="801">
        <v>61571.61</v>
      </c>
      <c r="F6" s="796">
        <v>6000</v>
      </c>
      <c r="G6" s="111">
        <v>4</v>
      </c>
      <c r="H6" s="111">
        <v>3</v>
      </c>
      <c r="I6" s="111">
        <v>3</v>
      </c>
      <c r="J6" s="111">
        <v>3</v>
      </c>
      <c r="K6" s="111">
        <v>3</v>
      </c>
      <c r="L6" s="111">
        <v>3</v>
      </c>
      <c r="M6" s="111">
        <v>3</v>
      </c>
      <c r="N6" s="111">
        <v>3</v>
      </c>
      <c r="O6" s="111">
        <v>2</v>
      </c>
      <c r="P6" s="111">
        <v>4</v>
      </c>
      <c r="Q6" s="111">
        <v>2</v>
      </c>
      <c r="R6" s="111">
        <v>2</v>
      </c>
      <c r="S6" s="111">
        <v>2</v>
      </c>
      <c r="T6" s="111">
        <v>2</v>
      </c>
      <c r="U6" s="111">
        <v>3</v>
      </c>
      <c r="V6" s="111">
        <v>3</v>
      </c>
      <c r="W6" s="111">
        <v>3</v>
      </c>
      <c r="X6" s="111">
        <v>3</v>
      </c>
      <c r="Y6" s="111">
        <v>3</v>
      </c>
      <c r="Z6" s="111">
        <v>3</v>
      </c>
      <c r="AA6" s="111">
        <v>2</v>
      </c>
      <c r="AB6" s="111">
        <v>2</v>
      </c>
      <c r="AC6" s="111">
        <v>3</v>
      </c>
      <c r="AD6" s="111">
        <v>4</v>
      </c>
      <c r="AE6" s="111">
        <v>4</v>
      </c>
      <c r="AF6" s="111">
        <v>4</v>
      </c>
      <c r="AG6" s="111">
        <v>3</v>
      </c>
      <c r="AH6" s="111">
        <v>3</v>
      </c>
      <c r="AI6" s="111">
        <v>4</v>
      </c>
      <c r="AJ6" s="111">
        <v>4</v>
      </c>
      <c r="AK6" s="797" t="s">
        <v>379</v>
      </c>
      <c r="AL6" s="797" t="s">
        <v>379</v>
      </c>
      <c r="AM6" s="321"/>
      <c r="AN6" s="344">
        <v>5</v>
      </c>
      <c r="AO6" s="326">
        <v>80</v>
      </c>
      <c r="AP6" s="82">
        <v>5600</v>
      </c>
      <c r="AQ6" s="326">
        <v>3</v>
      </c>
      <c r="AR6" s="326">
        <v>4</v>
      </c>
      <c r="AS6" s="326">
        <v>2</v>
      </c>
      <c r="AT6" s="326">
        <v>2</v>
      </c>
      <c r="AU6" s="326">
        <v>3</v>
      </c>
      <c r="AV6" s="326">
        <v>3</v>
      </c>
      <c r="AW6" s="326">
        <v>3</v>
      </c>
      <c r="AX6" s="326">
        <v>3</v>
      </c>
      <c r="AY6" s="326">
        <v>3</v>
      </c>
      <c r="AZ6" s="326">
        <v>3</v>
      </c>
      <c r="BA6" s="326">
        <v>3</v>
      </c>
      <c r="BB6" s="326">
        <v>2</v>
      </c>
      <c r="BC6" s="326">
        <v>3</v>
      </c>
      <c r="BD6" s="347">
        <v>3</v>
      </c>
      <c r="BE6" s="326">
        <v>3</v>
      </c>
    </row>
    <row r="7" spans="1:57">
      <c r="A7" s="306">
        <v>109</v>
      </c>
      <c r="B7" s="794">
        <v>150</v>
      </c>
      <c r="C7" s="320">
        <v>91650</v>
      </c>
      <c r="D7" s="306">
        <v>235</v>
      </c>
      <c r="E7" s="793">
        <v>97533.85</v>
      </c>
      <c r="F7" s="796">
        <v>8000</v>
      </c>
      <c r="G7" s="111">
        <v>2</v>
      </c>
      <c r="H7" s="111">
        <v>4</v>
      </c>
      <c r="I7" s="111">
        <v>4</v>
      </c>
      <c r="J7" s="111">
        <v>4</v>
      </c>
      <c r="K7" s="111">
        <v>3</v>
      </c>
      <c r="L7" s="111">
        <v>4</v>
      </c>
      <c r="M7" s="111">
        <v>3</v>
      </c>
      <c r="N7" s="111">
        <v>4</v>
      </c>
      <c r="O7" s="111">
        <v>4</v>
      </c>
      <c r="P7" s="111">
        <v>4</v>
      </c>
      <c r="Q7" s="111">
        <v>3</v>
      </c>
      <c r="R7" s="111">
        <v>2</v>
      </c>
      <c r="S7" s="111">
        <v>2</v>
      </c>
      <c r="T7" s="111">
        <v>3</v>
      </c>
      <c r="U7" s="111">
        <v>3</v>
      </c>
      <c r="V7" s="111">
        <v>2</v>
      </c>
      <c r="W7" s="111">
        <v>4</v>
      </c>
      <c r="X7" s="111">
        <v>4</v>
      </c>
      <c r="Y7" s="111">
        <v>4</v>
      </c>
      <c r="Z7" s="111">
        <v>3</v>
      </c>
      <c r="AA7" s="111">
        <v>4</v>
      </c>
      <c r="AB7" s="111">
        <v>3</v>
      </c>
      <c r="AC7" s="111">
        <v>4</v>
      </c>
      <c r="AD7" s="111">
        <v>4</v>
      </c>
      <c r="AE7" s="111">
        <v>3</v>
      </c>
      <c r="AF7" s="111">
        <v>3</v>
      </c>
      <c r="AG7" s="111">
        <v>3</v>
      </c>
      <c r="AH7" s="111">
        <v>4</v>
      </c>
      <c r="AI7" s="111">
        <v>4</v>
      </c>
      <c r="AJ7" s="111">
        <v>4</v>
      </c>
      <c r="AK7" s="797" t="s">
        <v>379</v>
      </c>
      <c r="AL7" s="797" t="s">
        <v>379</v>
      </c>
      <c r="AM7" s="321"/>
      <c r="AN7" s="344">
        <v>5</v>
      </c>
      <c r="AO7" s="326">
        <v>150</v>
      </c>
      <c r="AP7" s="82">
        <v>5000</v>
      </c>
      <c r="AQ7" s="326">
        <v>3</v>
      </c>
      <c r="AR7" s="326">
        <v>3</v>
      </c>
      <c r="AS7" s="326">
        <v>2</v>
      </c>
      <c r="AT7" s="326">
        <v>99</v>
      </c>
      <c r="AU7" s="326">
        <v>3</v>
      </c>
      <c r="AV7" s="326">
        <v>2</v>
      </c>
      <c r="AW7" s="326">
        <v>4</v>
      </c>
      <c r="AX7" s="326">
        <v>4</v>
      </c>
      <c r="AY7" s="326">
        <v>4</v>
      </c>
      <c r="AZ7" s="326">
        <v>4</v>
      </c>
      <c r="BA7" s="326">
        <v>2</v>
      </c>
      <c r="BB7" s="326">
        <v>2</v>
      </c>
      <c r="BC7" s="326">
        <v>3</v>
      </c>
      <c r="BD7" s="347">
        <v>3</v>
      </c>
      <c r="BE7" s="326"/>
    </row>
    <row r="8" spans="1:57">
      <c r="A8" s="306">
        <v>111</v>
      </c>
      <c r="B8" s="794">
        <v>30</v>
      </c>
      <c r="C8" s="799">
        <v>6000</v>
      </c>
      <c r="D8" s="800">
        <v>190</v>
      </c>
      <c r="E8" s="793">
        <v>9000</v>
      </c>
      <c r="F8" s="796">
        <v>8200</v>
      </c>
      <c r="G8" s="111">
        <v>3</v>
      </c>
      <c r="H8" s="111">
        <v>3</v>
      </c>
      <c r="I8" s="111">
        <v>4</v>
      </c>
      <c r="J8" s="111">
        <v>3</v>
      </c>
      <c r="K8" s="111">
        <v>2</v>
      </c>
      <c r="L8" s="111">
        <v>3</v>
      </c>
      <c r="M8" s="111">
        <v>3</v>
      </c>
      <c r="N8" s="111">
        <v>4</v>
      </c>
      <c r="O8" s="111">
        <v>2</v>
      </c>
      <c r="P8" s="111">
        <v>3</v>
      </c>
      <c r="Q8" s="111">
        <v>2</v>
      </c>
      <c r="R8" s="111">
        <v>2</v>
      </c>
      <c r="S8" s="111">
        <v>1</v>
      </c>
      <c r="T8" s="111">
        <v>3</v>
      </c>
      <c r="U8" s="111">
        <v>3</v>
      </c>
      <c r="V8" s="111">
        <v>3</v>
      </c>
      <c r="W8" s="111">
        <v>3</v>
      </c>
      <c r="X8" s="111">
        <v>3</v>
      </c>
      <c r="Y8" s="111">
        <v>3</v>
      </c>
      <c r="Z8" s="111">
        <v>2</v>
      </c>
      <c r="AA8" s="111">
        <v>3</v>
      </c>
      <c r="AB8" s="111">
        <v>3</v>
      </c>
      <c r="AC8" s="111">
        <v>4</v>
      </c>
      <c r="AD8" s="111">
        <v>3</v>
      </c>
      <c r="AE8" s="111">
        <v>2</v>
      </c>
      <c r="AF8" s="111">
        <v>3</v>
      </c>
      <c r="AG8" s="111">
        <v>4</v>
      </c>
      <c r="AH8" s="111">
        <v>4</v>
      </c>
      <c r="AI8" s="111">
        <v>4</v>
      </c>
      <c r="AJ8" s="111">
        <v>4</v>
      </c>
      <c r="AK8" s="797" t="s">
        <v>379</v>
      </c>
      <c r="AL8" s="797" t="s">
        <v>379</v>
      </c>
      <c r="AM8" s="321"/>
      <c r="AN8" s="346">
        <v>3</v>
      </c>
      <c r="AO8" s="308">
        <v>70</v>
      </c>
      <c r="AP8" s="332">
        <v>2800</v>
      </c>
      <c r="AQ8" s="308">
        <v>3</v>
      </c>
      <c r="AR8" s="308">
        <v>4</v>
      </c>
      <c r="AS8" s="308">
        <v>2</v>
      </c>
      <c r="AT8" s="308">
        <v>2</v>
      </c>
      <c r="AU8" s="308">
        <v>3</v>
      </c>
      <c r="AV8" s="308">
        <v>4</v>
      </c>
      <c r="AW8" s="308">
        <v>4</v>
      </c>
      <c r="AX8" s="308">
        <v>4</v>
      </c>
      <c r="AY8" s="308">
        <v>3</v>
      </c>
      <c r="AZ8" s="308">
        <v>4</v>
      </c>
      <c r="BA8" s="308">
        <v>4</v>
      </c>
      <c r="BB8" s="308">
        <v>2</v>
      </c>
      <c r="BC8" s="308">
        <v>3</v>
      </c>
      <c r="BD8" s="349">
        <v>3</v>
      </c>
      <c r="BE8" s="308">
        <v>3</v>
      </c>
    </row>
    <row r="9" spans="1:57">
      <c r="A9" s="306">
        <v>112</v>
      </c>
      <c r="B9" s="320">
        <v>55</v>
      </c>
      <c r="C9" s="320">
        <v>6000</v>
      </c>
      <c r="D9" s="306">
        <v>200</v>
      </c>
      <c r="E9" s="203">
        <v>15000</v>
      </c>
      <c r="F9" s="31">
        <v>10000</v>
      </c>
      <c r="G9" s="202">
        <v>3</v>
      </c>
      <c r="H9" s="202">
        <v>4</v>
      </c>
      <c r="I9" s="202">
        <v>3</v>
      </c>
      <c r="J9" s="202">
        <v>2</v>
      </c>
      <c r="K9" s="202">
        <v>4</v>
      </c>
      <c r="L9" s="202">
        <v>4</v>
      </c>
      <c r="M9" s="202">
        <v>3</v>
      </c>
      <c r="N9" s="202">
        <v>3</v>
      </c>
      <c r="O9" s="202">
        <v>3</v>
      </c>
      <c r="P9" s="202">
        <v>3</v>
      </c>
      <c r="Q9" s="202">
        <v>3</v>
      </c>
      <c r="R9" s="202">
        <v>3</v>
      </c>
      <c r="S9" s="202">
        <v>3</v>
      </c>
      <c r="T9" s="202">
        <v>3</v>
      </c>
      <c r="U9" s="202">
        <v>3</v>
      </c>
      <c r="V9" s="202">
        <v>3</v>
      </c>
      <c r="W9" s="202">
        <v>3</v>
      </c>
      <c r="X9" s="202">
        <v>3</v>
      </c>
      <c r="Y9" s="202">
        <v>3</v>
      </c>
      <c r="Z9" s="202">
        <v>3</v>
      </c>
      <c r="AA9" s="202">
        <v>3</v>
      </c>
      <c r="AB9" s="202">
        <v>3</v>
      </c>
      <c r="AC9" s="202">
        <v>3</v>
      </c>
      <c r="AD9" s="202">
        <v>4</v>
      </c>
      <c r="AE9" s="202">
        <v>3</v>
      </c>
      <c r="AF9" s="202">
        <v>3</v>
      </c>
      <c r="AG9" s="202">
        <v>3</v>
      </c>
      <c r="AH9" s="202">
        <v>3</v>
      </c>
      <c r="AI9" s="202">
        <v>4</v>
      </c>
      <c r="AJ9" s="202">
        <v>4</v>
      </c>
      <c r="AK9" s="320" t="s">
        <v>379</v>
      </c>
      <c r="AL9" s="320" t="s">
        <v>379</v>
      </c>
      <c r="AM9" s="321"/>
      <c r="AN9" s="329"/>
      <c r="AO9" s="323"/>
      <c r="AP9" s="310"/>
      <c r="AQ9" s="323"/>
      <c r="AR9" s="323"/>
      <c r="AS9" s="323"/>
      <c r="AT9" s="323"/>
      <c r="AU9" s="323"/>
      <c r="AV9" s="323"/>
      <c r="AW9" s="323"/>
      <c r="AX9" s="323"/>
      <c r="AY9" s="323"/>
      <c r="AZ9" s="323"/>
      <c r="BA9" s="323"/>
      <c r="BB9" s="323"/>
      <c r="BC9" s="323"/>
      <c r="BD9" s="325"/>
      <c r="BE9" s="323"/>
    </row>
    <row r="10" spans="1:57">
      <c r="A10" s="306">
        <v>114</v>
      </c>
      <c r="B10" s="794">
        <v>115</v>
      </c>
      <c r="C10" s="794">
        <v>7590</v>
      </c>
      <c r="D10" s="802">
        <v>225</v>
      </c>
      <c r="E10" s="798">
        <v>17600</v>
      </c>
      <c r="F10" s="796">
        <v>13300</v>
      </c>
      <c r="G10" s="111">
        <v>3</v>
      </c>
      <c r="H10" s="111">
        <v>4</v>
      </c>
      <c r="I10" s="111">
        <v>3</v>
      </c>
      <c r="J10" s="111">
        <v>3</v>
      </c>
      <c r="K10" s="111">
        <v>3</v>
      </c>
      <c r="L10" s="111">
        <v>4</v>
      </c>
      <c r="M10" s="111">
        <v>3</v>
      </c>
      <c r="N10" s="111">
        <v>4</v>
      </c>
      <c r="O10" s="111">
        <v>4</v>
      </c>
      <c r="P10" s="111">
        <v>4</v>
      </c>
      <c r="Q10" s="111">
        <v>4</v>
      </c>
      <c r="R10" s="111">
        <v>3</v>
      </c>
      <c r="S10" s="111">
        <v>4</v>
      </c>
      <c r="T10" s="111">
        <v>4</v>
      </c>
      <c r="U10" s="111">
        <v>4</v>
      </c>
      <c r="V10" s="111">
        <v>4</v>
      </c>
      <c r="W10" s="111">
        <v>4</v>
      </c>
      <c r="X10" s="111">
        <v>4</v>
      </c>
      <c r="Y10" s="111">
        <v>4</v>
      </c>
      <c r="Z10" s="111">
        <v>4</v>
      </c>
      <c r="AA10" s="111">
        <v>4</v>
      </c>
      <c r="AB10" s="111">
        <v>4</v>
      </c>
      <c r="AC10" s="111">
        <v>4</v>
      </c>
      <c r="AD10" s="111">
        <v>4</v>
      </c>
      <c r="AE10" s="111">
        <v>4</v>
      </c>
      <c r="AF10" s="111">
        <v>4</v>
      </c>
      <c r="AG10" s="111">
        <v>4</v>
      </c>
      <c r="AH10" s="111">
        <v>4</v>
      </c>
      <c r="AI10" s="111">
        <v>4</v>
      </c>
      <c r="AJ10" s="111">
        <v>4</v>
      </c>
      <c r="AK10" s="797" t="s">
        <v>379</v>
      </c>
      <c r="AL10" s="797" t="s">
        <v>379</v>
      </c>
      <c r="AM10" s="321"/>
      <c r="AN10" s="323">
        <v>4</v>
      </c>
      <c r="AO10" s="323">
        <v>40</v>
      </c>
      <c r="AP10" s="53">
        <v>0</v>
      </c>
      <c r="AQ10" s="323">
        <v>3</v>
      </c>
      <c r="AR10" s="323">
        <v>4</v>
      </c>
      <c r="AS10" s="323">
        <v>4</v>
      </c>
      <c r="AT10" s="323">
        <v>3</v>
      </c>
      <c r="AU10" s="323">
        <v>4</v>
      </c>
      <c r="AV10" s="323">
        <v>4</v>
      </c>
      <c r="AW10" s="323">
        <v>4</v>
      </c>
      <c r="AX10" s="323">
        <v>4</v>
      </c>
      <c r="AY10" s="323">
        <v>4</v>
      </c>
      <c r="AZ10" s="323">
        <v>4</v>
      </c>
      <c r="BA10" s="323">
        <v>4</v>
      </c>
      <c r="BB10" s="323">
        <v>3</v>
      </c>
      <c r="BC10" s="323">
        <v>4</v>
      </c>
      <c r="BD10" s="323">
        <v>4</v>
      </c>
      <c r="BE10" s="323">
        <v>3</v>
      </c>
    </row>
    <row r="11" spans="1:57">
      <c r="A11" s="306">
        <v>118</v>
      </c>
      <c r="B11" s="794">
        <v>22</v>
      </c>
      <c r="C11" s="320">
        <v>2050</v>
      </c>
      <c r="D11" s="306">
        <v>230</v>
      </c>
      <c r="E11" s="31">
        <v>3350</v>
      </c>
      <c r="F11" s="796">
        <v>3300</v>
      </c>
      <c r="G11" s="111">
        <v>3</v>
      </c>
      <c r="H11" s="111">
        <v>4</v>
      </c>
      <c r="I11" s="111">
        <v>3</v>
      </c>
      <c r="J11" s="111">
        <v>2</v>
      </c>
      <c r="K11" s="111">
        <v>1</v>
      </c>
      <c r="L11" s="111">
        <v>3</v>
      </c>
      <c r="M11" s="111">
        <v>2</v>
      </c>
      <c r="N11" s="111">
        <v>3</v>
      </c>
      <c r="O11" s="111">
        <v>2</v>
      </c>
      <c r="P11" s="111">
        <v>3</v>
      </c>
      <c r="Q11" s="111">
        <v>2</v>
      </c>
      <c r="R11" s="111">
        <v>1</v>
      </c>
      <c r="S11" s="111">
        <v>3</v>
      </c>
      <c r="T11" s="111">
        <v>2</v>
      </c>
      <c r="U11" s="111">
        <v>2</v>
      </c>
      <c r="V11" s="111">
        <v>99</v>
      </c>
      <c r="W11" s="111">
        <v>3</v>
      </c>
      <c r="X11" s="111">
        <v>2</v>
      </c>
      <c r="Y11" s="111">
        <v>2</v>
      </c>
      <c r="Z11" s="111">
        <v>3</v>
      </c>
      <c r="AA11" s="111">
        <v>2</v>
      </c>
      <c r="AB11" s="111">
        <v>3</v>
      </c>
      <c r="AC11" s="111">
        <v>3</v>
      </c>
      <c r="AD11" s="111">
        <v>4</v>
      </c>
      <c r="AE11" s="111">
        <v>4</v>
      </c>
      <c r="AF11" s="111">
        <v>3</v>
      </c>
      <c r="AG11" s="111">
        <v>3</v>
      </c>
      <c r="AH11" s="111">
        <v>1</v>
      </c>
      <c r="AI11" s="111">
        <v>4</v>
      </c>
      <c r="AJ11" s="111">
        <v>4</v>
      </c>
      <c r="AK11" s="797" t="s">
        <v>379</v>
      </c>
      <c r="AL11" s="797" t="s">
        <v>379</v>
      </c>
      <c r="AM11" s="321"/>
      <c r="AN11" s="323">
        <v>3</v>
      </c>
      <c r="AO11" s="323">
        <v>25</v>
      </c>
      <c r="AP11" s="331">
        <v>3600</v>
      </c>
      <c r="AQ11" s="323">
        <v>3</v>
      </c>
      <c r="AR11" s="323">
        <v>3</v>
      </c>
      <c r="AS11" s="323">
        <v>1</v>
      </c>
      <c r="AT11" s="323">
        <v>0</v>
      </c>
      <c r="AU11" s="323">
        <v>3</v>
      </c>
      <c r="AV11" s="323">
        <v>2</v>
      </c>
      <c r="AW11" s="323">
        <v>3</v>
      </c>
      <c r="AX11" s="323">
        <v>4</v>
      </c>
      <c r="AY11" s="323">
        <v>4</v>
      </c>
      <c r="AZ11" s="323">
        <v>4</v>
      </c>
      <c r="BA11" s="323">
        <v>4</v>
      </c>
      <c r="BB11" s="323">
        <v>2</v>
      </c>
      <c r="BC11" s="323">
        <v>4</v>
      </c>
      <c r="BD11" s="323">
        <v>4</v>
      </c>
      <c r="BE11" s="323">
        <v>3</v>
      </c>
    </row>
    <row r="12" spans="1:57">
      <c r="A12" s="306">
        <v>122</v>
      </c>
      <c r="B12" s="794">
        <v>2310</v>
      </c>
      <c r="C12" s="68">
        <v>462000</v>
      </c>
      <c r="D12" s="12">
        <v>208</v>
      </c>
      <c r="E12" s="795">
        <v>238000</v>
      </c>
      <c r="F12" s="796">
        <v>83000</v>
      </c>
      <c r="G12" s="111">
        <v>4</v>
      </c>
      <c r="H12" s="111">
        <v>3</v>
      </c>
      <c r="I12" s="111">
        <v>4</v>
      </c>
      <c r="J12" s="111">
        <v>4</v>
      </c>
      <c r="K12" s="111">
        <v>3</v>
      </c>
      <c r="L12" s="111">
        <v>3</v>
      </c>
      <c r="M12" s="111">
        <v>3</v>
      </c>
      <c r="N12" s="111">
        <v>4</v>
      </c>
      <c r="O12" s="111">
        <v>3</v>
      </c>
      <c r="P12" s="111">
        <v>3</v>
      </c>
      <c r="Q12" s="111">
        <v>3</v>
      </c>
      <c r="R12" s="111">
        <v>3</v>
      </c>
      <c r="S12" s="111">
        <v>3</v>
      </c>
      <c r="T12" s="111">
        <v>3</v>
      </c>
      <c r="U12" s="111">
        <v>3</v>
      </c>
      <c r="V12" s="111">
        <v>3</v>
      </c>
      <c r="W12" s="111">
        <v>4</v>
      </c>
      <c r="X12" s="111">
        <v>3</v>
      </c>
      <c r="Y12" s="111">
        <v>3</v>
      </c>
      <c r="Z12" s="111">
        <v>3</v>
      </c>
      <c r="AA12" s="111">
        <v>3</v>
      </c>
      <c r="AB12" s="111">
        <v>2</v>
      </c>
      <c r="AC12" s="111">
        <v>3</v>
      </c>
      <c r="AD12" s="111">
        <v>2</v>
      </c>
      <c r="AE12" s="111">
        <v>2</v>
      </c>
      <c r="AF12" s="111">
        <v>2</v>
      </c>
      <c r="AG12" s="111">
        <v>3</v>
      </c>
      <c r="AH12" s="111">
        <v>3</v>
      </c>
      <c r="AI12" s="111">
        <v>4</v>
      </c>
      <c r="AJ12" s="111">
        <v>4</v>
      </c>
      <c r="AK12" s="797" t="s">
        <v>379</v>
      </c>
      <c r="AL12" s="797" t="s">
        <v>379</v>
      </c>
      <c r="AM12" s="321"/>
      <c r="AN12" s="323">
        <v>9</v>
      </c>
      <c r="AO12" s="323">
        <v>273</v>
      </c>
      <c r="AP12" s="331">
        <v>9500</v>
      </c>
      <c r="AQ12" s="323">
        <v>3</v>
      </c>
      <c r="AR12" s="323">
        <v>4</v>
      </c>
      <c r="AS12" s="323">
        <v>4</v>
      </c>
      <c r="AT12" s="323">
        <v>2</v>
      </c>
      <c r="AU12" s="323">
        <v>3</v>
      </c>
      <c r="AV12" s="323">
        <v>4</v>
      </c>
      <c r="AW12" s="323">
        <v>4</v>
      </c>
      <c r="AX12" s="323">
        <v>4</v>
      </c>
      <c r="AY12" s="323">
        <v>4</v>
      </c>
      <c r="AZ12" s="323">
        <v>4</v>
      </c>
      <c r="BA12" s="323">
        <v>3</v>
      </c>
      <c r="BB12" s="323">
        <v>4</v>
      </c>
      <c r="BC12" s="323">
        <v>4</v>
      </c>
      <c r="BD12" s="323">
        <v>4</v>
      </c>
      <c r="BE12" s="323"/>
    </row>
    <row r="13" spans="1:57">
      <c r="A13" s="306">
        <v>123</v>
      </c>
      <c r="B13" s="794">
        <v>145</v>
      </c>
      <c r="C13" s="799">
        <v>34790</v>
      </c>
      <c r="D13" s="800">
        <v>230</v>
      </c>
      <c r="E13" s="793">
        <v>98850</v>
      </c>
      <c r="F13" s="796">
        <v>26500</v>
      </c>
      <c r="G13" s="111">
        <v>3</v>
      </c>
      <c r="H13" s="111">
        <v>3</v>
      </c>
      <c r="I13" s="111">
        <v>3</v>
      </c>
      <c r="J13" s="111">
        <v>2</v>
      </c>
      <c r="K13" s="111">
        <v>3</v>
      </c>
      <c r="L13" s="111">
        <v>3</v>
      </c>
      <c r="M13" s="111">
        <v>2</v>
      </c>
      <c r="N13" s="111">
        <v>3</v>
      </c>
      <c r="O13" s="111">
        <v>3</v>
      </c>
      <c r="P13" s="111">
        <v>4</v>
      </c>
      <c r="Q13" s="111">
        <v>2</v>
      </c>
      <c r="R13" s="111">
        <v>2</v>
      </c>
      <c r="S13" s="111">
        <v>2</v>
      </c>
      <c r="T13" s="111">
        <v>3</v>
      </c>
      <c r="U13" s="111">
        <v>3</v>
      </c>
      <c r="V13" s="111">
        <v>3</v>
      </c>
      <c r="W13" s="111">
        <v>4</v>
      </c>
      <c r="X13" s="111">
        <v>3</v>
      </c>
      <c r="Y13" s="111">
        <v>2</v>
      </c>
      <c r="Z13" s="111">
        <v>4</v>
      </c>
      <c r="AA13" s="111">
        <v>2</v>
      </c>
      <c r="AB13" s="111">
        <v>3</v>
      </c>
      <c r="AC13" s="111">
        <v>3</v>
      </c>
      <c r="AD13" s="111">
        <v>4</v>
      </c>
      <c r="AE13" s="111">
        <v>4</v>
      </c>
      <c r="AF13" s="111">
        <v>2</v>
      </c>
      <c r="AG13" s="111">
        <v>3</v>
      </c>
      <c r="AH13" s="111">
        <v>2</v>
      </c>
      <c r="AI13" s="111">
        <v>4</v>
      </c>
      <c r="AJ13" s="111">
        <v>4</v>
      </c>
      <c r="AK13" s="797" t="s">
        <v>379</v>
      </c>
      <c r="AL13" s="797" t="s">
        <v>379</v>
      </c>
      <c r="AM13" s="321"/>
      <c r="AN13" s="308">
        <v>14</v>
      </c>
      <c r="AO13" s="308">
        <v>90</v>
      </c>
      <c r="AP13" s="331">
        <v>2500</v>
      </c>
      <c r="AQ13" s="308">
        <v>3</v>
      </c>
      <c r="AR13" s="308">
        <v>3</v>
      </c>
      <c r="AS13" s="308">
        <v>2</v>
      </c>
      <c r="AT13" s="308">
        <v>1</v>
      </c>
      <c r="AU13" s="308">
        <v>1</v>
      </c>
      <c r="AV13" s="308">
        <v>2</v>
      </c>
      <c r="AW13" s="308">
        <v>2</v>
      </c>
      <c r="AX13" s="308">
        <v>4</v>
      </c>
      <c r="AY13" s="308">
        <v>3</v>
      </c>
      <c r="AZ13" s="308">
        <v>3</v>
      </c>
      <c r="BA13" s="308">
        <v>2</v>
      </c>
      <c r="BB13" s="308">
        <v>3</v>
      </c>
      <c r="BC13" s="308">
        <v>3</v>
      </c>
      <c r="BD13" s="308">
        <v>2</v>
      </c>
      <c r="BE13" s="323"/>
    </row>
    <row r="14" spans="1:57">
      <c r="A14" s="306">
        <v>124</v>
      </c>
      <c r="B14" s="794">
        <v>46</v>
      </c>
      <c r="C14" s="68">
        <v>6400</v>
      </c>
      <c r="D14" s="12">
        <v>200</v>
      </c>
      <c r="E14" s="798">
        <v>18000</v>
      </c>
      <c r="F14" s="796">
        <v>18000</v>
      </c>
      <c r="G14" s="111">
        <v>3</v>
      </c>
      <c r="H14" s="111">
        <v>3</v>
      </c>
      <c r="I14" s="111">
        <v>4</v>
      </c>
      <c r="J14" s="111">
        <v>2</v>
      </c>
      <c r="K14" s="111">
        <v>2</v>
      </c>
      <c r="L14" s="111">
        <v>3</v>
      </c>
      <c r="M14" s="111">
        <v>3</v>
      </c>
      <c r="N14" s="111">
        <v>3</v>
      </c>
      <c r="O14" s="111">
        <v>3</v>
      </c>
      <c r="P14" s="111">
        <v>3</v>
      </c>
      <c r="Q14" s="111">
        <v>2</v>
      </c>
      <c r="R14" s="111">
        <v>2</v>
      </c>
      <c r="S14" s="111">
        <v>3</v>
      </c>
      <c r="T14" s="111">
        <v>3</v>
      </c>
      <c r="U14" s="111">
        <v>3</v>
      </c>
      <c r="V14" s="111">
        <v>2</v>
      </c>
      <c r="W14" s="111">
        <v>3</v>
      </c>
      <c r="X14" s="111">
        <v>3</v>
      </c>
      <c r="Y14" s="111">
        <v>3</v>
      </c>
      <c r="Z14" s="111">
        <v>3</v>
      </c>
      <c r="AA14" s="111">
        <v>3</v>
      </c>
      <c r="AB14" s="111">
        <v>3</v>
      </c>
      <c r="AC14" s="111">
        <v>3</v>
      </c>
      <c r="AD14" s="111">
        <v>3</v>
      </c>
      <c r="AE14" s="111">
        <v>3</v>
      </c>
      <c r="AF14" s="111">
        <v>3</v>
      </c>
      <c r="AG14" s="111">
        <v>3</v>
      </c>
      <c r="AH14" s="111">
        <v>3</v>
      </c>
      <c r="AI14" s="111">
        <v>3</v>
      </c>
      <c r="AJ14" s="111">
        <v>3</v>
      </c>
      <c r="AK14" s="797" t="s">
        <v>379</v>
      </c>
      <c r="AL14" s="797" t="s">
        <v>379</v>
      </c>
      <c r="AM14" s="321"/>
      <c r="AN14" s="323">
        <v>7</v>
      </c>
      <c r="AO14" s="323">
        <v>100</v>
      </c>
      <c r="AP14" s="331">
        <v>4500</v>
      </c>
      <c r="AQ14" s="323">
        <v>3</v>
      </c>
      <c r="AR14" s="323">
        <v>3</v>
      </c>
      <c r="AS14" s="323">
        <v>2</v>
      </c>
      <c r="AT14" s="323">
        <v>1</v>
      </c>
      <c r="AU14" s="323">
        <v>3</v>
      </c>
      <c r="AV14" s="323">
        <v>3</v>
      </c>
      <c r="AW14" s="323">
        <v>3</v>
      </c>
      <c r="AX14" s="323">
        <v>4</v>
      </c>
      <c r="AY14" s="323">
        <v>4</v>
      </c>
      <c r="AZ14" s="323">
        <v>3</v>
      </c>
      <c r="BA14" s="323">
        <v>3</v>
      </c>
      <c r="BB14" s="323">
        <v>2</v>
      </c>
      <c r="BC14" s="323">
        <v>3</v>
      </c>
      <c r="BD14" s="323">
        <v>3</v>
      </c>
      <c r="BE14" s="323"/>
    </row>
    <row r="15" spans="1:57">
      <c r="A15" s="306">
        <v>125</v>
      </c>
      <c r="B15" s="803">
        <v>60</v>
      </c>
      <c r="C15" s="518">
        <v>14000</v>
      </c>
      <c r="D15" s="12">
        <v>260</v>
      </c>
      <c r="E15" s="798">
        <v>50894.400000000001</v>
      </c>
      <c r="F15" s="796">
        <v>35000</v>
      </c>
      <c r="G15" s="111">
        <v>4</v>
      </c>
      <c r="H15" s="111">
        <v>3</v>
      </c>
      <c r="I15" s="111">
        <v>2</v>
      </c>
      <c r="J15" s="111">
        <v>2</v>
      </c>
      <c r="K15" s="111">
        <v>2</v>
      </c>
      <c r="L15" s="111">
        <v>3</v>
      </c>
      <c r="M15" s="111">
        <v>1</v>
      </c>
      <c r="N15" s="111">
        <v>1</v>
      </c>
      <c r="O15" s="111">
        <v>2</v>
      </c>
      <c r="P15" s="111">
        <v>3</v>
      </c>
      <c r="Q15" s="111">
        <v>1</v>
      </c>
      <c r="R15" s="111">
        <v>1</v>
      </c>
      <c r="S15" s="111">
        <v>2</v>
      </c>
      <c r="T15" s="111">
        <v>3</v>
      </c>
      <c r="U15" s="111">
        <v>3</v>
      </c>
      <c r="V15" s="111">
        <v>3</v>
      </c>
      <c r="W15" s="111">
        <v>2</v>
      </c>
      <c r="X15" s="111">
        <v>2</v>
      </c>
      <c r="Y15" s="111">
        <v>2</v>
      </c>
      <c r="Z15" s="111">
        <v>2</v>
      </c>
      <c r="AA15" s="111">
        <v>2</v>
      </c>
      <c r="AB15" s="111">
        <v>3</v>
      </c>
      <c r="AC15" s="111">
        <v>2</v>
      </c>
      <c r="AD15" s="111">
        <v>4</v>
      </c>
      <c r="AE15" s="111">
        <v>4</v>
      </c>
      <c r="AF15" s="111">
        <v>1</v>
      </c>
      <c r="AG15" s="111">
        <v>4</v>
      </c>
      <c r="AH15" s="111">
        <v>3</v>
      </c>
      <c r="AI15" s="111">
        <v>4</v>
      </c>
      <c r="AJ15" s="111">
        <v>4</v>
      </c>
      <c r="AK15" s="797" t="s">
        <v>379</v>
      </c>
      <c r="AL15" s="797" t="s">
        <v>379</v>
      </c>
      <c r="AM15" s="321"/>
      <c r="AN15" s="323">
        <v>2</v>
      </c>
      <c r="AO15" s="323">
        <v>100</v>
      </c>
      <c r="AP15" s="331" t="s">
        <v>384</v>
      </c>
      <c r="AQ15" s="323">
        <v>3</v>
      </c>
      <c r="AR15" s="323">
        <v>3</v>
      </c>
      <c r="AS15" s="323">
        <v>3</v>
      </c>
      <c r="AT15" s="323">
        <v>2</v>
      </c>
      <c r="AU15" s="323">
        <v>2</v>
      </c>
      <c r="AV15" s="323">
        <v>3</v>
      </c>
      <c r="AW15" s="323">
        <v>3</v>
      </c>
      <c r="AX15" s="323">
        <v>3</v>
      </c>
      <c r="AY15" s="323">
        <v>3</v>
      </c>
      <c r="AZ15" s="323">
        <v>3</v>
      </c>
      <c r="BA15" s="323">
        <v>2</v>
      </c>
      <c r="BB15" s="323">
        <v>1</v>
      </c>
      <c r="BC15" s="323">
        <v>3</v>
      </c>
      <c r="BD15" s="323">
        <v>3</v>
      </c>
      <c r="BE15" s="323"/>
    </row>
    <row r="16" spans="1:57">
      <c r="A16" s="306">
        <v>130</v>
      </c>
      <c r="B16" s="794">
        <v>54</v>
      </c>
      <c r="C16" s="804">
        <v>4200</v>
      </c>
      <c r="D16" s="306">
        <v>235</v>
      </c>
      <c r="E16" s="793">
        <v>17075</v>
      </c>
      <c r="F16" s="796">
        <v>8565</v>
      </c>
      <c r="G16" s="111">
        <v>99</v>
      </c>
      <c r="H16" s="111">
        <v>4</v>
      </c>
      <c r="I16" s="111">
        <v>3</v>
      </c>
      <c r="J16" s="111">
        <v>3</v>
      </c>
      <c r="K16" s="111">
        <v>3</v>
      </c>
      <c r="L16" s="111">
        <v>3</v>
      </c>
      <c r="M16" s="111">
        <v>4</v>
      </c>
      <c r="N16" s="111">
        <v>4</v>
      </c>
      <c r="O16" s="111">
        <v>3</v>
      </c>
      <c r="P16" s="111">
        <v>4</v>
      </c>
      <c r="Q16" s="111">
        <v>3</v>
      </c>
      <c r="R16" s="111">
        <v>2</v>
      </c>
      <c r="S16" s="111">
        <v>2</v>
      </c>
      <c r="T16" s="111">
        <v>3</v>
      </c>
      <c r="U16" s="111">
        <v>3</v>
      </c>
      <c r="V16" s="111">
        <v>3</v>
      </c>
      <c r="W16" s="111">
        <v>4</v>
      </c>
      <c r="X16" s="111">
        <v>4</v>
      </c>
      <c r="Y16" s="111">
        <v>4</v>
      </c>
      <c r="Z16" s="111">
        <v>4</v>
      </c>
      <c r="AA16" s="111">
        <v>4</v>
      </c>
      <c r="AB16" s="111">
        <v>3</v>
      </c>
      <c r="AC16" s="111">
        <v>4</v>
      </c>
      <c r="AD16" s="111">
        <v>4</v>
      </c>
      <c r="AE16" s="111">
        <v>3</v>
      </c>
      <c r="AF16" s="111">
        <v>3</v>
      </c>
      <c r="AG16" s="111">
        <v>3</v>
      </c>
      <c r="AH16" s="111">
        <v>4</v>
      </c>
      <c r="AI16" s="111">
        <v>4</v>
      </c>
      <c r="AJ16" s="111">
        <v>4</v>
      </c>
      <c r="AK16" s="797" t="s">
        <v>379</v>
      </c>
      <c r="AL16" s="797" t="s">
        <v>379</v>
      </c>
      <c r="AM16" s="321"/>
      <c r="AN16" s="329">
        <v>6</v>
      </c>
      <c r="AO16" s="323">
        <v>23</v>
      </c>
      <c r="AP16" s="331">
        <v>1670</v>
      </c>
      <c r="AQ16" s="323">
        <v>3</v>
      </c>
      <c r="AR16" s="323">
        <v>3</v>
      </c>
      <c r="AS16" s="323">
        <v>2</v>
      </c>
      <c r="AT16" s="323">
        <v>2</v>
      </c>
      <c r="AU16" s="323">
        <v>4</v>
      </c>
      <c r="AV16" s="323">
        <v>3</v>
      </c>
      <c r="AW16" s="323">
        <v>2</v>
      </c>
      <c r="AX16" s="323">
        <v>3</v>
      </c>
      <c r="AY16" s="323">
        <v>3</v>
      </c>
      <c r="AZ16" s="323">
        <v>4</v>
      </c>
      <c r="BA16" s="323">
        <v>3</v>
      </c>
      <c r="BB16" s="323">
        <v>4</v>
      </c>
      <c r="BC16" s="323">
        <v>4</v>
      </c>
      <c r="BD16" s="325">
        <v>4</v>
      </c>
      <c r="BE16" s="323"/>
    </row>
    <row r="17" spans="1:57">
      <c r="A17" s="306">
        <v>131</v>
      </c>
      <c r="B17" s="794">
        <v>90</v>
      </c>
      <c r="C17" s="805">
        <v>59000</v>
      </c>
      <c r="D17" s="800">
        <v>240</v>
      </c>
      <c r="E17" s="793">
        <v>44300</v>
      </c>
      <c r="F17" s="798">
        <v>20000</v>
      </c>
      <c r="G17" s="202">
        <v>4</v>
      </c>
      <c r="H17" s="202">
        <v>4</v>
      </c>
      <c r="I17" s="202">
        <v>2</v>
      </c>
      <c r="J17" s="202">
        <v>1</v>
      </c>
      <c r="K17" s="202">
        <v>3</v>
      </c>
      <c r="L17" s="202">
        <v>3</v>
      </c>
      <c r="M17" s="202">
        <v>2</v>
      </c>
      <c r="N17" s="202">
        <v>3</v>
      </c>
      <c r="O17" s="202">
        <v>4</v>
      </c>
      <c r="P17" s="202">
        <v>4</v>
      </c>
      <c r="Q17" s="202">
        <v>2</v>
      </c>
      <c r="R17" s="202">
        <v>1</v>
      </c>
      <c r="S17" s="202">
        <v>2</v>
      </c>
      <c r="T17" s="202">
        <v>3</v>
      </c>
      <c r="U17" s="202">
        <v>3</v>
      </c>
      <c r="V17" s="202">
        <v>3</v>
      </c>
      <c r="W17" s="202">
        <v>2</v>
      </c>
      <c r="X17" s="202">
        <v>3</v>
      </c>
      <c r="Y17" s="202">
        <v>3</v>
      </c>
      <c r="Z17" s="202">
        <v>3</v>
      </c>
      <c r="AA17" s="202">
        <v>3</v>
      </c>
      <c r="AB17" s="202">
        <v>2</v>
      </c>
      <c r="AC17" s="202">
        <v>3</v>
      </c>
      <c r="AD17" s="202">
        <v>4</v>
      </c>
      <c r="AE17" s="202">
        <v>3</v>
      </c>
      <c r="AF17" s="202">
        <v>3</v>
      </c>
      <c r="AG17" s="202">
        <v>3</v>
      </c>
      <c r="AH17" s="111">
        <v>2</v>
      </c>
      <c r="AI17" s="111">
        <v>4</v>
      </c>
      <c r="AJ17" s="111">
        <v>4</v>
      </c>
      <c r="AK17" s="797" t="s">
        <v>379</v>
      </c>
      <c r="AL17" s="797" t="s">
        <v>379</v>
      </c>
      <c r="AM17" s="321"/>
      <c r="AN17" s="329"/>
      <c r="AO17" s="323"/>
      <c r="AP17" s="310"/>
      <c r="AQ17" s="323"/>
      <c r="AR17" s="323"/>
      <c r="AS17" s="323"/>
      <c r="AT17" s="323"/>
      <c r="AU17" s="323"/>
      <c r="AV17" s="323"/>
      <c r="AW17" s="323"/>
      <c r="AX17" s="323"/>
      <c r="AY17" s="323"/>
      <c r="AZ17" s="323"/>
      <c r="BA17" s="323"/>
      <c r="BB17" s="323"/>
      <c r="BC17" s="323"/>
      <c r="BD17" s="325"/>
      <c r="BE17" s="322"/>
    </row>
    <row r="18" spans="1:57">
      <c r="A18" s="306">
        <v>132</v>
      </c>
      <c r="B18" s="794">
        <v>38</v>
      </c>
      <c r="C18" s="794">
        <v>5382</v>
      </c>
      <c r="D18" s="802">
        <v>195</v>
      </c>
      <c r="E18" s="798">
        <v>44347</v>
      </c>
      <c r="F18" s="796">
        <v>12000</v>
      </c>
      <c r="G18" s="111">
        <v>3</v>
      </c>
      <c r="H18" s="111">
        <v>4</v>
      </c>
      <c r="I18" s="111">
        <v>3</v>
      </c>
      <c r="J18" s="111">
        <v>3</v>
      </c>
      <c r="K18" s="111">
        <v>3</v>
      </c>
      <c r="L18" s="111">
        <v>3</v>
      </c>
      <c r="M18" s="111">
        <v>2</v>
      </c>
      <c r="N18" s="111">
        <v>3</v>
      </c>
      <c r="O18" s="111">
        <v>3</v>
      </c>
      <c r="P18" s="111">
        <v>3</v>
      </c>
      <c r="Q18" s="111">
        <v>2</v>
      </c>
      <c r="R18" s="111">
        <v>1</v>
      </c>
      <c r="S18" s="111">
        <v>2</v>
      </c>
      <c r="T18" s="111">
        <v>4</v>
      </c>
      <c r="U18" s="111">
        <v>3</v>
      </c>
      <c r="V18" s="111">
        <v>3</v>
      </c>
      <c r="W18" s="111">
        <v>3</v>
      </c>
      <c r="X18" s="111">
        <v>3</v>
      </c>
      <c r="Y18" s="111">
        <v>3</v>
      </c>
      <c r="Z18" s="111">
        <v>3</v>
      </c>
      <c r="AA18" s="111">
        <v>3</v>
      </c>
      <c r="AB18" s="111">
        <v>3</v>
      </c>
      <c r="AC18" s="111">
        <v>3</v>
      </c>
      <c r="AD18" s="111">
        <v>4</v>
      </c>
      <c r="AE18" s="111">
        <v>3</v>
      </c>
      <c r="AF18" s="111">
        <v>3</v>
      </c>
      <c r="AG18" s="111">
        <v>4</v>
      </c>
      <c r="AH18" s="111">
        <v>3</v>
      </c>
      <c r="AI18" s="111">
        <v>4</v>
      </c>
      <c r="AJ18" s="111">
        <v>4</v>
      </c>
      <c r="AK18" s="797" t="s">
        <v>379</v>
      </c>
      <c r="AL18" s="797" t="s">
        <v>380</v>
      </c>
      <c r="AM18" s="321"/>
      <c r="AN18" s="323">
        <v>6</v>
      </c>
      <c r="AO18" s="323">
        <v>100</v>
      </c>
      <c r="AP18" s="331">
        <v>6500</v>
      </c>
      <c r="AQ18" s="323">
        <v>3</v>
      </c>
      <c r="AR18" s="323">
        <v>3</v>
      </c>
      <c r="AS18" s="323">
        <v>2</v>
      </c>
      <c r="AT18" s="323">
        <v>2</v>
      </c>
      <c r="AU18" s="323">
        <v>3</v>
      </c>
      <c r="AV18" s="323">
        <v>3</v>
      </c>
      <c r="AW18" s="323">
        <v>3</v>
      </c>
      <c r="AX18" s="323">
        <v>4</v>
      </c>
      <c r="AY18" s="323">
        <v>4</v>
      </c>
      <c r="AZ18" s="323">
        <v>3</v>
      </c>
      <c r="BA18" s="323">
        <v>3</v>
      </c>
      <c r="BB18" s="323">
        <v>2</v>
      </c>
      <c r="BC18" s="323">
        <v>3</v>
      </c>
      <c r="BD18" s="323">
        <v>3</v>
      </c>
      <c r="BE18" s="323"/>
    </row>
    <row r="19" spans="1:57">
      <c r="A19" s="306">
        <v>133</v>
      </c>
      <c r="B19" s="794">
        <v>80</v>
      </c>
      <c r="C19" s="794">
        <v>15000</v>
      </c>
      <c r="D19" s="802">
        <v>250</v>
      </c>
      <c r="E19" s="798">
        <v>29700</v>
      </c>
      <c r="F19" s="796">
        <v>6000</v>
      </c>
      <c r="G19" s="111">
        <v>2</v>
      </c>
      <c r="H19" s="111">
        <v>2</v>
      </c>
      <c r="I19" s="111">
        <v>2</v>
      </c>
      <c r="J19" s="111">
        <v>3</v>
      </c>
      <c r="K19" s="111">
        <v>2</v>
      </c>
      <c r="L19" s="111">
        <v>3</v>
      </c>
      <c r="M19" s="111">
        <v>2</v>
      </c>
      <c r="N19" s="111">
        <v>3</v>
      </c>
      <c r="O19" s="111">
        <v>2</v>
      </c>
      <c r="P19" s="111">
        <v>3</v>
      </c>
      <c r="Q19" s="111">
        <v>2</v>
      </c>
      <c r="R19" s="111">
        <v>2</v>
      </c>
      <c r="S19" s="111">
        <v>2</v>
      </c>
      <c r="T19" s="111">
        <v>3</v>
      </c>
      <c r="U19" s="111">
        <v>3</v>
      </c>
      <c r="V19" s="111">
        <v>2</v>
      </c>
      <c r="W19" s="111">
        <v>1</v>
      </c>
      <c r="X19" s="111">
        <v>2</v>
      </c>
      <c r="Y19" s="111">
        <v>2</v>
      </c>
      <c r="Z19" s="111">
        <v>3</v>
      </c>
      <c r="AA19" s="111">
        <v>2</v>
      </c>
      <c r="AB19" s="111">
        <v>3</v>
      </c>
      <c r="AC19" s="111">
        <v>2</v>
      </c>
      <c r="AD19" s="111">
        <v>4</v>
      </c>
      <c r="AE19" s="111">
        <v>2</v>
      </c>
      <c r="AF19" s="111">
        <v>2</v>
      </c>
      <c r="AG19" s="111">
        <v>3</v>
      </c>
      <c r="AH19" s="111">
        <v>3</v>
      </c>
      <c r="AI19" s="111">
        <v>4</v>
      </c>
      <c r="AJ19" s="111">
        <v>4</v>
      </c>
      <c r="AK19" s="797" t="s">
        <v>379</v>
      </c>
      <c r="AL19" s="797" t="s">
        <v>379</v>
      </c>
      <c r="AM19" s="321"/>
      <c r="AN19" s="323">
        <v>5</v>
      </c>
      <c r="AO19" s="323">
        <v>450</v>
      </c>
      <c r="AP19" s="331">
        <v>25000</v>
      </c>
      <c r="AQ19" s="323">
        <v>3</v>
      </c>
      <c r="AR19" s="323">
        <v>2</v>
      </c>
      <c r="AS19" s="323">
        <v>2</v>
      </c>
      <c r="AT19" s="323">
        <v>1</v>
      </c>
      <c r="AU19" s="323">
        <v>2</v>
      </c>
      <c r="AV19" s="323">
        <v>3</v>
      </c>
      <c r="AW19" s="323">
        <v>3</v>
      </c>
      <c r="AX19" s="323">
        <v>3</v>
      </c>
      <c r="AY19" s="323">
        <v>3</v>
      </c>
      <c r="AZ19" s="323">
        <v>3</v>
      </c>
      <c r="BA19" s="323">
        <v>3</v>
      </c>
      <c r="BB19" s="323">
        <v>3</v>
      </c>
      <c r="BC19" s="323">
        <v>3</v>
      </c>
      <c r="BD19" s="323">
        <v>3</v>
      </c>
      <c r="BE19" s="323"/>
    </row>
    <row r="20" spans="1:57">
      <c r="A20" s="306">
        <v>136</v>
      </c>
      <c r="B20" s="794">
        <v>112</v>
      </c>
      <c r="C20" s="68">
        <v>39734</v>
      </c>
      <c r="D20" s="12">
        <v>230</v>
      </c>
      <c r="E20" s="795">
        <v>121471</v>
      </c>
      <c r="F20" s="796">
        <v>65000</v>
      </c>
      <c r="G20" s="111">
        <v>99</v>
      </c>
      <c r="H20" s="111">
        <v>4</v>
      </c>
      <c r="I20" s="111">
        <v>4</v>
      </c>
      <c r="J20" s="111">
        <v>4</v>
      </c>
      <c r="K20" s="111">
        <v>4</v>
      </c>
      <c r="L20" s="111">
        <v>4</v>
      </c>
      <c r="M20" s="111">
        <v>3</v>
      </c>
      <c r="N20" s="111">
        <v>4</v>
      </c>
      <c r="O20" s="111">
        <v>4</v>
      </c>
      <c r="P20" s="111">
        <v>3</v>
      </c>
      <c r="Q20" s="111">
        <v>3</v>
      </c>
      <c r="R20" s="111">
        <v>2</v>
      </c>
      <c r="S20" s="111">
        <v>2</v>
      </c>
      <c r="T20" s="111">
        <v>4</v>
      </c>
      <c r="U20" s="111">
        <v>3</v>
      </c>
      <c r="V20" s="111">
        <v>3</v>
      </c>
      <c r="W20" s="111">
        <v>4</v>
      </c>
      <c r="X20" s="111">
        <v>3</v>
      </c>
      <c r="Y20" s="111">
        <v>3</v>
      </c>
      <c r="Z20" s="111">
        <v>4</v>
      </c>
      <c r="AA20" s="111">
        <v>4</v>
      </c>
      <c r="AB20" s="111">
        <v>3</v>
      </c>
      <c r="AC20" s="111">
        <v>4</v>
      </c>
      <c r="AD20" s="111">
        <v>4</v>
      </c>
      <c r="AE20" s="111">
        <v>4</v>
      </c>
      <c r="AF20" s="111">
        <v>4</v>
      </c>
      <c r="AG20" s="111">
        <v>3</v>
      </c>
      <c r="AH20" s="111">
        <v>4</v>
      </c>
      <c r="AI20" s="111">
        <v>4</v>
      </c>
      <c r="AJ20" s="111">
        <v>4</v>
      </c>
      <c r="AK20" s="797" t="s">
        <v>379</v>
      </c>
      <c r="AL20" s="797" t="s">
        <v>379</v>
      </c>
      <c r="AM20" s="321"/>
      <c r="AN20" s="346">
        <v>4</v>
      </c>
      <c r="AO20" s="308">
        <v>48</v>
      </c>
      <c r="AP20" s="332">
        <v>3000</v>
      </c>
      <c r="AQ20" s="308">
        <v>4</v>
      </c>
      <c r="AR20" s="308">
        <v>4</v>
      </c>
      <c r="AS20" s="308">
        <v>3</v>
      </c>
      <c r="AT20" s="308">
        <v>2</v>
      </c>
      <c r="AU20" s="308">
        <v>3</v>
      </c>
      <c r="AV20" s="308">
        <v>3</v>
      </c>
      <c r="AW20" s="308">
        <v>3</v>
      </c>
      <c r="AX20" s="308">
        <v>3</v>
      </c>
      <c r="AY20" s="308">
        <v>3</v>
      </c>
      <c r="AZ20" s="308">
        <v>3</v>
      </c>
      <c r="BA20" s="308">
        <v>3</v>
      </c>
      <c r="BB20" s="308">
        <v>3</v>
      </c>
      <c r="BC20" s="308">
        <v>3</v>
      </c>
      <c r="BD20" s="349">
        <v>4</v>
      </c>
      <c r="BE20" s="308"/>
    </row>
    <row r="21" spans="1:57">
      <c r="A21" s="306">
        <v>139</v>
      </c>
      <c r="B21" s="794">
        <v>680</v>
      </c>
      <c r="C21" s="794">
        <v>12000</v>
      </c>
      <c r="D21" s="802">
        <v>260</v>
      </c>
      <c r="E21" s="798">
        <v>30080</v>
      </c>
      <c r="F21" s="796">
        <v>12000</v>
      </c>
      <c r="G21" s="111">
        <v>3</v>
      </c>
      <c r="H21" s="111">
        <v>2</v>
      </c>
      <c r="I21" s="111">
        <v>2</v>
      </c>
      <c r="J21" s="111">
        <v>1</v>
      </c>
      <c r="K21" s="111">
        <v>1</v>
      </c>
      <c r="L21" s="111">
        <v>2</v>
      </c>
      <c r="M21" s="111">
        <v>3</v>
      </c>
      <c r="N21" s="111">
        <v>2</v>
      </c>
      <c r="O21" s="111">
        <v>3</v>
      </c>
      <c r="P21" s="111">
        <v>4</v>
      </c>
      <c r="Q21" s="111">
        <v>99</v>
      </c>
      <c r="R21" s="111">
        <v>2</v>
      </c>
      <c r="S21" s="111">
        <v>2</v>
      </c>
      <c r="T21" s="111">
        <v>99</v>
      </c>
      <c r="U21" s="111">
        <v>2</v>
      </c>
      <c r="V21" s="111">
        <v>99</v>
      </c>
      <c r="W21" s="111">
        <v>2</v>
      </c>
      <c r="X21" s="111">
        <v>2</v>
      </c>
      <c r="Y21" s="111">
        <v>2</v>
      </c>
      <c r="Z21" s="111">
        <v>3</v>
      </c>
      <c r="AA21" s="111">
        <v>2</v>
      </c>
      <c r="AB21" s="111">
        <v>3</v>
      </c>
      <c r="AC21" s="111">
        <v>4</v>
      </c>
      <c r="AD21" s="111">
        <v>4</v>
      </c>
      <c r="AE21" s="111">
        <v>3</v>
      </c>
      <c r="AF21" s="111">
        <v>2</v>
      </c>
      <c r="AG21" s="111">
        <v>4</v>
      </c>
      <c r="AH21" s="111">
        <v>3</v>
      </c>
      <c r="AI21" s="111">
        <v>2</v>
      </c>
      <c r="AJ21" s="111">
        <v>4</v>
      </c>
      <c r="AK21" s="797" t="s">
        <v>380</v>
      </c>
      <c r="AL21" s="797" t="s">
        <v>379</v>
      </c>
      <c r="AM21" s="321"/>
      <c r="AN21" s="329">
        <v>3</v>
      </c>
      <c r="AO21" s="323">
        <v>45</v>
      </c>
      <c r="AP21" s="331">
        <v>3000</v>
      </c>
      <c r="AQ21" s="323">
        <v>3</v>
      </c>
      <c r="AR21" s="323">
        <v>2</v>
      </c>
      <c r="AS21" s="323">
        <v>2</v>
      </c>
      <c r="AT21" s="323">
        <v>1</v>
      </c>
      <c r="AU21" s="323">
        <v>2</v>
      </c>
      <c r="AV21" s="323">
        <v>1</v>
      </c>
      <c r="AW21" s="323">
        <v>1</v>
      </c>
      <c r="AX21" s="323">
        <v>4</v>
      </c>
      <c r="AY21" s="323">
        <v>4</v>
      </c>
      <c r="AZ21" s="323">
        <v>4</v>
      </c>
      <c r="BA21" s="323">
        <v>3</v>
      </c>
      <c r="BB21" s="323">
        <v>2</v>
      </c>
      <c r="BC21" s="323">
        <v>3</v>
      </c>
      <c r="BD21" s="325">
        <v>3</v>
      </c>
      <c r="BE21" s="323"/>
    </row>
    <row r="22" spans="1:57">
      <c r="A22" s="306">
        <v>141</v>
      </c>
      <c r="B22" s="794">
        <v>15</v>
      </c>
      <c r="C22" s="68">
        <v>3750</v>
      </c>
      <c r="D22" s="12">
        <v>250</v>
      </c>
      <c r="E22" s="806">
        <v>5000</v>
      </c>
      <c r="F22" s="796">
        <v>5000</v>
      </c>
      <c r="G22" s="111">
        <v>4</v>
      </c>
      <c r="H22" s="111">
        <v>4</v>
      </c>
      <c r="I22" s="111">
        <v>4</v>
      </c>
      <c r="J22" s="111">
        <v>4</v>
      </c>
      <c r="K22" s="111">
        <v>4</v>
      </c>
      <c r="L22" s="111">
        <v>3</v>
      </c>
      <c r="M22" s="111">
        <v>4</v>
      </c>
      <c r="N22" s="111">
        <v>4</v>
      </c>
      <c r="O22" s="111">
        <v>3</v>
      </c>
      <c r="P22" s="111">
        <v>3</v>
      </c>
      <c r="Q22" s="111">
        <v>99</v>
      </c>
      <c r="R22" s="111">
        <v>99</v>
      </c>
      <c r="S22" s="111">
        <v>99</v>
      </c>
      <c r="T22" s="111">
        <v>99</v>
      </c>
      <c r="U22" s="111">
        <v>4</v>
      </c>
      <c r="V22" s="111">
        <v>4</v>
      </c>
      <c r="W22" s="111">
        <v>3</v>
      </c>
      <c r="X22" s="111">
        <v>3</v>
      </c>
      <c r="Y22" s="111">
        <v>4</v>
      </c>
      <c r="Z22" s="111">
        <v>4</v>
      </c>
      <c r="AA22" s="111">
        <v>4</v>
      </c>
      <c r="AB22" s="111">
        <v>4</v>
      </c>
      <c r="AC22" s="111">
        <v>3</v>
      </c>
      <c r="AD22" s="111">
        <v>4</v>
      </c>
      <c r="AE22" s="111">
        <v>3</v>
      </c>
      <c r="AF22" s="111">
        <v>2</v>
      </c>
      <c r="AG22" s="111">
        <v>3</v>
      </c>
      <c r="AH22" s="111">
        <v>3</v>
      </c>
      <c r="AI22" s="111">
        <v>4</v>
      </c>
      <c r="AJ22" s="111">
        <v>4</v>
      </c>
      <c r="AK22" s="797" t="s">
        <v>379</v>
      </c>
      <c r="AL22" s="797" t="s">
        <v>380</v>
      </c>
      <c r="AM22" s="321"/>
      <c r="AN22" s="308"/>
      <c r="AO22" s="308"/>
      <c r="AP22" s="332"/>
      <c r="AQ22" s="308"/>
      <c r="AR22" s="308"/>
      <c r="AS22" s="308"/>
      <c r="AT22" s="308"/>
      <c r="AU22" s="308"/>
      <c r="AV22" s="308"/>
      <c r="AW22" s="308"/>
      <c r="AX22" s="308"/>
      <c r="AY22" s="308"/>
      <c r="AZ22" s="308"/>
      <c r="BA22" s="308"/>
      <c r="BB22" s="308"/>
      <c r="BC22" s="308"/>
      <c r="BD22" s="308"/>
      <c r="BE22" s="308"/>
    </row>
    <row r="23" spans="1:57">
      <c r="A23" s="306">
        <v>142</v>
      </c>
      <c r="B23" s="794">
        <v>155</v>
      </c>
      <c r="C23" s="794">
        <v>38750</v>
      </c>
      <c r="D23" s="802">
        <v>250</v>
      </c>
      <c r="E23" s="798">
        <v>8400</v>
      </c>
      <c r="F23" s="796">
        <v>8400</v>
      </c>
      <c r="G23" s="111">
        <v>3</v>
      </c>
      <c r="H23" s="111">
        <v>4</v>
      </c>
      <c r="I23" s="111">
        <v>4</v>
      </c>
      <c r="J23" s="111">
        <v>4</v>
      </c>
      <c r="K23" s="111">
        <v>4</v>
      </c>
      <c r="L23" s="111">
        <v>4</v>
      </c>
      <c r="M23" s="111">
        <v>4</v>
      </c>
      <c r="N23" s="111">
        <v>4</v>
      </c>
      <c r="O23" s="111">
        <v>4</v>
      </c>
      <c r="P23" s="111">
        <v>4</v>
      </c>
      <c r="Q23" s="111">
        <v>3</v>
      </c>
      <c r="R23" s="111">
        <v>3</v>
      </c>
      <c r="S23" s="111">
        <v>3</v>
      </c>
      <c r="T23" s="111">
        <v>4</v>
      </c>
      <c r="U23" s="111">
        <v>4</v>
      </c>
      <c r="V23" s="111">
        <v>3</v>
      </c>
      <c r="W23" s="111">
        <v>3</v>
      </c>
      <c r="X23" s="111">
        <v>3</v>
      </c>
      <c r="Y23" s="111">
        <v>3</v>
      </c>
      <c r="Z23" s="111">
        <v>4</v>
      </c>
      <c r="AA23" s="111">
        <v>3</v>
      </c>
      <c r="AB23" s="111">
        <v>4</v>
      </c>
      <c r="AC23" s="111">
        <v>4</v>
      </c>
      <c r="AD23" s="111">
        <v>4</v>
      </c>
      <c r="AE23" s="111">
        <v>4</v>
      </c>
      <c r="AF23" s="111">
        <v>3</v>
      </c>
      <c r="AG23" s="111">
        <v>4</v>
      </c>
      <c r="AH23" s="111">
        <v>4</v>
      </c>
      <c r="AI23" s="111">
        <v>4</v>
      </c>
      <c r="AJ23" s="111">
        <v>4</v>
      </c>
      <c r="AK23" s="797" t="s">
        <v>380</v>
      </c>
      <c r="AL23" s="797" t="s">
        <v>379</v>
      </c>
      <c r="AM23" s="321"/>
      <c r="AN23" s="323">
        <v>5</v>
      </c>
      <c r="AO23" s="323">
        <v>110</v>
      </c>
      <c r="AP23" s="331">
        <v>3390</v>
      </c>
      <c r="AQ23" s="323">
        <v>4</v>
      </c>
      <c r="AR23" s="323">
        <v>3</v>
      </c>
      <c r="AS23" s="323">
        <v>3</v>
      </c>
      <c r="AT23" s="323">
        <v>3</v>
      </c>
      <c r="AU23" s="323">
        <v>3</v>
      </c>
      <c r="AV23" s="323">
        <v>4</v>
      </c>
      <c r="AW23" s="323">
        <v>3</v>
      </c>
      <c r="AX23" s="323">
        <v>3</v>
      </c>
      <c r="AY23" s="323">
        <v>3</v>
      </c>
      <c r="AZ23" s="323">
        <v>4</v>
      </c>
      <c r="BA23" s="323">
        <v>4</v>
      </c>
      <c r="BB23" s="323">
        <v>4</v>
      </c>
      <c r="BC23" s="323">
        <v>4</v>
      </c>
      <c r="BD23" s="323">
        <v>4</v>
      </c>
      <c r="BE23" s="323"/>
    </row>
    <row r="24" spans="1:57">
      <c r="A24" s="306">
        <v>165</v>
      </c>
      <c r="B24" s="794">
        <v>45</v>
      </c>
      <c r="C24" s="68">
        <v>3600</v>
      </c>
      <c r="D24" s="12">
        <v>160</v>
      </c>
      <c r="E24" s="795">
        <v>7900</v>
      </c>
      <c r="F24" s="796">
        <v>4500</v>
      </c>
      <c r="G24" s="111">
        <v>4</v>
      </c>
      <c r="H24" s="111">
        <v>4</v>
      </c>
      <c r="I24" s="111">
        <v>4</v>
      </c>
      <c r="J24" s="111">
        <v>3</v>
      </c>
      <c r="K24" s="111">
        <v>3</v>
      </c>
      <c r="L24" s="111">
        <v>3</v>
      </c>
      <c r="M24" s="111">
        <v>3</v>
      </c>
      <c r="N24" s="111">
        <v>3</v>
      </c>
      <c r="O24" s="111">
        <v>3</v>
      </c>
      <c r="P24" s="111">
        <v>4</v>
      </c>
      <c r="Q24" s="111">
        <v>3</v>
      </c>
      <c r="R24" s="111">
        <v>3</v>
      </c>
      <c r="S24" s="111">
        <v>3</v>
      </c>
      <c r="T24" s="111">
        <v>2</v>
      </c>
      <c r="U24" s="111">
        <v>3</v>
      </c>
      <c r="V24" s="111">
        <v>3</v>
      </c>
      <c r="W24" s="111">
        <v>3</v>
      </c>
      <c r="X24" s="111">
        <v>3</v>
      </c>
      <c r="Y24" s="111">
        <v>3</v>
      </c>
      <c r="Z24" s="111">
        <v>4</v>
      </c>
      <c r="AA24" s="111">
        <v>3</v>
      </c>
      <c r="AB24" s="111">
        <v>3</v>
      </c>
      <c r="AC24" s="111">
        <v>4</v>
      </c>
      <c r="AD24" s="111">
        <v>3</v>
      </c>
      <c r="AE24" s="111">
        <v>3</v>
      </c>
      <c r="AF24" s="111">
        <v>3</v>
      </c>
      <c r="AG24" s="111">
        <v>3</v>
      </c>
      <c r="AH24" s="111">
        <v>3</v>
      </c>
      <c r="AI24" s="111">
        <v>4</v>
      </c>
      <c r="AJ24" s="111">
        <v>4</v>
      </c>
      <c r="AK24" s="797" t="s">
        <v>379</v>
      </c>
      <c r="AL24" s="797" t="s">
        <v>379</v>
      </c>
      <c r="AM24" s="321"/>
      <c r="AN24" s="344">
        <v>2</v>
      </c>
      <c r="AO24" s="326">
        <v>35</v>
      </c>
      <c r="AP24" s="82">
        <v>3000</v>
      </c>
      <c r="AQ24" s="326">
        <v>3</v>
      </c>
      <c r="AR24" s="326">
        <v>3</v>
      </c>
      <c r="AS24" s="326">
        <v>0</v>
      </c>
      <c r="AT24" s="326">
        <v>1</v>
      </c>
      <c r="AU24" s="326">
        <v>2</v>
      </c>
      <c r="AV24" s="326">
        <v>0</v>
      </c>
      <c r="AW24" s="326">
        <v>4</v>
      </c>
      <c r="AX24" s="326">
        <v>4</v>
      </c>
      <c r="AY24" s="326">
        <v>3</v>
      </c>
      <c r="AZ24" s="326">
        <v>4</v>
      </c>
      <c r="BA24" s="326">
        <v>3</v>
      </c>
      <c r="BB24" s="326">
        <v>3</v>
      </c>
      <c r="BC24" s="326">
        <v>4</v>
      </c>
      <c r="BD24" s="347">
        <v>3</v>
      </c>
      <c r="BE24" s="326"/>
    </row>
    <row r="25" spans="1:57">
      <c r="A25" s="306">
        <v>186</v>
      </c>
      <c r="B25" s="797">
        <v>25</v>
      </c>
      <c r="C25" s="799">
        <v>4800</v>
      </c>
      <c r="D25" s="306">
        <v>192</v>
      </c>
      <c r="E25" s="793">
        <v>7000</v>
      </c>
      <c r="F25" s="796">
        <v>7000</v>
      </c>
      <c r="G25" s="111">
        <v>3</v>
      </c>
      <c r="H25" s="111">
        <v>2</v>
      </c>
      <c r="I25" s="111">
        <v>3</v>
      </c>
      <c r="J25" s="111">
        <v>2</v>
      </c>
      <c r="K25" s="111">
        <v>2</v>
      </c>
      <c r="L25" s="111">
        <v>2</v>
      </c>
      <c r="M25" s="111">
        <v>1</v>
      </c>
      <c r="N25" s="111">
        <v>2</v>
      </c>
      <c r="O25" s="111">
        <v>2</v>
      </c>
      <c r="P25" s="111">
        <v>3</v>
      </c>
      <c r="Q25" s="111">
        <v>1</v>
      </c>
      <c r="R25" s="111">
        <v>1</v>
      </c>
      <c r="S25" s="111">
        <v>2</v>
      </c>
      <c r="T25" s="111">
        <v>3</v>
      </c>
      <c r="U25" s="111">
        <v>2</v>
      </c>
      <c r="V25" s="111">
        <v>1</v>
      </c>
      <c r="W25" s="111">
        <v>3</v>
      </c>
      <c r="X25" s="111">
        <v>2</v>
      </c>
      <c r="Y25" s="111">
        <v>3</v>
      </c>
      <c r="Z25" s="111">
        <v>3</v>
      </c>
      <c r="AA25" s="111">
        <v>3</v>
      </c>
      <c r="AB25" s="111">
        <v>2</v>
      </c>
      <c r="AC25" s="111">
        <v>3</v>
      </c>
      <c r="AD25" s="111">
        <v>3</v>
      </c>
      <c r="AE25" s="111">
        <v>4</v>
      </c>
      <c r="AF25" s="111">
        <v>4</v>
      </c>
      <c r="AG25" s="111">
        <v>4</v>
      </c>
      <c r="AH25" s="111">
        <v>2</v>
      </c>
      <c r="AI25" s="111">
        <v>4</v>
      </c>
      <c r="AJ25" s="111">
        <v>4</v>
      </c>
      <c r="AK25" s="797" t="s">
        <v>379</v>
      </c>
      <c r="AL25" s="797" t="s">
        <v>379</v>
      </c>
      <c r="AM25" s="321"/>
      <c r="AN25" s="329">
        <v>9</v>
      </c>
      <c r="AO25" s="323">
        <v>75</v>
      </c>
      <c r="AP25" s="331">
        <v>4000</v>
      </c>
      <c r="AQ25" s="323">
        <v>3</v>
      </c>
      <c r="AR25" s="323">
        <v>3</v>
      </c>
      <c r="AS25" s="323">
        <v>2</v>
      </c>
      <c r="AT25" s="323">
        <v>1</v>
      </c>
      <c r="AU25" s="323">
        <v>2</v>
      </c>
      <c r="AV25" s="323">
        <v>3</v>
      </c>
      <c r="AW25" s="323">
        <v>3</v>
      </c>
      <c r="AX25" s="323">
        <v>3</v>
      </c>
      <c r="AY25" s="323">
        <v>3</v>
      </c>
      <c r="AZ25" s="323">
        <v>3</v>
      </c>
      <c r="BA25" s="323">
        <v>3</v>
      </c>
      <c r="BB25" s="323">
        <v>3</v>
      </c>
      <c r="BC25" s="323">
        <v>3</v>
      </c>
      <c r="BD25" s="325">
        <v>3</v>
      </c>
      <c r="BE25" s="323">
        <v>3</v>
      </c>
    </row>
    <row r="26" spans="1:57">
      <c r="A26" s="306">
        <v>187</v>
      </c>
      <c r="B26" s="794">
        <v>35</v>
      </c>
      <c r="C26" s="794">
        <v>6300</v>
      </c>
      <c r="D26" s="802">
        <v>180</v>
      </c>
      <c r="E26" s="798">
        <v>22500</v>
      </c>
      <c r="F26" s="796">
        <v>19000</v>
      </c>
      <c r="G26" s="111">
        <v>3</v>
      </c>
      <c r="H26" s="111">
        <v>1</v>
      </c>
      <c r="I26" s="111">
        <v>2</v>
      </c>
      <c r="J26" s="111">
        <v>2</v>
      </c>
      <c r="K26" s="111">
        <v>1</v>
      </c>
      <c r="L26" s="111">
        <v>3</v>
      </c>
      <c r="M26" s="111">
        <v>2</v>
      </c>
      <c r="N26" s="111">
        <v>3</v>
      </c>
      <c r="O26" s="111">
        <v>3</v>
      </c>
      <c r="P26" s="111">
        <v>2</v>
      </c>
      <c r="Q26" s="111">
        <v>1</v>
      </c>
      <c r="R26" s="111">
        <v>1</v>
      </c>
      <c r="S26" s="111">
        <v>2</v>
      </c>
      <c r="T26" s="111">
        <v>4</v>
      </c>
      <c r="U26" s="111">
        <v>4</v>
      </c>
      <c r="V26" s="111">
        <v>99</v>
      </c>
      <c r="W26" s="111">
        <v>4</v>
      </c>
      <c r="X26" s="111">
        <v>3</v>
      </c>
      <c r="Y26" s="111">
        <v>4</v>
      </c>
      <c r="Z26" s="111">
        <v>3</v>
      </c>
      <c r="AA26" s="111">
        <v>3</v>
      </c>
      <c r="AB26" s="111">
        <v>1</v>
      </c>
      <c r="AC26" s="111">
        <v>1</v>
      </c>
      <c r="AD26" s="111">
        <v>4</v>
      </c>
      <c r="AE26" s="111">
        <v>3</v>
      </c>
      <c r="AF26" s="111">
        <v>1</v>
      </c>
      <c r="AG26" s="111">
        <v>4</v>
      </c>
      <c r="AH26" s="111">
        <v>3</v>
      </c>
      <c r="AI26" s="111">
        <v>4</v>
      </c>
      <c r="AJ26" s="111">
        <v>4</v>
      </c>
      <c r="AK26" s="797" t="s">
        <v>379</v>
      </c>
      <c r="AL26" s="797" t="s">
        <v>379</v>
      </c>
      <c r="AM26" s="321"/>
      <c r="AN26" s="329">
        <v>4</v>
      </c>
      <c r="AO26" s="323">
        <v>50</v>
      </c>
      <c r="AP26" s="331">
        <v>3500</v>
      </c>
      <c r="AQ26" s="323">
        <v>3</v>
      </c>
      <c r="AR26" s="323">
        <v>3</v>
      </c>
      <c r="AS26" s="323">
        <v>1</v>
      </c>
      <c r="AT26" s="323">
        <v>0</v>
      </c>
      <c r="AU26" s="323">
        <v>2</v>
      </c>
      <c r="AV26" s="323">
        <v>3</v>
      </c>
      <c r="AW26" s="323">
        <v>3</v>
      </c>
      <c r="AX26" s="323">
        <v>4</v>
      </c>
      <c r="AY26" s="323">
        <v>4</v>
      </c>
      <c r="AZ26" s="323">
        <v>4</v>
      </c>
      <c r="BA26" s="323">
        <v>2</v>
      </c>
      <c r="BB26" s="323">
        <v>2</v>
      </c>
      <c r="BC26" s="323">
        <v>3</v>
      </c>
      <c r="BD26" s="325">
        <v>3</v>
      </c>
      <c r="BE26" s="323"/>
    </row>
    <row r="27" spans="1:57">
      <c r="A27" s="306">
        <v>188</v>
      </c>
      <c r="B27" s="794">
        <v>35</v>
      </c>
      <c r="C27" s="794">
        <v>3350</v>
      </c>
      <c r="D27" s="802">
        <v>100</v>
      </c>
      <c r="E27" s="798">
        <v>11600</v>
      </c>
      <c r="F27" s="796">
        <v>11600</v>
      </c>
      <c r="G27" s="111">
        <v>3</v>
      </c>
      <c r="H27" s="111">
        <v>3</v>
      </c>
      <c r="I27" s="111">
        <v>3</v>
      </c>
      <c r="J27" s="111">
        <v>2</v>
      </c>
      <c r="K27" s="111">
        <v>2</v>
      </c>
      <c r="L27" s="111">
        <v>3</v>
      </c>
      <c r="M27" s="111">
        <v>2</v>
      </c>
      <c r="N27" s="111">
        <v>3</v>
      </c>
      <c r="O27" s="111">
        <v>3</v>
      </c>
      <c r="P27" s="111">
        <v>4</v>
      </c>
      <c r="Q27" s="111">
        <v>2</v>
      </c>
      <c r="R27" s="111">
        <v>2</v>
      </c>
      <c r="S27" s="111">
        <v>2</v>
      </c>
      <c r="T27" s="111">
        <v>99</v>
      </c>
      <c r="U27" s="111">
        <v>99</v>
      </c>
      <c r="V27" s="111">
        <v>99</v>
      </c>
      <c r="W27" s="111">
        <v>3</v>
      </c>
      <c r="X27" s="111">
        <v>3</v>
      </c>
      <c r="Y27" s="111">
        <v>3</v>
      </c>
      <c r="Z27" s="111">
        <v>3</v>
      </c>
      <c r="AA27" s="111">
        <v>3</v>
      </c>
      <c r="AB27" s="111">
        <v>3</v>
      </c>
      <c r="AC27" s="111">
        <v>3</v>
      </c>
      <c r="AD27" s="111">
        <v>3</v>
      </c>
      <c r="AE27" s="111">
        <v>4</v>
      </c>
      <c r="AF27" s="111">
        <v>3</v>
      </c>
      <c r="AG27" s="111">
        <v>4</v>
      </c>
      <c r="AH27" s="111">
        <v>3</v>
      </c>
      <c r="AI27" s="111">
        <v>4</v>
      </c>
      <c r="AJ27" s="111">
        <v>3</v>
      </c>
      <c r="AK27" s="797" t="s">
        <v>380</v>
      </c>
      <c r="AL27" s="797" t="s">
        <v>380</v>
      </c>
      <c r="AM27" s="321"/>
      <c r="AN27" s="329">
        <v>11</v>
      </c>
      <c r="AO27" s="323">
        <v>80</v>
      </c>
      <c r="AP27" s="331">
        <v>6050</v>
      </c>
      <c r="AQ27" s="323">
        <v>3</v>
      </c>
      <c r="AR27" s="323">
        <v>3</v>
      </c>
      <c r="AS27" s="323">
        <v>0</v>
      </c>
      <c r="AT27" s="323">
        <v>0</v>
      </c>
      <c r="AU27" s="323">
        <v>1</v>
      </c>
      <c r="AV27" s="323">
        <v>1</v>
      </c>
      <c r="AW27" s="323">
        <v>4</v>
      </c>
      <c r="AX27" s="323">
        <v>4</v>
      </c>
      <c r="AY27" s="323">
        <v>4</v>
      </c>
      <c r="AZ27" s="323">
        <v>3</v>
      </c>
      <c r="BA27" s="323">
        <v>4</v>
      </c>
      <c r="BB27" s="323">
        <v>2</v>
      </c>
      <c r="BC27" s="323">
        <v>3</v>
      </c>
      <c r="BD27" s="325">
        <v>4</v>
      </c>
      <c r="BE27" s="323"/>
    </row>
    <row r="28" spans="1:57">
      <c r="A28" s="306">
        <v>189</v>
      </c>
      <c r="B28" s="794">
        <v>79</v>
      </c>
      <c r="C28" s="799">
        <v>20145</v>
      </c>
      <c r="D28" s="800">
        <v>255</v>
      </c>
      <c r="E28" s="793">
        <v>36000</v>
      </c>
      <c r="F28" s="798">
        <v>32000</v>
      </c>
      <c r="G28" s="111">
        <v>4</v>
      </c>
      <c r="H28" s="111">
        <v>3</v>
      </c>
      <c r="I28" s="111">
        <v>4</v>
      </c>
      <c r="J28" s="111">
        <v>3</v>
      </c>
      <c r="K28" s="111">
        <v>3</v>
      </c>
      <c r="L28" s="111">
        <v>4</v>
      </c>
      <c r="M28" s="111">
        <v>3</v>
      </c>
      <c r="N28" s="111">
        <v>4</v>
      </c>
      <c r="O28" s="111">
        <v>4</v>
      </c>
      <c r="P28" s="111">
        <v>4</v>
      </c>
      <c r="Q28" s="111">
        <v>2</v>
      </c>
      <c r="R28" s="111">
        <v>2</v>
      </c>
      <c r="S28" s="111">
        <v>3</v>
      </c>
      <c r="T28" s="111">
        <v>4</v>
      </c>
      <c r="U28" s="111">
        <v>3</v>
      </c>
      <c r="V28" s="111">
        <v>99</v>
      </c>
      <c r="W28" s="111">
        <v>4</v>
      </c>
      <c r="X28" s="111">
        <v>4</v>
      </c>
      <c r="Y28" s="111">
        <v>4</v>
      </c>
      <c r="Z28" s="111">
        <v>99</v>
      </c>
      <c r="AA28" s="111">
        <v>4</v>
      </c>
      <c r="AB28" s="111">
        <v>3</v>
      </c>
      <c r="AC28" s="111">
        <v>4</v>
      </c>
      <c r="AD28" s="111">
        <v>4</v>
      </c>
      <c r="AE28" s="111">
        <v>4</v>
      </c>
      <c r="AF28" s="111">
        <v>3</v>
      </c>
      <c r="AG28" s="111">
        <v>4</v>
      </c>
      <c r="AH28" s="111">
        <v>2</v>
      </c>
      <c r="AI28" s="111">
        <v>4</v>
      </c>
      <c r="AJ28" s="111">
        <v>4</v>
      </c>
      <c r="AK28" s="797" t="s">
        <v>379</v>
      </c>
      <c r="AL28" s="797" t="s">
        <v>379</v>
      </c>
      <c r="AM28" s="321"/>
      <c r="AN28" s="345">
        <v>1</v>
      </c>
      <c r="AO28" s="309">
        <v>25</v>
      </c>
      <c r="AP28" s="82">
        <v>3000</v>
      </c>
      <c r="AQ28" s="309">
        <v>4</v>
      </c>
      <c r="AR28" s="309">
        <v>4</v>
      </c>
      <c r="AS28" s="309">
        <v>3</v>
      </c>
      <c r="AT28" s="309">
        <v>3</v>
      </c>
      <c r="AU28" s="309">
        <v>4</v>
      </c>
      <c r="AV28" s="309">
        <v>4</v>
      </c>
      <c r="AW28" s="309">
        <v>4</v>
      </c>
      <c r="AX28" s="309">
        <v>4</v>
      </c>
      <c r="AY28" s="309">
        <v>4</v>
      </c>
      <c r="AZ28" s="309">
        <v>4</v>
      </c>
      <c r="BA28" s="309">
        <v>4</v>
      </c>
      <c r="BB28" s="309">
        <v>4</v>
      </c>
      <c r="BC28" s="309">
        <v>4</v>
      </c>
      <c r="BD28" s="348">
        <v>4</v>
      </c>
      <c r="BE28" s="326">
        <v>3</v>
      </c>
    </row>
    <row r="29" spans="1:57">
      <c r="A29" s="306">
        <v>191</v>
      </c>
      <c r="B29" s="794">
        <v>40</v>
      </c>
      <c r="C29" s="68">
        <v>7500</v>
      </c>
      <c r="D29" s="12">
        <v>230</v>
      </c>
      <c r="E29" s="795">
        <v>16000</v>
      </c>
      <c r="F29" s="796">
        <v>7500</v>
      </c>
      <c r="G29" s="111">
        <v>3</v>
      </c>
      <c r="H29" s="111">
        <v>3</v>
      </c>
      <c r="I29" s="111">
        <v>2</v>
      </c>
      <c r="J29" s="111">
        <v>2</v>
      </c>
      <c r="K29" s="111">
        <v>1</v>
      </c>
      <c r="L29" s="111">
        <v>4</v>
      </c>
      <c r="M29" s="111">
        <v>3</v>
      </c>
      <c r="N29" s="111">
        <v>4</v>
      </c>
      <c r="O29" s="111">
        <v>4</v>
      </c>
      <c r="P29" s="111">
        <v>4</v>
      </c>
      <c r="Q29" s="111">
        <v>2</v>
      </c>
      <c r="R29" s="111">
        <v>1</v>
      </c>
      <c r="S29" s="111">
        <v>1</v>
      </c>
      <c r="T29" s="111">
        <v>1</v>
      </c>
      <c r="U29" s="111">
        <v>2</v>
      </c>
      <c r="V29" s="111">
        <v>99</v>
      </c>
      <c r="W29" s="111">
        <v>2</v>
      </c>
      <c r="X29" s="111">
        <v>2</v>
      </c>
      <c r="Y29" s="111">
        <v>2</v>
      </c>
      <c r="Z29" s="111">
        <v>2</v>
      </c>
      <c r="AA29" s="111">
        <v>2</v>
      </c>
      <c r="AB29" s="111">
        <v>99</v>
      </c>
      <c r="AC29" s="111">
        <v>2</v>
      </c>
      <c r="AD29" s="111">
        <v>4</v>
      </c>
      <c r="AE29" s="111">
        <v>4</v>
      </c>
      <c r="AF29" s="111">
        <v>2</v>
      </c>
      <c r="AG29" s="111">
        <v>3</v>
      </c>
      <c r="AH29" s="111">
        <v>3</v>
      </c>
      <c r="AI29" s="111">
        <v>4</v>
      </c>
      <c r="AJ29" s="111">
        <v>4</v>
      </c>
      <c r="AK29" s="797" t="s">
        <v>379</v>
      </c>
      <c r="AL29" s="797" t="s">
        <v>380</v>
      </c>
      <c r="AM29" s="321"/>
      <c r="AN29" s="346"/>
      <c r="AO29" s="308"/>
      <c r="AP29" s="332"/>
      <c r="AQ29" s="308"/>
      <c r="AR29" s="308"/>
      <c r="AS29" s="308"/>
      <c r="AT29" s="308"/>
      <c r="AU29" s="308"/>
      <c r="AV29" s="308"/>
      <c r="AW29" s="308"/>
      <c r="AX29" s="308"/>
      <c r="AY29" s="308"/>
      <c r="AZ29" s="308"/>
      <c r="BA29" s="308"/>
      <c r="BB29" s="308"/>
      <c r="BC29" s="308"/>
      <c r="BD29" s="349"/>
      <c r="BE29" s="308"/>
    </row>
    <row r="30" spans="1:57">
      <c r="A30" s="306">
        <v>192</v>
      </c>
      <c r="B30" s="794">
        <v>77</v>
      </c>
      <c r="C30" s="794">
        <v>5600</v>
      </c>
      <c r="D30" s="802">
        <v>250</v>
      </c>
      <c r="E30" s="798">
        <v>23500</v>
      </c>
      <c r="F30" s="796">
        <v>6000</v>
      </c>
      <c r="G30" s="111">
        <v>4</v>
      </c>
      <c r="H30" s="111">
        <v>2</v>
      </c>
      <c r="I30" s="111">
        <v>3</v>
      </c>
      <c r="J30" s="111">
        <v>1</v>
      </c>
      <c r="K30" s="111">
        <v>2</v>
      </c>
      <c r="L30" s="111">
        <v>4</v>
      </c>
      <c r="M30" s="111">
        <v>3</v>
      </c>
      <c r="N30" s="111">
        <v>3</v>
      </c>
      <c r="O30" s="111">
        <v>3</v>
      </c>
      <c r="P30" s="111">
        <v>4</v>
      </c>
      <c r="Q30" s="111">
        <v>4</v>
      </c>
      <c r="R30" s="111">
        <v>2</v>
      </c>
      <c r="S30" s="111">
        <v>2</v>
      </c>
      <c r="T30" s="111">
        <v>3</v>
      </c>
      <c r="U30" s="111">
        <v>3</v>
      </c>
      <c r="V30" s="111">
        <v>99</v>
      </c>
      <c r="W30" s="111">
        <v>3</v>
      </c>
      <c r="X30" s="111">
        <v>3</v>
      </c>
      <c r="Y30" s="111">
        <v>3</v>
      </c>
      <c r="Z30" s="111">
        <v>4</v>
      </c>
      <c r="AA30" s="111">
        <v>4</v>
      </c>
      <c r="AB30" s="111">
        <v>3</v>
      </c>
      <c r="AC30" s="111">
        <v>3</v>
      </c>
      <c r="AD30" s="111">
        <v>4</v>
      </c>
      <c r="AE30" s="111">
        <v>3</v>
      </c>
      <c r="AF30" s="111">
        <v>2</v>
      </c>
      <c r="AG30" s="111">
        <v>3</v>
      </c>
      <c r="AH30" s="111">
        <v>2</v>
      </c>
      <c r="AI30" s="111">
        <v>4</v>
      </c>
      <c r="AJ30" s="111">
        <v>4</v>
      </c>
      <c r="AK30" s="797" t="s">
        <v>379</v>
      </c>
      <c r="AL30" s="797" t="s">
        <v>380</v>
      </c>
      <c r="AM30" s="321"/>
      <c r="AN30" s="323">
        <v>3</v>
      </c>
      <c r="AO30" s="323">
        <v>220</v>
      </c>
      <c r="AP30" s="331">
        <v>3000</v>
      </c>
      <c r="AQ30" s="323">
        <v>3</v>
      </c>
      <c r="AR30" s="323">
        <v>3</v>
      </c>
      <c r="AS30" s="323">
        <v>2</v>
      </c>
      <c r="AT30" s="323">
        <v>1</v>
      </c>
      <c r="AU30" s="323">
        <v>1</v>
      </c>
      <c r="AV30" s="323">
        <v>3</v>
      </c>
      <c r="AW30" s="323">
        <v>3</v>
      </c>
      <c r="AX30" s="323">
        <v>2</v>
      </c>
      <c r="AY30" s="323">
        <v>3</v>
      </c>
      <c r="AZ30" s="323">
        <v>2</v>
      </c>
      <c r="BA30" s="323">
        <v>2</v>
      </c>
      <c r="BB30" s="323">
        <v>3</v>
      </c>
      <c r="BC30" s="323">
        <v>2</v>
      </c>
      <c r="BD30" s="323">
        <v>3</v>
      </c>
      <c r="BE30" s="323"/>
    </row>
    <row r="31" spans="1:57">
      <c r="A31" s="306">
        <v>193</v>
      </c>
      <c r="B31" s="794">
        <v>55</v>
      </c>
      <c r="C31" s="269">
        <v>4000</v>
      </c>
      <c r="D31" s="12">
        <v>147</v>
      </c>
      <c r="E31" s="795">
        <v>10720</v>
      </c>
      <c r="F31" s="796">
        <v>10720</v>
      </c>
      <c r="G31" s="111">
        <v>4</v>
      </c>
      <c r="H31" s="111">
        <v>4</v>
      </c>
      <c r="I31" s="111">
        <v>4</v>
      </c>
      <c r="J31" s="111">
        <v>4</v>
      </c>
      <c r="K31" s="111">
        <v>4</v>
      </c>
      <c r="L31" s="111">
        <v>4</v>
      </c>
      <c r="M31" s="111">
        <v>2</v>
      </c>
      <c r="N31" s="111">
        <v>3</v>
      </c>
      <c r="O31" s="111">
        <v>2</v>
      </c>
      <c r="P31" s="111">
        <v>4</v>
      </c>
      <c r="Q31" s="111">
        <v>2</v>
      </c>
      <c r="R31" s="111">
        <v>2</v>
      </c>
      <c r="S31" s="111">
        <v>3</v>
      </c>
      <c r="T31" s="111">
        <v>3</v>
      </c>
      <c r="U31" s="111">
        <v>3</v>
      </c>
      <c r="V31" s="111">
        <v>3</v>
      </c>
      <c r="W31" s="111">
        <v>4</v>
      </c>
      <c r="X31" s="111">
        <v>3</v>
      </c>
      <c r="Y31" s="111">
        <v>3</v>
      </c>
      <c r="Z31" s="111">
        <v>3</v>
      </c>
      <c r="AA31" s="111">
        <v>2</v>
      </c>
      <c r="AB31" s="111">
        <v>2</v>
      </c>
      <c r="AC31" s="111">
        <v>2</v>
      </c>
      <c r="AD31" s="111">
        <v>3</v>
      </c>
      <c r="AE31" s="111">
        <v>3</v>
      </c>
      <c r="AF31" s="111">
        <v>3</v>
      </c>
      <c r="AG31" s="111">
        <v>4</v>
      </c>
      <c r="AH31" s="111">
        <v>4</v>
      </c>
      <c r="AI31" s="111">
        <v>4</v>
      </c>
      <c r="AJ31" s="111">
        <v>4</v>
      </c>
      <c r="AK31" s="797" t="s">
        <v>380</v>
      </c>
      <c r="AL31" s="797" t="s">
        <v>379</v>
      </c>
      <c r="AM31" s="321"/>
      <c r="AN31" s="308">
        <v>2</v>
      </c>
      <c r="AO31" s="308">
        <v>14</v>
      </c>
      <c r="AP31" s="331">
        <v>3200</v>
      </c>
      <c r="AQ31" s="308">
        <v>3</v>
      </c>
      <c r="AR31" s="308">
        <v>3</v>
      </c>
      <c r="AS31" s="308">
        <v>2</v>
      </c>
      <c r="AT31" s="308">
        <v>1</v>
      </c>
      <c r="AU31" s="308">
        <v>99</v>
      </c>
      <c r="AV31" s="308">
        <v>99</v>
      </c>
      <c r="AW31" s="308">
        <v>99</v>
      </c>
      <c r="AX31" s="308">
        <v>99</v>
      </c>
      <c r="AY31" s="308">
        <v>99</v>
      </c>
      <c r="AZ31" s="308">
        <v>99</v>
      </c>
      <c r="BA31" s="308">
        <v>99</v>
      </c>
      <c r="BB31" s="308">
        <v>99</v>
      </c>
      <c r="BC31" s="308">
        <v>99</v>
      </c>
      <c r="BD31" s="308">
        <v>99</v>
      </c>
      <c r="BE31" s="323"/>
    </row>
    <row r="32" spans="1:57">
      <c r="A32" s="306">
        <v>194</v>
      </c>
      <c r="B32" s="794">
        <v>27</v>
      </c>
      <c r="C32" s="68">
        <v>5700</v>
      </c>
      <c r="D32" s="12">
        <v>200</v>
      </c>
      <c r="E32" s="795">
        <v>56000</v>
      </c>
      <c r="F32" s="796">
        <v>9000</v>
      </c>
      <c r="G32" s="111">
        <v>3</v>
      </c>
      <c r="H32" s="111">
        <v>2</v>
      </c>
      <c r="I32" s="111">
        <v>3</v>
      </c>
      <c r="J32" s="111">
        <v>1</v>
      </c>
      <c r="K32" s="111">
        <v>3</v>
      </c>
      <c r="L32" s="111">
        <v>4</v>
      </c>
      <c r="M32" s="111">
        <v>3</v>
      </c>
      <c r="N32" s="111">
        <v>3</v>
      </c>
      <c r="O32" s="111">
        <v>4</v>
      </c>
      <c r="P32" s="111">
        <v>3</v>
      </c>
      <c r="Q32" s="111">
        <v>3</v>
      </c>
      <c r="R32" s="111">
        <v>2</v>
      </c>
      <c r="S32" s="111">
        <v>2</v>
      </c>
      <c r="T32" s="111">
        <v>4</v>
      </c>
      <c r="U32" s="111">
        <v>3</v>
      </c>
      <c r="V32" s="111">
        <v>3</v>
      </c>
      <c r="W32" s="111">
        <v>3</v>
      </c>
      <c r="X32" s="111">
        <v>3</v>
      </c>
      <c r="Y32" s="111">
        <v>3</v>
      </c>
      <c r="Z32" s="111">
        <v>4</v>
      </c>
      <c r="AA32" s="111">
        <v>3</v>
      </c>
      <c r="AB32" s="111">
        <v>3</v>
      </c>
      <c r="AC32" s="111">
        <v>3</v>
      </c>
      <c r="AD32" s="111">
        <v>4</v>
      </c>
      <c r="AE32" s="111">
        <v>3</v>
      </c>
      <c r="AF32" s="111">
        <v>3</v>
      </c>
      <c r="AG32" s="111">
        <v>3</v>
      </c>
      <c r="AH32" s="111">
        <v>2</v>
      </c>
      <c r="AI32" s="111">
        <v>4</v>
      </c>
      <c r="AJ32" s="111">
        <v>4</v>
      </c>
      <c r="AK32" s="797" t="s">
        <v>379</v>
      </c>
      <c r="AL32" s="797" t="s">
        <v>379</v>
      </c>
      <c r="AM32" s="321"/>
      <c r="AN32" s="329">
        <v>4</v>
      </c>
      <c r="AO32" s="323">
        <v>40</v>
      </c>
      <c r="AP32" s="331">
        <v>2000</v>
      </c>
      <c r="AQ32" s="323">
        <v>3</v>
      </c>
      <c r="AR32" s="323">
        <v>2</v>
      </c>
      <c r="AS32" s="323">
        <v>2</v>
      </c>
      <c r="AT32" s="323">
        <v>0</v>
      </c>
      <c r="AU32" s="323">
        <v>2</v>
      </c>
      <c r="AV32" s="323">
        <v>2</v>
      </c>
      <c r="AW32" s="323">
        <v>3</v>
      </c>
      <c r="AX32" s="323">
        <v>3</v>
      </c>
      <c r="AY32" s="323">
        <v>2</v>
      </c>
      <c r="AZ32" s="323">
        <v>4</v>
      </c>
      <c r="BA32" s="323">
        <v>4</v>
      </c>
      <c r="BB32" s="323">
        <v>3</v>
      </c>
      <c r="BC32" s="323">
        <v>4</v>
      </c>
      <c r="BD32" s="325">
        <v>4</v>
      </c>
      <c r="BE32" s="323"/>
    </row>
    <row r="33" spans="1:57">
      <c r="A33" s="306">
        <v>209</v>
      </c>
      <c r="B33" s="794">
        <v>27</v>
      </c>
      <c r="C33" s="794">
        <v>5870</v>
      </c>
      <c r="D33" s="802" t="s">
        <v>376</v>
      </c>
      <c r="E33" s="798">
        <v>34600</v>
      </c>
      <c r="F33" s="796">
        <v>11600</v>
      </c>
      <c r="G33" s="111">
        <v>3</v>
      </c>
      <c r="H33" s="111">
        <v>2</v>
      </c>
      <c r="I33" s="111">
        <v>3</v>
      </c>
      <c r="J33" s="111">
        <v>2</v>
      </c>
      <c r="K33" s="111">
        <v>1</v>
      </c>
      <c r="L33" s="111">
        <v>3</v>
      </c>
      <c r="M33" s="111">
        <v>2</v>
      </c>
      <c r="N33" s="111">
        <v>4</v>
      </c>
      <c r="O33" s="111">
        <v>2</v>
      </c>
      <c r="P33" s="111">
        <v>3</v>
      </c>
      <c r="Q33" s="111">
        <v>99</v>
      </c>
      <c r="R33" s="111">
        <v>1</v>
      </c>
      <c r="S33" s="111">
        <v>2</v>
      </c>
      <c r="T33" s="111">
        <v>3</v>
      </c>
      <c r="U33" s="111">
        <v>3</v>
      </c>
      <c r="V33" s="111">
        <v>99</v>
      </c>
      <c r="W33" s="111">
        <v>3</v>
      </c>
      <c r="X33" s="111">
        <v>3</v>
      </c>
      <c r="Y33" s="111">
        <v>3</v>
      </c>
      <c r="Z33" s="111">
        <v>3</v>
      </c>
      <c r="AA33" s="111">
        <v>2</v>
      </c>
      <c r="AB33" s="111">
        <v>2</v>
      </c>
      <c r="AC33" s="111">
        <v>3</v>
      </c>
      <c r="AD33" s="111">
        <v>3</v>
      </c>
      <c r="AE33" s="111">
        <v>3</v>
      </c>
      <c r="AF33" s="111">
        <v>2</v>
      </c>
      <c r="AG33" s="111">
        <v>3</v>
      </c>
      <c r="AH33" s="111">
        <v>2</v>
      </c>
      <c r="AI33" s="111">
        <v>4</v>
      </c>
      <c r="AJ33" s="111">
        <v>4</v>
      </c>
      <c r="AK33" s="797" t="s">
        <v>379</v>
      </c>
      <c r="AL33" s="797" t="s">
        <v>380</v>
      </c>
      <c r="AM33" s="321"/>
      <c r="AN33" s="329">
        <v>9</v>
      </c>
      <c r="AO33" s="323">
        <v>45</v>
      </c>
      <c r="AP33" s="331">
        <v>4630</v>
      </c>
      <c r="AQ33" s="323">
        <v>3</v>
      </c>
      <c r="AR33" s="323">
        <v>3</v>
      </c>
      <c r="AS33" s="323">
        <v>3</v>
      </c>
      <c r="AT33" s="323">
        <v>1</v>
      </c>
      <c r="AU33" s="323">
        <v>3</v>
      </c>
      <c r="AV33" s="323">
        <v>3</v>
      </c>
      <c r="AW33" s="323">
        <v>3</v>
      </c>
      <c r="AX33" s="323">
        <v>3</v>
      </c>
      <c r="AY33" s="323">
        <v>3</v>
      </c>
      <c r="AZ33" s="323">
        <v>4</v>
      </c>
      <c r="BA33" s="323">
        <v>3</v>
      </c>
      <c r="BB33" s="323">
        <v>3</v>
      </c>
      <c r="BC33" s="323">
        <v>4</v>
      </c>
      <c r="BD33" s="325">
        <v>4</v>
      </c>
      <c r="BE33" s="323"/>
    </row>
    <row r="34" spans="1:57">
      <c r="A34" s="306">
        <v>213</v>
      </c>
      <c r="B34" s="794">
        <v>6</v>
      </c>
      <c r="C34" s="804">
        <v>1080</v>
      </c>
      <c r="D34" s="306">
        <v>200</v>
      </c>
      <c r="E34" s="793">
        <v>4500</v>
      </c>
      <c r="F34" s="796">
        <v>4500</v>
      </c>
      <c r="G34" s="111">
        <v>3</v>
      </c>
      <c r="H34" s="111">
        <v>2</v>
      </c>
      <c r="I34" s="111">
        <v>3</v>
      </c>
      <c r="J34" s="111">
        <v>2</v>
      </c>
      <c r="K34" s="111">
        <v>1</v>
      </c>
      <c r="L34" s="111">
        <v>3</v>
      </c>
      <c r="M34" s="111">
        <v>99</v>
      </c>
      <c r="N34" s="111">
        <v>3</v>
      </c>
      <c r="O34" s="111">
        <v>2</v>
      </c>
      <c r="P34" s="111">
        <v>2</v>
      </c>
      <c r="Q34" s="111">
        <v>99</v>
      </c>
      <c r="R34" s="111">
        <v>2</v>
      </c>
      <c r="S34" s="111">
        <v>2</v>
      </c>
      <c r="T34" s="111">
        <v>99</v>
      </c>
      <c r="U34" s="111">
        <v>2</v>
      </c>
      <c r="V34" s="111">
        <v>99</v>
      </c>
      <c r="W34" s="111">
        <v>3</v>
      </c>
      <c r="X34" s="111">
        <v>3</v>
      </c>
      <c r="Y34" s="111">
        <v>3</v>
      </c>
      <c r="Z34" s="111">
        <v>3</v>
      </c>
      <c r="AA34" s="111">
        <v>2</v>
      </c>
      <c r="AB34" s="111">
        <v>2</v>
      </c>
      <c r="AC34" s="111">
        <v>3</v>
      </c>
      <c r="AD34" s="111">
        <v>3</v>
      </c>
      <c r="AE34" s="111">
        <v>4</v>
      </c>
      <c r="AF34" s="111">
        <v>3</v>
      </c>
      <c r="AG34" s="111">
        <v>3</v>
      </c>
      <c r="AH34" s="111">
        <v>2</v>
      </c>
      <c r="AI34" s="111">
        <v>4</v>
      </c>
      <c r="AJ34" s="111">
        <v>4</v>
      </c>
      <c r="AK34" s="797" t="s">
        <v>379</v>
      </c>
      <c r="AL34" s="797" t="s">
        <v>379</v>
      </c>
      <c r="AM34" s="321"/>
      <c r="AN34" s="323"/>
      <c r="AO34" s="323"/>
      <c r="AP34" s="310"/>
      <c r="AQ34" s="323"/>
      <c r="AR34" s="323"/>
      <c r="AS34" s="323"/>
      <c r="AT34" s="323"/>
      <c r="AU34" s="323"/>
      <c r="AV34" s="323"/>
      <c r="AW34" s="323"/>
      <c r="AX34" s="323"/>
      <c r="AY34" s="323"/>
      <c r="AZ34" s="323"/>
      <c r="BA34" s="323"/>
      <c r="BB34" s="323"/>
      <c r="BC34" s="323"/>
      <c r="BD34" s="323"/>
      <c r="BE34" s="322"/>
    </row>
    <row r="35" spans="1:57">
      <c r="A35" s="306">
        <v>214</v>
      </c>
      <c r="B35" s="797">
        <v>30</v>
      </c>
      <c r="C35" s="320">
        <v>7200</v>
      </c>
      <c r="D35" s="306">
        <v>240</v>
      </c>
      <c r="E35" s="793">
        <v>11500</v>
      </c>
      <c r="F35" s="796">
        <v>11500</v>
      </c>
      <c r="G35" s="111">
        <v>3</v>
      </c>
      <c r="H35" s="111">
        <v>4</v>
      </c>
      <c r="I35" s="111">
        <v>3</v>
      </c>
      <c r="J35" s="111">
        <v>2</v>
      </c>
      <c r="K35" s="111">
        <v>2</v>
      </c>
      <c r="L35" s="111">
        <v>4</v>
      </c>
      <c r="M35" s="111">
        <v>3</v>
      </c>
      <c r="N35" s="111">
        <v>3</v>
      </c>
      <c r="O35" s="111">
        <v>3</v>
      </c>
      <c r="P35" s="111">
        <v>3</v>
      </c>
      <c r="Q35" s="111">
        <v>3</v>
      </c>
      <c r="R35" s="111">
        <v>2</v>
      </c>
      <c r="S35" s="111">
        <v>2</v>
      </c>
      <c r="T35" s="111">
        <v>2</v>
      </c>
      <c r="U35" s="111">
        <v>2</v>
      </c>
      <c r="V35" s="111">
        <v>1</v>
      </c>
      <c r="W35" s="111">
        <v>3</v>
      </c>
      <c r="X35" s="111">
        <v>3</v>
      </c>
      <c r="Y35" s="111">
        <v>3</v>
      </c>
      <c r="Z35" s="111">
        <v>4</v>
      </c>
      <c r="AA35" s="111">
        <v>3</v>
      </c>
      <c r="AB35" s="111">
        <v>3</v>
      </c>
      <c r="AC35" s="111">
        <v>99</v>
      </c>
      <c r="AD35" s="111">
        <v>4</v>
      </c>
      <c r="AE35" s="111">
        <v>3</v>
      </c>
      <c r="AF35" s="111">
        <v>3</v>
      </c>
      <c r="AG35" s="111">
        <v>3</v>
      </c>
      <c r="AH35" s="111">
        <v>2</v>
      </c>
      <c r="AI35" s="111">
        <v>4</v>
      </c>
      <c r="AJ35" s="111">
        <v>4</v>
      </c>
      <c r="AK35" s="797" t="s">
        <v>379</v>
      </c>
      <c r="AL35" s="797" t="s">
        <v>379</v>
      </c>
      <c r="AM35" s="321"/>
      <c r="AN35" s="323">
        <v>11</v>
      </c>
      <c r="AO35" s="323">
        <v>90</v>
      </c>
      <c r="AP35" s="331">
        <v>4000</v>
      </c>
      <c r="AQ35" s="323">
        <v>3</v>
      </c>
      <c r="AR35" s="323">
        <v>2</v>
      </c>
      <c r="AS35" s="323">
        <v>2</v>
      </c>
      <c r="AT35" s="323">
        <v>1</v>
      </c>
      <c r="AU35" s="323">
        <v>3</v>
      </c>
      <c r="AV35" s="323">
        <v>4</v>
      </c>
      <c r="AW35" s="323">
        <v>4</v>
      </c>
      <c r="AX35" s="323">
        <v>4</v>
      </c>
      <c r="AY35" s="323">
        <v>4</v>
      </c>
      <c r="AZ35" s="323">
        <v>4</v>
      </c>
      <c r="BA35" s="323">
        <v>3</v>
      </c>
      <c r="BB35" s="323">
        <v>2</v>
      </c>
      <c r="BC35" s="323">
        <v>4</v>
      </c>
      <c r="BD35" s="323">
        <v>4</v>
      </c>
      <c r="BE35" s="323">
        <v>3</v>
      </c>
    </row>
    <row r="36" spans="1:57">
      <c r="A36" s="306">
        <v>215</v>
      </c>
      <c r="B36" s="794">
        <v>34</v>
      </c>
      <c r="C36" s="794">
        <v>24480</v>
      </c>
      <c r="D36" s="802">
        <v>240</v>
      </c>
      <c r="E36" s="798">
        <v>22000</v>
      </c>
      <c r="F36" s="796">
        <v>6000</v>
      </c>
      <c r="G36" s="111">
        <v>99</v>
      </c>
      <c r="H36" s="111">
        <v>4</v>
      </c>
      <c r="I36" s="111">
        <v>2</v>
      </c>
      <c r="J36" s="111">
        <v>0</v>
      </c>
      <c r="K36" s="111">
        <v>4</v>
      </c>
      <c r="L36" s="111">
        <v>4</v>
      </c>
      <c r="M36" s="111">
        <v>2</v>
      </c>
      <c r="N36" s="111">
        <v>4</v>
      </c>
      <c r="O36" s="111">
        <v>4</v>
      </c>
      <c r="P36" s="111">
        <v>4</v>
      </c>
      <c r="Q36" s="111">
        <v>3</v>
      </c>
      <c r="R36" s="111">
        <v>2</v>
      </c>
      <c r="S36" s="111">
        <v>3</v>
      </c>
      <c r="T36" s="111">
        <v>99</v>
      </c>
      <c r="U36" s="111">
        <v>99</v>
      </c>
      <c r="V36" s="111">
        <v>99</v>
      </c>
      <c r="W36" s="111">
        <v>4</v>
      </c>
      <c r="X36" s="111">
        <v>3</v>
      </c>
      <c r="Y36" s="111">
        <v>3</v>
      </c>
      <c r="Z36" s="111">
        <v>4</v>
      </c>
      <c r="AA36" s="111">
        <v>3</v>
      </c>
      <c r="AB36" s="111">
        <v>3</v>
      </c>
      <c r="AC36" s="111">
        <v>3</v>
      </c>
      <c r="AD36" s="111">
        <v>4</v>
      </c>
      <c r="AE36" s="111">
        <v>4</v>
      </c>
      <c r="AF36" s="111">
        <v>4</v>
      </c>
      <c r="AG36" s="111">
        <v>4</v>
      </c>
      <c r="AH36" s="111">
        <v>4</v>
      </c>
      <c r="AI36" s="111">
        <v>4</v>
      </c>
      <c r="AJ36" s="111">
        <v>4</v>
      </c>
      <c r="AK36" s="797" t="s">
        <v>379</v>
      </c>
      <c r="AL36" s="797" t="s">
        <v>379</v>
      </c>
      <c r="AM36" s="321"/>
      <c r="AN36" s="323">
        <v>5</v>
      </c>
      <c r="AO36" s="323">
        <v>43</v>
      </c>
      <c r="AP36" s="331">
        <v>3000</v>
      </c>
      <c r="AQ36" s="323">
        <v>3</v>
      </c>
      <c r="AR36" s="323">
        <v>3</v>
      </c>
      <c r="AS36" s="323">
        <v>3</v>
      </c>
      <c r="AT36" s="323">
        <v>0</v>
      </c>
      <c r="AU36" s="323">
        <v>4</v>
      </c>
      <c r="AV36" s="323">
        <v>4</v>
      </c>
      <c r="AW36" s="323">
        <v>4</v>
      </c>
      <c r="AX36" s="323">
        <v>4</v>
      </c>
      <c r="AY36" s="323">
        <v>4</v>
      </c>
      <c r="AZ36" s="323">
        <v>4</v>
      </c>
      <c r="BA36" s="323">
        <v>4</v>
      </c>
      <c r="BB36" s="323">
        <v>4</v>
      </c>
      <c r="BC36" s="323">
        <v>4</v>
      </c>
      <c r="BD36" s="323">
        <v>4</v>
      </c>
      <c r="BE36" s="323"/>
    </row>
    <row r="37" spans="1:57">
      <c r="A37" s="306">
        <v>216</v>
      </c>
      <c r="B37" s="794">
        <v>25</v>
      </c>
      <c r="C37" s="68">
        <v>3900</v>
      </c>
      <c r="D37" s="12">
        <v>156</v>
      </c>
      <c r="E37" s="795">
        <v>7300</v>
      </c>
      <c r="F37" s="796">
        <v>7300</v>
      </c>
      <c r="G37" s="111">
        <v>2</v>
      </c>
      <c r="H37" s="111">
        <v>2</v>
      </c>
      <c r="I37" s="111">
        <v>2</v>
      </c>
      <c r="J37" s="111">
        <v>2</v>
      </c>
      <c r="K37" s="111">
        <v>1</v>
      </c>
      <c r="L37" s="111">
        <v>3</v>
      </c>
      <c r="M37" s="111">
        <v>1</v>
      </c>
      <c r="N37" s="111">
        <v>3</v>
      </c>
      <c r="O37" s="111">
        <v>3</v>
      </c>
      <c r="P37" s="111">
        <v>3</v>
      </c>
      <c r="Q37" s="111">
        <v>99</v>
      </c>
      <c r="R37" s="111">
        <v>99</v>
      </c>
      <c r="S37" s="111">
        <v>2</v>
      </c>
      <c r="T37" s="111">
        <v>2</v>
      </c>
      <c r="U37" s="111">
        <v>3</v>
      </c>
      <c r="V37" s="111">
        <v>99</v>
      </c>
      <c r="W37" s="111">
        <v>2</v>
      </c>
      <c r="X37" s="111">
        <v>3</v>
      </c>
      <c r="Y37" s="111">
        <v>1</v>
      </c>
      <c r="Z37" s="111">
        <v>3</v>
      </c>
      <c r="AA37" s="111">
        <v>2</v>
      </c>
      <c r="AB37" s="111">
        <v>3</v>
      </c>
      <c r="AC37" s="111">
        <v>2</v>
      </c>
      <c r="AD37" s="111">
        <v>3</v>
      </c>
      <c r="AE37" s="111">
        <v>3</v>
      </c>
      <c r="AF37" s="111">
        <v>1</v>
      </c>
      <c r="AG37" s="111">
        <v>3</v>
      </c>
      <c r="AH37" s="111">
        <v>2</v>
      </c>
      <c r="AI37" s="111">
        <v>4</v>
      </c>
      <c r="AJ37" s="111">
        <v>4</v>
      </c>
      <c r="AK37" s="797" t="s">
        <v>380</v>
      </c>
      <c r="AL37" s="797" t="s">
        <v>379</v>
      </c>
      <c r="AM37" s="321"/>
      <c r="AN37" s="323">
        <v>1</v>
      </c>
      <c r="AO37" s="323">
        <v>165</v>
      </c>
      <c r="AP37" s="331">
        <v>3000</v>
      </c>
      <c r="AQ37" s="323">
        <v>3</v>
      </c>
      <c r="AR37" s="323">
        <v>2</v>
      </c>
      <c r="AS37" s="323">
        <v>0</v>
      </c>
      <c r="AT37" s="323">
        <v>1</v>
      </c>
      <c r="AU37" s="323">
        <v>2</v>
      </c>
      <c r="AV37" s="323">
        <v>0</v>
      </c>
      <c r="AW37" s="323">
        <v>3</v>
      </c>
      <c r="AX37" s="323">
        <v>1</v>
      </c>
      <c r="AY37" s="323">
        <v>3</v>
      </c>
      <c r="AZ37" s="323">
        <v>4</v>
      </c>
      <c r="BA37" s="323">
        <v>4</v>
      </c>
      <c r="BB37" s="323">
        <v>99</v>
      </c>
      <c r="BC37" s="323">
        <v>4</v>
      </c>
      <c r="BD37" s="323">
        <v>4</v>
      </c>
      <c r="BE37" s="323"/>
    </row>
    <row r="38" spans="1:57">
      <c r="A38" s="306">
        <v>217</v>
      </c>
      <c r="B38" s="794">
        <v>25</v>
      </c>
      <c r="C38" s="68">
        <v>4680</v>
      </c>
      <c r="D38" s="12">
        <v>190</v>
      </c>
      <c r="E38" s="795">
        <v>5260</v>
      </c>
      <c r="F38" s="796">
        <v>4380</v>
      </c>
      <c r="G38" s="111">
        <v>4</v>
      </c>
      <c r="H38" s="111">
        <v>4</v>
      </c>
      <c r="I38" s="111">
        <v>4</v>
      </c>
      <c r="J38" s="111">
        <v>4</v>
      </c>
      <c r="K38" s="111">
        <v>4</v>
      </c>
      <c r="L38" s="111">
        <v>4</v>
      </c>
      <c r="M38" s="111">
        <v>4</v>
      </c>
      <c r="N38" s="111">
        <v>4</v>
      </c>
      <c r="O38" s="111">
        <v>3</v>
      </c>
      <c r="P38" s="111">
        <v>4</v>
      </c>
      <c r="Q38" s="111">
        <v>4</v>
      </c>
      <c r="R38" s="111">
        <v>2</v>
      </c>
      <c r="S38" s="111">
        <v>3</v>
      </c>
      <c r="T38" s="111">
        <v>99</v>
      </c>
      <c r="U38" s="111">
        <v>4</v>
      </c>
      <c r="V38" s="111">
        <v>99</v>
      </c>
      <c r="W38" s="111">
        <v>4</v>
      </c>
      <c r="X38" s="111">
        <v>4</v>
      </c>
      <c r="Y38" s="111">
        <v>4</v>
      </c>
      <c r="Z38" s="111">
        <v>4</v>
      </c>
      <c r="AA38" s="111">
        <v>4</v>
      </c>
      <c r="AB38" s="111">
        <v>3</v>
      </c>
      <c r="AC38" s="111">
        <v>4</v>
      </c>
      <c r="AD38" s="111">
        <v>3</v>
      </c>
      <c r="AE38" s="111">
        <v>3</v>
      </c>
      <c r="AF38" s="111">
        <v>3</v>
      </c>
      <c r="AG38" s="111">
        <v>4</v>
      </c>
      <c r="AH38" s="111">
        <v>4</v>
      </c>
      <c r="AI38" s="111">
        <v>4</v>
      </c>
      <c r="AJ38" s="111">
        <v>4</v>
      </c>
      <c r="AK38" s="797" t="s">
        <v>380</v>
      </c>
      <c r="AL38" s="797" t="s">
        <v>379</v>
      </c>
      <c r="AM38" s="321"/>
      <c r="AN38" s="346">
        <v>2</v>
      </c>
      <c r="AO38" s="308">
        <v>175</v>
      </c>
      <c r="AP38" s="331">
        <v>3000</v>
      </c>
      <c r="AQ38" s="308">
        <v>4</v>
      </c>
      <c r="AR38" s="308">
        <v>4</v>
      </c>
      <c r="AS38" s="308">
        <v>4</v>
      </c>
      <c r="AT38" s="308">
        <v>4</v>
      </c>
      <c r="AU38" s="308">
        <v>4</v>
      </c>
      <c r="AV38" s="308">
        <v>4</v>
      </c>
      <c r="AW38" s="308">
        <v>4</v>
      </c>
      <c r="AX38" s="308">
        <v>4</v>
      </c>
      <c r="AY38" s="308">
        <v>4</v>
      </c>
      <c r="AZ38" s="308">
        <v>4</v>
      </c>
      <c r="BA38" s="308">
        <v>4</v>
      </c>
      <c r="BB38" s="308">
        <v>4</v>
      </c>
      <c r="BC38" s="308">
        <v>4</v>
      </c>
      <c r="BD38" s="349">
        <v>4</v>
      </c>
      <c r="BE38" s="308"/>
    </row>
    <row r="39" spans="1:57">
      <c r="A39" s="306">
        <v>218</v>
      </c>
      <c r="B39" s="794">
        <v>20</v>
      </c>
      <c r="C39" s="68">
        <v>3000</v>
      </c>
      <c r="D39" s="12"/>
      <c r="E39" s="795">
        <v>7750</v>
      </c>
      <c r="F39" s="796">
        <v>5000</v>
      </c>
      <c r="G39" s="111">
        <v>2</v>
      </c>
      <c r="H39" s="111">
        <v>3</v>
      </c>
      <c r="I39" s="111">
        <v>3</v>
      </c>
      <c r="J39" s="111">
        <v>2</v>
      </c>
      <c r="K39" s="111">
        <v>2</v>
      </c>
      <c r="L39" s="111">
        <v>3</v>
      </c>
      <c r="M39" s="111">
        <v>3</v>
      </c>
      <c r="N39" s="111">
        <v>4</v>
      </c>
      <c r="O39" s="111">
        <v>3</v>
      </c>
      <c r="P39" s="111">
        <v>4</v>
      </c>
      <c r="Q39" s="111">
        <v>2</v>
      </c>
      <c r="R39" s="111">
        <v>2</v>
      </c>
      <c r="S39" s="111">
        <v>2</v>
      </c>
      <c r="T39" s="111">
        <v>2</v>
      </c>
      <c r="U39" s="111">
        <v>2</v>
      </c>
      <c r="V39" s="111">
        <v>3</v>
      </c>
      <c r="W39" s="111">
        <v>4</v>
      </c>
      <c r="X39" s="111">
        <v>4</v>
      </c>
      <c r="Y39" s="111">
        <v>3</v>
      </c>
      <c r="Z39" s="111">
        <v>3</v>
      </c>
      <c r="AA39" s="111">
        <v>3</v>
      </c>
      <c r="AB39" s="111">
        <v>3</v>
      </c>
      <c r="AC39" s="111">
        <v>4</v>
      </c>
      <c r="AD39" s="111">
        <v>4</v>
      </c>
      <c r="AE39" s="111">
        <v>3</v>
      </c>
      <c r="AF39" s="111">
        <v>2</v>
      </c>
      <c r="AG39" s="111">
        <v>4</v>
      </c>
      <c r="AH39" s="111">
        <v>4</v>
      </c>
      <c r="AI39" s="111">
        <v>4</v>
      </c>
      <c r="AJ39" s="111">
        <v>4</v>
      </c>
      <c r="AK39" s="797" t="s">
        <v>379</v>
      </c>
      <c r="AL39" s="797" t="s">
        <v>364</v>
      </c>
      <c r="AM39" s="321"/>
      <c r="AN39" s="346">
        <v>4</v>
      </c>
      <c r="AO39" s="308">
        <v>100</v>
      </c>
      <c r="AP39" s="332">
        <v>3500</v>
      </c>
      <c r="AQ39" s="308">
        <v>4</v>
      </c>
      <c r="AR39" s="308">
        <v>3</v>
      </c>
      <c r="AS39" s="308">
        <v>2</v>
      </c>
      <c r="AT39" s="308">
        <v>0</v>
      </c>
      <c r="AU39" s="308">
        <v>3</v>
      </c>
      <c r="AV39" s="308">
        <v>3</v>
      </c>
      <c r="AW39" s="308">
        <v>2</v>
      </c>
      <c r="AX39" s="308">
        <v>4</v>
      </c>
      <c r="AY39" s="308">
        <v>4</v>
      </c>
      <c r="AZ39" s="308">
        <v>3</v>
      </c>
      <c r="BA39" s="308">
        <v>3</v>
      </c>
      <c r="BB39" s="308">
        <v>3</v>
      </c>
      <c r="BC39" s="308">
        <v>4</v>
      </c>
      <c r="BD39" s="349">
        <v>4</v>
      </c>
      <c r="BE39" s="308"/>
    </row>
    <row r="40" spans="1:57">
      <c r="A40" s="306">
        <v>219</v>
      </c>
      <c r="B40" s="794">
        <v>27</v>
      </c>
      <c r="C40" s="68">
        <v>5000</v>
      </c>
      <c r="D40" s="12">
        <v>170</v>
      </c>
      <c r="E40" s="795">
        <v>13700</v>
      </c>
      <c r="F40" s="796">
        <v>7700</v>
      </c>
      <c r="G40" s="111">
        <v>3</v>
      </c>
      <c r="H40" s="111">
        <v>2</v>
      </c>
      <c r="I40" s="111">
        <v>2</v>
      </c>
      <c r="J40" s="111">
        <v>2</v>
      </c>
      <c r="K40" s="111">
        <v>1</v>
      </c>
      <c r="L40" s="111">
        <v>3</v>
      </c>
      <c r="M40" s="111">
        <v>2</v>
      </c>
      <c r="N40" s="111">
        <v>3</v>
      </c>
      <c r="O40" s="111">
        <v>3</v>
      </c>
      <c r="P40" s="111">
        <v>4</v>
      </c>
      <c r="Q40" s="111">
        <v>2</v>
      </c>
      <c r="R40" s="111">
        <v>2</v>
      </c>
      <c r="S40" s="111">
        <v>2</v>
      </c>
      <c r="T40" s="111">
        <v>3</v>
      </c>
      <c r="U40" s="111">
        <v>4</v>
      </c>
      <c r="V40" s="111">
        <v>99</v>
      </c>
      <c r="W40" s="111">
        <v>3</v>
      </c>
      <c r="X40" s="111">
        <v>3</v>
      </c>
      <c r="Y40" s="111">
        <v>3</v>
      </c>
      <c r="Z40" s="111">
        <v>3</v>
      </c>
      <c r="AA40" s="111">
        <v>2</v>
      </c>
      <c r="AB40" s="111">
        <v>2</v>
      </c>
      <c r="AC40" s="111">
        <v>2</v>
      </c>
      <c r="AD40" s="111">
        <v>3</v>
      </c>
      <c r="AE40" s="111">
        <v>3</v>
      </c>
      <c r="AF40" s="111">
        <v>2</v>
      </c>
      <c r="AG40" s="111">
        <v>3</v>
      </c>
      <c r="AH40" s="111">
        <v>4</v>
      </c>
      <c r="AI40" s="111">
        <v>4</v>
      </c>
      <c r="AJ40" s="111">
        <v>4</v>
      </c>
      <c r="AK40" s="797" t="s">
        <v>379</v>
      </c>
      <c r="AL40" s="797" t="s">
        <v>380</v>
      </c>
      <c r="AM40" s="321"/>
      <c r="AN40" s="323">
        <v>5</v>
      </c>
      <c r="AO40" s="323">
        <v>60</v>
      </c>
      <c r="AP40" s="331">
        <v>4550</v>
      </c>
      <c r="AQ40" s="323">
        <v>3</v>
      </c>
      <c r="AR40" s="323">
        <v>3</v>
      </c>
      <c r="AS40" s="323">
        <v>2</v>
      </c>
      <c r="AT40" s="323">
        <v>2</v>
      </c>
      <c r="AU40" s="323">
        <v>4</v>
      </c>
      <c r="AV40" s="323">
        <v>99</v>
      </c>
      <c r="AW40" s="323">
        <v>2</v>
      </c>
      <c r="AX40" s="323">
        <v>2</v>
      </c>
      <c r="AY40" s="323">
        <v>2</v>
      </c>
      <c r="AZ40" s="323">
        <v>3</v>
      </c>
      <c r="BA40" s="323">
        <v>3</v>
      </c>
      <c r="BB40" s="323">
        <v>3</v>
      </c>
      <c r="BC40" s="323">
        <v>4</v>
      </c>
      <c r="BD40" s="323">
        <v>3</v>
      </c>
      <c r="BE40" s="323">
        <v>3</v>
      </c>
    </row>
    <row r="41" spans="1:57">
      <c r="A41" s="306">
        <v>220</v>
      </c>
      <c r="B41" s="794">
        <v>140</v>
      </c>
      <c r="C41" s="799">
        <v>39200</v>
      </c>
      <c r="D41" s="12">
        <v>230</v>
      </c>
      <c r="E41" s="793">
        <v>104600</v>
      </c>
      <c r="F41" s="796">
        <v>6300</v>
      </c>
      <c r="G41" s="111">
        <v>4</v>
      </c>
      <c r="H41" s="111">
        <v>3</v>
      </c>
      <c r="I41" s="111">
        <v>3</v>
      </c>
      <c r="J41" s="111">
        <v>2</v>
      </c>
      <c r="K41" s="111">
        <v>2</v>
      </c>
      <c r="L41" s="111">
        <v>2</v>
      </c>
      <c r="M41" s="111">
        <v>2</v>
      </c>
      <c r="N41" s="111">
        <v>3</v>
      </c>
      <c r="O41" s="111">
        <v>3</v>
      </c>
      <c r="P41" s="111">
        <v>3</v>
      </c>
      <c r="Q41" s="111">
        <v>2</v>
      </c>
      <c r="R41" s="111">
        <v>2</v>
      </c>
      <c r="S41" s="111">
        <v>2</v>
      </c>
      <c r="T41" s="111">
        <v>4</v>
      </c>
      <c r="U41" s="111">
        <v>4</v>
      </c>
      <c r="V41" s="111">
        <v>3</v>
      </c>
      <c r="W41" s="111">
        <v>3</v>
      </c>
      <c r="X41" s="111">
        <v>3</v>
      </c>
      <c r="Y41" s="111">
        <v>3</v>
      </c>
      <c r="Z41" s="111">
        <v>3</v>
      </c>
      <c r="AA41" s="111">
        <v>3</v>
      </c>
      <c r="AB41" s="111">
        <v>3</v>
      </c>
      <c r="AC41" s="111">
        <v>3</v>
      </c>
      <c r="AD41" s="111">
        <v>4</v>
      </c>
      <c r="AE41" s="111">
        <v>3</v>
      </c>
      <c r="AF41" s="111">
        <v>3</v>
      </c>
      <c r="AG41" s="111">
        <v>4</v>
      </c>
      <c r="AH41" s="111">
        <v>4</v>
      </c>
      <c r="AI41" s="111">
        <v>4</v>
      </c>
      <c r="AJ41" s="111">
        <v>4</v>
      </c>
      <c r="AK41" s="797" t="s">
        <v>380</v>
      </c>
      <c r="AL41" s="797" t="s">
        <v>380</v>
      </c>
      <c r="AM41" s="321"/>
      <c r="AN41" s="323">
        <v>5</v>
      </c>
      <c r="AO41" s="323">
        <v>145</v>
      </c>
      <c r="AP41" s="331">
        <v>2950</v>
      </c>
      <c r="AQ41" s="323">
        <v>3</v>
      </c>
      <c r="AR41" s="323">
        <v>3</v>
      </c>
      <c r="AS41" s="323">
        <v>2</v>
      </c>
      <c r="AT41" s="323">
        <v>1</v>
      </c>
      <c r="AU41" s="323">
        <v>2</v>
      </c>
      <c r="AV41" s="323">
        <v>3</v>
      </c>
      <c r="AW41" s="323">
        <v>3</v>
      </c>
      <c r="AX41" s="323">
        <v>3</v>
      </c>
      <c r="AY41" s="323">
        <v>3</v>
      </c>
      <c r="AZ41" s="323">
        <v>3</v>
      </c>
      <c r="BA41" s="323">
        <v>3</v>
      </c>
      <c r="BB41" s="323">
        <v>3</v>
      </c>
      <c r="BC41" s="323">
        <v>3</v>
      </c>
      <c r="BD41" s="323">
        <v>3</v>
      </c>
      <c r="BE41" s="323"/>
    </row>
    <row r="42" spans="1:57">
      <c r="A42" s="306">
        <v>221</v>
      </c>
      <c r="B42" s="794">
        <v>40</v>
      </c>
      <c r="C42" s="68">
        <v>8000</v>
      </c>
      <c r="D42" s="12">
        <v>240</v>
      </c>
      <c r="E42" s="795">
        <v>20000</v>
      </c>
      <c r="F42" s="796">
        <v>10000</v>
      </c>
      <c r="G42" s="111">
        <v>2</v>
      </c>
      <c r="H42" s="111">
        <v>3</v>
      </c>
      <c r="I42" s="111">
        <v>2</v>
      </c>
      <c r="J42" s="111">
        <v>2</v>
      </c>
      <c r="K42" s="111">
        <v>2</v>
      </c>
      <c r="L42" s="111">
        <v>2</v>
      </c>
      <c r="M42" s="111">
        <v>2</v>
      </c>
      <c r="N42" s="111">
        <v>2</v>
      </c>
      <c r="O42" s="111">
        <v>2</v>
      </c>
      <c r="P42" s="111">
        <v>3</v>
      </c>
      <c r="Q42" s="111">
        <v>2</v>
      </c>
      <c r="R42" s="111">
        <v>1</v>
      </c>
      <c r="S42" s="111">
        <v>2</v>
      </c>
      <c r="T42" s="111">
        <v>99</v>
      </c>
      <c r="U42" s="111">
        <v>99</v>
      </c>
      <c r="V42" s="111">
        <v>99</v>
      </c>
      <c r="W42" s="111">
        <v>3</v>
      </c>
      <c r="X42" s="111">
        <v>3</v>
      </c>
      <c r="Y42" s="111">
        <v>3</v>
      </c>
      <c r="Z42" s="111">
        <v>3</v>
      </c>
      <c r="AA42" s="111">
        <v>3</v>
      </c>
      <c r="AB42" s="111">
        <v>3</v>
      </c>
      <c r="AC42" s="111">
        <v>3</v>
      </c>
      <c r="AD42" s="111">
        <v>3</v>
      </c>
      <c r="AE42" s="111">
        <v>2</v>
      </c>
      <c r="AF42" s="111">
        <v>2</v>
      </c>
      <c r="AG42" s="111">
        <v>3</v>
      </c>
      <c r="AH42" s="111">
        <v>99</v>
      </c>
      <c r="AI42" s="111">
        <v>4</v>
      </c>
      <c r="AJ42" s="111">
        <v>4</v>
      </c>
      <c r="AK42" s="797" t="s">
        <v>380</v>
      </c>
      <c r="AL42" s="797" t="s">
        <v>379</v>
      </c>
      <c r="AM42" s="321"/>
      <c r="AN42" s="346">
        <v>1</v>
      </c>
      <c r="AO42" s="308">
        <v>50</v>
      </c>
      <c r="AP42" s="332">
        <v>3000</v>
      </c>
      <c r="AQ42" s="308"/>
      <c r="AR42" s="308"/>
      <c r="AS42" s="308"/>
      <c r="AT42" s="308"/>
      <c r="AU42" s="308"/>
      <c r="AV42" s="308"/>
      <c r="AW42" s="308"/>
      <c r="AX42" s="308"/>
      <c r="AY42" s="308"/>
      <c r="AZ42" s="308"/>
      <c r="BA42" s="308"/>
      <c r="BB42" s="308"/>
      <c r="BC42" s="308"/>
      <c r="BD42" s="349"/>
      <c r="BE42" s="308"/>
    </row>
    <row r="43" spans="1:57">
      <c r="A43" s="306">
        <v>233</v>
      </c>
      <c r="B43" s="794">
        <v>40</v>
      </c>
      <c r="C43" s="794">
        <v>6750</v>
      </c>
      <c r="D43" s="802">
        <v>200</v>
      </c>
      <c r="E43" s="798">
        <v>15000</v>
      </c>
      <c r="F43" s="807">
        <v>13000</v>
      </c>
      <c r="G43" s="111">
        <v>3</v>
      </c>
      <c r="H43" s="111">
        <v>2</v>
      </c>
      <c r="I43" s="111">
        <v>3</v>
      </c>
      <c r="J43" s="111">
        <v>2</v>
      </c>
      <c r="K43" s="111">
        <v>2</v>
      </c>
      <c r="L43" s="111">
        <v>3</v>
      </c>
      <c r="M43" s="111">
        <v>2</v>
      </c>
      <c r="N43" s="111">
        <v>4</v>
      </c>
      <c r="O43" s="111">
        <v>4</v>
      </c>
      <c r="P43" s="111">
        <v>4</v>
      </c>
      <c r="Q43" s="111">
        <v>3</v>
      </c>
      <c r="R43" s="111">
        <v>2</v>
      </c>
      <c r="S43" s="111">
        <v>2</v>
      </c>
      <c r="T43" s="111">
        <v>3</v>
      </c>
      <c r="U43" s="111">
        <v>3</v>
      </c>
      <c r="V43" s="111">
        <v>99</v>
      </c>
      <c r="W43" s="111">
        <v>3</v>
      </c>
      <c r="X43" s="111">
        <v>3</v>
      </c>
      <c r="Y43" s="111">
        <v>3</v>
      </c>
      <c r="Z43" s="111">
        <v>3</v>
      </c>
      <c r="AA43" s="111">
        <v>3</v>
      </c>
      <c r="AB43" s="111">
        <v>3</v>
      </c>
      <c r="AC43" s="111">
        <v>3</v>
      </c>
      <c r="AD43" s="111">
        <v>4</v>
      </c>
      <c r="AE43" s="111">
        <v>3</v>
      </c>
      <c r="AF43" s="111">
        <v>3</v>
      </c>
      <c r="AG43" s="111">
        <v>3</v>
      </c>
      <c r="AH43" s="111">
        <v>2</v>
      </c>
      <c r="AI43" s="111">
        <v>3</v>
      </c>
      <c r="AJ43" s="111">
        <v>4</v>
      </c>
      <c r="AK43" s="797" t="s">
        <v>379</v>
      </c>
      <c r="AL43" s="797" t="s">
        <v>379</v>
      </c>
      <c r="AM43" s="321"/>
      <c r="AN43" s="323">
        <v>3</v>
      </c>
      <c r="AO43" s="323">
        <v>60</v>
      </c>
      <c r="AP43" s="331">
        <v>3000</v>
      </c>
      <c r="AQ43" s="323">
        <v>3</v>
      </c>
      <c r="AR43" s="323">
        <v>3</v>
      </c>
      <c r="AS43" s="323">
        <v>2</v>
      </c>
      <c r="AT43" s="323">
        <v>2</v>
      </c>
      <c r="AU43" s="323">
        <v>3</v>
      </c>
      <c r="AV43" s="323">
        <v>4</v>
      </c>
      <c r="AW43" s="323">
        <v>4</v>
      </c>
      <c r="AX43" s="323">
        <v>4</v>
      </c>
      <c r="AY43" s="323">
        <v>4</v>
      </c>
      <c r="AZ43" s="323">
        <v>4</v>
      </c>
      <c r="BA43" s="323">
        <v>3</v>
      </c>
      <c r="BB43" s="323">
        <v>3</v>
      </c>
      <c r="BC43" s="323">
        <v>3</v>
      </c>
      <c r="BD43" s="323">
        <v>4</v>
      </c>
      <c r="BE43" s="323"/>
    </row>
    <row r="44" spans="1:57">
      <c r="A44" s="306">
        <v>249</v>
      </c>
      <c r="B44" s="794">
        <v>80</v>
      </c>
      <c r="C44" s="68">
        <v>10800</v>
      </c>
      <c r="D44" s="12">
        <v>135</v>
      </c>
      <c r="E44" s="795">
        <v>0</v>
      </c>
      <c r="F44" s="796">
        <v>0</v>
      </c>
      <c r="G44" s="111">
        <v>3</v>
      </c>
      <c r="H44" s="111">
        <v>4</v>
      </c>
      <c r="I44" s="111">
        <v>3</v>
      </c>
      <c r="J44" s="111">
        <v>3</v>
      </c>
      <c r="K44" s="111">
        <v>1</v>
      </c>
      <c r="L44" s="111">
        <v>4</v>
      </c>
      <c r="M44" s="111">
        <v>3</v>
      </c>
      <c r="N44" s="111">
        <v>3</v>
      </c>
      <c r="O44" s="111">
        <v>3</v>
      </c>
      <c r="P44" s="111">
        <v>3</v>
      </c>
      <c r="Q44" s="111">
        <v>3</v>
      </c>
      <c r="R44" s="111">
        <v>2</v>
      </c>
      <c r="S44" s="111">
        <v>3</v>
      </c>
      <c r="T44" s="111">
        <v>2</v>
      </c>
      <c r="U44" s="111">
        <v>2</v>
      </c>
      <c r="V44" s="111">
        <v>2</v>
      </c>
      <c r="W44" s="111">
        <v>3</v>
      </c>
      <c r="X44" s="111">
        <v>3</v>
      </c>
      <c r="Y44" s="111">
        <v>4</v>
      </c>
      <c r="Z44" s="111">
        <v>4</v>
      </c>
      <c r="AA44" s="111">
        <v>4</v>
      </c>
      <c r="AB44" s="111">
        <v>3</v>
      </c>
      <c r="AC44" s="111">
        <v>4</v>
      </c>
      <c r="AD44" s="111">
        <v>3</v>
      </c>
      <c r="AE44" s="111">
        <v>2</v>
      </c>
      <c r="AF44" s="111">
        <v>2</v>
      </c>
      <c r="AG44" s="111">
        <v>4</v>
      </c>
      <c r="AH44" s="111">
        <v>4</v>
      </c>
      <c r="AI44" s="111">
        <v>4</v>
      </c>
      <c r="AJ44" s="111">
        <v>4</v>
      </c>
      <c r="AK44" s="797" t="s">
        <v>379</v>
      </c>
      <c r="AL44" s="797" t="s">
        <v>379</v>
      </c>
      <c r="AM44" s="321"/>
      <c r="AN44" s="323">
        <v>2</v>
      </c>
      <c r="AO44" s="323">
        <v>20</v>
      </c>
      <c r="AP44" s="331">
        <v>3000</v>
      </c>
      <c r="AQ44" s="323">
        <v>3</v>
      </c>
      <c r="AR44" s="323">
        <v>3</v>
      </c>
      <c r="AS44" s="323">
        <v>2</v>
      </c>
      <c r="AT44" s="323">
        <v>4</v>
      </c>
      <c r="AU44" s="323">
        <v>2</v>
      </c>
      <c r="AV44" s="323">
        <v>3</v>
      </c>
      <c r="AW44" s="323">
        <v>2</v>
      </c>
      <c r="AX44" s="323">
        <v>4</v>
      </c>
      <c r="AY44" s="323">
        <v>4</v>
      </c>
      <c r="AZ44" s="323">
        <v>4</v>
      </c>
      <c r="BA44" s="323">
        <v>3</v>
      </c>
      <c r="BB44" s="323">
        <v>2</v>
      </c>
      <c r="BC44" s="323">
        <v>3</v>
      </c>
      <c r="BD44" s="323">
        <v>3</v>
      </c>
      <c r="BE44" s="323"/>
    </row>
    <row r="45" spans="1:57">
      <c r="A45" s="306">
        <v>255</v>
      </c>
      <c r="B45" s="794">
        <v>15</v>
      </c>
      <c r="C45" s="794">
        <v>5000</v>
      </c>
      <c r="D45" s="802">
        <v>250</v>
      </c>
      <c r="E45" s="798">
        <v>11200</v>
      </c>
      <c r="F45" s="796">
        <v>8600</v>
      </c>
      <c r="G45" s="202">
        <v>3</v>
      </c>
      <c r="H45" s="202">
        <v>2</v>
      </c>
      <c r="I45" s="202">
        <v>3</v>
      </c>
      <c r="J45" s="202">
        <v>3</v>
      </c>
      <c r="K45" s="202">
        <v>2</v>
      </c>
      <c r="L45" s="202">
        <v>3</v>
      </c>
      <c r="M45" s="202">
        <v>3</v>
      </c>
      <c r="N45" s="202">
        <v>3</v>
      </c>
      <c r="O45" s="202">
        <v>3</v>
      </c>
      <c r="P45" s="202">
        <v>4</v>
      </c>
      <c r="Q45" s="202">
        <v>99</v>
      </c>
      <c r="R45" s="202">
        <v>2</v>
      </c>
      <c r="S45" s="202">
        <v>2</v>
      </c>
      <c r="T45" s="202">
        <v>3</v>
      </c>
      <c r="U45" s="202">
        <v>3</v>
      </c>
      <c r="V45" s="202">
        <v>2</v>
      </c>
      <c r="W45" s="202">
        <v>3</v>
      </c>
      <c r="X45" s="202">
        <v>3</v>
      </c>
      <c r="Y45" s="202">
        <v>3</v>
      </c>
      <c r="Z45" s="202">
        <v>3</v>
      </c>
      <c r="AA45" s="202">
        <v>2</v>
      </c>
      <c r="AB45" s="202">
        <v>3</v>
      </c>
      <c r="AC45" s="202">
        <v>3</v>
      </c>
      <c r="AD45" s="202">
        <v>4</v>
      </c>
      <c r="AE45" s="202">
        <v>3</v>
      </c>
      <c r="AF45" s="202">
        <v>2</v>
      </c>
      <c r="AG45" s="202">
        <v>3</v>
      </c>
      <c r="AH45" s="111">
        <v>2</v>
      </c>
      <c r="AI45" s="111">
        <v>4</v>
      </c>
      <c r="AJ45" s="111">
        <v>4</v>
      </c>
      <c r="AK45" s="797" t="s">
        <v>380</v>
      </c>
      <c r="AL45" s="797" t="s">
        <v>379</v>
      </c>
      <c r="AM45" s="321"/>
      <c r="AN45" s="323">
        <v>4</v>
      </c>
      <c r="AO45" s="323">
        <v>55</v>
      </c>
      <c r="AP45" s="331">
        <v>3000</v>
      </c>
      <c r="AQ45" s="323">
        <v>3</v>
      </c>
      <c r="AR45" s="323">
        <v>3</v>
      </c>
      <c r="AS45" s="323">
        <v>99</v>
      </c>
      <c r="AT45" s="323">
        <v>2</v>
      </c>
      <c r="AU45" s="324">
        <v>4</v>
      </c>
      <c r="AV45" s="323">
        <v>4</v>
      </c>
      <c r="AW45" s="323">
        <v>3</v>
      </c>
      <c r="AX45" s="323">
        <v>3</v>
      </c>
      <c r="AY45" s="323">
        <v>3</v>
      </c>
      <c r="AZ45" s="323">
        <v>4</v>
      </c>
      <c r="BA45" s="323">
        <v>4</v>
      </c>
      <c r="BB45" s="323">
        <v>4</v>
      </c>
      <c r="BC45" s="323">
        <v>4</v>
      </c>
      <c r="BD45" s="323">
        <v>4</v>
      </c>
      <c r="BE45" s="322"/>
    </row>
    <row r="46" spans="1:57">
      <c r="A46" s="306">
        <v>269</v>
      </c>
      <c r="B46" s="794">
        <v>20</v>
      </c>
      <c r="C46" s="518">
        <v>4900</v>
      </c>
      <c r="D46" s="12">
        <v>190</v>
      </c>
      <c r="E46" s="795">
        <v>19150</v>
      </c>
      <c r="F46" s="796">
        <v>9500</v>
      </c>
      <c r="G46" s="111">
        <v>4</v>
      </c>
      <c r="H46" s="111">
        <v>3</v>
      </c>
      <c r="I46" s="111">
        <v>3</v>
      </c>
      <c r="J46" s="111">
        <v>2</v>
      </c>
      <c r="K46" s="111">
        <v>4</v>
      </c>
      <c r="L46" s="111">
        <v>4</v>
      </c>
      <c r="M46" s="111">
        <v>3</v>
      </c>
      <c r="N46" s="111">
        <v>3</v>
      </c>
      <c r="O46" s="111">
        <v>3</v>
      </c>
      <c r="P46" s="111">
        <v>4</v>
      </c>
      <c r="Q46" s="111">
        <v>2</v>
      </c>
      <c r="R46" s="111">
        <v>2</v>
      </c>
      <c r="S46" s="111">
        <v>3</v>
      </c>
      <c r="T46" s="111">
        <v>3</v>
      </c>
      <c r="U46" s="111">
        <v>3</v>
      </c>
      <c r="V46" s="111">
        <v>4</v>
      </c>
      <c r="W46" s="111">
        <v>3</v>
      </c>
      <c r="X46" s="111">
        <v>3</v>
      </c>
      <c r="Y46" s="111">
        <v>3</v>
      </c>
      <c r="Z46" s="111">
        <v>4</v>
      </c>
      <c r="AA46" s="111">
        <v>3</v>
      </c>
      <c r="AB46" s="111">
        <v>2</v>
      </c>
      <c r="AC46" s="111">
        <v>4</v>
      </c>
      <c r="AD46" s="111">
        <v>4</v>
      </c>
      <c r="AE46" s="111">
        <v>2</v>
      </c>
      <c r="AF46" s="111">
        <v>1</v>
      </c>
      <c r="AG46" s="111">
        <v>3</v>
      </c>
      <c r="AH46" s="111">
        <v>2</v>
      </c>
      <c r="AI46" s="111">
        <v>4</v>
      </c>
      <c r="AJ46" s="111">
        <v>4</v>
      </c>
      <c r="AK46" s="797" t="s">
        <v>379</v>
      </c>
      <c r="AL46" s="797" t="s">
        <v>379</v>
      </c>
      <c r="AM46" s="321"/>
      <c r="AN46" s="323">
        <v>1</v>
      </c>
      <c r="AO46" s="323">
        <v>12</v>
      </c>
      <c r="AP46" s="333">
        <v>2000</v>
      </c>
      <c r="AQ46" s="323">
        <v>4</v>
      </c>
      <c r="AR46" s="323">
        <v>4</v>
      </c>
      <c r="AS46" s="323">
        <v>4</v>
      </c>
      <c r="AT46" s="323">
        <v>4</v>
      </c>
      <c r="AU46" s="323">
        <v>4</v>
      </c>
      <c r="AV46" s="323">
        <v>3</v>
      </c>
      <c r="AW46" s="323">
        <v>3</v>
      </c>
      <c r="AX46" s="323">
        <v>4</v>
      </c>
      <c r="AY46" s="323">
        <v>4</v>
      </c>
      <c r="AZ46" s="323">
        <v>4</v>
      </c>
      <c r="BA46" s="323">
        <v>3</v>
      </c>
      <c r="BB46" s="323">
        <v>3</v>
      </c>
      <c r="BC46" s="323">
        <v>4</v>
      </c>
      <c r="BD46" s="323">
        <v>4</v>
      </c>
      <c r="BE46" s="323">
        <v>4</v>
      </c>
    </row>
    <row r="47" spans="1:57">
      <c r="A47" s="306">
        <v>270</v>
      </c>
      <c r="B47" s="794">
        <v>30</v>
      </c>
      <c r="C47" s="794">
        <v>21000</v>
      </c>
      <c r="D47" s="802">
        <v>250</v>
      </c>
      <c r="E47" s="793">
        <v>23900</v>
      </c>
      <c r="F47" s="796">
        <v>3050</v>
      </c>
      <c r="G47" s="111">
        <v>99</v>
      </c>
      <c r="H47" s="111">
        <v>3</v>
      </c>
      <c r="I47" s="111">
        <v>2</v>
      </c>
      <c r="J47" s="111">
        <v>99</v>
      </c>
      <c r="K47" s="111">
        <v>3</v>
      </c>
      <c r="L47" s="111">
        <v>4</v>
      </c>
      <c r="M47" s="111">
        <v>2</v>
      </c>
      <c r="N47" s="111">
        <v>3</v>
      </c>
      <c r="O47" s="111">
        <v>4</v>
      </c>
      <c r="P47" s="111">
        <v>3</v>
      </c>
      <c r="Q47" s="111">
        <v>2</v>
      </c>
      <c r="R47" s="111">
        <v>1</v>
      </c>
      <c r="S47" s="111">
        <v>1</v>
      </c>
      <c r="T47" s="111">
        <v>2</v>
      </c>
      <c r="U47" s="111">
        <v>3</v>
      </c>
      <c r="V47" s="111">
        <v>3</v>
      </c>
      <c r="W47" s="111">
        <v>3</v>
      </c>
      <c r="X47" s="111">
        <v>3</v>
      </c>
      <c r="Y47" s="111">
        <v>4</v>
      </c>
      <c r="Z47" s="111">
        <v>3</v>
      </c>
      <c r="AA47" s="111">
        <v>3</v>
      </c>
      <c r="AB47" s="111">
        <v>2</v>
      </c>
      <c r="AC47" s="111">
        <v>3</v>
      </c>
      <c r="AD47" s="111">
        <v>4</v>
      </c>
      <c r="AE47" s="111">
        <v>2</v>
      </c>
      <c r="AF47" s="111">
        <v>2</v>
      </c>
      <c r="AG47" s="111">
        <v>2</v>
      </c>
      <c r="AH47" s="111">
        <v>3</v>
      </c>
      <c r="AI47" s="111">
        <v>4</v>
      </c>
      <c r="AJ47" s="111">
        <v>4</v>
      </c>
      <c r="AK47" s="797" t="s">
        <v>380</v>
      </c>
      <c r="AL47" s="797" t="s">
        <v>379</v>
      </c>
      <c r="AM47" s="321"/>
      <c r="AN47" s="323">
        <v>5</v>
      </c>
      <c r="AO47" s="323">
        <v>30</v>
      </c>
      <c r="AP47" s="331">
        <v>2550</v>
      </c>
      <c r="AQ47" s="323">
        <v>3</v>
      </c>
      <c r="AR47" s="323">
        <v>2</v>
      </c>
      <c r="AS47" s="323">
        <v>2</v>
      </c>
      <c r="AT47" s="323">
        <v>2</v>
      </c>
      <c r="AU47" s="323">
        <v>3</v>
      </c>
      <c r="AV47" s="323">
        <v>3</v>
      </c>
      <c r="AW47" s="323">
        <v>3</v>
      </c>
      <c r="AX47" s="323">
        <v>4</v>
      </c>
      <c r="AY47" s="323">
        <v>4</v>
      </c>
      <c r="AZ47" s="323">
        <v>4</v>
      </c>
      <c r="BA47" s="323">
        <v>3</v>
      </c>
      <c r="BB47" s="323">
        <v>2</v>
      </c>
      <c r="BC47" s="323">
        <v>3</v>
      </c>
      <c r="BD47" s="323">
        <v>3</v>
      </c>
      <c r="BE47" s="323"/>
    </row>
    <row r="48" spans="1:57">
      <c r="A48" s="306">
        <v>281</v>
      </c>
      <c r="B48" s="794">
        <v>200</v>
      </c>
      <c r="C48" s="794">
        <v>12500</v>
      </c>
      <c r="D48" s="802">
        <v>255</v>
      </c>
      <c r="E48" s="798">
        <v>16000</v>
      </c>
      <c r="F48" s="808">
        <v>10000</v>
      </c>
      <c r="G48" s="111">
        <v>3</v>
      </c>
      <c r="H48" s="111">
        <v>3</v>
      </c>
      <c r="I48" s="111">
        <v>2</v>
      </c>
      <c r="J48" s="111">
        <v>3</v>
      </c>
      <c r="K48" s="111">
        <v>2</v>
      </c>
      <c r="L48" s="111">
        <v>2</v>
      </c>
      <c r="M48" s="111">
        <v>3</v>
      </c>
      <c r="N48" s="111">
        <v>3</v>
      </c>
      <c r="O48" s="111">
        <v>3</v>
      </c>
      <c r="P48" s="111">
        <v>3</v>
      </c>
      <c r="Q48" s="111">
        <v>2</v>
      </c>
      <c r="R48" s="111">
        <v>1</v>
      </c>
      <c r="S48" s="111">
        <v>2</v>
      </c>
      <c r="T48" s="111">
        <v>4</v>
      </c>
      <c r="U48" s="111">
        <v>4</v>
      </c>
      <c r="V48" s="111">
        <v>3</v>
      </c>
      <c r="W48" s="111">
        <v>3</v>
      </c>
      <c r="X48" s="111">
        <v>3</v>
      </c>
      <c r="Y48" s="111">
        <v>4</v>
      </c>
      <c r="Z48" s="111">
        <v>3</v>
      </c>
      <c r="AA48" s="111">
        <v>4</v>
      </c>
      <c r="AB48" s="111">
        <v>3</v>
      </c>
      <c r="AC48" s="111">
        <v>4</v>
      </c>
      <c r="AD48" s="111">
        <v>4</v>
      </c>
      <c r="AE48" s="111">
        <v>3</v>
      </c>
      <c r="AF48" s="111">
        <v>3</v>
      </c>
      <c r="AG48" s="111">
        <v>3</v>
      </c>
      <c r="AH48" s="111">
        <v>3</v>
      </c>
      <c r="AI48" s="111">
        <v>4</v>
      </c>
      <c r="AJ48" s="111">
        <v>4</v>
      </c>
      <c r="AK48" s="797" t="s">
        <v>379</v>
      </c>
      <c r="AL48" s="797" t="s">
        <v>379</v>
      </c>
      <c r="AM48" s="321"/>
      <c r="AN48" s="329">
        <v>7</v>
      </c>
      <c r="AO48" s="323">
        <v>50</v>
      </c>
      <c r="AP48" s="331">
        <v>2130</v>
      </c>
      <c r="AQ48" s="323">
        <v>2</v>
      </c>
      <c r="AR48" s="323">
        <v>2</v>
      </c>
      <c r="AS48" s="323">
        <v>1</v>
      </c>
      <c r="AT48" s="323">
        <v>4</v>
      </c>
      <c r="AU48" s="323">
        <v>2</v>
      </c>
      <c r="AV48" s="323">
        <v>4</v>
      </c>
      <c r="AW48" s="323">
        <v>3</v>
      </c>
      <c r="AX48" s="323">
        <v>3</v>
      </c>
      <c r="AY48" s="323">
        <v>4</v>
      </c>
      <c r="AZ48" s="323">
        <v>3</v>
      </c>
      <c r="BA48" s="323">
        <v>2</v>
      </c>
      <c r="BB48" s="323">
        <v>2</v>
      </c>
      <c r="BC48" s="323">
        <v>3</v>
      </c>
      <c r="BD48" s="325">
        <v>4</v>
      </c>
      <c r="BE48" s="323">
        <v>3</v>
      </c>
    </row>
    <row r="49" spans="1:57">
      <c r="A49" s="306">
        <v>282</v>
      </c>
      <c r="B49" s="794">
        <v>25</v>
      </c>
      <c r="C49" s="68">
        <v>1500</v>
      </c>
      <c r="D49" s="12">
        <v>180</v>
      </c>
      <c r="E49" s="795">
        <v>3500</v>
      </c>
      <c r="F49" s="796">
        <v>3300</v>
      </c>
      <c r="G49" s="111">
        <v>99</v>
      </c>
      <c r="H49" s="111">
        <v>4</v>
      </c>
      <c r="I49" s="111">
        <v>4</v>
      </c>
      <c r="J49" s="111">
        <v>4</v>
      </c>
      <c r="K49" s="111">
        <v>4</v>
      </c>
      <c r="L49" s="111">
        <v>4</v>
      </c>
      <c r="M49" s="111">
        <v>4</v>
      </c>
      <c r="N49" s="111">
        <v>3</v>
      </c>
      <c r="O49" s="111">
        <v>3</v>
      </c>
      <c r="P49" s="111">
        <v>4</v>
      </c>
      <c r="Q49" s="111">
        <v>3</v>
      </c>
      <c r="R49" s="111">
        <v>3</v>
      </c>
      <c r="S49" s="111">
        <v>3</v>
      </c>
      <c r="T49" s="111">
        <v>4</v>
      </c>
      <c r="U49" s="111">
        <v>3</v>
      </c>
      <c r="V49" s="111">
        <v>3</v>
      </c>
      <c r="W49" s="111">
        <v>4</v>
      </c>
      <c r="X49" s="111">
        <v>3</v>
      </c>
      <c r="Y49" s="111">
        <v>3</v>
      </c>
      <c r="Z49" s="111">
        <v>3</v>
      </c>
      <c r="AA49" s="111">
        <v>3</v>
      </c>
      <c r="AB49" s="111">
        <v>3</v>
      </c>
      <c r="AC49" s="111">
        <v>3</v>
      </c>
      <c r="AD49" s="111">
        <v>4</v>
      </c>
      <c r="AE49" s="111">
        <v>4</v>
      </c>
      <c r="AF49" s="111">
        <v>3</v>
      </c>
      <c r="AG49" s="111">
        <v>3</v>
      </c>
      <c r="AH49" s="111">
        <v>3</v>
      </c>
      <c r="AI49" s="111">
        <v>3</v>
      </c>
      <c r="AJ49" s="111">
        <v>4</v>
      </c>
      <c r="AK49" s="797" t="s">
        <v>379</v>
      </c>
      <c r="AL49" s="797" t="s">
        <v>379</v>
      </c>
      <c r="AM49" s="321"/>
      <c r="AN49" s="323"/>
      <c r="AO49" s="323"/>
      <c r="AP49" s="310"/>
      <c r="AQ49" s="323">
        <v>99</v>
      </c>
      <c r="AR49" s="323">
        <v>99</v>
      </c>
      <c r="AS49" s="323">
        <v>99</v>
      </c>
      <c r="AT49" s="323">
        <v>99</v>
      </c>
      <c r="AU49" s="323">
        <v>4</v>
      </c>
      <c r="AV49" s="323">
        <v>99</v>
      </c>
      <c r="AW49" s="323">
        <v>99</v>
      </c>
      <c r="AX49" s="323">
        <v>99</v>
      </c>
      <c r="AY49" s="323">
        <v>3</v>
      </c>
      <c r="AZ49" s="323">
        <v>4</v>
      </c>
      <c r="BA49" s="323">
        <v>4</v>
      </c>
      <c r="BB49" s="323">
        <v>4</v>
      </c>
      <c r="BC49" s="323">
        <v>4</v>
      </c>
      <c r="BD49" s="323">
        <v>4</v>
      </c>
      <c r="BE49" s="323"/>
    </row>
    <row r="50" spans="1:57">
      <c r="A50" s="306">
        <v>403</v>
      </c>
      <c r="B50" s="794">
        <v>50</v>
      </c>
      <c r="C50" s="68">
        <v>5560</v>
      </c>
      <c r="D50" s="12">
        <v>272</v>
      </c>
      <c r="E50" s="795">
        <v>24300</v>
      </c>
      <c r="F50" s="796">
        <v>6550</v>
      </c>
      <c r="G50" s="111">
        <v>3</v>
      </c>
      <c r="H50" s="111">
        <v>4</v>
      </c>
      <c r="I50" s="111">
        <v>4</v>
      </c>
      <c r="J50" s="111">
        <v>4</v>
      </c>
      <c r="K50" s="111">
        <v>4</v>
      </c>
      <c r="L50" s="111">
        <v>4</v>
      </c>
      <c r="M50" s="111">
        <v>4</v>
      </c>
      <c r="N50" s="111">
        <v>4</v>
      </c>
      <c r="O50" s="111">
        <v>4</v>
      </c>
      <c r="P50" s="111">
        <v>4</v>
      </c>
      <c r="Q50" s="111">
        <v>4</v>
      </c>
      <c r="R50" s="111">
        <v>1</v>
      </c>
      <c r="S50" s="111">
        <v>2</v>
      </c>
      <c r="T50" s="111">
        <v>3</v>
      </c>
      <c r="U50" s="111">
        <v>2</v>
      </c>
      <c r="V50" s="111">
        <v>3</v>
      </c>
      <c r="W50" s="111">
        <v>4</v>
      </c>
      <c r="X50" s="111">
        <v>3</v>
      </c>
      <c r="Y50" s="111">
        <v>3</v>
      </c>
      <c r="Z50" s="111">
        <v>3</v>
      </c>
      <c r="AA50" s="111">
        <v>99</v>
      </c>
      <c r="AB50" s="111">
        <v>4</v>
      </c>
      <c r="AC50" s="111">
        <v>4</v>
      </c>
      <c r="AD50" s="111">
        <v>4</v>
      </c>
      <c r="AE50" s="111">
        <v>2</v>
      </c>
      <c r="AF50" s="111">
        <v>3</v>
      </c>
      <c r="AG50" s="111">
        <v>4</v>
      </c>
      <c r="AH50" s="111">
        <v>3</v>
      </c>
      <c r="AI50" s="111">
        <v>4</v>
      </c>
      <c r="AJ50" s="111">
        <v>4</v>
      </c>
      <c r="AK50" s="797" t="s">
        <v>379</v>
      </c>
      <c r="AL50" s="797" t="s">
        <v>379</v>
      </c>
      <c r="AM50" s="321"/>
      <c r="AN50" s="346">
        <v>5</v>
      </c>
      <c r="AO50" s="308">
        <v>58</v>
      </c>
      <c r="AP50" s="332">
        <v>4000</v>
      </c>
      <c r="AQ50" s="308">
        <v>3</v>
      </c>
      <c r="AR50" s="308">
        <v>3</v>
      </c>
      <c r="AS50" s="308">
        <v>2</v>
      </c>
      <c r="AT50" s="308">
        <v>0</v>
      </c>
      <c r="AU50" s="308">
        <v>3</v>
      </c>
      <c r="AV50" s="308">
        <v>2</v>
      </c>
      <c r="AW50" s="308">
        <v>2</v>
      </c>
      <c r="AX50" s="308">
        <v>3</v>
      </c>
      <c r="AY50" s="308">
        <v>4</v>
      </c>
      <c r="AZ50" s="308">
        <v>4</v>
      </c>
      <c r="BA50" s="308">
        <v>3</v>
      </c>
      <c r="BB50" s="308">
        <v>3</v>
      </c>
      <c r="BC50" s="308">
        <v>3</v>
      </c>
      <c r="BD50" s="349">
        <v>3</v>
      </c>
      <c r="BE50" s="308">
        <v>4</v>
      </c>
    </row>
    <row r="51" spans="1:57">
      <c r="A51" s="306">
        <v>404</v>
      </c>
      <c r="B51" s="797">
        <v>17</v>
      </c>
      <c r="C51" s="320">
        <v>2200</v>
      </c>
      <c r="D51" s="306">
        <v>147</v>
      </c>
      <c r="E51" s="31">
        <v>7250</v>
      </c>
      <c r="F51" s="796">
        <v>7250</v>
      </c>
      <c r="G51" s="111">
        <v>3</v>
      </c>
      <c r="H51" s="111">
        <v>4</v>
      </c>
      <c r="I51" s="111">
        <v>3</v>
      </c>
      <c r="J51" s="111">
        <v>3</v>
      </c>
      <c r="K51" s="111">
        <v>3</v>
      </c>
      <c r="L51" s="111">
        <v>3</v>
      </c>
      <c r="M51" s="111">
        <v>4</v>
      </c>
      <c r="N51" s="111">
        <v>3</v>
      </c>
      <c r="O51" s="111">
        <v>4</v>
      </c>
      <c r="P51" s="111">
        <v>4</v>
      </c>
      <c r="Q51" s="111">
        <v>1</v>
      </c>
      <c r="R51" s="111">
        <v>2</v>
      </c>
      <c r="S51" s="111">
        <v>2</v>
      </c>
      <c r="T51" s="111">
        <v>3</v>
      </c>
      <c r="U51" s="111">
        <v>3</v>
      </c>
      <c r="V51" s="111">
        <v>99</v>
      </c>
      <c r="W51" s="111">
        <v>3</v>
      </c>
      <c r="X51" s="111">
        <v>3</v>
      </c>
      <c r="Y51" s="111">
        <v>2</v>
      </c>
      <c r="Z51" s="111">
        <v>3</v>
      </c>
      <c r="AA51" s="111">
        <v>2</v>
      </c>
      <c r="AB51" s="111">
        <v>2</v>
      </c>
      <c r="AC51" s="111">
        <v>4</v>
      </c>
      <c r="AD51" s="111">
        <v>3</v>
      </c>
      <c r="AE51" s="111">
        <v>4</v>
      </c>
      <c r="AF51" s="111">
        <v>3</v>
      </c>
      <c r="AG51" s="111">
        <v>4</v>
      </c>
      <c r="AH51" s="111">
        <v>4</v>
      </c>
      <c r="AI51" s="111">
        <v>3</v>
      </c>
      <c r="AJ51" s="111">
        <v>4</v>
      </c>
      <c r="AK51" s="797" t="s">
        <v>379</v>
      </c>
      <c r="AL51" s="797" t="s">
        <v>379</v>
      </c>
      <c r="AM51" s="321"/>
      <c r="AN51" s="323">
        <v>2</v>
      </c>
      <c r="AO51" s="323">
        <v>20</v>
      </c>
      <c r="AP51" s="331">
        <v>2800</v>
      </c>
      <c r="AQ51" s="323"/>
      <c r="AR51" s="323"/>
      <c r="AS51" s="323"/>
      <c r="AT51" s="323"/>
      <c r="AU51" s="323"/>
      <c r="AV51" s="323"/>
      <c r="AW51" s="323"/>
      <c r="AX51" s="323"/>
      <c r="AY51" s="323"/>
      <c r="AZ51" s="323"/>
      <c r="BA51" s="323"/>
      <c r="BB51" s="323"/>
      <c r="BC51" s="323"/>
      <c r="BD51" s="323"/>
      <c r="BE51" s="323"/>
    </row>
    <row r="52" spans="1:57">
      <c r="A52" s="306">
        <v>417</v>
      </c>
      <c r="B52" s="794">
        <v>25</v>
      </c>
      <c r="C52" s="797">
        <v>4200</v>
      </c>
      <c r="D52" s="802">
        <v>168</v>
      </c>
      <c r="E52" s="798">
        <v>19200</v>
      </c>
      <c r="F52" s="796">
        <v>17900</v>
      </c>
      <c r="G52" s="111">
        <v>3</v>
      </c>
      <c r="H52" s="111">
        <v>2</v>
      </c>
      <c r="I52" s="111">
        <v>4</v>
      </c>
      <c r="J52" s="111">
        <v>3</v>
      </c>
      <c r="K52" s="111">
        <v>3</v>
      </c>
      <c r="L52" s="111">
        <v>4</v>
      </c>
      <c r="M52" s="111">
        <v>3</v>
      </c>
      <c r="N52" s="111">
        <v>2</v>
      </c>
      <c r="O52" s="111">
        <v>2</v>
      </c>
      <c r="P52" s="111">
        <v>3</v>
      </c>
      <c r="Q52" s="111">
        <v>1</v>
      </c>
      <c r="R52" s="111">
        <v>1</v>
      </c>
      <c r="S52" s="111">
        <v>2</v>
      </c>
      <c r="T52" s="111">
        <v>2</v>
      </c>
      <c r="U52" s="111">
        <v>3</v>
      </c>
      <c r="V52" s="111">
        <v>99</v>
      </c>
      <c r="W52" s="111">
        <v>2</v>
      </c>
      <c r="X52" s="111">
        <v>3</v>
      </c>
      <c r="Y52" s="111">
        <v>3</v>
      </c>
      <c r="Z52" s="111">
        <v>3</v>
      </c>
      <c r="AA52" s="111">
        <v>3</v>
      </c>
      <c r="AB52" s="111">
        <v>3</v>
      </c>
      <c r="AC52" s="111">
        <v>3</v>
      </c>
      <c r="AD52" s="111">
        <v>4</v>
      </c>
      <c r="AE52" s="111">
        <v>4</v>
      </c>
      <c r="AF52" s="111">
        <v>2</v>
      </c>
      <c r="AG52" s="111">
        <v>4</v>
      </c>
      <c r="AH52" s="111">
        <v>3</v>
      </c>
      <c r="AI52" s="111">
        <v>4</v>
      </c>
      <c r="AJ52" s="111">
        <v>4</v>
      </c>
      <c r="AK52" s="797" t="s">
        <v>379</v>
      </c>
      <c r="AL52" s="797" t="s">
        <v>379</v>
      </c>
      <c r="AM52" s="321"/>
      <c r="AN52" s="323">
        <v>11</v>
      </c>
      <c r="AO52" s="323">
        <v>80</v>
      </c>
      <c r="AP52" s="331">
        <v>6810</v>
      </c>
      <c r="AQ52" s="323">
        <v>3</v>
      </c>
      <c r="AR52" s="323">
        <v>3</v>
      </c>
      <c r="AS52" s="323">
        <v>1</v>
      </c>
      <c r="AT52" s="323">
        <v>0</v>
      </c>
      <c r="AU52" s="323">
        <v>1</v>
      </c>
      <c r="AV52" s="323">
        <v>2</v>
      </c>
      <c r="AW52" s="323">
        <v>2</v>
      </c>
      <c r="AX52" s="323">
        <v>4</v>
      </c>
      <c r="AY52" s="323">
        <v>3</v>
      </c>
      <c r="AZ52" s="323">
        <v>3</v>
      </c>
      <c r="BA52" s="323">
        <v>2</v>
      </c>
      <c r="BB52" s="323">
        <v>2</v>
      </c>
      <c r="BC52" s="323">
        <v>3</v>
      </c>
      <c r="BD52" s="323">
        <v>3</v>
      </c>
      <c r="BE52" s="323"/>
    </row>
    <row r="53" spans="1:57">
      <c r="A53" s="306">
        <v>418</v>
      </c>
      <c r="B53" s="794">
        <v>20</v>
      </c>
      <c r="C53" s="68">
        <v>1600</v>
      </c>
      <c r="D53" s="12">
        <v>80</v>
      </c>
      <c r="E53" s="795">
        <v>5600</v>
      </c>
      <c r="F53" s="809">
        <v>4600</v>
      </c>
      <c r="G53" s="111">
        <v>2</v>
      </c>
      <c r="H53" s="111">
        <v>3</v>
      </c>
      <c r="I53" s="111">
        <v>2</v>
      </c>
      <c r="J53" s="111">
        <v>1</v>
      </c>
      <c r="K53" s="111">
        <v>3</v>
      </c>
      <c r="L53" s="111">
        <v>99</v>
      </c>
      <c r="M53" s="111">
        <v>2</v>
      </c>
      <c r="N53" s="111">
        <v>4</v>
      </c>
      <c r="O53" s="111">
        <v>3</v>
      </c>
      <c r="P53" s="111">
        <v>2</v>
      </c>
      <c r="Q53" s="111">
        <v>99</v>
      </c>
      <c r="R53" s="111">
        <v>99</v>
      </c>
      <c r="S53" s="111">
        <v>1</v>
      </c>
      <c r="T53" s="111">
        <v>2</v>
      </c>
      <c r="U53" s="111">
        <v>3</v>
      </c>
      <c r="V53" s="111">
        <v>99</v>
      </c>
      <c r="W53" s="111">
        <v>4</v>
      </c>
      <c r="X53" s="111">
        <v>3</v>
      </c>
      <c r="Y53" s="111">
        <v>4</v>
      </c>
      <c r="Z53" s="111">
        <v>3</v>
      </c>
      <c r="AA53" s="111">
        <v>4</v>
      </c>
      <c r="AB53" s="111">
        <v>2</v>
      </c>
      <c r="AC53" s="111">
        <v>4</v>
      </c>
      <c r="AD53" s="111">
        <v>3</v>
      </c>
      <c r="AE53" s="111">
        <v>4</v>
      </c>
      <c r="AF53" s="111">
        <v>2</v>
      </c>
      <c r="AG53" s="111">
        <v>4</v>
      </c>
      <c r="AH53" s="111">
        <v>3</v>
      </c>
      <c r="AI53" s="111">
        <v>4</v>
      </c>
      <c r="AJ53" s="111">
        <v>4</v>
      </c>
      <c r="AK53" s="797" t="s">
        <v>380</v>
      </c>
      <c r="AL53" s="797" t="s">
        <v>364</v>
      </c>
      <c r="AM53" s="321"/>
      <c r="AN53" s="308">
        <v>1</v>
      </c>
      <c r="AO53" s="308">
        <v>15</v>
      </c>
      <c r="AP53" s="332">
        <v>1000</v>
      </c>
      <c r="AQ53" s="308">
        <v>3</v>
      </c>
      <c r="AR53" s="308">
        <v>4</v>
      </c>
      <c r="AS53" s="308">
        <v>2</v>
      </c>
      <c r="AT53" s="308">
        <v>0</v>
      </c>
      <c r="AU53" s="308">
        <v>2</v>
      </c>
      <c r="AV53" s="308">
        <v>99</v>
      </c>
      <c r="AW53" s="308">
        <v>99</v>
      </c>
      <c r="AX53" s="308">
        <v>4</v>
      </c>
      <c r="AY53" s="308">
        <v>4</v>
      </c>
      <c r="AZ53" s="308">
        <v>4</v>
      </c>
      <c r="BA53" s="308">
        <v>4</v>
      </c>
      <c r="BB53" s="308">
        <v>3</v>
      </c>
      <c r="BC53" s="308">
        <v>4</v>
      </c>
      <c r="BD53" s="308">
        <v>4</v>
      </c>
      <c r="BE53" s="308"/>
    </row>
    <row r="54" spans="1:57">
      <c r="A54" s="306">
        <v>437</v>
      </c>
      <c r="B54" s="794">
        <v>66</v>
      </c>
      <c r="C54" s="794">
        <v>12540</v>
      </c>
      <c r="D54" s="802">
        <v>190</v>
      </c>
      <c r="E54" s="798">
        <v>62950</v>
      </c>
      <c r="F54" s="796">
        <v>10650</v>
      </c>
      <c r="G54" s="111">
        <v>99</v>
      </c>
      <c r="H54" s="111">
        <v>3</v>
      </c>
      <c r="I54" s="111">
        <v>1</v>
      </c>
      <c r="J54" s="111">
        <v>0</v>
      </c>
      <c r="K54" s="111">
        <v>1</v>
      </c>
      <c r="L54" s="111">
        <v>2</v>
      </c>
      <c r="M54" s="111">
        <v>3</v>
      </c>
      <c r="N54" s="111">
        <v>3</v>
      </c>
      <c r="O54" s="111">
        <v>3</v>
      </c>
      <c r="P54" s="111">
        <v>3</v>
      </c>
      <c r="Q54" s="111">
        <v>2</v>
      </c>
      <c r="R54" s="111">
        <v>1</v>
      </c>
      <c r="S54" s="111">
        <v>1</v>
      </c>
      <c r="T54" s="111">
        <v>3</v>
      </c>
      <c r="U54" s="111">
        <v>3</v>
      </c>
      <c r="V54" s="111">
        <v>3</v>
      </c>
      <c r="W54" s="111">
        <v>3</v>
      </c>
      <c r="X54" s="111">
        <v>3</v>
      </c>
      <c r="Y54" s="111">
        <v>2</v>
      </c>
      <c r="Z54" s="111">
        <v>2</v>
      </c>
      <c r="AA54" s="111">
        <v>3</v>
      </c>
      <c r="AB54" s="111">
        <v>3</v>
      </c>
      <c r="AC54" s="111">
        <v>3</v>
      </c>
      <c r="AD54" s="111">
        <v>3</v>
      </c>
      <c r="AE54" s="111">
        <v>1</v>
      </c>
      <c r="AF54" s="111">
        <v>2</v>
      </c>
      <c r="AG54" s="111">
        <v>3</v>
      </c>
      <c r="AH54" s="111">
        <v>4</v>
      </c>
      <c r="AI54" s="111">
        <v>4</v>
      </c>
      <c r="AJ54" s="111">
        <v>4</v>
      </c>
      <c r="AK54" s="797" t="s">
        <v>379</v>
      </c>
      <c r="AL54" s="797" t="s">
        <v>380</v>
      </c>
      <c r="AM54" s="321"/>
      <c r="AN54" s="323">
        <v>1</v>
      </c>
      <c r="AO54" s="323">
        <v>30</v>
      </c>
      <c r="AP54" s="331">
        <v>9700</v>
      </c>
      <c r="AQ54" s="323">
        <v>2</v>
      </c>
      <c r="AR54" s="323">
        <v>3</v>
      </c>
      <c r="AS54" s="323">
        <v>2</v>
      </c>
      <c r="AT54" s="323">
        <v>0</v>
      </c>
      <c r="AU54" s="323">
        <v>4</v>
      </c>
      <c r="AV54" s="323">
        <v>3</v>
      </c>
      <c r="AW54" s="323">
        <v>4</v>
      </c>
      <c r="AX54" s="323">
        <v>4</v>
      </c>
      <c r="AY54" s="323">
        <v>4</v>
      </c>
      <c r="AZ54" s="323">
        <v>4</v>
      </c>
      <c r="BA54" s="323">
        <v>4</v>
      </c>
      <c r="BB54" s="323">
        <v>2</v>
      </c>
      <c r="BC54" s="323">
        <v>3</v>
      </c>
      <c r="BD54" s="323">
        <v>3</v>
      </c>
      <c r="BE54" s="323"/>
    </row>
    <row r="55" spans="1:57">
      <c r="A55" s="306">
        <v>482</v>
      </c>
      <c r="B55" s="794">
        <v>20</v>
      </c>
      <c r="C55" s="68">
        <v>3840</v>
      </c>
      <c r="D55" s="12">
        <v>192</v>
      </c>
      <c r="E55" s="795">
        <v>8100</v>
      </c>
      <c r="F55" s="796">
        <v>6850</v>
      </c>
      <c r="G55" s="111">
        <v>3</v>
      </c>
      <c r="H55" s="111">
        <v>2</v>
      </c>
      <c r="I55" s="111">
        <v>4</v>
      </c>
      <c r="J55" s="111">
        <v>4</v>
      </c>
      <c r="K55" s="111">
        <v>1</v>
      </c>
      <c r="L55" s="111">
        <v>1</v>
      </c>
      <c r="M55" s="111">
        <v>1</v>
      </c>
      <c r="N55" s="111">
        <v>3</v>
      </c>
      <c r="O55" s="111">
        <v>1</v>
      </c>
      <c r="P55" s="111">
        <v>3</v>
      </c>
      <c r="Q55" s="111">
        <v>1</v>
      </c>
      <c r="R55" s="111">
        <v>1</v>
      </c>
      <c r="S55" s="111">
        <v>1</v>
      </c>
      <c r="T55" s="111">
        <v>2</v>
      </c>
      <c r="U55" s="111">
        <v>3</v>
      </c>
      <c r="V55" s="111">
        <v>3</v>
      </c>
      <c r="W55" s="111">
        <v>1</v>
      </c>
      <c r="X55" s="111">
        <v>2</v>
      </c>
      <c r="Y55" s="111">
        <v>3</v>
      </c>
      <c r="Z55" s="111">
        <v>3</v>
      </c>
      <c r="AA55" s="111">
        <v>2</v>
      </c>
      <c r="AB55" s="111">
        <v>1</v>
      </c>
      <c r="AC55" s="111">
        <v>1</v>
      </c>
      <c r="AD55" s="111">
        <v>3</v>
      </c>
      <c r="AE55" s="111">
        <v>2</v>
      </c>
      <c r="AF55" s="111">
        <v>0</v>
      </c>
      <c r="AG55" s="111">
        <v>4</v>
      </c>
      <c r="AH55" s="111">
        <v>3</v>
      </c>
      <c r="AI55" s="111">
        <v>1</v>
      </c>
      <c r="AJ55" s="111">
        <v>4</v>
      </c>
      <c r="AK55" s="797" t="s">
        <v>364</v>
      </c>
      <c r="AL55" s="797" t="s">
        <v>364</v>
      </c>
      <c r="AM55" s="321"/>
      <c r="AN55" s="346">
        <v>12</v>
      </c>
      <c r="AO55" s="308">
        <v>40</v>
      </c>
      <c r="AP55" s="332">
        <v>2010</v>
      </c>
      <c r="AQ55" s="308"/>
      <c r="AR55" s="308"/>
      <c r="AS55" s="308"/>
      <c r="AT55" s="308"/>
      <c r="AU55" s="308"/>
      <c r="AV55" s="308"/>
      <c r="AW55" s="308"/>
      <c r="AX55" s="308"/>
      <c r="AY55" s="308"/>
      <c r="AZ55" s="308"/>
      <c r="BA55" s="308"/>
      <c r="BB55" s="308"/>
      <c r="BC55" s="308"/>
      <c r="BD55" s="349"/>
      <c r="BE55" s="308"/>
    </row>
    <row r="56" spans="1:57">
      <c r="A56" s="306">
        <v>483</v>
      </c>
      <c r="B56" s="794">
        <v>10</v>
      </c>
      <c r="C56" s="799">
        <v>1760</v>
      </c>
      <c r="D56" s="800">
        <v>308</v>
      </c>
      <c r="E56" s="793">
        <v>7500</v>
      </c>
      <c r="F56" s="796">
        <v>5000</v>
      </c>
      <c r="G56" s="111">
        <v>2</v>
      </c>
      <c r="H56" s="111">
        <v>3</v>
      </c>
      <c r="I56" s="111">
        <v>4</v>
      </c>
      <c r="J56" s="111">
        <v>3</v>
      </c>
      <c r="K56" s="111">
        <v>1</v>
      </c>
      <c r="L56" s="111">
        <v>3</v>
      </c>
      <c r="M56" s="111">
        <v>2</v>
      </c>
      <c r="N56" s="111">
        <v>3</v>
      </c>
      <c r="O56" s="111">
        <v>4</v>
      </c>
      <c r="P56" s="111">
        <v>3</v>
      </c>
      <c r="Q56" s="111">
        <v>3</v>
      </c>
      <c r="R56" s="111">
        <v>2</v>
      </c>
      <c r="S56" s="111">
        <v>2</v>
      </c>
      <c r="T56" s="111">
        <v>3</v>
      </c>
      <c r="U56" s="111">
        <v>99</v>
      </c>
      <c r="V56" s="111">
        <v>99</v>
      </c>
      <c r="W56" s="111">
        <v>4</v>
      </c>
      <c r="X56" s="111">
        <v>2</v>
      </c>
      <c r="Y56" s="111">
        <v>3</v>
      </c>
      <c r="Z56" s="111">
        <v>4</v>
      </c>
      <c r="AA56" s="111">
        <v>2</v>
      </c>
      <c r="AB56" s="111">
        <v>3</v>
      </c>
      <c r="AC56" s="111">
        <v>3</v>
      </c>
      <c r="AD56" s="111">
        <v>4</v>
      </c>
      <c r="AE56" s="111">
        <v>3</v>
      </c>
      <c r="AF56" s="111">
        <v>3</v>
      </c>
      <c r="AG56" s="111">
        <v>3</v>
      </c>
      <c r="AH56" s="111">
        <v>3</v>
      </c>
      <c r="AI56" s="111">
        <v>4</v>
      </c>
      <c r="AJ56" s="111">
        <v>4</v>
      </c>
      <c r="AK56" s="797" t="s">
        <v>379</v>
      </c>
      <c r="AL56" s="797" t="s">
        <v>379</v>
      </c>
      <c r="AM56" s="321"/>
      <c r="AN56" s="308">
        <v>1</v>
      </c>
      <c r="AO56" s="308">
        <v>15</v>
      </c>
      <c r="AP56" s="332">
        <v>900</v>
      </c>
      <c r="AQ56" s="308"/>
      <c r="AR56" s="308"/>
      <c r="AS56" s="308"/>
      <c r="AT56" s="308"/>
      <c r="AU56" s="308"/>
      <c r="AV56" s="308"/>
      <c r="AW56" s="308"/>
      <c r="AX56" s="308"/>
      <c r="AY56" s="308"/>
      <c r="AZ56" s="308"/>
      <c r="BA56" s="308"/>
      <c r="BB56" s="308"/>
      <c r="BC56" s="308"/>
      <c r="BD56" s="308"/>
      <c r="BE56" s="308"/>
    </row>
    <row r="57" spans="1:57" s="177" customFormat="1">
      <c r="A57" s="334"/>
      <c r="B57" s="334"/>
      <c r="C57" s="335"/>
      <c r="D57" s="334"/>
      <c r="E57" s="334"/>
      <c r="F57" s="336"/>
      <c r="G57" s="334"/>
      <c r="H57" s="334"/>
      <c r="I57" s="334"/>
      <c r="J57" s="334"/>
      <c r="K57" s="334"/>
      <c r="L57" s="334"/>
      <c r="M57" s="334"/>
      <c r="N57" s="334"/>
      <c r="O57" s="334"/>
      <c r="P57" s="334"/>
      <c r="Q57" s="334"/>
      <c r="R57" s="334"/>
      <c r="S57" s="334"/>
      <c r="T57" s="334"/>
      <c r="U57" s="334"/>
      <c r="V57" s="334"/>
      <c r="W57" s="334"/>
      <c r="X57" s="334"/>
      <c r="Y57" s="334"/>
      <c r="Z57" s="334"/>
      <c r="AA57" s="334"/>
      <c r="AB57" s="334"/>
      <c r="AC57" s="334"/>
      <c r="AD57" s="334"/>
      <c r="AE57" s="334"/>
      <c r="AF57" s="334"/>
      <c r="AG57" s="334"/>
      <c r="AH57" s="334"/>
      <c r="AI57" s="334"/>
      <c r="AJ57" s="334"/>
      <c r="AK57" s="334"/>
      <c r="AL57" s="334"/>
      <c r="AN57" s="334"/>
      <c r="AO57" s="334"/>
      <c r="AP57" s="334"/>
      <c r="AQ57" s="337"/>
      <c r="AR57" s="337"/>
      <c r="AS57" s="337"/>
      <c r="AT57" s="337"/>
      <c r="AU57" s="337"/>
      <c r="AV57" s="337"/>
      <c r="AW57" s="337"/>
      <c r="AX57" s="337"/>
      <c r="AY57" s="337"/>
      <c r="AZ57" s="337"/>
      <c r="BA57" s="337"/>
      <c r="BB57" s="337"/>
      <c r="BC57" s="337"/>
      <c r="BD57" s="337"/>
      <c r="BE57" s="337"/>
    </row>
    <row r="58" spans="1:57" s="177" customFormat="1">
      <c r="C58" s="338"/>
      <c r="F58" s="339"/>
      <c r="AP58" s="340"/>
      <c r="AQ58" s="340"/>
      <c r="AR58" s="340"/>
      <c r="AS58" s="340"/>
      <c r="AT58" s="340"/>
      <c r="AU58" s="340"/>
      <c r="AV58" s="340"/>
      <c r="AW58" s="340"/>
      <c r="AX58" s="340"/>
      <c r="AY58" s="340"/>
      <c r="AZ58" s="340"/>
      <c r="BA58" s="340"/>
      <c r="BB58" s="340"/>
      <c r="BC58" s="340"/>
      <c r="BD58" s="340"/>
      <c r="BE58" s="340"/>
    </row>
    <row r="59" spans="1:57" s="177" customFormat="1">
      <c r="AP59" s="341"/>
      <c r="AQ59" s="340"/>
      <c r="AR59" s="340"/>
      <c r="AS59" s="340"/>
      <c r="AT59" s="340"/>
      <c r="AU59" s="340"/>
      <c r="AV59" s="340"/>
      <c r="AW59" s="340"/>
      <c r="AX59" s="340"/>
      <c r="AY59" s="340"/>
      <c r="AZ59" s="340"/>
      <c r="BA59" s="340"/>
      <c r="BB59" s="340"/>
      <c r="BC59" s="340"/>
      <c r="BD59" s="340"/>
      <c r="BE59" s="340"/>
    </row>
    <row r="60" spans="1:57" s="177" customFormat="1">
      <c r="AQ60" s="340"/>
      <c r="AR60" s="340"/>
      <c r="AS60" s="340"/>
      <c r="AT60" s="340"/>
      <c r="AU60" s="340"/>
      <c r="AV60" s="340"/>
      <c r="AW60" s="340"/>
      <c r="AX60" s="340"/>
      <c r="AY60" s="340"/>
      <c r="AZ60" s="340"/>
      <c r="BA60" s="340"/>
      <c r="BB60" s="340"/>
      <c r="BC60" s="340"/>
      <c r="BD60" s="340"/>
      <c r="BE60" s="340"/>
    </row>
    <row r="61" spans="1:57" s="177" customFormat="1">
      <c r="AQ61" s="340"/>
      <c r="AR61" s="340"/>
      <c r="AS61" s="340"/>
      <c r="AT61" s="340"/>
      <c r="AU61" s="340"/>
      <c r="AV61" s="340"/>
      <c r="AW61" s="340"/>
      <c r="AX61" s="340"/>
      <c r="AY61" s="340"/>
      <c r="AZ61" s="340"/>
      <c r="BA61" s="340"/>
      <c r="BB61" s="340"/>
      <c r="BC61" s="340"/>
      <c r="BD61" s="340"/>
      <c r="BE61" s="340"/>
    </row>
    <row r="62" spans="1:57" s="177" customFormat="1">
      <c r="AQ62" s="340"/>
      <c r="AR62" s="340"/>
      <c r="AS62" s="340"/>
      <c r="AT62" s="340"/>
      <c r="AU62" s="340"/>
      <c r="AV62" s="340"/>
      <c r="AW62" s="340"/>
      <c r="AX62" s="340"/>
      <c r="AY62" s="340"/>
      <c r="AZ62" s="340"/>
      <c r="BA62" s="340"/>
      <c r="BB62" s="340"/>
      <c r="BC62" s="340"/>
      <c r="BD62" s="340"/>
      <c r="BE62" s="340"/>
    </row>
    <row r="63" spans="1:57" s="177" customFormat="1">
      <c r="AQ63" s="340"/>
      <c r="AR63" s="340"/>
      <c r="AS63" s="340"/>
      <c r="AT63" s="340"/>
      <c r="AU63" s="340"/>
      <c r="AV63" s="340"/>
      <c r="AW63" s="340"/>
      <c r="AX63" s="340"/>
      <c r="AY63" s="340"/>
      <c r="AZ63" s="340"/>
      <c r="BA63" s="340"/>
      <c r="BB63" s="340"/>
      <c r="BC63" s="340"/>
      <c r="BD63" s="340"/>
      <c r="BE63" s="340"/>
    </row>
    <row r="64" spans="1:57" s="177" customFormat="1">
      <c r="AQ64" s="340"/>
      <c r="AR64" s="340"/>
      <c r="AS64" s="340"/>
      <c r="AT64" s="340"/>
      <c r="AU64" s="340"/>
      <c r="AV64" s="340"/>
      <c r="AW64" s="340"/>
      <c r="AX64" s="340"/>
      <c r="AY64" s="340"/>
      <c r="AZ64" s="340"/>
      <c r="BA64" s="340"/>
      <c r="BB64" s="340"/>
      <c r="BC64" s="340"/>
      <c r="BD64" s="340"/>
      <c r="BE64" s="340"/>
    </row>
    <row r="65" spans="1:57" s="177" customFormat="1">
      <c r="AQ65" s="340"/>
      <c r="AR65" s="340"/>
      <c r="AS65" s="340"/>
      <c r="AT65" s="340"/>
      <c r="AU65" s="340"/>
      <c r="AV65" s="340"/>
      <c r="AW65" s="340"/>
      <c r="AX65" s="340"/>
      <c r="AY65" s="340"/>
      <c r="AZ65" s="340"/>
      <c r="BA65" s="340"/>
      <c r="BB65" s="340"/>
      <c r="BC65" s="340"/>
      <c r="BD65" s="340"/>
      <c r="BE65" s="340"/>
    </row>
    <row r="66" spans="1:57" s="177" customFormat="1">
      <c r="AQ66" s="340"/>
      <c r="AR66" s="340"/>
      <c r="AS66" s="340"/>
      <c r="AT66" s="340"/>
      <c r="AU66" s="340"/>
      <c r="AV66" s="340"/>
      <c r="AW66" s="340"/>
      <c r="AX66" s="340"/>
      <c r="AY66" s="340"/>
      <c r="AZ66" s="340"/>
      <c r="BA66" s="340"/>
      <c r="BB66" s="340"/>
      <c r="BC66" s="340"/>
      <c r="BD66" s="340"/>
      <c r="BE66" s="340"/>
    </row>
    <row r="67" spans="1:57" s="177" customFormat="1">
      <c r="AQ67" s="340"/>
      <c r="AR67" s="340"/>
      <c r="AS67" s="340"/>
      <c r="AT67" s="340"/>
      <c r="AU67" s="340"/>
      <c r="AV67" s="340"/>
      <c r="AW67" s="340"/>
      <c r="AX67" s="340"/>
      <c r="AY67" s="340"/>
      <c r="AZ67" s="340"/>
      <c r="BA67" s="340"/>
      <c r="BB67" s="340"/>
      <c r="BC67" s="340"/>
      <c r="BD67" s="340"/>
      <c r="BE67" s="340"/>
    </row>
    <row r="68" spans="1:57" s="177" customFormat="1">
      <c r="A68" s="334"/>
      <c r="B68" s="334"/>
      <c r="C68" s="334"/>
      <c r="D68" s="334"/>
      <c r="E68" s="334"/>
      <c r="F68" s="334"/>
      <c r="G68" s="334"/>
      <c r="H68" s="334"/>
      <c r="I68" s="334"/>
      <c r="J68" s="334"/>
      <c r="K68" s="334"/>
      <c r="L68" s="334"/>
      <c r="M68" s="334"/>
      <c r="N68" s="334"/>
      <c r="O68" s="334"/>
      <c r="P68" s="334"/>
      <c r="Q68" s="334"/>
      <c r="R68" s="334"/>
      <c r="S68" s="334"/>
      <c r="T68" s="334"/>
      <c r="U68" s="334"/>
      <c r="V68" s="334"/>
      <c r="W68" s="334"/>
      <c r="X68" s="334"/>
      <c r="Y68" s="334"/>
      <c r="Z68" s="334"/>
      <c r="AA68" s="334"/>
      <c r="AB68" s="334"/>
      <c r="AC68" s="334"/>
      <c r="AD68" s="334"/>
      <c r="AE68" s="334"/>
      <c r="AF68" s="334"/>
      <c r="AG68" s="334"/>
      <c r="AH68" s="334"/>
      <c r="AI68" s="334"/>
      <c r="AJ68" s="334"/>
      <c r="AK68" s="334"/>
      <c r="AL68" s="334"/>
      <c r="AN68" s="334"/>
      <c r="AO68" s="334"/>
      <c r="AP68" s="334"/>
      <c r="AQ68" s="334"/>
      <c r="AR68" s="334"/>
      <c r="AS68" s="334"/>
      <c r="AT68" s="334"/>
      <c r="AU68" s="334"/>
      <c r="AV68" s="334"/>
      <c r="AW68" s="334"/>
      <c r="AX68" s="334"/>
      <c r="AY68" s="334"/>
      <c r="AZ68" s="334"/>
      <c r="BA68" s="334"/>
      <c r="BB68" s="334"/>
      <c r="BC68" s="334"/>
      <c r="BD68" s="334"/>
      <c r="BE68" s="334"/>
    </row>
    <row r="69" spans="1:57" s="177" customFormat="1">
      <c r="A69" s="334"/>
      <c r="B69" s="334"/>
      <c r="C69" s="334"/>
      <c r="D69" s="334"/>
      <c r="E69" s="334"/>
      <c r="F69" s="334"/>
      <c r="G69" s="334"/>
      <c r="H69" s="334"/>
      <c r="I69" s="334"/>
      <c r="J69" s="334"/>
      <c r="K69" s="334"/>
      <c r="L69" s="334"/>
      <c r="M69" s="334"/>
      <c r="N69" s="334"/>
      <c r="O69" s="334"/>
      <c r="P69" s="334"/>
      <c r="Q69" s="334"/>
      <c r="R69" s="334"/>
      <c r="S69" s="334"/>
      <c r="T69" s="334"/>
      <c r="U69" s="334"/>
      <c r="V69" s="334"/>
      <c r="W69" s="334"/>
      <c r="X69" s="334"/>
      <c r="Y69" s="334"/>
      <c r="Z69" s="334"/>
      <c r="AA69" s="334"/>
      <c r="AB69" s="334"/>
      <c r="AC69" s="334"/>
      <c r="AD69" s="334"/>
      <c r="AE69" s="334"/>
      <c r="AF69" s="334"/>
      <c r="AG69" s="334"/>
      <c r="AH69" s="334"/>
      <c r="AI69" s="334"/>
      <c r="AJ69" s="334"/>
      <c r="AK69" s="334"/>
      <c r="AL69" s="334"/>
      <c r="AN69" s="334"/>
      <c r="AO69" s="334"/>
      <c r="AP69" s="334"/>
      <c r="AQ69" s="334"/>
      <c r="AR69" s="334"/>
      <c r="AS69" s="334"/>
      <c r="AT69" s="334"/>
      <c r="AU69" s="334"/>
      <c r="AV69" s="334"/>
      <c r="AW69" s="334"/>
      <c r="AX69" s="334"/>
      <c r="AY69" s="334"/>
      <c r="AZ69" s="334"/>
      <c r="BA69" s="334"/>
      <c r="BB69" s="334"/>
      <c r="BC69" s="334"/>
      <c r="BD69" s="334"/>
      <c r="BE69" s="334"/>
    </row>
    <row r="70" spans="1:57" s="177" customFormat="1">
      <c r="A70" s="334"/>
      <c r="B70" s="334"/>
      <c r="C70" s="334"/>
      <c r="D70" s="334"/>
      <c r="E70" s="334"/>
      <c r="F70" s="334"/>
      <c r="G70" s="334"/>
      <c r="H70" s="334"/>
      <c r="I70" s="334"/>
      <c r="J70" s="334"/>
      <c r="K70" s="334"/>
      <c r="L70" s="334"/>
      <c r="M70" s="334"/>
      <c r="N70" s="334"/>
      <c r="O70" s="334"/>
      <c r="P70" s="334"/>
      <c r="Q70" s="334"/>
      <c r="R70" s="334"/>
      <c r="S70" s="334"/>
      <c r="T70" s="334"/>
      <c r="U70" s="334"/>
      <c r="V70" s="334"/>
      <c r="W70" s="334"/>
      <c r="X70" s="334"/>
      <c r="Y70" s="334"/>
      <c r="Z70" s="334"/>
      <c r="AA70" s="334"/>
      <c r="AB70" s="334"/>
      <c r="AC70" s="334"/>
      <c r="AD70" s="334"/>
      <c r="AE70" s="334"/>
      <c r="AF70" s="334"/>
      <c r="AG70" s="334"/>
      <c r="AH70" s="334"/>
      <c r="AI70" s="334"/>
      <c r="AJ70" s="334"/>
      <c r="AK70" s="334"/>
      <c r="AL70" s="334"/>
      <c r="AN70" s="334"/>
      <c r="AO70" s="334"/>
      <c r="AP70" s="334"/>
      <c r="AQ70" s="334"/>
      <c r="AR70" s="334"/>
      <c r="AS70" s="334"/>
      <c r="AT70" s="334"/>
      <c r="AU70" s="334"/>
      <c r="AV70" s="334"/>
      <c r="AW70" s="334"/>
      <c r="AX70" s="334"/>
      <c r="AY70" s="334"/>
      <c r="AZ70" s="334"/>
      <c r="BA70" s="334"/>
      <c r="BB70" s="334"/>
      <c r="BC70" s="334"/>
      <c r="BD70" s="334"/>
      <c r="BE70" s="334"/>
    </row>
    <row r="71" spans="1:57" s="177" customFormat="1">
      <c r="A71" s="334"/>
      <c r="B71" s="334"/>
      <c r="C71" s="334"/>
      <c r="D71" s="334"/>
      <c r="E71" s="334"/>
      <c r="F71" s="334"/>
      <c r="G71" s="334"/>
      <c r="H71" s="334"/>
      <c r="I71" s="334"/>
      <c r="J71" s="334"/>
      <c r="K71" s="334"/>
      <c r="L71" s="334"/>
      <c r="M71" s="334"/>
      <c r="N71" s="334"/>
      <c r="O71" s="334"/>
      <c r="P71" s="334"/>
      <c r="Q71" s="334"/>
      <c r="R71" s="334"/>
      <c r="S71" s="334"/>
      <c r="T71" s="334"/>
      <c r="U71" s="334"/>
      <c r="V71" s="334"/>
      <c r="W71" s="334"/>
      <c r="X71" s="334"/>
      <c r="Y71" s="334"/>
      <c r="Z71" s="334"/>
      <c r="AA71" s="334"/>
      <c r="AB71" s="334"/>
      <c r="AC71" s="334"/>
      <c r="AD71" s="334"/>
      <c r="AE71" s="334"/>
      <c r="AF71" s="334"/>
      <c r="AG71" s="334"/>
      <c r="AH71" s="334"/>
      <c r="AI71" s="334"/>
      <c r="AJ71" s="334"/>
      <c r="AK71" s="334"/>
      <c r="AL71" s="334"/>
      <c r="AN71" s="334"/>
      <c r="AO71" s="334"/>
      <c r="AP71" s="334"/>
      <c r="AQ71" s="334"/>
      <c r="AR71" s="334"/>
      <c r="AS71" s="334"/>
      <c r="AT71" s="334"/>
      <c r="AU71" s="334"/>
      <c r="AV71" s="334"/>
      <c r="AW71" s="334"/>
      <c r="AX71" s="334"/>
      <c r="AY71" s="334"/>
      <c r="AZ71" s="334"/>
      <c r="BA71" s="334"/>
      <c r="BB71" s="334"/>
      <c r="BC71" s="334"/>
      <c r="BD71" s="334"/>
      <c r="BE71" s="334"/>
    </row>
    <row r="72" spans="1:57" s="177" customFormat="1">
      <c r="A72" s="334"/>
      <c r="B72" s="334"/>
      <c r="C72" s="334"/>
      <c r="D72" s="334"/>
      <c r="E72" s="334"/>
      <c r="F72" s="334"/>
      <c r="G72" s="334"/>
      <c r="H72" s="334"/>
      <c r="I72" s="334"/>
      <c r="J72" s="334"/>
      <c r="K72" s="334"/>
      <c r="L72" s="334"/>
      <c r="M72" s="334"/>
      <c r="N72" s="334"/>
      <c r="O72" s="334"/>
      <c r="P72" s="334"/>
      <c r="Q72" s="334"/>
      <c r="R72" s="334"/>
      <c r="S72" s="334"/>
      <c r="T72" s="334"/>
      <c r="U72" s="334"/>
      <c r="V72" s="334"/>
      <c r="W72" s="334"/>
      <c r="X72" s="334"/>
      <c r="Y72" s="334"/>
      <c r="Z72" s="334"/>
      <c r="AA72" s="334"/>
      <c r="AB72" s="334"/>
      <c r="AC72" s="334"/>
      <c r="AD72" s="334"/>
      <c r="AE72" s="334"/>
      <c r="AF72" s="334"/>
      <c r="AG72" s="334"/>
      <c r="AH72" s="334"/>
      <c r="AI72" s="334"/>
      <c r="AJ72" s="334"/>
      <c r="AK72" s="334"/>
      <c r="AL72" s="334"/>
      <c r="AN72" s="334"/>
      <c r="AO72" s="334"/>
      <c r="AP72" s="334"/>
      <c r="AQ72" s="334"/>
      <c r="AR72" s="334"/>
      <c r="AS72" s="334"/>
      <c r="AT72" s="334"/>
      <c r="AU72" s="334"/>
      <c r="AV72" s="334"/>
      <c r="AW72" s="334"/>
      <c r="AX72" s="334"/>
      <c r="AY72" s="334"/>
      <c r="AZ72" s="334"/>
      <c r="BA72" s="334"/>
      <c r="BB72" s="334"/>
      <c r="BC72" s="334"/>
      <c r="BD72" s="334"/>
      <c r="BE72" s="334"/>
    </row>
    <row r="73" spans="1:57" s="177" customFormat="1">
      <c r="A73" s="334"/>
      <c r="B73" s="334"/>
      <c r="C73" s="334"/>
      <c r="D73" s="334"/>
      <c r="E73" s="334"/>
      <c r="F73" s="334"/>
      <c r="G73" s="334"/>
      <c r="H73" s="334"/>
      <c r="I73" s="334"/>
      <c r="J73" s="334"/>
      <c r="K73" s="334"/>
      <c r="L73" s="334"/>
      <c r="M73" s="334"/>
      <c r="N73" s="334"/>
      <c r="O73" s="334"/>
      <c r="P73" s="334"/>
      <c r="Q73" s="334"/>
      <c r="R73" s="334"/>
      <c r="S73" s="334"/>
      <c r="T73" s="334"/>
      <c r="U73" s="334"/>
      <c r="V73" s="334"/>
      <c r="W73" s="334"/>
      <c r="X73" s="334"/>
      <c r="Y73" s="334"/>
      <c r="Z73" s="334"/>
      <c r="AA73" s="334"/>
      <c r="AB73" s="334"/>
      <c r="AC73" s="334"/>
      <c r="AD73" s="334"/>
      <c r="AE73" s="334"/>
      <c r="AF73" s="334"/>
      <c r="AG73" s="334"/>
      <c r="AH73" s="334"/>
      <c r="AI73" s="334"/>
      <c r="AJ73" s="334"/>
      <c r="AK73" s="334"/>
      <c r="AL73" s="334"/>
      <c r="AN73" s="334"/>
      <c r="AO73" s="334"/>
      <c r="AP73" s="334"/>
      <c r="AQ73" s="334"/>
      <c r="AR73" s="334"/>
      <c r="AS73" s="334"/>
      <c r="AT73" s="334"/>
      <c r="AU73" s="334"/>
      <c r="AV73" s="334"/>
      <c r="AW73" s="334"/>
      <c r="AX73" s="334"/>
      <c r="AY73" s="334"/>
      <c r="AZ73" s="334"/>
      <c r="BA73" s="334"/>
      <c r="BB73" s="334"/>
      <c r="BC73" s="334"/>
      <c r="BD73" s="334"/>
      <c r="BE73" s="334"/>
    </row>
    <row r="74" spans="1:57" s="177" customFormat="1">
      <c r="A74" s="334"/>
      <c r="B74" s="334"/>
      <c r="C74" s="334"/>
      <c r="D74" s="334"/>
      <c r="E74" s="334"/>
      <c r="F74" s="334"/>
      <c r="G74" s="334"/>
      <c r="H74" s="334"/>
      <c r="I74" s="334"/>
      <c r="J74" s="334"/>
      <c r="K74" s="334"/>
      <c r="L74" s="334"/>
      <c r="M74" s="334"/>
      <c r="N74" s="334"/>
      <c r="O74" s="334"/>
      <c r="P74" s="334"/>
      <c r="Q74" s="334"/>
      <c r="R74" s="334"/>
      <c r="S74" s="334"/>
      <c r="T74" s="334"/>
      <c r="U74" s="334"/>
      <c r="V74" s="334"/>
      <c r="W74" s="334"/>
      <c r="X74" s="334"/>
      <c r="Y74" s="334"/>
      <c r="Z74" s="334"/>
      <c r="AA74" s="334"/>
      <c r="AB74" s="334"/>
      <c r="AC74" s="334"/>
      <c r="AD74" s="334"/>
      <c r="AE74" s="334"/>
      <c r="AF74" s="334"/>
      <c r="AG74" s="334"/>
      <c r="AH74" s="334"/>
      <c r="AI74" s="334"/>
      <c r="AJ74" s="334"/>
      <c r="AK74" s="334"/>
      <c r="AL74" s="334"/>
      <c r="AN74" s="334"/>
      <c r="AO74" s="334"/>
      <c r="AP74" s="334"/>
      <c r="AQ74" s="334"/>
      <c r="AR74" s="334"/>
      <c r="AS74" s="334"/>
      <c r="AT74" s="334"/>
      <c r="AU74" s="334"/>
      <c r="AV74" s="334"/>
      <c r="AW74" s="334"/>
      <c r="AX74" s="334"/>
      <c r="AY74" s="334"/>
      <c r="AZ74" s="334"/>
      <c r="BA74" s="334"/>
      <c r="BB74" s="334"/>
      <c r="BC74" s="334"/>
      <c r="BD74" s="334"/>
      <c r="BE74" s="334"/>
    </row>
    <row r="75" spans="1:57" s="177" customFormat="1">
      <c r="A75" s="334"/>
      <c r="B75" s="334"/>
      <c r="C75" s="334"/>
      <c r="D75" s="334"/>
      <c r="E75" s="334"/>
      <c r="F75" s="334"/>
      <c r="G75" s="334"/>
      <c r="H75" s="334"/>
      <c r="I75" s="334"/>
      <c r="J75" s="334"/>
      <c r="K75" s="334"/>
      <c r="L75" s="334"/>
      <c r="M75" s="334"/>
      <c r="N75" s="334"/>
      <c r="O75" s="334"/>
      <c r="P75" s="334"/>
      <c r="Q75" s="334"/>
      <c r="R75" s="334"/>
      <c r="S75" s="334"/>
      <c r="T75" s="334"/>
      <c r="U75" s="334"/>
      <c r="V75" s="334"/>
      <c r="W75" s="334"/>
      <c r="X75" s="334"/>
      <c r="Y75" s="334"/>
      <c r="Z75" s="334"/>
      <c r="AA75" s="334"/>
      <c r="AB75" s="334"/>
      <c r="AC75" s="334"/>
      <c r="AD75" s="334"/>
      <c r="AE75" s="334"/>
      <c r="AF75" s="334"/>
      <c r="AG75" s="334"/>
      <c r="AH75" s="334"/>
      <c r="AI75" s="334"/>
      <c r="AJ75" s="334"/>
      <c r="AK75" s="334"/>
      <c r="AL75" s="334"/>
      <c r="AN75" s="334"/>
      <c r="AO75" s="334"/>
      <c r="AP75" s="334"/>
      <c r="AQ75" s="334"/>
      <c r="AR75" s="334"/>
      <c r="AS75" s="334"/>
      <c r="AT75" s="334"/>
      <c r="AU75" s="334"/>
      <c r="AV75" s="334"/>
      <c r="AW75" s="334"/>
      <c r="AX75" s="334"/>
      <c r="AY75" s="334"/>
      <c r="AZ75" s="334"/>
      <c r="BA75" s="334"/>
      <c r="BB75" s="334"/>
      <c r="BC75" s="334"/>
      <c r="BD75" s="334"/>
      <c r="BE75" s="334"/>
    </row>
    <row r="76" spans="1:57" s="177" customFormat="1">
      <c r="A76" s="334"/>
      <c r="B76" s="334"/>
      <c r="C76" s="334"/>
      <c r="D76" s="334"/>
      <c r="E76" s="334"/>
      <c r="F76" s="334"/>
      <c r="G76" s="334"/>
      <c r="H76" s="334"/>
      <c r="I76" s="334"/>
      <c r="J76" s="334"/>
      <c r="K76" s="334"/>
      <c r="L76" s="334"/>
      <c r="M76" s="334"/>
      <c r="N76" s="334"/>
      <c r="O76" s="334"/>
      <c r="P76" s="334"/>
      <c r="Q76" s="334"/>
      <c r="R76" s="334"/>
      <c r="S76" s="334"/>
      <c r="T76" s="334"/>
      <c r="U76" s="334"/>
      <c r="V76" s="334"/>
      <c r="W76" s="334"/>
      <c r="X76" s="334"/>
      <c r="Y76" s="334"/>
      <c r="Z76" s="334"/>
      <c r="AA76" s="334"/>
      <c r="AB76" s="334"/>
      <c r="AC76" s="334"/>
      <c r="AD76" s="334"/>
      <c r="AE76" s="334"/>
      <c r="AF76" s="334"/>
      <c r="AG76" s="334"/>
      <c r="AH76" s="334"/>
      <c r="AI76" s="334"/>
      <c r="AJ76" s="334"/>
      <c r="AK76" s="334"/>
      <c r="AL76" s="334"/>
      <c r="AN76" s="334"/>
      <c r="AO76" s="334"/>
      <c r="AP76" s="334"/>
      <c r="AQ76" s="334"/>
      <c r="AR76" s="334"/>
      <c r="AS76" s="334"/>
      <c r="AT76" s="334"/>
      <c r="AU76" s="334"/>
      <c r="AV76" s="334"/>
      <c r="AW76" s="334"/>
      <c r="AX76" s="334"/>
      <c r="AY76" s="334"/>
      <c r="AZ76" s="334"/>
      <c r="BA76" s="334"/>
      <c r="BB76" s="334"/>
      <c r="BC76" s="334"/>
      <c r="BD76" s="334"/>
      <c r="BE76" s="334"/>
    </row>
  </sheetData>
  <sortState xmlns:xlrd2="http://schemas.microsoft.com/office/spreadsheetml/2017/richdata2" ref="A2:BH56">
    <sortCondition ref="A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A753"/>
  <sheetViews>
    <sheetView topLeftCell="O1" workbookViewId="0">
      <selection activeCell="Y1" sqref="Y1"/>
    </sheetView>
  </sheetViews>
  <sheetFormatPr baseColWidth="10" defaultRowHeight="13"/>
  <cols>
    <col min="1" max="1" width="10.5" style="1" customWidth="1"/>
    <col min="2" max="2" width="7.1640625" style="1" customWidth="1"/>
    <col min="3" max="3" width="10.83203125" style="1" customWidth="1"/>
    <col min="4" max="4" width="11.5" style="1" customWidth="1"/>
    <col min="5" max="5" width="15.1640625" style="1" customWidth="1"/>
    <col min="6" max="6" width="14.83203125" style="397" customWidth="1"/>
    <col min="7" max="7" width="10.6640625" style="1" customWidth="1"/>
    <col min="8" max="43" width="3.33203125" customWidth="1"/>
    <col min="44" max="45" width="11.5" style="1" customWidth="1"/>
    <col min="46" max="46" width="12.33203125" style="1" customWidth="1"/>
    <col min="47" max="47" width="7.33203125" style="1" customWidth="1"/>
    <col min="48" max="48" width="6.5" style="1" customWidth="1"/>
    <col min="49" max="49" width="4.83203125" style="1" customWidth="1"/>
    <col min="50" max="50" width="4" style="1" customWidth="1"/>
    <col min="51" max="51" width="5" style="1" customWidth="1"/>
    <col min="52" max="52" width="4.6640625" style="1" customWidth="1"/>
    <col min="53" max="53" width="5.5" style="1" customWidth="1"/>
  </cols>
  <sheetData>
    <row r="1" spans="1:53" ht="217">
      <c r="A1" s="422" t="s">
        <v>0</v>
      </c>
      <c r="B1" s="354" t="s">
        <v>389</v>
      </c>
      <c r="C1" s="360" t="s">
        <v>390</v>
      </c>
      <c r="D1" s="373" t="s">
        <v>391</v>
      </c>
      <c r="E1" s="373" t="s">
        <v>396</v>
      </c>
      <c r="F1" s="386" t="s">
        <v>398</v>
      </c>
      <c r="G1" s="373" t="s">
        <v>399</v>
      </c>
      <c r="H1" s="373" t="s">
        <v>215</v>
      </c>
      <c r="I1" s="373" t="s">
        <v>216</v>
      </c>
      <c r="J1" s="373" t="s">
        <v>217</v>
      </c>
      <c r="K1" s="373" t="s">
        <v>218</v>
      </c>
      <c r="L1" s="373" t="s">
        <v>219</v>
      </c>
      <c r="M1" s="373" t="s">
        <v>357</v>
      </c>
      <c r="N1" s="373" t="s">
        <v>222</v>
      </c>
      <c r="O1" s="373" t="s">
        <v>223</v>
      </c>
      <c r="P1" s="373" t="s">
        <v>224</v>
      </c>
      <c r="Q1" s="373" t="s">
        <v>225</v>
      </c>
      <c r="R1" s="373" t="s">
        <v>226</v>
      </c>
      <c r="S1" s="373" t="s">
        <v>227</v>
      </c>
      <c r="T1" s="373" t="s">
        <v>228</v>
      </c>
      <c r="U1" s="373" t="s">
        <v>229</v>
      </c>
      <c r="V1" s="373" t="s">
        <v>230</v>
      </c>
      <c r="W1" s="373" t="s">
        <v>231</v>
      </c>
      <c r="X1" s="373" t="s">
        <v>232</v>
      </c>
      <c r="Y1" s="373" t="s">
        <v>233</v>
      </c>
      <c r="Z1" s="373" t="s">
        <v>239</v>
      </c>
      <c r="AA1" s="373" t="s">
        <v>240</v>
      </c>
      <c r="AB1" s="373" t="s">
        <v>241</v>
      </c>
      <c r="AC1" s="373" t="s">
        <v>242</v>
      </c>
      <c r="AD1" s="373" t="s">
        <v>243</v>
      </c>
      <c r="AE1" s="373" t="s">
        <v>244</v>
      </c>
      <c r="AF1" s="373" t="s">
        <v>245</v>
      </c>
      <c r="AG1" s="373" t="s">
        <v>246</v>
      </c>
      <c r="AH1" s="373" t="s">
        <v>247</v>
      </c>
      <c r="AI1" s="373" t="s">
        <v>400</v>
      </c>
      <c r="AJ1" s="373" t="s">
        <v>401</v>
      </c>
      <c r="AK1" s="373" t="s">
        <v>358</v>
      </c>
      <c r="AL1" s="373" t="s">
        <v>359</v>
      </c>
      <c r="AM1" s="373" t="s">
        <v>360</v>
      </c>
      <c r="AN1" s="373" t="s">
        <v>402</v>
      </c>
      <c r="AO1" s="373" t="s">
        <v>403</v>
      </c>
      <c r="AP1" s="373" t="s">
        <v>404</v>
      </c>
      <c r="AQ1" s="373" t="s">
        <v>405</v>
      </c>
      <c r="AR1" s="404" t="s">
        <v>406</v>
      </c>
      <c r="AS1" s="404" t="s">
        <v>407</v>
      </c>
      <c r="AT1" s="404" t="s">
        <v>408</v>
      </c>
      <c r="AU1" s="421" t="s">
        <v>270</v>
      </c>
      <c r="AV1" s="421" t="s">
        <v>271</v>
      </c>
      <c r="AW1" s="421" t="s">
        <v>273</v>
      </c>
      <c r="AX1" s="421" t="s">
        <v>410</v>
      </c>
      <c r="AY1" s="421" t="s">
        <v>275</v>
      </c>
      <c r="AZ1" s="421" t="s">
        <v>411</v>
      </c>
      <c r="BA1" s="421" t="s">
        <v>412</v>
      </c>
    </row>
    <row r="2" spans="1:53">
      <c r="A2" s="306">
        <v>103</v>
      </c>
      <c r="B2" s="355">
        <v>30</v>
      </c>
      <c r="C2" s="312"/>
      <c r="D2" s="215">
        <v>90</v>
      </c>
      <c r="E2" s="378">
        <v>9400</v>
      </c>
      <c r="F2" s="387">
        <v>8950</v>
      </c>
      <c r="G2" s="399">
        <v>10</v>
      </c>
      <c r="H2" s="403">
        <v>2</v>
      </c>
      <c r="I2" s="403">
        <v>2</v>
      </c>
      <c r="J2" s="403">
        <v>2</v>
      </c>
      <c r="K2" s="403">
        <v>2</v>
      </c>
      <c r="L2" s="403">
        <v>2</v>
      </c>
      <c r="M2" s="403">
        <v>2</v>
      </c>
      <c r="N2" s="403">
        <v>2</v>
      </c>
      <c r="O2" s="403">
        <v>3</v>
      </c>
      <c r="P2" s="403">
        <v>1</v>
      </c>
      <c r="Q2" s="403">
        <v>3</v>
      </c>
      <c r="R2" s="403">
        <v>99</v>
      </c>
      <c r="S2" s="403">
        <v>99</v>
      </c>
      <c r="T2" s="403">
        <v>1</v>
      </c>
      <c r="U2" s="403">
        <v>0</v>
      </c>
      <c r="V2" s="403">
        <v>3</v>
      </c>
      <c r="W2" s="403">
        <v>99</v>
      </c>
      <c r="X2" s="403">
        <v>3</v>
      </c>
      <c r="Y2" s="403">
        <v>3</v>
      </c>
      <c r="Z2" s="403">
        <v>3</v>
      </c>
      <c r="AA2" s="403">
        <v>3</v>
      </c>
      <c r="AB2" s="403">
        <v>3</v>
      </c>
      <c r="AC2" s="403">
        <v>3</v>
      </c>
      <c r="AD2" s="403">
        <v>3</v>
      </c>
      <c r="AE2" s="403">
        <v>3</v>
      </c>
      <c r="AF2" s="403">
        <v>2</v>
      </c>
      <c r="AG2" s="403">
        <v>1</v>
      </c>
      <c r="AH2" s="403">
        <v>4</v>
      </c>
      <c r="AI2" s="403">
        <v>4</v>
      </c>
      <c r="AJ2" s="403">
        <v>4</v>
      </c>
      <c r="AK2" s="403">
        <v>4</v>
      </c>
      <c r="AL2" s="403">
        <v>4</v>
      </c>
      <c r="AM2" s="403">
        <v>4</v>
      </c>
      <c r="AN2" s="403">
        <v>2</v>
      </c>
      <c r="AO2" s="403">
        <v>2</v>
      </c>
      <c r="AP2" s="403">
        <v>2</v>
      </c>
      <c r="AQ2" s="403">
        <v>2</v>
      </c>
      <c r="AR2" s="412">
        <v>4</v>
      </c>
      <c r="AS2" s="412">
        <v>50</v>
      </c>
      <c r="AT2" s="413">
        <v>0</v>
      </c>
      <c r="AU2" s="412">
        <v>99</v>
      </c>
      <c r="AV2" s="412">
        <v>0</v>
      </c>
      <c r="AW2" s="412">
        <v>0</v>
      </c>
      <c r="AX2" s="412">
        <v>2</v>
      </c>
      <c r="AY2" s="412">
        <v>0</v>
      </c>
      <c r="AZ2" s="412">
        <v>1</v>
      </c>
      <c r="BA2" s="412">
        <v>0</v>
      </c>
    </row>
    <row r="3" spans="1:53">
      <c r="A3" s="306">
        <v>104</v>
      </c>
      <c r="B3" s="355">
        <v>30</v>
      </c>
      <c r="C3" s="312">
        <v>5922</v>
      </c>
      <c r="D3" s="215">
        <v>235</v>
      </c>
      <c r="E3" s="378">
        <v>10000</v>
      </c>
      <c r="F3" s="387">
        <v>7000</v>
      </c>
      <c r="G3" s="399">
        <v>8</v>
      </c>
      <c r="H3" s="403">
        <v>3</v>
      </c>
      <c r="I3" s="403">
        <v>3</v>
      </c>
      <c r="J3" s="403">
        <v>3</v>
      </c>
      <c r="K3" s="403">
        <v>2</v>
      </c>
      <c r="L3" s="403">
        <v>2</v>
      </c>
      <c r="M3" s="403">
        <v>3</v>
      </c>
      <c r="N3" s="403">
        <v>2</v>
      </c>
      <c r="O3" s="403">
        <v>4</v>
      </c>
      <c r="P3" s="403">
        <v>3</v>
      </c>
      <c r="Q3" s="403">
        <v>3</v>
      </c>
      <c r="R3" s="403">
        <v>3</v>
      </c>
      <c r="S3" s="403">
        <v>2</v>
      </c>
      <c r="T3" s="403">
        <v>2</v>
      </c>
      <c r="U3" s="403">
        <v>3</v>
      </c>
      <c r="V3" s="403">
        <v>3</v>
      </c>
      <c r="W3" s="403">
        <v>3</v>
      </c>
      <c r="X3" s="403">
        <v>3</v>
      </c>
      <c r="Y3" s="403">
        <v>3</v>
      </c>
      <c r="Z3" s="403">
        <v>3</v>
      </c>
      <c r="AA3" s="403">
        <v>3</v>
      </c>
      <c r="AB3" s="403">
        <v>3</v>
      </c>
      <c r="AC3" s="403">
        <v>3</v>
      </c>
      <c r="AD3" s="403">
        <v>4</v>
      </c>
      <c r="AE3" s="403">
        <v>4</v>
      </c>
      <c r="AF3" s="403">
        <v>4</v>
      </c>
      <c r="AG3" s="403">
        <v>3</v>
      </c>
      <c r="AH3" s="403">
        <v>3</v>
      </c>
      <c r="AI3" s="403">
        <v>2</v>
      </c>
      <c r="AJ3" s="403">
        <v>3</v>
      </c>
      <c r="AK3" s="403">
        <v>4</v>
      </c>
      <c r="AL3" s="403">
        <v>4</v>
      </c>
      <c r="AM3" s="403">
        <v>4</v>
      </c>
      <c r="AN3" s="403">
        <v>4</v>
      </c>
      <c r="AO3" s="403">
        <v>3</v>
      </c>
      <c r="AP3" s="403">
        <v>0</v>
      </c>
      <c r="AQ3" s="403">
        <v>3</v>
      </c>
      <c r="AR3" s="412">
        <v>5</v>
      </c>
      <c r="AS3" s="412">
        <v>45</v>
      </c>
      <c r="AT3" s="413">
        <v>3020</v>
      </c>
      <c r="AU3" s="412">
        <v>3</v>
      </c>
      <c r="AV3" s="412">
        <v>2</v>
      </c>
      <c r="AW3" s="412">
        <v>2</v>
      </c>
      <c r="AX3" s="412">
        <v>3</v>
      </c>
      <c r="AY3" s="412">
        <v>3</v>
      </c>
      <c r="AZ3" s="412">
        <v>4</v>
      </c>
      <c r="BA3" s="412">
        <v>99</v>
      </c>
    </row>
    <row r="4" spans="1:53">
      <c r="A4" s="306">
        <v>105</v>
      </c>
      <c r="B4" s="355">
        <v>62</v>
      </c>
      <c r="C4" s="312">
        <v>3300</v>
      </c>
      <c r="D4" s="215">
        <v>230</v>
      </c>
      <c r="E4" s="378">
        <v>16200</v>
      </c>
      <c r="F4" s="387">
        <v>13000</v>
      </c>
      <c r="G4" s="399">
        <v>7</v>
      </c>
      <c r="H4" s="403">
        <v>2</v>
      </c>
      <c r="I4" s="403">
        <v>3</v>
      </c>
      <c r="J4" s="403">
        <v>4</v>
      </c>
      <c r="K4" s="403">
        <v>2</v>
      </c>
      <c r="L4" s="403">
        <v>4</v>
      </c>
      <c r="M4" s="403">
        <v>4</v>
      </c>
      <c r="N4" s="403">
        <v>3</v>
      </c>
      <c r="O4" s="403">
        <v>4</v>
      </c>
      <c r="P4" s="403">
        <v>2</v>
      </c>
      <c r="Q4" s="403">
        <v>4</v>
      </c>
      <c r="R4" s="403">
        <v>1</v>
      </c>
      <c r="S4" s="403">
        <v>1</v>
      </c>
      <c r="T4" s="403">
        <v>1</v>
      </c>
      <c r="U4" s="403">
        <v>2</v>
      </c>
      <c r="V4" s="403">
        <v>3</v>
      </c>
      <c r="W4" s="403">
        <v>99</v>
      </c>
      <c r="X4" s="403">
        <v>3</v>
      </c>
      <c r="Y4" s="403">
        <v>2</v>
      </c>
      <c r="Z4" s="403">
        <v>3</v>
      </c>
      <c r="AA4" s="403">
        <v>3</v>
      </c>
      <c r="AB4" s="403">
        <v>3</v>
      </c>
      <c r="AC4" s="403">
        <v>2</v>
      </c>
      <c r="AD4" s="403">
        <v>3</v>
      </c>
      <c r="AE4" s="403">
        <v>4</v>
      </c>
      <c r="AF4" s="403">
        <v>3</v>
      </c>
      <c r="AG4" s="403">
        <v>1</v>
      </c>
      <c r="AH4" s="403">
        <v>3</v>
      </c>
      <c r="AI4" s="403">
        <v>2</v>
      </c>
      <c r="AJ4" s="403">
        <v>3</v>
      </c>
      <c r="AK4" s="403">
        <v>3</v>
      </c>
      <c r="AL4" s="403">
        <v>4</v>
      </c>
      <c r="AM4" s="403">
        <v>4</v>
      </c>
      <c r="AN4" s="403">
        <v>1</v>
      </c>
      <c r="AO4" s="403">
        <v>3</v>
      </c>
      <c r="AP4" s="403">
        <v>0</v>
      </c>
      <c r="AQ4" s="403">
        <v>0</v>
      </c>
      <c r="AR4" s="412">
        <v>1</v>
      </c>
      <c r="AS4" s="412">
        <v>20</v>
      </c>
      <c r="AT4" s="413">
        <v>2700</v>
      </c>
      <c r="AU4" s="412">
        <v>3</v>
      </c>
      <c r="AV4" s="412">
        <v>2</v>
      </c>
      <c r="AW4" s="412">
        <v>99</v>
      </c>
      <c r="AX4" s="412">
        <v>3</v>
      </c>
      <c r="AY4" s="412">
        <v>99</v>
      </c>
      <c r="AZ4" s="412">
        <v>3</v>
      </c>
      <c r="BA4" s="412">
        <v>99</v>
      </c>
    </row>
    <row r="5" spans="1:53">
      <c r="A5" s="306">
        <v>106</v>
      </c>
      <c r="B5" s="355">
        <v>20</v>
      </c>
      <c r="C5" s="312">
        <v>2200</v>
      </c>
      <c r="D5" s="215" t="s">
        <v>394</v>
      </c>
      <c r="E5" s="378">
        <v>5100</v>
      </c>
      <c r="F5" s="387">
        <v>4100</v>
      </c>
      <c r="G5" s="399">
        <v>8</v>
      </c>
      <c r="H5" s="403">
        <v>2</v>
      </c>
      <c r="I5" s="403">
        <v>3</v>
      </c>
      <c r="J5" s="403">
        <v>3</v>
      </c>
      <c r="K5" s="403">
        <v>2</v>
      </c>
      <c r="L5" s="403">
        <v>2</v>
      </c>
      <c r="M5" s="403">
        <v>2</v>
      </c>
      <c r="N5" s="403">
        <v>2</v>
      </c>
      <c r="O5" s="403">
        <v>2</v>
      </c>
      <c r="P5" s="403">
        <v>2</v>
      </c>
      <c r="Q5" s="403">
        <v>3</v>
      </c>
      <c r="R5" s="403">
        <v>1</v>
      </c>
      <c r="S5" s="403">
        <v>99</v>
      </c>
      <c r="T5" s="403">
        <v>1</v>
      </c>
      <c r="U5" s="403">
        <v>99</v>
      </c>
      <c r="V5" s="403">
        <v>3</v>
      </c>
      <c r="W5" s="403">
        <v>99</v>
      </c>
      <c r="X5" s="403">
        <v>3</v>
      </c>
      <c r="Y5" s="403">
        <v>3</v>
      </c>
      <c r="Z5" s="403">
        <v>3</v>
      </c>
      <c r="AA5" s="403">
        <v>3</v>
      </c>
      <c r="AB5" s="403">
        <v>3</v>
      </c>
      <c r="AC5" s="403">
        <v>2</v>
      </c>
      <c r="AD5" s="403">
        <v>4</v>
      </c>
      <c r="AE5" s="403">
        <v>3</v>
      </c>
      <c r="AF5" s="403">
        <v>3</v>
      </c>
      <c r="AG5" s="403">
        <v>2</v>
      </c>
      <c r="AH5" s="403">
        <v>4</v>
      </c>
      <c r="AI5" s="403">
        <v>3</v>
      </c>
      <c r="AJ5" s="403">
        <v>3</v>
      </c>
      <c r="AK5" s="403">
        <v>3</v>
      </c>
      <c r="AL5" s="403">
        <v>3</v>
      </c>
      <c r="AM5" s="403">
        <v>4</v>
      </c>
      <c r="AN5" s="403">
        <v>3</v>
      </c>
      <c r="AO5" s="403">
        <v>3</v>
      </c>
      <c r="AP5" s="403">
        <v>3</v>
      </c>
      <c r="AQ5" s="403">
        <v>99</v>
      </c>
      <c r="AR5" s="412">
        <v>5</v>
      </c>
      <c r="AS5" s="412">
        <v>35</v>
      </c>
      <c r="AT5" s="413">
        <v>1600</v>
      </c>
      <c r="AU5" s="412">
        <v>3</v>
      </c>
      <c r="AV5" s="412">
        <v>1</v>
      </c>
      <c r="AW5" s="412">
        <v>1</v>
      </c>
      <c r="AX5" s="412">
        <v>3</v>
      </c>
      <c r="AY5" s="412">
        <v>2</v>
      </c>
      <c r="AZ5" s="412">
        <v>3</v>
      </c>
      <c r="BA5" s="412">
        <v>1</v>
      </c>
    </row>
    <row r="6" spans="1:53">
      <c r="A6" s="306">
        <v>108</v>
      </c>
      <c r="B6" s="355">
        <v>116</v>
      </c>
      <c r="C6" s="365">
        <v>732</v>
      </c>
      <c r="D6" s="368">
        <v>230</v>
      </c>
      <c r="E6" s="374">
        <v>39936.800000000003</v>
      </c>
      <c r="F6" s="391">
        <v>6000</v>
      </c>
      <c r="G6" s="399">
        <v>13</v>
      </c>
      <c r="H6" s="403">
        <v>4</v>
      </c>
      <c r="I6" s="403">
        <v>3</v>
      </c>
      <c r="J6" s="403">
        <v>3</v>
      </c>
      <c r="K6" s="403">
        <v>3</v>
      </c>
      <c r="L6" s="403">
        <v>3</v>
      </c>
      <c r="M6" s="403">
        <v>3</v>
      </c>
      <c r="N6" s="403">
        <v>3</v>
      </c>
      <c r="O6" s="403">
        <v>3</v>
      </c>
      <c r="P6" s="403">
        <v>2</v>
      </c>
      <c r="Q6" s="403">
        <v>4</v>
      </c>
      <c r="R6" s="403">
        <v>2</v>
      </c>
      <c r="S6" s="403">
        <v>2</v>
      </c>
      <c r="T6" s="403">
        <v>2</v>
      </c>
      <c r="U6" s="403">
        <v>2</v>
      </c>
      <c r="V6" s="403">
        <v>3</v>
      </c>
      <c r="W6" s="403">
        <v>3</v>
      </c>
      <c r="X6" s="403">
        <v>3</v>
      </c>
      <c r="Y6" s="403">
        <v>3</v>
      </c>
      <c r="Z6" s="403">
        <v>3</v>
      </c>
      <c r="AA6" s="403">
        <v>3</v>
      </c>
      <c r="AB6" s="403">
        <v>2</v>
      </c>
      <c r="AC6" s="403">
        <v>2</v>
      </c>
      <c r="AD6" s="403">
        <v>3</v>
      </c>
      <c r="AE6" s="403">
        <v>4</v>
      </c>
      <c r="AF6" s="403">
        <v>4</v>
      </c>
      <c r="AG6" s="403">
        <v>4</v>
      </c>
      <c r="AH6" s="403">
        <v>3</v>
      </c>
      <c r="AI6" s="403">
        <v>3</v>
      </c>
      <c r="AJ6" s="403">
        <v>4</v>
      </c>
      <c r="AK6" s="403">
        <v>4</v>
      </c>
      <c r="AL6" s="403">
        <v>4</v>
      </c>
      <c r="AM6" s="403">
        <v>4</v>
      </c>
      <c r="AN6" s="403">
        <v>2</v>
      </c>
      <c r="AO6" s="403">
        <v>4</v>
      </c>
      <c r="AP6" s="403">
        <v>4</v>
      </c>
      <c r="AQ6" s="403">
        <v>4</v>
      </c>
      <c r="AR6" s="412">
        <v>6</v>
      </c>
      <c r="AS6" s="412">
        <v>50</v>
      </c>
      <c r="AT6" s="413">
        <v>5200</v>
      </c>
      <c r="AU6" s="412">
        <v>3</v>
      </c>
      <c r="AV6" s="412">
        <v>3</v>
      </c>
      <c r="AW6" s="412">
        <v>3</v>
      </c>
      <c r="AX6" s="412">
        <v>3</v>
      </c>
      <c r="AY6" s="412">
        <v>3</v>
      </c>
      <c r="AZ6" s="412">
        <v>4</v>
      </c>
      <c r="BA6" s="412">
        <v>2</v>
      </c>
    </row>
    <row r="7" spans="1:53">
      <c r="A7" s="306">
        <v>109</v>
      </c>
      <c r="B7" s="355">
        <v>160</v>
      </c>
      <c r="C7" s="364">
        <v>1000</v>
      </c>
      <c r="D7" s="371"/>
      <c r="E7" s="381">
        <v>90150.84</v>
      </c>
      <c r="F7" s="392">
        <v>8000</v>
      </c>
      <c r="G7" s="399">
        <v>15</v>
      </c>
      <c r="H7" s="403">
        <v>3</v>
      </c>
      <c r="I7" s="403">
        <v>4</v>
      </c>
      <c r="J7" s="403">
        <v>3</v>
      </c>
      <c r="K7" s="403">
        <v>2</v>
      </c>
      <c r="L7" s="403">
        <v>2</v>
      </c>
      <c r="M7" s="403">
        <v>4</v>
      </c>
      <c r="N7" s="403">
        <v>4</v>
      </c>
      <c r="O7" s="403">
        <v>4</v>
      </c>
      <c r="P7" s="403">
        <v>4</v>
      </c>
      <c r="Q7" s="403">
        <v>4</v>
      </c>
      <c r="R7" s="403">
        <v>2</v>
      </c>
      <c r="S7" s="403">
        <v>2</v>
      </c>
      <c r="T7" s="403">
        <v>2</v>
      </c>
      <c r="U7" s="403">
        <v>3</v>
      </c>
      <c r="V7" s="403">
        <v>3</v>
      </c>
      <c r="W7" s="403">
        <v>99</v>
      </c>
      <c r="X7" s="403">
        <v>4</v>
      </c>
      <c r="Y7" s="403">
        <v>4</v>
      </c>
      <c r="Z7" s="403">
        <v>4</v>
      </c>
      <c r="AA7" s="403">
        <v>4</v>
      </c>
      <c r="AB7" s="403">
        <v>4</v>
      </c>
      <c r="AC7" s="403">
        <v>3</v>
      </c>
      <c r="AD7" s="403">
        <v>4</v>
      </c>
      <c r="AE7" s="403">
        <v>4</v>
      </c>
      <c r="AF7" s="403">
        <v>3</v>
      </c>
      <c r="AG7" s="403">
        <v>3</v>
      </c>
      <c r="AH7" s="403">
        <v>3</v>
      </c>
      <c r="AI7" s="403">
        <v>2</v>
      </c>
      <c r="AJ7" s="403">
        <v>4</v>
      </c>
      <c r="AK7" s="403">
        <v>4</v>
      </c>
      <c r="AL7" s="403">
        <v>4</v>
      </c>
      <c r="AM7" s="403">
        <v>4</v>
      </c>
      <c r="AN7" s="403">
        <v>1</v>
      </c>
      <c r="AO7" s="403">
        <v>4</v>
      </c>
      <c r="AP7" s="403">
        <v>4</v>
      </c>
      <c r="AQ7" s="403">
        <v>4</v>
      </c>
      <c r="AR7" s="412">
        <v>8</v>
      </c>
      <c r="AS7" s="412">
        <v>150</v>
      </c>
      <c r="AT7" s="413">
        <v>5000</v>
      </c>
      <c r="AU7" s="412">
        <v>3</v>
      </c>
      <c r="AV7" s="412">
        <v>2</v>
      </c>
      <c r="AW7" s="412">
        <v>3</v>
      </c>
      <c r="AX7" s="412">
        <v>4</v>
      </c>
      <c r="AY7" s="412">
        <v>3</v>
      </c>
      <c r="AZ7" s="412">
        <v>4</v>
      </c>
      <c r="BA7" s="412">
        <v>3</v>
      </c>
    </row>
    <row r="8" spans="1:53">
      <c r="A8" s="352">
        <v>111</v>
      </c>
      <c r="B8" s="356">
        <v>27</v>
      </c>
      <c r="C8" s="362">
        <v>5130</v>
      </c>
      <c r="D8" s="370">
        <v>190</v>
      </c>
      <c r="E8" s="376">
        <v>6000</v>
      </c>
      <c r="F8" s="389">
        <v>6000</v>
      </c>
      <c r="G8" s="400">
        <v>9</v>
      </c>
      <c r="H8" s="403">
        <v>2</v>
      </c>
      <c r="I8" s="403">
        <v>3</v>
      </c>
      <c r="J8" s="403">
        <v>3</v>
      </c>
      <c r="K8" s="403">
        <v>2</v>
      </c>
      <c r="L8" s="403">
        <v>3</v>
      </c>
      <c r="M8" s="403">
        <v>4</v>
      </c>
      <c r="N8" s="403">
        <v>2</v>
      </c>
      <c r="O8" s="403">
        <v>4</v>
      </c>
      <c r="P8" s="403">
        <v>4</v>
      </c>
      <c r="Q8" s="403">
        <v>4</v>
      </c>
      <c r="R8" s="403">
        <v>99</v>
      </c>
      <c r="S8" s="403">
        <v>1</v>
      </c>
      <c r="T8" s="403">
        <v>1</v>
      </c>
      <c r="U8" s="403">
        <v>2</v>
      </c>
      <c r="V8" s="403">
        <v>4</v>
      </c>
      <c r="W8" s="403">
        <v>99</v>
      </c>
      <c r="X8" s="403">
        <v>4</v>
      </c>
      <c r="Y8" s="403">
        <v>4</v>
      </c>
      <c r="Z8" s="403">
        <v>4</v>
      </c>
      <c r="AA8" s="403">
        <v>4</v>
      </c>
      <c r="AB8" s="403">
        <v>4</v>
      </c>
      <c r="AC8" s="403">
        <v>3</v>
      </c>
      <c r="AD8" s="403">
        <v>4</v>
      </c>
      <c r="AE8" s="403">
        <v>3</v>
      </c>
      <c r="AF8" s="403">
        <v>3</v>
      </c>
      <c r="AG8" s="403">
        <v>3</v>
      </c>
      <c r="AH8" s="403">
        <v>4</v>
      </c>
      <c r="AI8" s="403">
        <v>2</v>
      </c>
      <c r="AJ8" s="403">
        <v>3</v>
      </c>
      <c r="AK8" s="403">
        <v>3</v>
      </c>
      <c r="AL8" s="403">
        <v>4</v>
      </c>
      <c r="AM8" s="403">
        <v>4</v>
      </c>
      <c r="AN8" s="403">
        <v>99</v>
      </c>
      <c r="AO8" s="403">
        <v>4</v>
      </c>
      <c r="AP8" s="403">
        <v>4</v>
      </c>
      <c r="AQ8" s="403">
        <v>4</v>
      </c>
      <c r="AR8" s="356">
        <v>5</v>
      </c>
      <c r="AS8" s="356">
        <v>35</v>
      </c>
      <c r="AT8" s="408">
        <v>2900</v>
      </c>
      <c r="AU8" s="356">
        <v>3</v>
      </c>
      <c r="AV8" s="356">
        <v>3</v>
      </c>
      <c r="AW8" s="356">
        <v>3</v>
      </c>
      <c r="AX8" s="356">
        <v>3</v>
      </c>
      <c r="AY8" s="356">
        <v>4</v>
      </c>
      <c r="AZ8" s="356">
        <v>4</v>
      </c>
      <c r="BA8" s="356">
        <v>2</v>
      </c>
    </row>
    <row r="9" spans="1:53">
      <c r="A9" s="306">
        <v>112</v>
      </c>
      <c r="B9" s="320">
        <v>27</v>
      </c>
      <c r="C9" s="320">
        <v>7050</v>
      </c>
      <c r="D9" s="306">
        <v>230</v>
      </c>
      <c r="E9" s="56">
        <v>15500</v>
      </c>
      <c r="F9" s="393">
        <v>10000</v>
      </c>
      <c r="G9" s="401">
        <v>10</v>
      </c>
      <c r="H9" s="403">
        <v>3</v>
      </c>
      <c r="I9" s="403">
        <v>4</v>
      </c>
      <c r="J9" s="403">
        <v>2</v>
      </c>
      <c r="K9" s="403">
        <v>2</v>
      </c>
      <c r="L9" s="403">
        <v>2</v>
      </c>
      <c r="M9" s="403">
        <v>2</v>
      </c>
      <c r="N9" s="403">
        <v>2</v>
      </c>
      <c r="O9" s="403">
        <v>2</v>
      </c>
      <c r="P9" s="403">
        <v>2</v>
      </c>
      <c r="Q9" s="403">
        <v>3</v>
      </c>
      <c r="R9" s="403">
        <v>2</v>
      </c>
      <c r="S9" s="403">
        <v>2</v>
      </c>
      <c r="T9" s="403">
        <v>2</v>
      </c>
      <c r="U9" s="403">
        <v>3</v>
      </c>
      <c r="V9" s="403">
        <v>3</v>
      </c>
      <c r="W9" s="403">
        <v>3</v>
      </c>
      <c r="X9" s="403">
        <v>3</v>
      </c>
      <c r="Y9" s="403">
        <v>3</v>
      </c>
      <c r="Z9" s="403">
        <v>3</v>
      </c>
      <c r="AA9" s="403">
        <v>3</v>
      </c>
      <c r="AB9" s="403">
        <v>3</v>
      </c>
      <c r="AC9" s="403">
        <v>3</v>
      </c>
      <c r="AD9" s="403">
        <v>2</v>
      </c>
      <c r="AE9" s="403">
        <v>4</v>
      </c>
      <c r="AF9" s="403">
        <v>4</v>
      </c>
      <c r="AG9" s="403">
        <v>3</v>
      </c>
      <c r="AH9" s="403">
        <v>3</v>
      </c>
      <c r="AI9" s="403">
        <v>2</v>
      </c>
      <c r="AJ9" s="403">
        <v>3</v>
      </c>
      <c r="AK9" s="403">
        <v>2</v>
      </c>
      <c r="AL9" s="403">
        <v>4</v>
      </c>
      <c r="AM9" s="403">
        <v>4</v>
      </c>
      <c r="AN9" s="403">
        <v>3</v>
      </c>
      <c r="AO9" s="403">
        <v>3</v>
      </c>
      <c r="AP9" s="403">
        <v>2</v>
      </c>
      <c r="AQ9" s="403">
        <v>4</v>
      </c>
      <c r="AR9" s="412"/>
      <c r="AS9" s="412"/>
      <c r="AT9" s="413"/>
      <c r="AU9" s="412"/>
      <c r="AV9" s="412"/>
      <c r="AW9" s="412"/>
      <c r="AX9" s="412"/>
      <c r="AY9" s="412"/>
      <c r="AZ9" s="412"/>
      <c r="BA9" s="412"/>
    </row>
    <row r="10" spans="1:53">
      <c r="A10" s="306">
        <v>114</v>
      </c>
      <c r="B10" s="355">
        <v>110</v>
      </c>
      <c r="C10" s="355">
        <v>6750</v>
      </c>
      <c r="D10" s="369">
        <v>225</v>
      </c>
      <c r="E10" s="375">
        <v>17600</v>
      </c>
      <c r="F10" s="387">
        <v>13600</v>
      </c>
      <c r="G10" s="399">
        <v>10</v>
      </c>
      <c r="H10" s="403">
        <v>3</v>
      </c>
      <c r="I10" s="403">
        <v>4</v>
      </c>
      <c r="J10" s="403">
        <v>3</v>
      </c>
      <c r="K10" s="403">
        <v>3</v>
      </c>
      <c r="L10" s="403">
        <v>2</v>
      </c>
      <c r="M10" s="403">
        <v>4</v>
      </c>
      <c r="N10" s="403">
        <v>3</v>
      </c>
      <c r="O10" s="403">
        <v>4</v>
      </c>
      <c r="P10" s="403">
        <v>4</v>
      </c>
      <c r="Q10" s="403">
        <v>4</v>
      </c>
      <c r="R10" s="403">
        <v>4</v>
      </c>
      <c r="S10" s="403">
        <v>3</v>
      </c>
      <c r="T10" s="403">
        <v>4</v>
      </c>
      <c r="U10" s="403">
        <v>3</v>
      </c>
      <c r="V10" s="403">
        <v>4</v>
      </c>
      <c r="W10" s="403">
        <v>4</v>
      </c>
      <c r="X10" s="403">
        <v>4</v>
      </c>
      <c r="Y10" s="403">
        <v>4</v>
      </c>
      <c r="Z10" s="403">
        <v>4</v>
      </c>
      <c r="AA10" s="403">
        <v>4</v>
      </c>
      <c r="AB10" s="403">
        <v>4</v>
      </c>
      <c r="AC10" s="403">
        <v>3</v>
      </c>
      <c r="AD10" s="403">
        <v>4</v>
      </c>
      <c r="AE10" s="403">
        <v>4</v>
      </c>
      <c r="AF10" s="403">
        <v>4</v>
      </c>
      <c r="AG10" s="403">
        <v>4</v>
      </c>
      <c r="AH10" s="403">
        <v>4</v>
      </c>
      <c r="AI10" s="403">
        <v>2</v>
      </c>
      <c r="AJ10" s="403">
        <v>4</v>
      </c>
      <c r="AK10" s="403">
        <v>4</v>
      </c>
      <c r="AL10" s="403">
        <v>4</v>
      </c>
      <c r="AM10" s="403">
        <v>4</v>
      </c>
      <c r="AN10" s="403">
        <v>4</v>
      </c>
      <c r="AO10" s="403">
        <v>4</v>
      </c>
      <c r="AP10" s="403">
        <v>4</v>
      </c>
      <c r="AQ10" s="403">
        <v>4</v>
      </c>
      <c r="AR10" s="412">
        <v>6</v>
      </c>
      <c r="AS10" s="412">
        <v>45</v>
      </c>
      <c r="AT10" s="413">
        <v>1900</v>
      </c>
      <c r="AU10" s="412">
        <v>3</v>
      </c>
      <c r="AV10" s="412">
        <v>4</v>
      </c>
      <c r="AW10" s="412">
        <v>4</v>
      </c>
      <c r="AX10" s="412">
        <v>4</v>
      </c>
      <c r="AY10" s="412">
        <v>4</v>
      </c>
      <c r="AZ10" s="412">
        <v>4</v>
      </c>
      <c r="BA10" s="412">
        <v>4</v>
      </c>
    </row>
    <row r="11" spans="1:53">
      <c r="A11" s="306">
        <v>118</v>
      </c>
      <c r="B11" s="355">
        <v>25</v>
      </c>
      <c r="C11" s="364">
        <v>2300</v>
      </c>
      <c r="D11" s="371">
        <v>230</v>
      </c>
      <c r="E11" s="380">
        <v>2960</v>
      </c>
      <c r="F11" s="392">
        <v>2910</v>
      </c>
      <c r="G11" s="399">
        <v>8</v>
      </c>
      <c r="H11" s="403">
        <v>4</v>
      </c>
      <c r="I11" s="403">
        <v>3</v>
      </c>
      <c r="J11" s="403">
        <v>3</v>
      </c>
      <c r="K11" s="403">
        <v>2</v>
      </c>
      <c r="L11" s="403">
        <v>2</v>
      </c>
      <c r="M11" s="403">
        <v>3</v>
      </c>
      <c r="N11" s="403">
        <v>3</v>
      </c>
      <c r="O11" s="403">
        <v>3</v>
      </c>
      <c r="P11" s="403">
        <v>3</v>
      </c>
      <c r="Q11" s="403">
        <v>4</v>
      </c>
      <c r="R11" s="403">
        <v>2</v>
      </c>
      <c r="S11" s="403">
        <v>2</v>
      </c>
      <c r="T11" s="403">
        <v>3</v>
      </c>
      <c r="U11" s="403">
        <v>2</v>
      </c>
      <c r="V11" s="403">
        <v>2</v>
      </c>
      <c r="W11" s="403">
        <v>99</v>
      </c>
      <c r="X11" s="403">
        <v>3</v>
      </c>
      <c r="Y11" s="403">
        <v>3</v>
      </c>
      <c r="Z11" s="403">
        <v>2</v>
      </c>
      <c r="AA11" s="403">
        <v>2</v>
      </c>
      <c r="AB11" s="403">
        <v>2</v>
      </c>
      <c r="AC11" s="403">
        <v>3</v>
      </c>
      <c r="AD11" s="403">
        <v>4</v>
      </c>
      <c r="AE11" s="403">
        <v>4</v>
      </c>
      <c r="AF11" s="403">
        <v>4</v>
      </c>
      <c r="AG11" s="403">
        <v>3</v>
      </c>
      <c r="AH11" s="403">
        <v>2</v>
      </c>
      <c r="AI11" s="403">
        <v>2</v>
      </c>
      <c r="AJ11" s="403">
        <v>2</v>
      </c>
      <c r="AK11" s="403">
        <v>1</v>
      </c>
      <c r="AL11" s="403">
        <v>4</v>
      </c>
      <c r="AM11" s="403">
        <v>4</v>
      </c>
      <c r="AN11" s="403">
        <v>4</v>
      </c>
      <c r="AO11" s="403">
        <v>4</v>
      </c>
      <c r="AP11" s="403">
        <v>4</v>
      </c>
      <c r="AQ11" s="403">
        <v>4</v>
      </c>
      <c r="AR11" s="412">
        <v>3</v>
      </c>
      <c r="AS11" s="412">
        <v>25</v>
      </c>
      <c r="AT11" s="413">
        <v>2985</v>
      </c>
      <c r="AU11" s="412">
        <v>3</v>
      </c>
      <c r="AV11" s="412">
        <v>2</v>
      </c>
      <c r="AW11" s="412">
        <v>2</v>
      </c>
      <c r="AX11" s="412">
        <v>3</v>
      </c>
      <c r="AY11" s="412">
        <v>2</v>
      </c>
      <c r="AZ11" s="412">
        <v>4</v>
      </c>
      <c r="BA11" s="412">
        <v>3</v>
      </c>
    </row>
    <row r="12" spans="1:53">
      <c r="A12" s="306">
        <v>122</v>
      </c>
      <c r="B12" s="355">
        <v>1500</v>
      </c>
      <c r="C12" s="312">
        <v>322000</v>
      </c>
      <c r="D12" s="215">
        <v>207</v>
      </c>
      <c r="E12" s="378">
        <v>152000</v>
      </c>
      <c r="F12" s="387">
        <v>79500</v>
      </c>
      <c r="G12" s="399">
        <v>14</v>
      </c>
      <c r="H12" s="403">
        <v>4</v>
      </c>
      <c r="I12" s="403">
        <v>4</v>
      </c>
      <c r="J12" s="403">
        <v>4</v>
      </c>
      <c r="K12" s="403">
        <v>4</v>
      </c>
      <c r="L12" s="403">
        <v>3</v>
      </c>
      <c r="M12" s="403">
        <v>4</v>
      </c>
      <c r="N12" s="403">
        <v>4</v>
      </c>
      <c r="O12" s="403">
        <v>3</v>
      </c>
      <c r="P12" s="403">
        <v>3</v>
      </c>
      <c r="Q12" s="403">
        <v>4</v>
      </c>
      <c r="R12" s="403">
        <v>3</v>
      </c>
      <c r="S12" s="403">
        <v>3</v>
      </c>
      <c r="T12" s="403">
        <v>3</v>
      </c>
      <c r="U12" s="403">
        <v>3</v>
      </c>
      <c r="V12" s="403">
        <v>4</v>
      </c>
      <c r="W12" s="403">
        <v>4</v>
      </c>
      <c r="X12" s="403">
        <v>4</v>
      </c>
      <c r="Y12" s="403">
        <v>4</v>
      </c>
      <c r="Z12" s="403">
        <v>4</v>
      </c>
      <c r="AA12" s="403">
        <v>3</v>
      </c>
      <c r="AB12" s="403">
        <v>3</v>
      </c>
      <c r="AC12" s="403">
        <v>3</v>
      </c>
      <c r="AD12" s="403">
        <v>4</v>
      </c>
      <c r="AE12" s="403">
        <v>4</v>
      </c>
      <c r="AF12" s="403">
        <v>2</v>
      </c>
      <c r="AG12" s="403">
        <v>2</v>
      </c>
      <c r="AH12" s="403">
        <v>3</v>
      </c>
      <c r="AI12" s="403">
        <v>2</v>
      </c>
      <c r="AJ12" s="403">
        <v>3</v>
      </c>
      <c r="AK12" s="403">
        <v>3</v>
      </c>
      <c r="AL12" s="403">
        <v>4</v>
      </c>
      <c r="AM12" s="403">
        <v>4</v>
      </c>
      <c r="AN12" s="403">
        <v>3</v>
      </c>
      <c r="AO12" s="403">
        <v>4</v>
      </c>
      <c r="AP12" s="403">
        <v>4</v>
      </c>
      <c r="AQ12" s="403">
        <v>3</v>
      </c>
      <c r="AR12" s="412">
        <v>6</v>
      </c>
      <c r="AS12" s="412">
        <v>173</v>
      </c>
      <c r="AT12" s="413">
        <v>7280</v>
      </c>
      <c r="AU12" s="412">
        <v>4</v>
      </c>
      <c r="AV12" s="412">
        <v>4</v>
      </c>
      <c r="AW12" s="412">
        <v>4</v>
      </c>
      <c r="AX12" s="412">
        <v>4</v>
      </c>
      <c r="AY12" s="412">
        <v>4</v>
      </c>
      <c r="AZ12" s="412">
        <v>4</v>
      </c>
      <c r="BA12" s="412">
        <v>4</v>
      </c>
    </row>
    <row r="13" spans="1:53">
      <c r="A13" s="306">
        <v>123</v>
      </c>
      <c r="B13" s="355">
        <v>145</v>
      </c>
      <c r="C13" s="365">
        <v>33150</v>
      </c>
      <c r="D13" s="368">
        <v>230</v>
      </c>
      <c r="E13" s="377">
        <v>96176</v>
      </c>
      <c r="F13" s="391">
        <v>25000</v>
      </c>
      <c r="G13" s="398">
        <v>6</v>
      </c>
      <c r="H13" s="403">
        <v>3</v>
      </c>
      <c r="I13" s="403">
        <v>3</v>
      </c>
      <c r="J13" s="403">
        <v>3</v>
      </c>
      <c r="K13" s="403">
        <v>3</v>
      </c>
      <c r="L13" s="403">
        <v>3</v>
      </c>
      <c r="M13" s="403">
        <v>2</v>
      </c>
      <c r="N13" s="403">
        <v>2</v>
      </c>
      <c r="O13" s="403">
        <v>3</v>
      </c>
      <c r="P13" s="403">
        <v>2</v>
      </c>
      <c r="Q13" s="403">
        <v>3</v>
      </c>
      <c r="R13" s="403">
        <v>2</v>
      </c>
      <c r="S13" s="403">
        <v>2</v>
      </c>
      <c r="T13" s="403">
        <v>2</v>
      </c>
      <c r="U13" s="403">
        <v>3</v>
      </c>
      <c r="V13" s="403">
        <v>3</v>
      </c>
      <c r="W13" s="403">
        <v>3</v>
      </c>
      <c r="X13" s="403">
        <v>3</v>
      </c>
      <c r="Y13" s="403">
        <v>2</v>
      </c>
      <c r="Z13" s="403">
        <v>2</v>
      </c>
      <c r="AA13" s="403">
        <v>3</v>
      </c>
      <c r="AB13" s="403">
        <v>2</v>
      </c>
      <c r="AC13" s="403">
        <v>3</v>
      </c>
      <c r="AD13" s="403">
        <v>3</v>
      </c>
      <c r="AE13" s="403">
        <v>4</v>
      </c>
      <c r="AF13" s="403">
        <v>3</v>
      </c>
      <c r="AG13" s="403">
        <v>4</v>
      </c>
      <c r="AH13" s="403">
        <v>4</v>
      </c>
      <c r="AI13" s="403">
        <v>99</v>
      </c>
      <c r="AJ13" s="403">
        <v>4</v>
      </c>
      <c r="AK13" s="403">
        <v>99</v>
      </c>
      <c r="AL13" s="403">
        <v>4</v>
      </c>
      <c r="AM13" s="403">
        <v>4</v>
      </c>
      <c r="AN13" s="403">
        <v>2</v>
      </c>
      <c r="AO13" s="403">
        <v>2</v>
      </c>
      <c r="AP13" s="403">
        <v>4</v>
      </c>
      <c r="AQ13" s="403">
        <v>4</v>
      </c>
      <c r="AR13" s="416">
        <v>11</v>
      </c>
      <c r="AS13" s="416">
        <v>115</v>
      </c>
      <c r="AT13" s="417">
        <v>4340</v>
      </c>
      <c r="AU13" s="416">
        <v>3</v>
      </c>
      <c r="AV13" s="416">
        <v>3</v>
      </c>
      <c r="AW13" s="416">
        <v>1</v>
      </c>
      <c r="AX13" s="416">
        <v>3</v>
      </c>
      <c r="AY13" s="416">
        <v>4</v>
      </c>
      <c r="AZ13" s="416">
        <v>4</v>
      </c>
      <c r="BA13" s="416">
        <v>1</v>
      </c>
    </row>
    <row r="14" spans="1:53">
      <c r="A14" s="306">
        <v>124</v>
      </c>
      <c r="B14" s="355">
        <v>40</v>
      </c>
      <c r="C14" s="312">
        <v>7200</v>
      </c>
      <c r="D14" s="215">
        <v>200</v>
      </c>
      <c r="E14" s="378">
        <v>17700</v>
      </c>
      <c r="F14" s="387">
        <v>15000</v>
      </c>
      <c r="G14" s="398">
        <v>7</v>
      </c>
      <c r="H14" s="403">
        <v>3</v>
      </c>
      <c r="I14" s="403">
        <v>2</v>
      </c>
      <c r="J14" s="403">
        <v>4</v>
      </c>
      <c r="K14" s="403">
        <v>3</v>
      </c>
      <c r="L14" s="403">
        <v>2</v>
      </c>
      <c r="M14" s="403">
        <v>2</v>
      </c>
      <c r="N14" s="403">
        <v>3</v>
      </c>
      <c r="O14" s="403">
        <v>4</v>
      </c>
      <c r="P14" s="403">
        <v>3</v>
      </c>
      <c r="Q14" s="403">
        <v>3</v>
      </c>
      <c r="R14" s="403">
        <v>2</v>
      </c>
      <c r="S14" s="403">
        <v>2</v>
      </c>
      <c r="T14" s="403">
        <v>2</v>
      </c>
      <c r="U14" s="403">
        <v>3</v>
      </c>
      <c r="V14" s="403">
        <v>3</v>
      </c>
      <c r="W14" s="403">
        <v>3</v>
      </c>
      <c r="X14" s="403">
        <v>3</v>
      </c>
      <c r="Y14" s="403">
        <v>3</v>
      </c>
      <c r="Z14" s="403">
        <v>3</v>
      </c>
      <c r="AA14" s="403">
        <v>3</v>
      </c>
      <c r="AB14" s="403">
        <v>3</v>
      </c>
      <c r="AC14" s="403">
        <v>2</v>
      </c>
      <c r="AD14" s="403">
        <v>3</v>
      </c>
      <c r="AE14" s="403">
        <v>3</v>
      </c>
      <c r="AF14" s="403">
        <v>2</v>
      </c>
      <c r="AG14" s="403">
        <v>2</v>
      </c>
      <c r="AH14" s="403">
        <v>3</v>
      </c>
      <c r="AI14" s="403">
        <v>2</v>
      </c>
      <c r="AJ14" s="403">
        <v>4</v>
      </c>
      <c r="AK14" s="403">
        <v>4</v>
      </c>
      <c r="AL14" s="403">
        <v>3</v>
      </c>
      <c r="AM14" s="403">
        <v>4</v>
      </c>
      <c r="AN14" s="403">
        <v>4</v>
      </c>
      <c r="AO14" s="403">
        <v>4</v>
      </c>
      <c r="AP14" s="403">
        <v>4</v>
      </c>
      <c r="AQ14" s="403">
        <v>4</v>
      </c>
      <c r="AR14" s="405">
        <v>8</v>
      </c>
      <c r="AS14" s="405" t="s">
        <v>409</v>
      </c>
      <c r="AT14" s="410">
        <v>4500</v>
      </c>
      <c r="AU14" s="405">
        <v>3</v>
      </c>
      <c r="AV14" s="405">
        <v>3</v>
      </c>
      <c r="AW14" s="405">
        <v>3</v>
      </c>
      <c r="AX14" s="405">
        <v>3</v>
      </c>
      <c r="AY14" s="405">
        <v>2</v>
      </c>
      <c r="AZ14" s="405">
        <v>2</v>
      </c>
      <c r="BA14" s="405">
        <v>3</v>
      </c>
    </row>
    <row r="15" spans="1:53">
      <c r="A15" s="306">
        <v>125</v>
      </c>
      <c r="B15" s="357">
        <v>54</v>
      </c>
      <c r="C15" s="311">
        <v>14000</v>
      </c>
      <c r="D15" s="215">
        <v>260</v>
      </c>
      <c r="E15" s="378">
        <v>34400</v>
      </c>
      <c r="F15" s="387">
        <v>41400</v>
      </c>
      <c r="G15" s="398">
        <v>9</v>
      </c>
      <c r="H15" s="403">
        <v>4</v>
      </c>
      <c r="I15" s="403">
        <v>3</v>
      </c>
      <c r="J15" s="403">
        <v>2</v>
      </c>
      <c r="K15" s="403">
        <v>2</v>
      </c>
      <c r="L15" s="403">
        <v>2</v>
      </c>
      <c r="M15" s="403">
        <v>3</v>
      </c>
      <c r="N15" s="403">
        <v>1</v>
      </c>
      <c r="O15" s="403">
        <v>1</v>
      </c>
      <c r="P15" s="403">
        <v>2</v>
      </c>
      <c r="Q15" s="403">
        <v>3</v>
      </c>
      <c r="R15" s="403">
        <v>1</v>
      </c>
      <c r="S15" s="403">
        <v>1</v>
      </c>
      <c r="T15" s="403">
        <v>2</v>
      </c>
      <c r="U15" s="403">
        <v>3</v>
      </c>
      <c r="V15" s="403">
        <v>3</v>
      </c>
      <c r="W15" s="403">
        <v>3</v>
      </c>
      <c r="X15" s="403">
        <v>2</v>
      </c>
      <c r="Y15" s="403">
        <v>2</v>
      </c>
      <c r="Z15" s="403">
        <v>2</v>
      </c>
      <c r="AA15" s="403">
        <v>2</v>
      </c>
      <c r="AB15" s="403">
        <v>2</v>
      </c>
      <c r="AC15" s="403">
        <v>3</v>
      </c>
      <c r="AD15" s="403">
        <v>2</v>
      </c>
      <c r="AE15" s="403">
        <v>4</v>
      </c>
      <c r="AF15" s="403">
        <v>4</v>
      </c>
      <c r="AG15" s="403">
        <v>1</v>
      </c>
      <c r="AH15" s="403">
        <v>4</v>
      </c>
      <c r="AI15" s="403">
        <v>2</v>
      </c>
      <c r="AJ15" s="403">
        <v>4</v>
      </c>
      <c r="AK15" s="403">
        <v>3</v>
      </c>
      <c r="AL15" s="403">
        <v>4</v>
      </c>
      <c r="AM15" s="403">
        <v>4</v>
      </c>
      <c r="AN15" s="403">
        <v>0</v>
      </c>
      <c r="AO15" s="403">
        <v>4</v>
      </c>
      <c r="AP15" s="403">
        <v>4</v>
      </c>
      <c r="AQ15" s="403">
        <v>4</v>
      </c>
      <c r="AR15" s="405">
        <v>2</v>
      </c>
      <c r="AS15" s="405">
        <v>100</v>
      </c>
      <c r="AT15" s="410">
        <v>6500</v>
      </c>
      <c r="AU15" s="405">
        <v>3</v>
      </c>
      <c r="AV15" s="405">
        <v>1</v>
      </c>
      <c r="AW15" s="405">
        <v>2</v>
      </c>
      <c r="AX15" s="405">
        <v>3</v>
      </c>
      <c r="AY15" s="405">
        <v>1</v>
      </c>
      <c r="AZ15" s="405">
        <v>3</v>
      </c>
      <c r="BA15" s="405">
        <v>2</v>
      </c>
    </row>
    <row r="16" spans="1:53">
      <c r="A16" s="306">
        <v>130</v>
      </c>
      <c r="B16" s="355">
        <v>33</v>
      </c>
      <c r="C16" s="363">
        <v>4200</v>
      </c>
      <c r="D16" s="371">
        <v>235</v>
      </c>
      <c r="E16" s="374">
        <v>14740</v>
      </c>
      <c r="F16" s="391">
        <v>5740</v>
      </c>
      <c r="G16" s="398">
        <v>12</v>
      </c>
      <c r="H16" s="403">
        <v>99</v>
      </c>
      <c r="I16" s="403">
        <v>4</v>
      </c>
      <c r="J16" s="403">
        <v>3</v>
      </c>
      <c r="K16" s="403">
        <v>3</v>
      </c>
      <c r="L16" s="403">
        <v>3</v>
      </c>
      <c r="M16" s="403">
        <v>3</v>
      </c>
      <c r="N16" s="403">
        <v>4</v>
      </c>
      <c r="O16" s="403">
        <v>4</v>
      </c>
      <c r="P16" s="403">
        <v>3</v>
      </c>
      <c r="Q16" s="403">
        <v>3</v>
      </c>
      <c r="R16" s="403">
        <v>3</v>
      </c>
      <c r="S16" s="403">
        <v>2</v>
      </c>
      <c r="T16" s="403">
        <v>2</v>
      </c>
      <c r="U16" s="403">
        <v>3</v>
      </c>
      <c r="V16" s="403">
        <v>3</v>
      </c>
      <c r="W16" s="403">
        <v>3</v>
      </c>
      <c r="X16" s="403">
        <v>4</v>
      </c>
      <c r="Y16" s="403">
        <v>4</v>
      </c>
      <c r="Z16" s="403">
        <v>4</v>
      </c>
      <c r="AA16" s="403">
        <v>4</v>
      </c>
      <c r="AB16" s="403">
        <v>4</v>
      </c>
      <c r="AC16" s="403">
        <v>3</v>
      </c>
      <c r="AD16" s="403">
        <v>4</v>
      </c>
      <c r="AE16" s="403">
        <v>4</v>
      </c>
      <c r="AF16" s="403">
        <v>3</v>
      </c>
      <c r="AG16" s="403">
        <v>3</v>
      </c>
      <c r="AH16" s="403">
        <v>2</v>
      </c>
      <c r="AI16" s="403">
        <v>3</v>
      </c>
      <c r="AJ16" s="403">
        <v>4</v>
      </c>
      <c r="AK16" s="403">
        <v>4</v>
      </c>
      <c r="AL16" s="403">
        <v>4</v>
      </c>
      <c r="AM16" s="403">
        <v>4</v>
      </c>
      <c r="AN16" s="403">
        <v>4</v>
      </c>
      <c r="AO16" s="403">
        <v>4</v>
      </c>
      <c r="AP16" s="403">
        <v>4</v>
      </c>
      <c r="AQ16" s="403">
        <v>4</v>
      </c>
      <c r="AR16" s="405">
        <v>3</v>
      </c>
      <c r="AS16" s="405">
        <v>23</v>
      </c>
      <c r="AT16" s="410">
        <v>950</v>
      </c>
      <c r="AU16" s="405">
        <v>3</v>
      </c>
      <c r="AV16" s="405">
        <v>1</v>
      </c>
      <c r="AW16" s="405">
        <v>4</v>
      </c>
      <c r="AX16" s="405">
        <v>4</v>
      </c>
      <c r="AY16" s="405">
        <v>3</v>
      </c>
      <c r="AZ16" s="405">
        <v>4</v>
      </c>
      <c r="BA16" s="405">
        <v>3</v>
      </c>
    </row>
    <row r="17" spans="1:53">
      <c r="A17" s="306">
        <v>131</v>
      </c>
      <c r="B17" s="355">
        <v>85</v>
      </c>
      <c r="C17" s="361">
        <v>58400</v>
      </c>
      <c r="D17" s="368">
        <v>240</v>
      </c>
      <c r="E17" s="374">
        <v>40700</v>
      </c>
      <c r="F17" s="387">
        <v>20000</v>
      </c>
      <c r="G17" s="398">
        <v>8</v>
      </c>
      <c r="H17" s="403">
        <v>4</v>
      </c>
      <c r="I17" s="403">
        <v>4</v>
      </c>
      <c r="J17" s="403">
        <v>2</v>
      </c>
      <c r="K17" s="403">
        <v>1</v>
      </c>
      <c r="L17" s="403">
        <v>2</v>
      </c>
      <c r="M17" s="403">
        <v>3</v>
      </c>
      <c r="N17" s="403">
        <v>2</v>
      </c>
      <c r="O17" s="403">
        <v>3</v>
      </c>
      <c r="P17" s="403">
        <v>4</v>
      </c>
      <c r="Q17" s="403">
        <v>4</v>
      </c>
      <c r="R17" s="403">
        <v>2</v>
      </c>
      <c r="S17" s="403">
        <v>1</v>
      </c>
      <c r="T17" s="403">
        <v>2</v>
      </c>
      <c r="U17" s="403">
        <v>3</v>
      </c>
      <c r="V17" s="403">
        <v>3</v>
      </c>
      <c r="W17" s="403">
        <v>3</v>
      </c>
      <c r="X17" s="403">
        <v>2</v>
      </c>
      <c r="Y17" s="403">
        <v>3</v>
      </c>
      <c r="Z17" s="403">
        <v>3</v>
      </c>
      <c r="AA17" s="403">
        <v>3</v>
      </c>
      <c r="AB17" s="403">
        <v>3</v>
      </c>
      <c r="AC17" s="403">
        <v>2</v>
      </c>
      <c r="AD17" s="403">
        <v>3</v>
      </c>
      <c r="AE17" s="403">
        <v>4</v>
      </c>
      <c r="AF17" s="403">
        <v>3</v>
      </c>
      <c r="AG17" s="403">
        <v>3</v>
      </c>
      <c r="AH17" s="403">
        <v>3</v>
      </c>
      <c r="AI17" s="403">
        <v>99</v>
      </c>
      <c r="AJ17" s="403">
        <v>3</v>
      </c>
      <c r="AK17" s="403">
        <v>2</v>
      </c>
      <c r="AL17" s="403">
        <v>4</v>
      </c>
      <c r="AM17" s="403">
        <v>4</v>
      </c>
      <c r="AN17" s="403">
        <v>4</v>
      </c>
      <c r="AO17" s="403">
        <v>4</v>
      </c>
      <c r="AP17" s="403">
        <v>4</v>
      </c>
      <c r="AQ17" s="403">
        <v>99</v>
      </c>
      <c r="AR17" s="405"/>
      <c r="AS17" s="405"/>
      <c r="AT17" s="406"/>
      <c r="AU17" s="405"/>
      <c r="AV17" s="405"/>
      <c r="AW17" s="405"/>
      <c r="AX17" s="405"/>
      <c r="AY17" s="405"/>
      <c r="AZ17" s="405"/>
      <c r="BA17" s="405"/>
    </row>
    <row r="18" spans="1:53">
      <c r="A18" s="306">
        <v>132</v>
      </c>
      <c r="B18" s="355">
        <v>38</v>
      </c>
      <c r="C18" s="355">
        <v>7410</v>
      </c>
      <c r="D18" s="369">
        <v>195</v>
      </c>
      <c r="E18" s="375">
        <v>44716.959999999999</v>
      </c>
      <c r="F18" s="388">
        <v>12000</v>
      </c>
      <c r="G18" s="399">
        <v>13</v>
      </c>
      <c r="H18" s="403">
        <v>3</v>
      </c>
      <c r="I18" s="403">
        <v>4</v>
      </c>
      <c r="J18" s="403">
        <v>2</v>
      </c>
      <c r="K18" s="403">
        <v>3</v>
      </c>
      <c r="L18" s="403">
        <v>2</v>
      </c>
      <c r="M18" s="403">
        <v>4</v>
      </c>
      <c r="N18" s="403">
        <v>2</v>
      </c>
      <c r="O18" s="403">
        <v>3</v>
      </c>
      <c r="P18" s="403">
        <v>4</v>
      </c>
      <c r="Q18" s="403">
        <v>4</v>
      </c>
      <c r="R18" s="403">
        <v>3</v>
      </c>
      <c r="S18" s="403">
        <v>2</v>
      </c>
      <c r="T18" s="403">
        <v>3</v>
      </c>
      <c r="U18" s="403">
        <v>4</v>
      </c>
      <c r="V18" s="403">
        <v>3</v>
      </c>
      <c r="W18" s="403">
        <v>3</v>
      </c>
      <c r="X18" s="403">
        <v>3</v>
      </c>
      <c r="Y18" s="403">
        <v>3</v>
      </c>
      <c r="Z18" s="403">
        <v>3</v>
      </c>
      <c r="AA18" s="403">
        <v>4</v>
      </c>
      <c r="AB18" s="403">
        <v>3</v>
      </c>
      <c r="AC18" s="403">
        <v>3</v>
      </c>
      <c r="AD18" s="403">
        <v>3</v>
      </c>
      <c r="AE18" s="403">
        <v>4</v>
      </c>
      <c r="AF18" s="403">
        <v>3</v>
      </c>
      <c r="AG18" s="403">
        <v>3</v>
      </c>
      <c r="AH18" s="403">
        <v>4</v>
      </c>
      <c r="AI18" s="403">
        <v>2</v>
      </c>
      <c r="AJ18" s="403">
        <v>3</v>
      </c>
      <c r="AK18" s="403">
        <v>3</v>
      </c>
      <c r="AL18" s="403">
        <v>4</v>
      </c>
      <c r="AM18" s="403">
        <v>4</v>
      </c>
      <c r="AN18" s="403">
        <v>3</v>
      </c>
      <c r="AO18" s="403">
        <v>3</v>
      </c>
      <c r="AP18" s="403">
        <v>4</v>
      </c>
      <c r="AQ18" s="403">
        <v>3</v>
      </c>
      <c r="AR18" s="412">
        <v>6</v>
      </c>
      <c r="AS18" s="412">
        <v>65</v>
      </c>
      <c r="AT18" s="415">
        <v>9500</v>
      </c>
      <c r="AU18" s="412">
        <v>3</v>
      </c>
      <c r="AV18" s="412">
        <v>2</v>
      </c>
      <c r="AW18" s="412">
        <v>4</v>
      </c>
      <c r="AX18" s="412">
        <v>3</v>
      </c>
      <c r="AY18" s="412">
        <v>2</v>
      </c>
      <c r="AZ18" s="412">
        <v>3</v>
      </c>
      <c r="BA18" s="412">
        <v>3</v>
      </c>
    </row>
    <row r="19" spans="1:53">
      <c r="A19" s="306">
        <v>133</v>
      </c>
      <c r="B19" s="355">
        <v>70</v>
      </c>
      <c r="C19" s="355">
        <v>17500</v>
      </c>
      <c r="D19" s="369">
        <v>250</v>
      </c>
      <c r="E19" s="355"/>
      <c r="F19" s="388">
        <v>6000</v>
      </c>
      <c r="G19" s="398">
        <v>8</v>
      </c>
      <c r="H19" s="403">
        <v>3</v>
      </c>
      <c r="I19" s="403">
        <v>2</v>
      </c>
      <c r="J19" s="403">
        <v>3</v>
      </c>
      <c r="K19" s="403">
        <v>1</v>
      </c>
      <c r="L19" s="403">
        <v>1</v>
      </c>
      <c r="M19" s="403">
        <v>3</v>
      </c>
      <c r="N19" s="403">
        <v>2</v>
      </c>
      <c r="O19" s="403">
        <v>3</v>
      </c>
      <c r="P19" s="403">
        <v>3</v>
      </c>
      <c r="Q19" s="403">
        <v>3</v>
      </c>
      <c r="R19" s="403">
        <v>2</v>
      </c>
      <c r="S19" s="403">
        <v>2</v>
      </c>
      <c r="T19" s="403">
        <v>3</v>
      </c>
      <c r="U19" s="403">
        <v>2</v>
      </c>
      <c r="V19" s="403">
        <v>3</v>
      </c>
      <c r="W19" s="403">
        <v>2</v>
      </c>
      <c r="X19" s="403">
        <v>2</v>
      </c>
      <c r="Y19" s="403">
        <v>3</v>
      </c>
      <c r="Z19" s="403">
        <v>3</v>
      </c>
      <c r="AA19" s="403">
        <v>3</v>
      </c>
      <c r="AB19" s="403">
        <v>2</v>
      </c>
      <c r="AC19" s="403">
        <v>2</v>
      </c>
      <c r="AD19" s="403">
        <v>3</v>
      </c>
      <c r="AE19" s="403">
        <v>4</v>
      </c>
      <c r="AF19" s="403">
        <v>4</v>
      </c>
      <c r="AG19" s="403">
        <v>3</v>
      </c>
      <c r="AH19" s="403">
        <v>4</v>
      </c>
      <c r="AI19" s="403">
        <v>4</v>
      </c>
      <c r="AJ19" s="403">
        <v>4</v>
      </c>
      <c r="AK19" s="403">
        <v>3</v>
      </c>
      <c r="AL19" s="403">
        <v>4</v>
      </c>
      <c r="AM19" s="403">
        <v>4</v>
      </c>
      <c r="AN19" s="403">
        <v>2</v>
      </c>
      <c r="AO19" s="403">
        <v>4</v>
      </c>
      <c r="AP19" s="403">
        <v>4</v>
      </c>
      <c r="AQ19" s="403">
        <v>4</v>
      </c>
      <c r="AR19" s="405">
        <v>4</v>
      </c>
      <c r="AS19" s="405">
        <v>250</v>
      </c>
      <c r="AT19" s="411">
        <v>25000</v>
      </c>
      <c r="AU19" s="405">
        <v>3</v>
      </c>
      <c r="AV19" s="405">
        <v>2</v>
      </c>
      <c r="AW19" s="405">
        <v>2</v>
      </c>
      <c r="AX19" s="405">
        <v>3</v>
      </c>
      <c r="AY19" s="405">
        <v>2</v>
      </c>
      <c r="AZ19" s="405">
        <v>3</v>
      </c>
      <c r="BA19" s="405">
        <v>2</v>
      </c>
    </row>
    <row r="20" spans="1:53">
      <c r="A20" s="306">
        <v>136</v>
      </c>
      <c r="B20" s="355">
        <v>207</v>
      </c>
      <c r="C20" s="312">
        <v>39200</v>
      </c>
      <c r="D20" s="215" t="s">
        <v>393</v>
      </c>
      <c r="E20" s="378">
        <v>120819.63</v>
      </c>
      <c r="F20" s="387">
        <v>65000</v>
      </c>
      <c r="G20" s="399">
        <v>15</v>
      </c>
      <c r="H20" s="403">
        <v>3</v>
      </c>
      <c r="I20" s="403">
        <v>4</v>
      </c>
      <c r="J20" s="403">
        <v>4</v>
      </c>
      <c r="K20" s="403">
        <v>3</v>
      </c>
      <c r="L20" s="403">
        <v>3</v>
      </c>
      <c r="M20" s="403">
        <v>4</v>
      </c>
      <c r="N20" s="403">
        <v>3</v>
      </c>
      <c r="O20" s="403">
        <v>4</v>
      </c>
      <c r="P20" s="403">
        <v>4</v>
      </c>
      <c r="Q20" s="403">
        <v>4</v>
      </c>
      <c r="R20" s="403">
        <v>3</v>
      </c>
      <c r="S20" s="403">
        <v>3</v>
      </c>
      <c r="T20" s="403">
        <v>3</v>
      </c>
      <c r="U20" s="403">
        <v>4</v>
      </c>
      <c r="V20" s="403">
        <v>4</v>
      </c>
      <c r="W20" s="403">
        <v>4</v>
      </c>
      <c r="X20" s="403">
        <v>4</v>
      </c>
      <c r="Y20" s="403">
        <v>4</v>
      </c>
      <c r="Z20" s="403">
        <v>4</v>
      </c>
      <c r="AA20" s="403">
        <v>4</v>
      </c>
      <c r="AB20" s="403">
        <v>4</v>
      </c>
      <c r="AC20" s="403">
        <v>3</v>
      </c>
      <c r="AD20" s="403">
        <v>4</v>
      </c>
      <c r="AE20" s="403">
        <v>4</v>
      </c>
      <c r="AF20" s="403">
        <v>4</v>
      </c>
      <c r="AG20" s="403">
        <v>4</v>
      </c>
      <c r="AH20" s="403">
        <v>4</v>
      </c>
      <c r="AI20" s="403">
        <v>4</v>
      </c>
      <c r="AJ20" s="403">
        <v>4</v>
      </c>
      <c r="AK20" s="403">
        <v>4</v>
      </c>
      <c r="AL20" s="403">
        <v>4</v>
      </c>
      <c r="AM20" s="403">
        <v>4</v>
      </c>
      <c r="AN20" s="403">
        <v>4</v>
      </c>
      <c r="AO20" s="403">
        <v>4</v>
      </c>
      <c r="AP20" s="403">
        <v>4</v>
      </c>
      <c r="AQ20" s="403">
        <v>4</v>
      </c>
      <c r="AR20" s="412"/>
      <c r="AS20" s="412"/>
      <c r="AT20" s="413">
        <v>3000</v>
      </c>
      <c r="AU20" s="412">
        <v>4</v>
      </c>
      <c r="AV20" s="412">
        <v>4</v>
      </c>
      <c r="AW20" s="412">
        <v>4</v>
      </c>
      <c r="AX20" s="412">
        <v>3</v>
      </c>
      <c r="AY20" s="412">
        <v>4</v>
      </c>
      <c r="AZ20" s="412">
        <v>4</v>
      </c>
      <c r="BA20" s="412">
        <v>4</v>
      </c>
    </row>
    <row r="21" spans="1:53">
      <c r="A21" s="306">
        <v>139</v>
      </c>
      <c r="B21" s="355">
        <v>530</v>
      </c>
      <c r="C21" s="355">
        <v>11000</v>
      </c>
      <c r="D21" s="369">
        <v>260</v>
      </c>
      <c r="E21" s="375">
        <v>29900</v>
      </c>
      <c r="F21" s="387">
        <v>12000</v>
      </c>
      <c r="G21" s="399">
        <v>8</v>
      </c>
      <c r="H21" s="403">
        <v>3</v>
      </c>
      <c r="I21" s="403">
        <v>2</v>
      </c>
      <c r="J21" s="403">
        <v>2</v>
      </c>
      <c r="K21" s="403">
        <v>1</v>
      </c>
      <c r="L21" s="403">
        <v>1</v>
      </c>
      <c r="M21" s="403">
        <v>2</v>
      </c>
      <c r="N21" s="403">
        <v>3</v>
      </c>
      <c r="O21" s="403">
        <v>2</v>
      </c>
      <c r="P21" s="403">
        <v>3</v>
      </c>
      <c r="Q21" s="403">
        <v>4</v>
      </c>
      <c r="R21" s="403">
        <v>2</v>
      </c>
      <c r="S21" s="403">
        <v>2</v>
      </c>
      <c r="T21" s="403">
        <v>2</v>
      </c>
      <c r="U21" s="403">
        <v>99</v>
      </c>
      <c r="V21" s="403">
        <v>2</v>
      </c>
      <c r="W21" s="403">
        <v>99</v>
      </c>
      <c r="X21" s="403">
        <v>2</v>
      </c>
      <c r="Y21" s="403">
        <v>2</v>
      </c>
      <c r="Z21" s="403">
        <v>2</v>
      </c>
      <c r="AA21" s="403">
        <v>3</v>
      </c>
      <c r="AB21" s="403">
        <v>2</v>
      </c>
      <c r="AC21" s="403">
        <v>3</v>
      </c>
      <c r="AD21" s="403">
        <v>4</v>
      </c>
      <c r="AE21" s="403">
        <v>4</v>
      </c>
      <c r="AF21" s="403">
        <v>3</v>
      </c>
      <c r="AG21" s="403">
        <v>2</v>
      </c>
      <c r="AH21" s="403">
        <v>3</v>
      </c>
      <c r="AI21" s="403">
        <v>2</v>
      </c>
      <c r="AJ21" s="403">
        <v>4</v>
      </c>
      <c r="AK21" s="403">
        <v>3</v>
      </c>
      <c r="AL21" s="403">
        <v>1</v>
      </c>
      <c r="AM21" s="403">
        <v>4</v>
      </c>
      <c r="AN21" s="403">
        <v>3</v>
      </c>
      <c r="AO21" s="403">
        <v>3</v>
      </c>
      <c r="AP21" s="403">
        <v>4</v>
      </c>
      <c r="AQ21" s="403">
        <v>2</v>
      </c>
      <c r="AR21" s="412">
        <v>3</v>
      </c>
      <c r="AS21" s="412">
        <v>68</v>
      </c>
      <c r="AT21" s="413">
        <v>3000</v>
      </c>
      <c r="AU21" s="412">
        <v>3</v>
      </c>
      <c r="AV21" s="412">
        <v>3</v>
      </c>
      <c r="AW21" s="412">
        <v>2</v>
      </c>
      <c r="AX21" s="412">
        <v>4</v>
      </c>
      <c r="AY21" s="412">
        <v>3</v>
      </c>
      <c r="AZ21" s="412">
        <v>4</v>
      </c>
      <c r="BA21" s="412">
        <v>4</v>
      </c>
    </row>
    <row r="22" spans="1:53">
      <c r="A22" s="306">
        <v>141</v>
      </c>
      <c r="B22" s="355">
        <v>15</v>
      </c>
      <c r="C22" s="312">
        <v>3750</v>
      </c>
      <c r="D22" s="215" t="s">
        <v>395</v>
      </c>
      <c r="E22" s="378">
        <v>5000</v>
      </c>
      <c r="F22" s="387">
        <v>5000</v>
      </c>
      <c r="G22" s="398">
        <v>8</v>
      </c>
      <c r="H22" s="403">
        <v>3</v>
      </c>
      <c r="I22" s="403">
        <v>3</v>
      </c>
      <c r="J22" s="403">
        <v>4</v>
      </c>
      <c r="K22" s="403">
        <v>3</v>
      </c>
      <c r="L22" s="403">
        <v>4</v>
      </c>
      <c r="M22" s="403">
        <v>3</v>
      </c>
      <c r="N22" s="403">
        <v>3</v>
      </c>
      <c r="O22" s="403">
        <v>4</v>
      </c>
      <c r="P22" s="403">
        <v>4</v>
      </c>
      <c r="Q22" s="403">
        <v>4</v>
      </c>
      <c r="R22" s="403">
        <v>0</v>
      </c>
      <c r="S22" s="403">
        <v>1</v>
      </c>
      <c r="T22" s="403">
        <v>0</v>
      </c>
      <c r="U22" s="403">
        <v>99</v>
      </c>
      <c r="V22" s="403">
        <v>2</v>
      </c>
      <c r="W22" s="403">
        <v>2</v>
      </c>
      <c r="X22" s="403">
        <v>3</v>
      </c>
      <c r="Y22" s="403">
        <v>3</v>
      </c>
      <c r="Z22" s="403">
        <v>3</v>
      </c>
      <c r="AA22" s="403">
        <v>3</v>
      </c>
      <c r="AB22" s="403">
        <v>3</v>
      </c>
      <c r="AC22" s="403">
        <v>2</v>
      </c>
      <c r="AD22" s="403">
        <v>3</v>
      </c>
      <c r="AE22" s="403">
        <v>4</v>
      </c>
      <c r="AF22" s="403">
        <v>3</v>
      </c>
      <c r="AG22" s="403">
        <v>2</v>
      </c>
      <c r="AH22" s="403">
        <v>4</v>
      </c>
      <c r="AI22" s="403">
        <v>3</v>
      </c>
      <c r="AJ22" s="403">
        <v>3</v>
      </c>
      <c r="AK22" s="403">
        <v>3</v>
      </c>
      <c r="AL22" s="403">
        <v>4</v>
      </c>
      <c r="AM22" s="403">
        <v>4</v>
      </c>
      <c r="AN22" s="403">
        <v>0</v>
      </c>
      <c r="AO22" s="403">
        <v>1</v>
      </c>
      <c r="AP22" s="403">
        <v>0</v>
      </c>
      <c r="AQ22" s="403">
        <v>0</v>
      </c>
      <c r="AR22" s="405"/>
      <c r="AS22" s="405"/>
      <c r="AT22" s="410"/>
      <c r="AU22" s="405"/>
      <c r="AV22" s="405"/>
      <c r="AW22" s="405"/>
      <c r="AX22" s="405"/>
      <c r="AY22" s="405"/>
      <c r="AZ22" s="405"/>
      <c r="BA22" s="405"/>
    </row>
    <row r="23" spans="1:53">
      <c r="A23" s="306">
        <v>142</v>
      </c>
      <c r="B23" s="355">
        <v>150</v>
      </c>
      <c r="C23" s="355"/>
      <c r="D23" s="369">
        <v>200</v>
      </c>
      <c r="E23" s="375">
        <v>8400</v>
      </c>
      <c r="F23" s="388">
        <v>8400</v>
      </c>
      <c r="G23" s="399">
        <v>5</v>
      </c>
      <c r="H23" s="403">
        <v>2</v>
      </c>
      <c r="I23" s="403">
        <v>4</v>
      </c>
      <c r="J23" s="403">
        <v>4</v>
      </c>
      <c r="K23" s="403">
        <v>3</v>
      </c>
      <c r="L23" s="403">
        <v>3</v>
      </c>
      <c r="M23" s="403"/>
      <c r="N23" s="403">
        <v>3</v>
      </c>
      <c r="O23" s="403">
        <v>4</v>
      </c>
      <c r="P23" s="403">
        <v>3</v>
      </c>
      <c r="Q23" s="403">
        <v>4</v>
      </c>
      <c r="R23" s="403">
        <v>3</v>
      </c>
      <c r="S23" s="403">
        <v>3</v>
      </c>
      <c r="T23" s="403">
        <v>3</v>
      </c>
      <c r="U23" s="403">
        <v>4</v>
      </c>
      <c r="V23" s="403">
        <v>4</v>
      </c>
      <c r="W23" s="403">
        <v>3</v>
      </c>
      <c r="X23" s="403">
        <v>3</v>
      </c>
      <c r="Y23" s="403">
        <v>3</v>
      </c>
      <c r="Z23" s="403">
        <v>3</v>
      </c>
      <c r="AA23" s="403">
        <v>3</v>
      </c>
      <c r="AB23" s="403">
        <v>3</v>
      </c>
      <c r="AC23" s="403">
        <v>4</v>
      </c>
      <c r="AD23" s="403">
        <v>4</v>
      </c>
      <c r="AE23" s="403">
        <v>4</v>
      </c>
      <c r="AF23" s="403">
        <v>3</v>
      </c>
      <c r="AG23" s="403">
        <v>2</v>
      </c>
      <c r="AH23" s="403">
        <v>4</v>
      </c>
      <c r="AI23" s="403">
        <v>3</v>
      </c>
      <c r="AJ23" s="403">
        <v>4</v>
      </c>
      <c r="AK23" s="403">
        <v>3</v>
      </c>
      <c r="AL23" s="403">
        <v>4</v>
      </c>
      <c r="AM23" s="403">
        <v>4</v>
      </c>
      <c r="AN23" s="403">
        <v>4</v>
      </c>
      <c r="AO23" s="403">
        <v>3</v>
      </c>
      <c r="AP23" s="403">
        <v>4</v>
      </c>
      <c r="AQ23" s="403">
        <v>4</v>
      </c>
      <c r="AR23" s="412">
        <v>6</v>
      </c>
      <c r="AS23" s="412">
        <v>90</v>
      </c>
      <c r="AT23" s="415">
        <v>3375</v>
      </c>
      <c r="AU23" s="412">
        <v>3</v>
      </c>
      <c r="AV23" s="412">
        <v>3</v>
      </c>
      <c r="AW23" s="412">
        <v>3</v>
      </c>
      <c r="AX23" s="412">
        <v>4</v>
      </c>
      <c r="AY23" s="412">
        <v>3</v>
      </c>
      <c r="AZ23" s="412">
        <v>3</v>
      </c>
      <c r="BA23" s="412">
        <v>3</v>
      </c>
    </row>
    <row r="24" spans="1:53">
      <c r="A24" s="306">
        <v>165</v>
      </c>
      <c r="B24" s="355">
        <v>45</v>
      </c>
      <c r="C24" s="312">
        <v>3510</v>
      </c>
      <c r="D24" s="215">
        <v>78</v>
      </c>
      <c r="E24" s="378">
        <v>7200</v>
      </c>
      <c r="F24" s="387">
        <v>4500</v>
      </c>
      <c r="G24" s="399">
        <v>5</v>
      </c>
      <c r="H24" s="403">
        <v>4</v>
      </c>
      <c r="I24" s="403">
        <v>4</v>
      </c>
      <c r="J24" s="403">
        <v>3</v>
      </c>
      <c r="K24" s="403">
        <v>3</v>
      </c>
      <c r="L24" s="403">
        <v>2</v>
      </c>
      <c r="M24" s="403">
        <v>3</v>
      </c>
      <c r="N24" s="403">
        <v>3</v>
      </c>
      <c r="O24" s="403">
        <v>3</v>
      </c>
      <c r="P24" s="403">
        <v>3</v>
      </c>
      <c r="Q24" s="403">
        <v>3</v>
      </c>
      <c r="R24" s="403">
        <v>3</v>
      </c>
      <c r="S24" s="403">
        <v>2</v>
      </c>
      <c r="T24" s="403">
        <v>2</v>
      </c>
      <c r="U24" s="403">
        <v>2</v>
      </c>
      <c r="V24" s="403">
        <v>2</v>
      </c>
      <c r="W24" s="403">
        <v>3</v>
      </c>
      <c r="X24" s="403">
        <v>3</v>
      </c>
      <c r="Y24" s="403">
        <v>3</v>
      </c>
      <c r="Z24" s="403">
        <v>3</v>
      </c>
      <c r="AA24" s="403">
        <v>4</v>
      </c>
      <c r="AB24" s="403">
        <v>4</v>
      </c>
      <c r="AC24" s="403">
        <v>3</v>
      </c>
      <c r="AD24" s="403">
        <v>4</v>
      </c>
      <c r="AE24" s="403">
        <v>3</v>
      </c>
      <c r="AF24" s="403">
        <v>3</v>
      </c>
      <c r="AG24" s="403">
        <v>2</v>
      </c>
      <c r="AH24" s="403">
        <v>3</v>
      </c>
      <c r="AI24" s="403">
        <v>2</v>
      </c>
      <c r="AJ24" s="403">
        <v>3</v>
      </c>
      <c r="AK24" s="403">
        <v>2</v>
      </c>
      <c r="AL24" s="403">
        <v>4</v>
      </c>
      <c r="AM24" s="403">
        <v>4</v>
      </c>
      <c r="AN24" s="403">
        <v>4</v>
      </c>
      <c r="AO24" s="403">
        <v>3</v>
      </c>
      <c r="AP24" s="403">
        <v>1</v>
      </c>
      <c r="AQ24" s="403">
        <v>2</v>
      </c>
      <c r="AR24" s="412">
        <v>2</v>
      </c>
      <c r="AS24" s="412">
        <v>35</v>
      </c>
      <c r="AT24" s="413">
        <v>3000</v>
      </c>
      <c r="AU24" s="412">
        <v>3</v>
      </c>
      <c r="AV24" s="412">
        <v>1</v>
      </c>
      <c r="AW24" s="412">
        <v>2</v>
      </c>
      <c r="AX24" s="412">
        <v>4</v>
      </c>
      <c r="AY24" s="412">
        <v>4</v>
      </c>
      <c r="AZ24" s="412">
        <v>3</v>
      </c>
      <c r="BA24" s="412">
        <v>3</v>
      </c>
    </row>
    <row r="25" spans="1:53">
      <c r="A25" s="306">
        <v>186</v>
      </c>
      <c r="B25" s="358">
        <v>90</v>
      </c>
      <c r="C25" s="364">
        <v>3700</v>
      </c>
      <c r="D25" s="371">
        <v>138</v>
      </c>
      <c r="E25" s="377">
        <v>7000</v>
      </c>
      <c r="F25" s="391">
        <v>7000</v>
      </c>
      <c r="G25" s="398">
        <v>7</v>
      </c>
      <c r="H25" s="403">
        <v>3</v>
      </c>
      <c r="I25" s="403">
        <v>2</v>
      </c>
      <c r="J25" s="403">
        <v>3</v>
      </c>
      <c r="K25" s="403">
        <v>2</v>
      </c>
      <c r="L25" s="403">
        <v>2</v>
      </c>
      <c r="M25" s="403">
        <v>3</v>
      </c>
      <c r="N25" s="403">
        <v>2</v>
      </c>
      <c r="O25" s="403">
        <v>2</v>
      </c>
      <c r="P25" s="403">
        <v>2</v>
      </c>
      <c r="Q25" s="403">
        <v>3</v>
      </c>
      <c r="R25" s="403">
        <v>2</v>
      </c>
      <c r="S25" s="403">
        <v>1</v>
      </c>
      <c r="T25" s="403">
        <v>2</v>
      </c>
      <c r="U25" s="403">
        <v>3</v>
      </c>
      <c r="V25" s="403">
        <v>3</v>
      </c>
      <c r="W25" s="403">
        <v>2</v>
      </c>
      <c r="X25" s="403">
        <v>3</v>
      </c>
      <c r="Y25" s="403">
        <v>2</v>
      </c>
      <c r="Z25" s="403">
        <v>3</v>
      </c>
      <c r="AA25" s="403">
        <v>3</v>
      </c>
      <c r="AB25" s="403">
        <v>3</v>
      </c>
      <c r="AC25" s="403">
        <v>2</v>
      </c>
      <c r="AD25" s="403">
        <v>3</v>
      </c>
      <c r="AE25" s="403">
        <v>3</v>
      </c>
      <c r="AF25" s="403">
        <v>4</v>
      </c>
      <c r="AG25" s="403">
        <v>4</v>
      </c>
      <c r="AH25" s="403">
        <v>4</v>
      </c>
      <c r="AI25" s="403">
        <v>2</v>
      </c>
      <c r="AJ25" s="403">
        <v>4</v>
      </c>
      <c r="AK25" s="403">
        <v>2</v>
      </c>
      <c r="AL25" s="403">
        <v>4</v>
      </c>
      <c r="AM25" s="403">
        <v>4</v>
      </c>
      <c r="AN25" s="403">
        <v>3</v>
      </c>
      <c r="AO25" s="403">
        <v>2</v>
      </c>
      <c r="AP25" s="403">
        <v>4</v>
      </c>
      <c r="AQ25" s="403">
        <v>2</v>
      </c>
      <c r="AR25" s="405">
        <v>8</v>
      </c>
      <c r="AS25" s="405">
        <v>124</v>
      </c>
      <c r="AT25" s="410">
        <v>3450</v>
      </c>
      <c r="AU25" s="405">
        <v>3</v>
      </c>
      <c r="AV25" s="405">
        <v>3</v>
      </c>
      <c r="AW25" s="405">
        <v>2</v>
      </c>
      <c r="AX25" s="405">
        <v>2</v>
      </c>
      <c r="AY25" s="405">
        <v>3</v>
      </c>
      <c r="AZ25" s="405">
        <v>3</v>
      </c>
      <c r="BA25" s="405">
        <v>3</v>
      </c>
    </row>
    <row r="26" spans="1:53">
      <c r="A26" s="306">
        <v>187</v>
      </c>
      <c r="B26" s="355">
        <v>32</v>
      </c>
      <c r="C26" s="355">
        <v>7000</v>
      </c>
      <c r="D26" s="369">
        <v>220</v>
      </c>
      <c r="E26" s="375"/>
      <c r="F26" s="387">
        <v>20000</v>
      </c>
      <c r="G26" s="398">
        <v>9</v>
      </c>
      <c r="H26" s="403">
        <v>3</v>
      </c>
      <c r="I26" s="403">
        <v>2</v>
      </c>
      <c r="J26" s="403">
        <v>2</v>
      </c>
      <c r="K26" s="403">
        <v>2</v>
      </c>
      <c r="L26" s="403">
        <v>0</v>
      </c>
      <c r="M26" s="403">
        <v>3</v>
      </c>
      <c r="N26" s="403">
        <v>2</v>
      </c>
      <c r="O26" s="403">
        <v>3</v>
      </c>
      <c r="P26" s="403">
        <v>3</v>
      </c>
      <c r="Q26" s="403">
        <v>3</v>
      </c>
      <c r="R26" s="403">
        <v>1</v>
      </c>
      <c r="S26" s="403">
        <v>0</v>
      </c>
      <c r="T26" s="403">
        <v>2</v>
      </c>
      <c r="U26" s="403">
        <v>3</v>
      </c>
      <c r="V26" s="403">
        <v>3</v>
      </c>
      <c r="W26" s="403">
        <v>99</v>
      </c>
      <c r="X26" s="403">
        <v>2</v>
      </c>
      <c r="Y26" s="403">
        <v>2</v>
      </c>
      <c r="Z26" s="403">
        <v>3</v>
      </c>
      <c r="AA26" s="403">
        <v>3</v>
      </c>
      <c r="AB26" s="403">
        <v>3</v>
      </c>
      <c r="AC26" s="403">
        <v>3</v>
      </c>
      <c r="AD26" s="403">
        <v>3</v>
      </c>
      <c r="AE26" s="403">
        <v>4</v>
      </c>
      <c r="AF26" s="403">
        <v>2</v>
      </c>
      <c r="AG26" s="403">
        <v>3</v>
      </c>
      <c r="AH26" s="403">
        <v>4</v>
      </c>
      <c r="AI26" s="403">
        <v>3</v>
      </c>
      <c r="AJ26" s="403">
        <v>3</v>
      </c>
      <c r="AK26" s="403">
        <v>3</v>
      </c>
      <c r="AL26" s="403">
        <v>4</v>
      </c>
      <c r="AM26" s="403">
        <v>4</v>
      </c>
      <c r="AN26" s="403">
        <v>2</v>
      </c>
      <c r="AO26" s="403">
        <v>3</v>
      </c>
      <c r="AP26" s="403">
        <v>4</v>
      </c>
      <c r="AQ26" s="403">
        <v>4</v>
      </c>
      <c r="AR26" s="405">
        <v>3</v>
      </c>
      <c r="AS26" s="405">
        <v>40</v>
      </c>
      <c r="AT26" s="410">
        <v>2600</v>
      </c>
      <c r="AU26" s="405">
        <v>3</v>
      </c>
      <c r="AV26" s="405">
        <v>2</v>
      </c>
      <c r="AW26" s="405">
        <v>2</v>
      </c>
      <c r="AX26" s="405">
        <v>3</v>
      </c>
      <c r="AY26" s="405">
        <v>4</v>
      </c>
      <c r="AZ26" s="405">
        <v>2</v>
      </c>
      <c r="BA26" s="405">
        <v>2</v>
      </c>
    </row>
    <row r="27" spans="1:53">
      <c r="A27" s="306">
        <v>188</v>
      </c>
      <c r="B27" s="355">
        <v>35</v>
      </c>
      <c r="C27" s="355">
        <v>3500</v>
      </c>
      <c r="D27" s="369">
        <v>96</v>
      </c>
      <c r="E27" s="375">
        <v>13150</v>
      </c>
      <c r="F27" s="388">
        <v>12650</v>
      </c>
      <c r="G27" s="399">
        <v>10</v>
      </c>
      <c r="H27" s="403">
        <v>3</v>
      </c>
      <c r="I27" s="403">
        <v>2</v>
      </c>
      <c r="J27" s="403">
        <v>2</v>
      </c>
      <c r="K27" s="403">
        <v>2</v>
      </c>
      <c r="L27" s="403">
        <v>2</v>
      </c>
      <c r="M27" s="403">
        <v>3</v>
      </c>
      <c r="N27" s="403">
        <v>2</v>
      </c>
      <c r="O27" s="403">
        <v>3</v>
      </c>
      <c r="P27" s="403">
        <v>3</v>
      </c>
      <c r="Q27" s="403">
        <v>4</v>
      </c>
      <c r="R27" s="403">
        <v>1</v>
      </c>
      <c r="S27" s="403">
        <v>1</v>
      </c>
      <c r="T27" s="403">
        <v>2</v>
      </c>
      <c r="U27" s="403">
        <v>99</v>
      </c>
      <c r="V27" s="403">
        <v>3</v>
      </c>
      <c r="W27" s="403">
        <v>99</v>
      </c>
      <c r="X27" s="403">
        <v>3</v>
      </c>
      <c r="Y27" s="403">
        <v>3</v>
      </c>
      <c r="Z27" s="403">
        <v>2</v>
      </c>
      <c r="AA27" s="403">
        <v>3</v>
      </c>
      <c r="AB27" s="403">
        <v>2</v>
      </c>
      <c r="AC27" s="403">
        <v>1</v>
      </c>
      <c r="AD27" s="403">
        <v>2</v>
      </c>
      <c r="AE27" s="403">
        <v>4</v>
      </c>
      <c r="AF27" s="403">
        <v>3</v>
      </c>
      <c r="AG27" s="403">
        <v>2</v>
      </c>
      <c r="AH27" s="403">
        <v>4</v>
      </c>
      <c r="AI27" s="403">
        <v>3</v>
      </c>
      <c r="AJ27" s="403">
        <v>3</v>
      </c>
      <c r="AK27" s="403">
        <v>3</v>
      </c>
      <c r="AL27" s="403">
        <v>4</v>
      </c>
      <c r="AM27" s="403">
        <v>4</v>
      </c>
      <c r="AN27" s="403">
        <v>1</v>
      </c>
      <c r="AO27" s="403">
        <v>3</v>
      </c>
      <c r="AP27" s="403">
        <v>4</v>
      </c>
      <c r="AQ27" s="403">
        <v>2</v>
      </c>
      <c r="AR27" s="414">
        <v>10</v>
      </c>
      <c r="AS27" s="414">
        <v>90</v>
      </c>
      <c r="AT27" s="415">
        <v>5300</v>
      </c>
      <c r="AU27" s="412">
        <v>3</v>
      </c>
      <c r="AV27" s="412">
        <v>1</v>
      </c>
      <c r="AW27" s="412">
        <v>1</v>
      </c>
      <c r="AX27" s="412">
        <v>3</v>
      </c>
      <c r="AY27" s="412">
        <v>99</v>
      </c>
      <c r="AZ27" s="412">
        <v>2</v>
      </c>
      <c r="BA27" s="412">
        <v>2</v>
      </c>
    </row>
    <row r="28" spans="1:53">
      <c r="A28" s="306">
        <v>189</v>
      </c>
      <c r="B28" s="355">
        <v>77</v>
      </c>
      <c r="C28" s="365">
        <v>12700</v>
      </c>
      <c r="D28" s="368">
        <v>302</v>
      </c>
      <c r="E28" s="377">
        <v>34000</v>
      </c>
      <c r="F28" s="391">
        <v>31000</v>
      </c>
      <c r="G28" s="399">
        <v>13</v>
      </c>
      <c r="H28" s="403">
        <v>4</v>
      </c>
      <c r="I28" s="403">
        <v>3</v>
      </c>
      <c r="J28" s="403">
        <v>3</v>
      </c>
      <c r="K28" s="403">
        <v>3</v>
      </c>
      <c r="L28" s="403">
        <v>2</v>
      </c>
      <c r="M28" s="403">
        <v>4</v>
      </c>
      <c r="N28" s="403">
        <v>3</v>
      </c>
      <c r="O28" s="403">
        <v>3</v>
      </c>
      <c r="P28" s="403">
        <v>3</v>
      </c>
      <c r="Q28" s="403">
        <v>4</v>
      </c>
      <c r="R28" s="403">
        <v>1</v>
      </c>
      <c r="S28" s="403">
        <v>2</v>
      </c>
      <c r="T28" s="403">
        <v>2</v>
      </c>
      <c r="U28" s="403">
        <v>4</v>
      </c>
      <c r="V28" s="403">
        <v>3</v>
      </c>
      <c r="W28" s="403">
        <v>99</v>
      </c>
      <c r="X28" s="403">
        <v>4</v>
      </c>
      <c r="Y28" s="403">
        <v>3</v>
      </c>
      <c r="Z28" s="403">
        <v>4</v>
      </c>
      <c r="AA28" s="403">
        <v>4</v>
      </c>
      <c r="AB28" s="403">
        <v>4</v>
      </c>
      <c r="AC28" s="403">
        <v>3</v>
      </c>
      <c r="AD28" s="403">
        <v>4</v>
      </c>
      <c r="AE28" s="403">
        <v>4</v>
      </c>
      <c r="AF28" s="403">
        <v>3</v>
      </c>
      <c r="AG28" s="403">
        <v>3</v>
      </c>
      <c r="AH28" s="403">
        <v>3</v>
      </c>
      <c r="AI28" s="403">
        <v>1</v>
      </c>
      <c r="AJ28" s="403">
        <v>3</v>
      </c>
      <c r="AK28" s="403">
        <v>1</v>
      </c>
      <c r="AL28" s="403">
        <v>4</v>
      </c>
      <c r="AM28" s="403">
        <v>4</v>
      </c>
      <c r="AN28" s="403">
        <v>4</v>
      </c>
      <c r="AO28" s="403">
        <v>4</v>
      </c>
      <c r="AP28" s="403">
        <v>4</v>
      </c>
      <c r="AQ28" s="403">
        <v>0</v>
      </c>
      <c r="AR28" s="355">
        <v>1</v>
      </c>
      <c r="AS28" s="355">
        <v>35</v>
      </c>
      <c r="AT28" s="413">
        <v>3000</v>
      </c>
      <c r="AU28" s="355">
        <v>3</v>
      </c>
      <c r="AV28" s="355">
        <v>3</v>
      </c>
      <c r="AW28" s="355">
        <v>4</v>
      </c>
      <c r="AX28" s="355">
        <v>4</v>
      </c>
      <c r="AY28" s="355">
        <v>4</v>
      </c>
      <c r="AZ28" s="355">
        <v>4</v>
      </c>
      <c r="BA28" s="355">
        <v>4</v>
      </c>
    </row>
    <row r="29" spans="1:53">
      <c r="A29" s="306">
        <v>191</v>
      </c>
      <c r="B29" s="355">
        <v>32</v>
      </c>
      <c r="C29" s="312">
        <v>7500</v>
      </c>
      <c r="D29" s="215">
        <v>230</v>
      </c>
      <c r="E29" s="378">
        <v>16000</v>
      </c>
      <c r="F29" s="387">
        <v>7500</v>
      </c>
      <c r="G29" s="399">
        <v>9</v>
      </c>
      <c r="H29" s="403">
        <v>3</v>
      </c>
      <c r="I29" s="403">
        <v>3</v>
      </c>
      <c r="J29" s="403">
        <v>2</v>
      </c>
      <c r="K29" s="403">
        <v>2</v>
      </c>
      <c r="L29" s="403">
        <v>1</v>
      </c>
      <c r="M29" s="403">
        <v>4</v>
      </c>
      <c r="N29" s="403">
        <v>2</v>
      </c>
      <c r="O29" s="403">
        <v>4</v>
      </c>
      <c r="P29" s="403">
        <v>4</v>
      </c>
      <c r="Q29" s="403">
        <v>4</v>
      </c>
      <c r="R29" s="403">
        <v>2</v>
      </c>
      <c r="S29" s="403">
        <v>1</v>
      </c>
      <c r="T29" s="403">
        <v>1</v>
      </c>
      <c r="U29" s="403">
        <v>1</v>
      </c>
      <c r="V29" s="403">
        <v>2</v>
      </c>
      <c r="W29" s="403">
        <v>99</v>
      </c>
      <c r="X29" s="403">
        <v>2</v>
      </c>
      <c r="Y29" s="403">
        <v>3</v>
      </c>
      <c r="Z29" s="403">
        <v>2</v>
      </c>
      <c r="AA29" s="403">
        <v>2</v>
      </c>
      <c r="AB29" s="403">
        <v>2</v>
      </c>
      <c r="AC29" s="403">
        <v>3</v>
      </c>
      <c r="AD29" s="403">
        <v>2</v>
      </c>
      <c r="AE29" s="403">
        <v>4</v>
      </c>
      <c r="AF29" s="403">
        <v>4</v>
      </c>
      <c r="AG29" s="403">
        <v>2</v>
      </c>
      <c r="AH29" s="403">
        <v>4</v>
      </c>
      <c r="AI29" s="403">
        <v>3</v>
      </c>
      <c r="AJ29" s="403">
        <v>4</v>
      </c>
      <c r="AK29" s="403">
        <v>3</v>
      </c>
      <c r="AL29" s="403">
        <v>4</v>
      </c>
      <c r="AM29" s="403">
        <v>4</v>
      </c>
      <c r="AN29" s="403">
        <v>2</v>
      </c>
      <c r="AO29" s="403">
        <v>3</v>
      </c>
      <c r="AP29" s="403">
        <v>4</v>
      </c>
      <c r="AQ29" s="403">
        <v>99</v>
      </c>
      <c r="AR29" s="412"/>
      <c r="AS29" s="412"/>
      <c r="AT29" s="413"/>
      <c r="AU29" s="412"/>
      <c r="AV29" s="412"/>
      <c r="AW29" s="412"/>
      <c r="AX29" s="412"/>
      <c r="AY29" s="412"/>
      <c r="AZ29" s="412"/>
      <c r="BA29" s="412"/>
    </row>
    <row r="30" spans="1:53">
      <c r="A30" s="306">
        <v>192</v>
      </c>
      <c r="B30" s="355">
        <v>22</v>
      </c>
      <c r="C30" s="355">
        <v>5600</v>
      </c>
      <c r="D30" s="369">
        <v>250</v>
      </c>
      <c r="E30" s="382">
        <v>23300</v>
      </c>
      <c r="F30" s="387">
        <v>5000</v>
      </c>
      <c r="G30" s="399">
        <v>11</v>
      </c>
      <c r="H30" s="403">
        <v>4</v>
      </c>
      <c r="I30" s="403">
        <v>2</v>
      </c>
      <c r="J30" s="403">
        <v>3</v>
      </c>
      <c r="K30" s="403">
        <v>2</v>
      </c>
      <c r="L30" s="403">
        <v>2</v>
      </c>
      <c r="M30" s="403">
        <v>4</v>
      </c>
      <c r="N30" s="403">
        <v>3</v>
      </c>
      <c r="O30" s="403">
        <v>4</v>
      </c>
      <c r="P30" s="403">
        <v>3</v>
      </c>
      <c r="Q30" s="403">
        <v>4</v>
      </c>
      <c r="R30" s="403">
        <v>4</v>
      </c>
      <c r="S30" s="403">
        <v>2</v>
      </c>
      <c r="T30" s="403">
        <v>1</v>
      </c>
      <c r="U30" s="403">
        <v>3</v>
      </c>
      <c r="V30" s="403">
        <v>3</v>
      </c>
      <c r="W30" s="403">
        <v>3</v>
      </c>
      <c r="X30" s="403">
        <v>3</v>
      </c>
      <c r="Y30" s="403">
        <v>3</v>
      </c>
      <c r="Z30" s="403">
        <v>3</v>
      </c>
      <c r="AA30" s="403">
        <v>3</v>
      </c>
      <c r="AB30" s="403">
        <v>4</v>
      </c>
      <c r="AC30" s="403">
        <v>3</v>
      </c>
      <c r="AD30" s="403">
        <v>3</v>
      </c>
      <c r="AE30" s="403">
        <v>4</v>
      </c>
      <c r="AF30" s="403">
        <v>3</v>
      </c>
      <c r="AG30" s="403">
        <v>2</v>
      </c>
      <c r="AH30" s="403">
        <v>3</v>
      </c>
      <c r="AI30" s="403">
        <v>3</v>
      </c>
      <c r="AJ30" s="403">
        <v>3</v>
      </c>
      <c r="AK30" s="403">
        <v>3</v>
      </c>
      <c r="AL30" s="403">
        <v>3</v>
      </c>
      <c r="AM30" s="403">
        <v>4</v>
      </c>
      <c r="AN30" s="403">
        <v>3</v>
      </c>
      <c r="AO30" s="403">
        <v>3</v>
      </c>
      <c r="AP30" s="403">
        <v>4</v>
      </c>
      <c r="AQ30" s="403">
        <v>3</v>
      </c>
      <c r="AR30" s="412">
        <v>3</v>
      </c>
      <c r="AS30" s="412">
        <v>65</v>
      </c>
      <c r="AT30" s="413">
        <v>3000</v>
      </c>
      <c r="AU30" s="412">
        <v>3</v>
      </c>
      <c r="AV30" s="412">
        <v>99</v>
      </c>
      <c r="AW30" s="412">
        <v>1</v>
      </c>
      <c r="AX30" s="412">
        <v>4</v>
      </c>
      <c r="AY30" s="412">
        <v>4</v>
      </c>
      <c r="AZ30" s="412">
        <v>4</v>
      </c>
      <c r="BA30" s="412">
        <v>3</v>
      </c>
    </row>
    <row r="31" spans="1:53">
      <c r="A31" s="306">
        <v>193</v>
      </c>
      <c r="B31" s="355">
        <v>55</v>
      </c>
      <c r="C31" s="93">
        <v>4000</v>
      </c>
      <c r="D31" s="215">
        <v>171</v>
      </c>
      <c r="E31" s="378">
        <v>10720</v>
      </c>
      <c r="F31" s="390">
        <v>10720</v>
      </c>
      <c r="G31" s="399">
        <v>9</v>
      </c>
      <c r="H31" s="403">
        <v>4</v>
      </c>
      <c r="I31" s="403">
        <v>4</v>
      </c>
      <c r="J31" s="403">
        <v>4</v>
      </c>
      <c r="K31" s="403">
        <v>4</v>
      </c>
      <c r="L31" s="403">
        <v>4</v>
      </c>
      <c r="M31" s="403">
        <v>4</v>
      </c>
      <c r="N31" s="403">
        <v>3</v>
      </c>
      <c r="O31" s="403">
        <v>3</v>
      </c>
      <c r="P31" s="403">
        <v>3</v>
      </c>
      <c r="Q31" s="403">
        <v>4</v>
      </c>
      <c r="R31" s="403">
        <v>3</v>
      </c>
      <c r="S31" s="403">
        <v>3</v>
      </c>
      <c r="T31" s="403">
        <v>3</v>
      </c>
      <c r="U31" s="403">
        <v>4</v>
      </c>
      <c r="V31" s="403">
        <v>4</v>
      </c>
      <c r="W31" s="403">
        <v>3</v>
      </c>
      <c r="X31" s="403">
        <v>4</v>
      </c>
      <c r="Y31" s="403">
        <v>4</v>
      </c>
      <c r="Z31" s="403">
        <v>4</v>
      </c>
      <c r="AA31" s="403">
        <v>4</v>
      </c>
      <c r="AB31" s="403">
        <v>3</v>
      </c>
      <c r="AC31" s="403">
        <v>3</v>
      </c>
      <c r="AD31" s="403">
        <v>3</v>
      </c>
      <c r="AE31" s="403">
        <v>4</v>
      </c>
      <c r="AF31" s="403">
        <v>3</v>
      </c>
      <c r="AG31" s="403">
        <v>3</v>
      </c>
      <c r="AH31" s="403">
        <v>4</v>
      </c>
      <c r="AI31" s="403">
        <v>2</v>
      </c>
      <c r="AJ31" s="403"/>
      <c r="AK31" s="403">
        <v>4</v>
      </c>
      <c r="AL31" s="403">
        <v>4</v>
      </c>
      <c r="AM31" s="403">
        <v>4</v>
      </c>
      <c r="AN31" s="403">
        <v>4</v>
      </c>
      <c r="AO31" s="403">
        <v>4</v>
      </c>
      <c r="AP31" s="403">
        <v>4</v>
      </c>
      <c r="AQ31" s="403">
        <v>3</v>
      </c>
      <c r="AR31" s="355">
        <v>1</v>
      </c>
      <c r="AS31" s="355">
        <v>25</v>
      </c>
      <c r="AT31" s="410">
        <v>2800</v>
      </c>
      <c r="AU31" s="355">
        <v>4</v>
      </c>
      <c r="AV31" s="355">
        <v>4</v>
      </c>
      <c r="AW31" s="355">
        <v>4</v>
      </c>
      <c r="AX31" s="355">
        <v>4</v>
      </c>
      <c r="AY31" s="355">
        <v>4</v>
      </c>
      <c r="AZ31" s="355">
        <v>4</v>
      </c>
      <c r="BA31" s="355">
        <v>4</v>
      </c>
    </row>
    <row r="32" spans="1:53">
      <c r="A32" s="306">
        <v>194</v>
      </c>
      <c r="B32" s="355">
        <v>30</v>
      </c>
      <c r="C32" s="312">
        <v>5600</v>
      </c>
      <c r="D32" s="215">
        <v>200</v>
      </c>
      <c r="E32" s="378">
        <v>56000</v>
      </c>
      <c r="F32" s="392">
        <v>9000</v>
      </c>
      <c r="G32" s="398">
        <v>8</v>
      </c>
      <c r="H32" s="403">
        <v>3</v>
      </c>
      <c r="I32" s="403">
        <v>1</v>
      </c>
      <c r="J32" s="403">
        <v>3</v>
      </c>
      <c r="K32" s="403">
        <v>2</v>
      </c>
      <c r="L32" s="403">
        <v>1</v>
      </c>
      <c r="M32" s="403">
        <v>4</v>
      </c>
      <c r="N32" s="403">
        <v>1</v>
      </c>
      <c r="O32" s="403">
        <v>3</v>
      </c>
      <c r="P32" s="403">
        <v>4</v>
      </c>
      <c r="Q32" s="403">
        <v>4</v>
      </c>
      <c r="R32" s="403">
        <v>1</v>
      </c>
      <c r="S32" s="403">
        <v>1</v>
      </c>
      <c r="T32" s="403">
        <v>3</v>
      </c>
      <c r="U32" s="403">
        <v>3</v>
      </c>
      <c r="V32" s="403">
        <v>3</v>
      </c>
      <c r="W32" s="403">
        <v>3</v>
      </c>
      <c r="X32" s="403">
        <v>2</v>
      </c>
      <c r="Y32" s="403">
        <v>3</v>
      </c>
      <c r="Z32" s="403">
        <v>3</v>
      </c>
      <c r="AA32" s="403">
        <v>3</v>
      </c>
      <c r="AB32" s="403">
        <v>2</v>
      </c>
      <c r="AC32" s="403">
        <v>3</v>
      </c>
      <c r="AD32" s="403">
        <v>2</v>
      </c>
      <c r="AE32" s="403">
        <v>4</v>
      </c>
      <c r="AF32" s="403">
        <v>4</v>
      </c>
      <c r="AG32" s="403">
        <v>2</v>
      </c>
      <c r="AH32" s="403">
        <v>3</v>
      </c>
      <c r="AI32" s="403">
        <v>1</v>
      </c>
      <c r="AJ32" s="403">
        <v>3</v>
      </c>
      <c r="AK32" s="403">
        <v>2</v>
      </c>
      <c r="AL32" s="403">
        <v>3</v>
      </c>
      <c r="AM32" s="403">
        <v>4</v>
      </c>
      <c r="AN32" s="403">
        <v>3</v>
      </c>
      <c r="AO32" s="403">
        <v>4</v>
      </c>
      <c r="AP32" s="403">
        <v>4</v>
      </c>
      <c r="AQ32" s="403">
        <v>3</v>
      </c>
      <c r="AR32" s="405">
        <v>5</v>
      </c>
      <c r="AS32" s="405">
        <v>40</v>
      </c>
      <c r="AT32" s="410">
        <v>2000</v>
      </c>
      <c r="AU32" s="405">
        <v>3</v>
      </c>
      <c r="AV32" s="405">
        <v>2</v>
      </c>
      <c r="AW32" s="405">
        <v>4</v>
      </c>
      <c r="AX32" s="405">
        <v>3</v>
      </c>
      <c r="AY32" s="405">
        <v>4</v>
      </c>
      <c r="AZ32" s="405">
        <v>4</v>
      </c>
      <c r="BA32" s="405">
        <v>3</v>
      </c>
    </row>
    <row r="33" spans="1:53">
      <c r="A33" s="306">
        <v>209</v>
      </c>
      <c r="B33" s="355">
        <v>27</v>
      </c>
      <c r="C33" s="355">
        <v>5870</v>
      </c>
      <c r="D33" s="369">
        <v>235</v>
      </c>
      <c r="E33" s="375">
        <v>31500</v>
      </c>
      <c r="F33" s="388">
        <v>11500</v>
      </c>
      <c r="G33" s="399">
        <v>7</v>
      </c>
      <c r="H33" s="403">
        <v>2</v>
      </c>
      <c r="I33" s="403">
        <v>2</v>
      </c>
      <c r="J33" s="403">
        <v>3</v>
      </c>
      <c r="K33" s="403">
        <v>2</v>
      </c>
      <c r="L33" s="403">
        <v>1</v>
      </c>
      <c r="M33" s="403">
        <v>3</v>
      </c>
      <c r="N33" s="403">
        <v>2</v>
      </c>
      <c r="O33" s="403">
        <v>3</v>
      </c>
      <c r="P33" s="403">
        <v>2</v>
      </c>
      <c r="Q33" s="403">
        <v>3</v>
      </c>
      <c r="R33" s="403">
        <v>99</v>
      </c>
      <c r="S33" s="403">
        <v>1</v>
      </c>
      <c r="T33" s="403">
        <v>2</v>
      </c>
      <c r="U33" s="403">
        <v>3</v>
      </c>
      <c r="V33" s="403">
        <v>3</v>
      </c>
      <c r="W33" s="403">
        <v>99</v>
      </c>
      <c r="X33" s="403">
        <v>3</v>
      </c>
      <c r="Y33" s="403">
        <v>3</v>
      </c>
      <c r="Z33" s="403">
        <v>3</v>
      </c>
      <c r="AA33" s="403">
        <v>2</v>
      </c>
      <c r="AB33" s="403">
        <v>2</v>
      </c>
      <c r="AC33" s="403">
        <v>2</v>
      </c>
      <c r="AD33" s="403">
        <v>3</v>
      </c>
      <c r="AE33" s="403">
        <v>3</v>
      </c>
      <c r="AF33" s="403">
        <v>3</v>
      </c>
      <c r="AG33" s="403">
        <v>2</v>
      </c>
      <c r="AH33" s="403">
        <v>3</v>
      </c>
      <c r="AI33" s="403">
        <v>2</v>
      </c>
      <c r="AJ33" s="403">
        <v>3</v>
      </c>
      <c r="AK33" s="403">
        <v>2</v>
      </c>
      <c r="AL33" s="403">
        <v>4</v>
      </c>
      <c r="AM33" s="403">
        <v>4</v>
      </c>
      <c r="AN33" s="403">
        <v>3</v>
      </c>
      <c r="AO33" s="403">
        <v>4</v>
      </c>
      <c r="AP33" s="403">
        <v>3</v>
      </c>
      <c r="AQ33" s="403">
        <v>0</v>
      </c>
      <c r="AR33" s="412">
        <v>7</v>
      </c>
      <c r="AS33" s="412">
        <v>60</v>
      </c>
      <c r="AT33" s="415">
        <v>4230</v>
      </c>
      <c r="AU33" s="412">
        <v>3</v>
      </c>
      <c r="AV33" s="412">
        <v>2</v>
      </c>
      <c r="AW33" s="412">
        <v>3</v>
      </c>
      <c r="AX33" s="412">
        <v>4</v>
      </c>
      <c r="AY33" s="412">
        <v>3</v>
      </c>
      <c r="AZ33" s="412">
        <v>3</v>
      </c>
      <c r="BA33" s="412">
        <v>3</v>
      </c>
    </row>
    <row r="34" spans="1:53">
      <c r="A34" s="306">
        <v>213</v>
      </c>
      <c r="B34" s="355">
        <v>15</v>
      </c>
      <c r="C34" s="363">
        <v>185</v>
      </c>
      <c r="D34" s="371">
        <v>166</v>
      </c>
      <c r="E34" s="377" t="s">
        <v>397</v>
      </c>
      <c r="F34" s="387">
        <v>4500</v>
      </c>
      <c r="G34" s="398">
        <v>8</v>
      </c>
      <c r="H34" s="403">
        <v>3</v>
      </c>
      <c r="I34" s="403">
        <v>3</v>
      </c>
      <c r="J34" s="403">
        <v>3</v>
      </c>
      <c r="K34" s="403">
        <v>3</v>
      </c>
      <c r="L34" s="403">
        <v>1</v>
      </c>
      <c r="M34" s="403">
        <v>2</v>
      </c>
      <c r="N34" s="403">
        <v>2</v>
      </c>
      <c r="O34" s="403">
        <v>3</v>
      </c>
      <c r="P34" s="403">
        <v>3</v>
      </c>
      <c r="Q34" s="403">
        <v>3</v>
      </c>
      <c r="R34" s="403">
        <v>99</v>
      </c>
      <c r="S34" s="403">
        <v>2</v>
      </c>
      <c r="T34" s="403">
        <v>2</v>
      </c>
      <c r="U34" s="403">
        <v>99</v>
      </c>
      <c r="V34" s="403">
        <v>2</v>
      </c>
      <c r="W34" s="403">
        <v>99</v>
      </c>
      <c r="X34" s="403">
        <v>3</v>
      </c>
      <c r="Y34" s="403">
        <v>3</v>
      </c>
      <c r="Z34" s="403">
        <v>3</v>
      </c>
      <c r="AA34" s="403">
        <v>3</v>
      </c>
      <c r="AB34" s="403">
        <v>3</v>
      </c>
      <c r="AC34" s="403">
        <v>2</v>
      </c>
      <c r="AD34" s="403">
        <v>2</v>
      </c>
      <c r="AE34" s="403">
        <v>3</v>
      </c>
      <c r="AF34" s="403">
        <v>4</v>
      </c>
      <c r="AG34" s="403">
        <v>3</v>
      </c>
      <c r="AH34" s="403">
        <v>3</v>
      </c>
      <c r="AI34" s="403">
        <v>2</v>
      </c>
      <c r="AJ34" s="403">
        <v>2</v>
      </c>
      <c r="AK34" s="403">
        <v>2</v>
      </c>
      <c r="AL34" s="403">
        <v>4</v>
      </c>
      <c r="AM34" s="403">
        <v>4</v>
      </c>
      <c r="AN34" s="403">
        <v>2</v>
      </c>
      <c r="AO34" s="403">
        <v>2</v>
      </c>
      <c r="AP34" s="403">
        <v>3</v>
      </c>
      <c r="AQ34" s="403">
        <v>3</v>
      </c>
      <c r="AR34" s="405"/>
      <c r="AS34" s="405"/>
      <c r="AT34" s="409"/>
      <c r="AU34" s="405"/>
      <c r="AV34" s="405"/>
      <c r="AW34" s="405"/>
      <c r="AX34" s="405"/>
      <c r="AY34" s="405"/>
      <c r="AZ34" s="405"/>
      <c r="BA34" s="405"/>
    </row>
    <row r="35" spans="1:53">
      <c r="A35" s="306">
        <v>214</v>
      </c>
      <c r="B35" s="358">
        <v>33</v>
      </c>
      <c r="C35" s="364">
        <v>720</v>
      </c>
      <c r="D35" s="371">
        <v>184</v>
      </c>
      <c r="E35" s="377">
        <v>11500</v>
      </c>
      <c r="F35" s="392">
        <v>11500</v>
      </c>
      <c r="G35" s="398">
        <v>7</v>
      </c>
      <c r="H35" s="403">
        <v>3</v>
      </c>
      <c r="I35" s="403">
        <v>2</v>
      </c>
      <c r="J35" s="403">
        <v>3</v>
      </c>
      <c r="K35" s="403">
        <v>2</v>
      </c>
      <c r="L35" s="403">
        <v>2</v>
      </c>
      <c r="M35" s="403">
        <v>3</v>
      </c>
      <c r="N35" s="403">
        <v>2</v>
      </c>
      <c r="O35" s="403">
        <v>3</v>
      </c>
      <c r="P35" s="403">
        <v>3</v>
      </c>
      <c r="Q35" s="403">
        <v>4</v>
      </c>
      <c r="R35" s="403">
        <v>2</v>
      </c>
      <c r="S35" s="403">
        <v>99</v>
      </c>
      <c r="T35" s="403">
        <v>2</v>
      </c>
      <c r="U35" s="403">
        <v>4</v>
      </c>
      <c r="V35" s="403">
        <v>3</v>
      </c>
      <c r="W35" s="403">
        <v>3</v>
      </c>
      <c r="X35" s="403">
        <v>3</v>
      </c>
      <c r="Y35" s="403">
        <v>3</v>
      </c>
      <c r="Z35" s="403">
        <v>3</v>
      </c>
      <c r="AA35" s="403">
        <v>3</v>
      </c>
      <c r="AB35" s="403">
        <v>3</v>
      </c>
      <c r="AC35" s="403">
        <v>2</v>
      </c>
      <c r="AD35" s="403">
        <v>4</v>
      </c>
      <c r="AE35" s="403">
        <v>4</v>
      </c>
      <c r="AF35" s="403">
        <v>4</v>
      </c>
      <c r="AG35" s="403">
        <v>4</v>
      </c>
      <c r="AH35" s="403">
        <v>4</v>
      </c>
      <c r="AI35" s="403">
        <v>2</v>
      </c>
      <c r="AJ35" s="403">
        <v>2</v>
      </c>
      <c r="AK35" s="403">
        <v>2</v>
      </c>
      <c r="AL35" s="403">
        <v>3</v>
      </c>
      <c r="AM35" s="403">
        <v>4</v>
      </c>
      <c r="AN35" s="403">
        <v>4</v>
      </c>
      <c r="AO35" s="403">
        <v>4</v>
      </c>
      <c r="AP35" s="403">
        <v>4</v>
      </c>
      <c r="AQ35" s="403">
        <v>3</v>
      </c>
      <c r="AR35" s="405">
        <v>9</v>
      </c>
      <c r="AS35" s="405">
        <v>70</v>
      </c>
      <c r="AT35" s="410">
        <v>3850</v>
      </c>
      <c r="AU35" s="405">
        <v>3</v>
      </c>
      <c r="AV35" s="405">
        <v>3</v>
      </c>
      <c r="AW35" s="405">
        <v>4</v>
      </c>
      <c r="AX35" s="405">
        <v>4</v>
      </c>
      <c r="AY35" s="405">
        <v>4</v>
      </c>
      <c r="AZ35" s="405">
        <v>3</v>
      </c>
      <c r="BA35" s="405">
        <v>3</v>
      </c>
    </row>
    <row r="36" spans="1:53">
      <c r="A36" s="306">
        <v>215</v>
      </c>
      <c r="B36" s="355">
        <v>34</v>
      </c>
      <c r="C36" s="355">
        <v>720</v>
      </c>
      <c r="D36" s="369">
        <v>240</v>
      </c>
      <c r="E36" s="375">
        <v>22000</v>
      </c>
      <c r="F36" s="387">
        <v>6000</v>
      </c>
      <c r="G36" s="399">
        <v>10</v>
      </c>
      <c r="H36" s="403">
        <v>99</v>
      </c>
      <c r="I36" s="403">
        <v>4</v>
      </c>
      <c r="J36" s="403">
        <v>2</v>
      </c>
      <c r="K36" s="403">
        <v>0</v>
      </c>
      <c r="L36" s="403">
        <v>4</v>
      </c>
      <c r="M36" s="403">
        <v>4</v>
      </c>
      <c r="N36" s="403">
        <v>3</v>
      </c>
      <c r="O36" s="403">
        <v>4</v>
      </c>
      <c r="P36" s="403">
        <v>4</v>
      </c>
      <c r="Q36" s="403">
        <v>4</v>
      </c>
      <c r="R36" s="403">
        <v>3</v>
      </c>
      <c r="S36" s="403">
        <v>2</v>
      </c>
      <c r="T36" s="403">
        <v>2</v>
      </c>
      <c r="U36" s="403">
        <v>99</v>
      </c>
      <c r="V36" s="403">
        <v>99</v>
      </c>
      <c r="W36" s="403">
        <v>99</v>
      </c>
      <c r="X36" s="403">
        <v>4</v>
      </c>
      <c r="Y36" s="403">
        <v>2</v>
      </c>
      <c r="Z36" s="403">
        <v>3</v>
      </c>
      <c r="AA36" s="403">
        <v>3</v>
      </c>
      <c r="AB36" s="403">
        <v>3</v>
      </c>
      <c r="AC36" s="403">
        <v>2</v>
      </c>
      <c r="AD36" s="403">
        <v>3</v>
      </c>
      <c r="AE36" s="403">
        <v>4</v>
      </c>
      <c r="AF36" s="403">
        <v>4</v>
      </c>
      <c r="AG36" s="403">
        <v>4</v>
      </c>
      <c r="AH36" s="403">
        <v>4</v>
      </c>
      <c r="AI36" s="403">
        <v>2</v>
      </c>
      <c r="AJ36" s="403">
        <v>4</v>
      </c>
      <c r="AK36" s="403">
        <v>4</v>
      </c>
      <c r="AL36" s="403">
        <v>4</v>
      </c>
      <c r="AM36" s="403">
        <v>4</v>
      </c>
      <c r="AN36" s="403">
        <v>4</v>
      </c>
      <c r="AO36" s="403">
        <v>4</v>
      </c>
      <c r="AP36" s="403">
        <v>4</v>
      </c>
      <c r="AQ36" s="403">
        <v>3</v>
      </c>
      <c r="AR36" s="412">
        <v>6</v>
      </c>
      <c r="AS36" s="412">
        <v>44</v>
      </c>
      <c r="AT36" s="413">
        <v>3000</v>
      </c>
      <c r="AU36" s="412">
        <v>3</v>
      </c>
      <c r="AV36" s="412">
        <v>2</v>
      </c>
      <c r="AW36" s="412">
        <v>4</v>
      </c>
      <c r="AX36" s="412">
        <v>4</v>
      </c>
      <c r="AY36" s="412">
        <v>4</v>
      </c>
      <c r="AZ36" s="412">
        <v>4</v>
      </c>
      <c r="BA36" s="412">
        <v>4</v>
      </c>
    </row>
    <row r="37" spans="1:53">
      <c r="A37" s="306">
        <v>216</v>
      </c>
      <c r="B37" s="355">
        <v>25</v>
      </c>
      <c r="C37" s="312">
        <v>3900</v>
      </c>
      <c r="D37" s="215">
        <v>156</v>
      </c>
      <c r="E37" s="378">
        <v>8300</v>
      </c>
      <c r="F37" s="392">
        <v>5000</v>
      </c>
      <c r="G37" s="399">
        <v>8</v>
      </c>
      <c r="H37" s="403">
        <v>2</v>
      </c>
      <c r="I37" s="403">
        <v>2</v>
      </c>
      <c r="J37" s="403">
        <v>2</v>
      </c>
      <c r="K37" s="403">
        <v>2</v>
      </c>
      <c r="L37" s="403">
        <v>1</v>
      </c>
      <c r="M37" s="403">
        <v>3</v>
      </c>
      <c r="N37" s="403">
        <v>1</v>
      </c>
      <c r="O37" s="403">
        <v>3</v>
      </c>
      <c r="P37" s="403">
        <v>3</v>
      </c>
      <c r="Q37" s="403">
        <v>3</v>
      </c>
      <c r="R37" s="403">
        <v>99</v>
      </c>
      <c r="S37" s="403">
        <v>99</v>
      </c>
      <c r="T37" s="403">
        <v>1</v>
      </c>
      <c r="U37" s="403">
        <v>2</v>
      </c>
      <c r="V37" s="403">
        <v>2</v>
      </c>
      <c r="W37" s="403">
        <v>99</v>
      </c>
      <c r="X37" s="403">
        <v>2</v>
      </c>
      <c r="Y37" s="403">
        <v>2</v>
      </c>
      <c r="Z37" s="403">
        <v>1</v>
      </c>
      <c r="AA37" s="403">
        <v>3</v>
      </c>
      <c r="AB37" s="403">
        <v>1</v>
      </c>
      <c r="AC37" s="403">
        <v>2</v>
      </c>
      <c r="AD37" s="403">
        <v>3</v>
      </c>
      <c r="AE37" s="403">
        <v>3</v>
      </c>
      <c r="AF37" s="403">
        <v>1</v>
      </c>
      <c r="AG37" s="403">
        <v>1</v>
      </c>
      <c r="AH37" s="403">
        <v>3</v>
      </c>
      <c r="AI37" s="403">
        <v>2</v>
      </c>
      <c r="AJ37" s="403">
        <v>3</v>
      </c>
      <c r="AK37" s="403">
        <v>2</v>
      </c>
      <c r="AL37" s="403">
        <v>4</v>
      </c>
      <c r="AM37" s="403">
        <v>4</v>
      </c>
      <c r="AN37" s="403">
        <v>3</v>
      </c>
      <c r="AO37" s="403">
        <v>3</v>
      </c>
      <c r="AP37" s="403">
        <v>2</v>
      </c>
      <c r="AQ37" s="403">
        <v>1</v>
      </c>
      <c r="AR37" s="412">
        <v>2</v>
      </c>
      <c r="AS37" s="412">
        <v>20</v>
      </c>
      <c r="AT37" s="413">
        <v>3000</v>
      </c>
      <c r="AU37" s="412">
        <v>2</v>
      </c>
      <c r="AV37" s="412">
        <v>1</v>
      </c>
      <c r="AW37" s="412">
        <v>4</v>
      </c>
      <c r="AX37" s="412">
        <v>3</v>
      </c>
      <c r="AY37" s="412">
        <v>99</v>
      </c>
      <c r="AZ37" s="412">
        <v>3</v>
      </c>
      <c r="BA37" s="412">
        <v>99</v>
      </c>
    </row>
    <row r="38" spans="1:53">
      <c r="A38" s="306">
        <v>217</v>
      </c>
      <c r="B38" s="355">
        <v>50</v>
      </c>
      <c r="C38" s="312">
        <v>11000</v>
      </c>
      <c r="D38" s="215">
        <v>440</v>
      </c>
      <c r="E38" s="378">
        <v>4200</v>
      </c>
      <c r="F38" s="387">
        <v>8500</v>
      </c>
      <c r="G38" s="399">
        <v>9</v>
      </c>
      <c r="H38" s="403">
        <v>4</v>
      </c>
      <c r="I38" s="403">
        <v>4</v>
      </c>
      <c r="J38" s="403">
        <v>4</v>
      </c>
      <c r="K38" s="403">
        <v>4</v>
      </c>
      <c r="L38" s="403">
        <v>4</v>
      </c>
      <c r="M38" s="403">
        <v>4</v>
      </c>
      <c r="N38" s="403">
        <v>4</v>
      </c>
      <c r="O38" s="403">
        <v>4</v>
      </c>
      <c r="P38" s="403">
        <v>2</v>
      </c>
      <c r="Q38" s="403">
        <v>4</v>
      </c>
      <c r="R38" s="403">
        <v>2</v>
      </c>
      <c r="S38" s="403">
        <v>2</v>
      </c>
      <c r="T38" s="403">
        <v>2</v>
      </c>
      <c r="U38" s="403">
        <v>2</v>
      </c>
      <c r="V38" s="403">
        <v>2</v>
      </c>
      <c r="W38" s="403">
        <v>2</v>
      </c>
      <c r="X38" s="403">
        <v>4</v>
      </c>
      <c r="Y38" s="403">
        <v>3</v>
      </c>
      <c r="Z38" s="403">
        <v>3</v>
      </c>
      <c r="AA38" s="403">
        <v>3</v>
      </c>
      <c r="AB38" s="403">
        <v>3</v>
      </c>
      <c r="AC38" s="403">
        <v>3</v>
      </c>
      <c r="AD38" s="403">
        <v>3</v>
      </c>
      <c r="AE38" s="403">
        <v>4</v>
      </c>
      <c r="AF38" s="403">
        <v>4</v>
      </c>
      <c r="AG38" s="403">
        <v>2</v>
      </c>
      <c r="AH38" s="403">
        <v>3</v>
      </c>
      <c r="AI38" s="403">
        <v>1</v>
      </c>
      <c r="AJ38" s="403">
        <v>3</v>
      </c>
      <c r="AK38" s="403">
        <v>3</v>
      </c>
      <c r="AL38" s="403">
        <v>3</v>
      </c>
      <c r="AM38" s="403">
        <v>4</v>
      </c>
      <c r="AN38" s="403">
        <v>0</v>
      </c>
      <c r="AO38" s="403">
        <v>2</v>
      </c>
      <c r="AP38" s="403">
        <v>1</v>
      </c>
      <c r="AQ38" s="403">
        <v>1</v>
      </c>
      <c r="AR38" s="412">
        <v>1</v>
      </c>
      <c r="AS38" s="412">
        <v>40</v>
      </c>
      <c r="AT38" s="413">
        <v>2500</v>
      </c>
      <c r="AU38" s="412">
        <v>2</v>
      </c>
      <c r="AV38" s="412">
        <v>1</v>
      </c>
      <c r="AW38" s="412">
        <v>4</v>
      </c>
      <c r="AX38" s="412">
        <v>3</v>
      </c>
      <c r="AY38" s="412">
        <v>4</v>
      </c>
      <c r="AZ38" s="412">
        <v>4</v>
      </c>
      <c r="BA38" s="412">
        <v>2</v>
      </c>
    </row>
    <row r="39" spans="1:53">
      <c r="A39" s="306">
        <v>218</v>
      </c>
      <c r="B39" s="355">
        <v>30</v>
      </c>
      <c r="C39" s="312">
        <v>3000</v>
      </c>
      <c r="D39" s="215"/>
      <c r="E39" s="378">
        <v>7750</v>
      </c>
      <c r="F39" s="387">
        <v>5000</v>
      </c>
      <c r="G39" s="398">
        <v>9</v>
      </c>
      <c r="H39" s="403">
        <v>2</v>
      </c>
      <c r="I39" s="403">
        <v>3</v>
      </c>
      <c r="J39" s="403">
        <v>3</v>
      </c>
      <c r="K39" s="403">
        <v>1</v>
      </c>
      <c r="L39" s="403">
        <v>2</v>
      </c>
      <c r="M39" s="403">
        <v>2</v>
      </c>
      <c r="N39" s="403">
        <v>2</v>
      </c>
      <c r="O39" s="403">
        <v>3</v>
      </c>
      <c r="P39" s="403">
        <v>3</v>
      </c>
      <c r="Q39" s="403">
        <v>4</v>
      </c>
      <c r="R39" s="403">
        <v>2</v>
      </c>
      <c r="S39" s="403">
        <v>2</v>
      </c>
      <c r="T39" s="403">
        <v>2</v>
      </c>
      <c r="U39" s="403">
        <v>99</v>
      </c>
      <c r="V39" s="403">
        <v>99</v>
      </c>
      <c r="W39" s="403">
        <v>99</v>
      </c>
      <c r="X39" s="403">
        <v>4</v>
      </c>
      <c r="Y39" s="403">
        <v>3</v>
      </c>
      <c r="Z39" s="403">
        <v>3</v>
      </c>
      <c r="AA39" s="403">
        <v>3</v>
      </c>
      <c r="AB39" s="403">
        <v>3</v>
      </c>
      <c r="AC39" s="403">
        <v>3</v>
      </c>
      <c r="AD39" s="403">
        <v>2</v>
      </c>
      <c r="AE39" s="403">
        <v>4</v>
      </c>
      <c r="AF39" s="403">
        <v>4</v>
      </c>
      <c r="AG39" s="403">
        <v>3</v>
      </c>
      <c r="AH39" s="403">
        <v>3</v>
      </c>
      <c r="AI39" s="403">
        <v>3</v>
      </c>
      <c r="AJ39" s="403">
        <v>3</v>
      </c>
      <c r="AK39" s="403">
        <v>3</v>
      </c>
      <c r="AL39" s="403">
        <v>4</v>
      </c>
      <c r="AM39" s="403">
        <v>4</v>
      </c>
      <c r="AN39" s="403">
        <v>2</v>
      </c>
      <c r="AO39" s="403">
        <v>2</v>
      </c>
      <c r="AP39" s="403">
        <v>4</v>
      </c>
      <c r="AQ39" s="403">
        <v>99</v>
      </c>
      <c r="AR39" s="405">
        <v>4</v>
      </c>
      <c r="AS39" s="405">
        <v>100</v>
      </c>
      <c r="AT39" s="410">
        <v>3500</v>
      </c>
      <c r="AU39" s="405">
        <v>3</v>
      </c>
      <c r="AV39" s="405">
        <v>2</v>
      </c>
      <c r="AW39" s="405">
        <v>2</v>
      </c>
      <c r="AX39" s="405">
        <v>3</v>
      </c>
      <c r="AY39" s="405">
        <v>4</v>
      </c>
      <c r="AZ39" s="405">
        <v>4</v>
      </c>
      <c r="BA39" s="405">
        <v>3</v>
      </c>
    </row>
    <row r="40" spans="1:53">
      <c r="A40" s="306">
        <v>219</v>
      </c>
      <c r="B40" s="355">
        <v>19</v>
      </c>
      <c r="C40" s="312">
        <v>4860</v>
      </c>
      <c r="D40" s="215">
        <v>180</v>
      </c>
      <c r="E40" s="378">
        <v>11450</v>
      </c>
      <c r="F40" s="387">
        <v>5450</v>
      </c>
      <c r="G40" s="399">
        <v>6</v>
      </c>
      <c r="H40" s="403">
        <v>3</v>
      </c>
      <c r="I40" s="403">
        <v>1</v>
      </c>
      <c r="J40" s="403">
        <v>2</v>
      </c>
      <c r="K40" s="403">
        <v>2</v>
      </c>
      <c r="L40" s="403">
        <v>1</v>
      </c>
      <c r="M40" s="403">
        <v>2</v>
      </c>
      <c r="N40" s="403">
        <v>2</v>
      </c>
      <c r="O40" s="403">
        <v>3</v>
      </c>
      <c r="P40" s="403">
        <v>3</v>
      </c>
      <c r="Q40" s="403">
        <v>4</v>
      </c>
      <c r="R40" s="403">
        <v>2</v>
      </c>
      <c r="S40" s="403">
        <v>2</v>
      </c>
      <c r="T40" s="403">
        <v>2</v>
      </c>
      <c r="U40" s="403">
        <v>3</v>
      </c>
      <c r="V40" s="403">
        <v>4</v>
      </c>
      <c r="W40" s="403">
        <v>99</v>
      </c>
      <c r="X40" s="403">
        <v>3</v>
      </c>
      <c r="Y40" s="403">
        <v>3</v>
      </c>
      <c r="Z40" s="403">
        <v>3</v>
      </c>
      <c r="AA40" s="403">
        <v>3</v>
      </c>
      <c r="AB40" s="403">
        <v>2</v>
      </c>
      <c r="AC40" s="403">
        <v>2</v>
      </c>
      <c r="AD40" s="403">
        <v>2</v>
      </c>
      <c r="AE40" s="403">
        <v>3</v>
      </c>
      <c r="AF40" s="403">
        <v>3</v>
      </c>
      <c r="AG40" s="403">
        <v>2</v>
      </c>
      <c r="AH40" s="403">
        <v>3</v>
      </c>
      <c r="AI40" s="403">
        <v>2</v>
      </c>
      <c r="AJ40" s="403">
        <v>4</v>
      </c>
      <c r="AK40" s="403">
        <v>4</v>
      </c>
      <c r="AL40" s="403">
        <v>3</v>
      </c>
      <c r="AM40" s="403">
        <v>4</v>
      </c>
      <c r="AN40" s="403">
        <v>3</v>
      </c>
      <c r="AO40" s="403">
        <v>3</v>
      </c>
      <c r="AP40" s="403">
        <v>4</v>
      </c>
      <c r="AQ40" s="403">
        <v>4</v>
      </c>
      <c r="AR40" s="412">
        <v>5</v>
      </c>
      <c r="AS40" s="412">
        <v>100</v>
      </c>
      <c r="AT40" s="413">
        <v>5000</v>
      </c>
      <c r="AU40" s="412">
        <v>2</v>
      </c>
      <c r="AV40" s="412">
        <v>3</v>
      </c>
      <c r="AW40" s="412">
        <v>3</v>
      </c>
      <c r="AX40" s="412">
        <v>3</v>
      </c>
      <c r="AY40" s="412">
        <v>2</v>
      </c>
      <c r="AZ40" s="412">
        <v>4</v>
      </c>
      <c r="BA40" s="412">
        <v>2</v>
      </c>
    </row>
    <row r="41" spans="1:53">
      <c r="A41" s="306">
        <v>220</v>
      </c>
      <c r="B41" s="355">
        <v>104</v>
      </c>
      <c r="C41" s="312">
        <v>260</v>
      </c>
      <c r="D41" s="215">
        <v>230</v>
      </c>
      <c r="E41" s="384">
        <v>81300</v>
      </c>
      <c r="F41" s="387">
        <v>6300</v>
      </c>
      <c r="G41" s="398">
        <v>13</v>
      </c>
      <c r="H41" s="403">
        <v>4</v>
      </c>
      <c r="I41" s="403">
        <v>3</v>
      </c>
      <c r="J41" s="403">
        <v>3</v>
      </c>
      <c r="K41" s="403">
        <v>2</v>
      </c>
      <c r="L41" s="403">
        <v>2</v>
      </c>
      <c r="M41" s="403">
        <v>2</v>
      </c>
      <c r="N41" s="403">
        <v>2</v>
      </c>
      <c r="O41" s="403">
        <v>3</v>
      </c>
      <c r="P41" s="403">
        <v>3</v>
      </c>
      <c r="Q41" s="403">
        <v>3</v>
      </c>
      <c r="R41" s="403">
        <v>2</v>
      </c>
      <c r="S41" s="403">
        <v>2</v>
      </c>
      <c r="T41" s="403">
        <v>2</v>
      </c>
      <c r="U41" s="403">
        <v>4</v>
      </c>
      <c r="V41" s="403">
        <v>4</v>
      </c>
      <c r="W41" s="403">
        <v>3</v>
      </c>
      <c r="X41" s="403">
        <v>3</v>
      </c>
      <c r="Y41" s="403">
        <v>3</v>
      </c>
      <c r="Z41" s="403">
        <v>3</v>
      </c>
      <c r="AA41" s="403">
        <v>3</v>
      </c>
      <c r="AB41" s="403">
        <v>3</v>
      </c>
      <c r="AC41" s="403">
        <v>3</v>
      </c>
      <c r="AD41" s="403">
        <v>3</v>
      </c>
      <c r="AE41" s="403">
        <v>4</v>
      </c>
      <c r="AF41" s="403">
        <v>3</v>
      </c>
      <c r="AG41" s="403">
        <v>3</v>
      </c>
      <c r="AH41" s="403">
        <v>4</v>
      </c>
      <c r="AI41" s="403">
        <v>3</v>
      </c>
      <c r="AJ41" s="403">
        <v>3</v>
      </c>
      <c r="AK41" s="403">
        <v>3</v>
      </c>
      <c r="AL41" s="403">
        <v>4</v>
      </c>
      <c r="AM41" s="403">
        <v>4</v>
      </c>
      <c r="AN41" s="403">
        <v>2</v>
      </c>
      <c r="AO41" s="403">
        <v>3</v>
      </c>
      <c r="AP41" s="403">
        <v>4</v>
      </c>
      <c r="AQ41" s="403">
        <v>4</v>
      </c>
      <c r="AR41" s="405">
        <v>5</v>
      </c>
      <c r="AS41" s="405">
        <v>104</v>
      </c>
      <c r="AT41" s="410">
        <v>2750</v>
      </c>
      <c r="AU41" s="405">
        <v>3</v>
      </c>
      <c r="AV41" s="405">
        <v>2</v>
      </c>
      <c r="AW41" s="405">
        <v>3</v>
      </c>
      <c r="AX41" s="405">
        <v>4</v>
      </c>
      <c r="AY41" s="405">
        <v>3</v>
      </c>
      <c r="AZ41" s="405">
        <v>3</v>
      </c>
      <c r="BA41" s="405">
        <v>3</v>
      </c>
    </row>
    <row r="42" spans="1:53">
      <c r="A42" s="306">
        <v>221</v>
      </c>
      <c r="B42" s="355">
        <v>33</v>
      </c>
      <c r="C42" s="312">
        <v>8000</v>
      </c>
      <c r="D42" s="215">
        <v>240</v>
      </c>
      <c r="E42" s="378">
        <v>20000</v>
      </c>
      <c r="F42" s="387">
        <v>10000</v>
      </c>
      <c r="G42" s="398">
        <v>8</v>
      </c>
      <c r="H42" s="403">
        <v>2</v>
      </c>
      <c r="I42" s="403">
        <v>3</v>
      </c>
      <c r="J42" s="403">
        <v>3</v>
      </c>
      <c r="K42" s="403">
        <v>2</v>
      </c>
      <c r="L42" s="403">
        <v>2</v>
      </c>
      <c r="M42" s="403">
        <v>2</v>
      </c>
      <c r="N42" s="403">
        <v>1</v>
      </c>
      <c r="O42" s="403">
        <v>2</v>
      </c>
      <c r="P42" s="403">
        <v>3</v>
      </c>
      <c r="Q42" s="403">
        <v>3</v>
      </c>
      <c r="R42" s="403">
        <v>1</v>
      </c>
      <c r="S42" s="403">
        <v>1</v>
      </c>
      <c r="T42" s="403">
        <v>2</v>
      </c>
      <c r="U42" s="403">
        <v>99</v>
      </c>
      <c r="V42" s="403">
        <v>99</v>
      </c>
      <c r="W42" s="403">
        <v>99</v>
      </c>
      <c r="X42" s="403">
        <v>3</v>
      </c>
      <c r="Y42" s="403">
        <v>2</v>
      </c>
      <c r="Z42" s="403">
        <v>2</v>
      </c>
      <c r="AA42" s="403">
        <v>3</v>
      </c>
      <c r="AB42" s="403">
        <v>2</v>
      </c>
      <c r="AC42" s="403">
        <v>3</v>
      </c>
      <c r="AD42" s="403">
        <v>3</v>
      </c>
      <c r="AE42" s="403">
        <v>3</v>
      </c>
      <c r="AF42" s="403">
        <v>2</v>
      </c>
      <c r="AG42" s="403">
        <v>2</v>
      </c>
      <c r="AH42" s="403">
        <v>3</v>
      </c>
      <c r="AI42" s="403">
        <v>2</v>
      </c>
      <c r="AJ42" s="403">
        <v>2</v>
      </c>
      <c r="AK42" s="403">
        <v>2</v>
      </c>
      <c r="AL42" s="403">
        <v>3</v>
      </c>
      <c r="AM42" s="403">
        <v>4</v>
      </c>
      <c r="AN42" s="403">
        <v>2</v>
      </c>
      <c r="AO42" s="403">
        <v>4</v>
      </c>
      <c r="AP42" s="403">
        <v>99</v>
      </c>
      <c r="AQ42" s="403">
        <v>99</v>
      </c>
      <c r="AR42" s="405"/>
      <c r="AS42" s="405"/>
      <c r="AT42" s="410"/>
      <c r="AU42" s="405">
        <v>3</v>
      </c>
      <c r="AV42" s="405">
        <v>1</v>
      </c>
      <c r="AW42" s="405">
        <v>2</v>
      </c>
      <c r="AX42" s="405">
        <v>3</v>
      </c>
      <c r="AY42" s="405">
        <v>99</v>
      </c>
      <c r="AZ42" s="405">
        <v>2</v>
      </c>
      <c r="BA42" s="405">
        <v>2</v>
      </c>
    </row>
    <row r="43" spans="1:53">
      <c r="A43" s="306">
        <v>233</v>
      </c>
      <c r="B43" s="355">
        <v>40</v>
      </c>
      <c r="C43" s="355">
        <v>6750</v>
      </c>
      <c r="D43" s="369">
        <v>200</v>
      </c>
      <c r="E43" s="375">
        <v>15000</v>
      </c>
      <c r="F43" s="388">
        <v>12500</v>
      </c>
      <c r="G43" s="398">
        <v>7</v>
      </c>
      <c r="H43" s="403">
        <v>3</v>
      </c>
      <c r="I43" s="403">
        <v>2</v>
      </c>
      <c r="J43" s="403">
        <v>3</v>
      </c>
      <c r="K43" s="403">
        <v>2</v>
      </c>
      <c r="L43" s="403">
        <v>2</v>
      </c>
      <c r="M43" s="403">
        <v>3</v>
      </c>
      <c r="N43" s="403">
        <v>3</v>
      </c>
      <c r="O43" s="403">
        <v>3</v>
      </c>
      <c r="P43" s="403">
        <v>4</v>
      </c>
      <c r="Q43" s="403">
        <v>4</v>
      </c>
      <c r="R43" s="403">
        <v>3</v>
      </c>
      <c r="S43" s="403">
        <v>2</v>
      </c>
      <c r="T43" s="403">
        <v>2</v>
      </c>
      <c r="U43" s="403">
        <v>3</v>
      </c>
      <c r="V43" s="403">
        <v>3</v>
      </c>
      <c r="W43" s="403">
        <v>99</v>
      </c>
      <c r="X43" s="403">
        <v>3</v>
      </c>
      <c r="Y43" s="403">
        <v>3</v>
      </c>
      <c r="Z43" s="403">
        <v>4</v>
      </c>
      <c r="AA43" s="403">
        <v>3</v>
      </c>
      <c r="AB43" s="403">
        <v>4</v>
      </c>
      <c r="AC43" s="403">
        <v>3</v>
      </c>
      <c r="AD43" s="403">
        <v>3</v>
      </c>
      <c r="AE43" s="403">
        <v>3</v>
      </c>
      <c r="AF43" s="403">
        <v>3</v>
      </c>
      <c r="AG43" s="403">
        <v>3</v>
      </c>
      <c r="AH43" s="403">
        <v>3</v>
      </c>
      <c r="AI43" s="403">
        <v>2</v>
      </c>
      <c r="AJ43" s="403">
        <v>2</v>
      </c>
      <c r="AK43" s="403">
        <v>2</v>
      </c>
      <c r="AL43" s="403">
        <v>3</v>
      </c>
      <c r="AM43" s="403">
        <v>4</v>
      </c>
      <c r="AN43" s="403">
        <v>4</v>
      </c>
      <c r="AO43" s="403">
        <v>4</v>
      </c>
      <c r="AP43" s="403">
        <v>4</v>
      </c>
      <c r="AQ43" s="403">
        <v>2</v>
      </c>
      <c r="AR43" s="405">
        <v>5</v>
      </c>
      <c r="AS43" s="405">
        <v>45</v>
      </c>
      <c r="AT43" s="410">
        <v>3000</v>
      </c>
      <c r="AU43" s="405">
        <v>3</v>
      </c>
      <c r="AV43" s="405">
        <v>2</v>
      </c>
      <c r="AW43" s="405">
        <v>2</v>
      </c>
      <c r="AX43" s="405">
        <v>4</v>
      </c>
      <c r="AY43" s="405">
        <v>3</v>
      </c>
      <c r="AZ43" s="405">
        <v>3</v>
      </c>
      <c r="BA43" s="405">
        <v>3</v>
      </c>
    </row>
    <row r="44" spans="1:53">
      <c r="A44" s="306">
        <v>249</v>
      </c>
      <c r="B44" s="355">
        <v>67</v>
      </c>
      <c r="C44" s="312"/>
      <c r="D44" s="215">
        <v>180</v>
      </c>
      <c r="E44" s="378"/>
      <c r="F44" s="387">
        <v>7580</v>
      </c>
      <c r="G44" s="399">
        <v>7</v>
      </c>
      <c r="H44" s="403">
        <v>3</v>
      </c>
      <c r="I44" s="403">
        <v>3</v>
      </c>
      <c r="J44" s="403">
        <v>3</v>
      </c>
      <c r="K44" s="403">
        <v>3</v>
      </c>
      <c r="L44" s="403">
        <v>2</v>
      </c>
      <c r="M44" s="403">
        <v>4</v>
      </c>
      <c r="N44" s="403">
        <v>3</v>
      </c>
      <c r="O44" s="403">
        <v>4</v>
      </c>
      <c r="P44" s="403">
        <v>4</v>
      </c>
      <c r="Q44" s="403">
        <v>3</v>
      </c>
      <c r="R44" s="403">
        <v>3</v>
      </c>
      <c r="S44" s="403">
        <v>3</v>
      </c>
      <c r="T44" s="403">
        <v>3</v>
      </c>
      <c r="U44" s="403">
        <v>3</v>
      </c>
      <c r="V44" s="403">
        <v>3</v>
      </c>
      <c r="W44" s="403">
        <v>2</v>
      </c>
      <c r="X44" s="403">
        <v>4</v>
      </c>
      <c r="Y44" s="403">
        <v>4</v>
      </c>
      <c r="Z44" s="403">
        <v>4</v>
      </c>
      <c r="AA44" s="403">
        <v>3</v>
      </c>
      <c r="AB44" s="403">
        <v>3</v>
      </c>
      <c r="AC44" s="403">
        <v>3</v>
      </c>
      <c r="AD44" s="403">
        <v>3</v>
      </c>
      <c r="AE44" s="403">
        <v>4</v>
      </c>
      <c r="AF44" s="403">
        <v>2</v>
      </c>
      <c r="AG44" s="403">
        <v>2</v>
      </c>
      <c r="AH44" s="403">
        <v>3</v>
      </c>
      <c r="AI44" s="403">
        <v>1</v>
      </c>
      <c r="AJ44" s="403">
        <v>3</v>
      </c>
      <c r="AK44" s="403">
        <v>2</v>
      </c>
      <c r="AL44" s="403">
        <v>4</v>
      </c>
      <c r="AM44" s="403">
        <v>4</v>
      </c>
      <c r="AN44" s="403">
        <v>1</v>
      </c>
      <c r="AO44" s="403">
        <v>3</v>
      </c>
      <c r="AP44" s="403">
        <v>4</v>
      </c>
      <c r="AQ44" s="403">
        <v>0</v>
      </c>
      <c r="AR44" s="412"/>
      <c r="AS44" s="412"/>
      <c r="AT44" s="413">
        <v>3000</v>
      </c>
      <c r="AU44" s="412">
        <v>3</v>
      </c>
      <c r="AV44" s="412">
        <v>2</v>
      </c>
      <c r="AW44" s="412">
        <v>3</v>
      </c>
      <c r="AX44" s="412">
        <v>4</v>
      </c>
      <c r="AY44" s="412">
        <v>4</v>
      </c>
      <c r="AZ44" s="412">
        <v>3</v>
      </c>
      <c r="BA44" s="412">
        <v>3</v>
      </c>
    </row>
    <row r="45" spans="1:53">
      <c r="A45" s="306">
        <v>255</v>
      </c>
      <c r="B45" s="355">
        <v>17</v>
      </c>
      <c r="C45" s="355">
        <v>4700</v>
      </c>
      <c r="D45" s="369">
        <v>250</v>
      </c>
      <c r="E45" s="375">
        <v>10600</v>
      </c>
      <c r="F45" s="388">
        <v>8600</v>
      </c>
      <c r="G45" s="399">
        <v>9</v>
      </c>
      <c r="H45" s="403">
        <v>3</v>
      </c>
      <c r="I45" s="403">
        <v>2</v>
      </c>
      <c r="J45" s="403">
        <v>3</v>
      </c>
      <c r="K45" s="403">
        <v>3</v>
      </c>
      <c r="L45" s="403">
        <v>0</v>
      </c>
      <c r="M45" s="403">
        <v>3</v>
      </c>
      <c r="N45" s="403">
        <v>3</v>
      </c>
      <c r="O45" s="403">
        <v>3</v>
      </c>
      <c r="P45" s="403">
        <v>2</v>
      </c>
      <c r="Q45" s="403">
        <v>4</v>
      </c>
      <c r="R45" s="403">
        <v>99</v>
      </c>
      <c r="S45" s="403">
        <v>2</v>
      </c>
      <c r="T45" s="403">
        <v>2</v>
      </c>
      <c r="U45" s="403">
        <v>3</v>
      </c>
      <c r="V45" s="403">
        <v>3</v>
      </c>
      <c r="W45" s="403">
        <v>99</v>
      </c>
      <c r="X45" s="403">
        <v>2</v>
      </c>
      <c r="Y45" s="403">
        <v>3</v>
      </c>
      <c r="Z45" s="403">
        <v>2</v>
      </c>
      <c r="AA45" s="403">
        <v>3</v>
      </c>
      <c r="AB45" s="403">
        <v>2</v>
      </c>
      <c r="AC45" s="403">
        <v>3</v>
      </c>
      <c r="AD45" s="403">
        <v>2</v>
      </c>
      <c r="AE45" s="403">
        <v>3</v>
      </c>
      <c r="AF45" s="403">
        <v>2</v>
      </c>
      <c r="AG45" s="403">
        <v>1</v>
      </c>
      <c r="AH45" s="403">
        <v>3</v>
      </c>
      <c r="AI45" s="403">
        <v>2</v>
      </c>
      <c r="AJ45" s="403">
        <v>3</v>
      </c>
      <c r="AK45" s="403">
        <v>2</v>
      </c>
      <c r="AL45" s="403">
        <v>2</v>
      </c>
      <c r="AM45" s="403">
        <v>4</v>
      </c>
      <c r="AN45" s="403">
        <v>2</v>
      </c>
      <c r="AO45" s="403">
        <v>3</v>
      </c>
      <c r="AP45" s="403">
        <v>4</v>
      </c>
      <c r="AQ45" s="403">
        <v>2</v>
      </c>
      <c r="AR45" s="405">
        <v>4</v>
      </c>
      <c r="AS45" s="405">
        <v>50</v>
      </c>
      <c r="AT45" s="407">
        <v>3000</v>
      </c>
      <c r="AU45" s="405">
        <v>3</v>
      </c>
      <c r="AV45" s="405">
        <v>2</v>
      </c>
      <c r="AW45" s="405">
        <v>3</v>
      </c>
      <c r="AX45" s="405">
        <v>3</v>
      </c>
      <c r="AY45" s="405">
        <v>3</v>
      </c>
      <c r="AZ45" s="405">
        <v>3</v>
      </c>
      <c r="BA45" s="405">
        <v>2</v>
      </c>
    </row>
    <row r="46" spans="1:53">
      <c r="A46" s="306">
        <v>269</v>
      </c>
      <c r="B46" s="355">
        <v>20</v>
      </c>
      <c r="C46" s="311">
        <v>4900</v>
      </c>
      <c r="D46" s="215">
        <v>190</v>
      </c>
      <c r="E46" s="379">
        <v>18650</v>
      </c>
      <c r="F46" s="387">
        <v>9000</v>
      </c>
      <c r="G46" s="398">
        <v>8</v>
      </c>
      <c r="H46" s="403">
        <v>3</v>
      </c>
      <c r="I46" s="403">
        <v>4</v>
      </c>
      <c r="J46" s="403">
        <v>3</v>
      </c>
      <c r="K46" s="403">
        <v>2</v>
      </c>
      <c r="L46" s="403">
        <v>2</v>
      </c>
      <c r="M46" s="403">
        <v>3</v>
      </c>
      <c r="N46" s="403">
        <v>2</v>
      </c>
      <c r="O46" s="403">
        <v>3</v>
      </c>
      <c r="P46" s="403">
        <v>3</v>
      </c>
      <c r="Q46" s="403">
        <v>2</v>
      </c>
      <c r="R46" s="403">
        <v>99</v>
      </c>
      <c r="S46" s="403">
        <v>2</v>
      </c>
      <c r="T46" s="403">
        <v>2</v>
      </c>
      <c r="U46" s="403">
        <v>3</v>
      </c>
      <c r="V46" s="403">
        <v>4</v>
      </c>
      <c r="W46" s="403">
        <v>4</v>
      </c>
      <c r="X46" s="403">
        <v>3</v>
      </c>
      <c r="Y46" s="403">
        <v>2</v>
      </c>
      <c r="Z46" s="403">
        <v>3</v>
      </c>
      <c r="AA46" s="403">
        <v>4</v>
      </c>
      <c r="AB46" s="403">
        <v>2</v>
      </c>
      <c r="AC46" s="403">
        <v>2</v>
      </c>
      <c r="AD46" s="403">
        <v>2</v>
      </c>
      <c r="AE46" s="403">
        <v>4</v>
      </c>
      <c r="AF46" s="403">
        <v>3</v>
      </c>
      <c r="AG46" s="403">
        <v>2</v>
      </c>
      <c r="AH46" s="403">
        <v>4</v>
      </c>
      <c r="AI46" s="403">
        <v>2</v>
      </c>
      <c r="AJ46" s="403">
        <v>2</v>
      </c>
      <c r="AK46" s="403">
        <v>2</v>
      </c>
      <c r="AL46" s="403">
        <v>4</v>
      </c>
      <c r="AM46" s="403">
        <v>4</v>
      </c>
      <c r="AN46" s="403">
        <v>0</v>
      </c>
      <c r="AO46" s="403">
        <v>4</v>
      </c>
      <c r="AP46" s="403">
        <v>2</v>
      </c>
      <c r="AQ46" s="403">
        <v>4</v>
      </c>
      <c r="AR46" s="405">
        <v>1</v>
      </c>
      <c r="AS46" s="405">
        <v>10</v>
      </c>
      <c r="AT46" s="410">
        <v>2000</v>
      </c>
      <c r="AU46" s="405">
        <v>3</v>
      </c>
      <c r="AV46" s="405">
        <v>1</v>
      </c>
      <c r="AW46" s="405">
        <v>3</v>
      </c>
      <c r="AX46" s="405">
        <v>4</v>
      </c>
      <c r="AY46" s="405">
        <v>3</v>
      </c>
      <c r="AZ46" s="405">
        <v>3</v>
      </c>
      <c r="BA46" s="405">
        <v>3</v>
      </c>
    </row>
    <row r="47" spans="1:53">
      <c r="A47" s="306">
        <v>270</v>
      </c>
      <c r="B47" s="355">
        <v>30</v>
      </c>
      <c r="C47" s="355">
        <v>7500</v>
      </c>
      <c r="D47" s="369">
        <v>250</v>
      </c>
      <c r="E47" s="374">
        <v>23600</v>
      </c>
      <c r="F47" s="390">
        <v>3300</v>
      </c>
      <c r="G47" s="398">
        <v>10</v>
      </c>
      <c r="H47" s="403">
        <v>99</v>
      </c>
      <c r="I47" s="403">
        <v>4</v>
      </c>
      <c r="J47" s="403">
        <v>3</v>
      </c>
      <c r="K47" s="403">
        <v>99</v>
      </c>
      <c r="L47" s="403">
        <v>2</v>
      </c>
      <c r="M47" s="403">
        <v>3</v>
      </c>
      <c r="N47" s="403">
        <v>2</v>
      </c>
      <c r="O47" s="403">
        <v>3</v>
      </c>
      <c r="P47" s="403">
        <v>3</v>
      </c>
      <c r="Q47" s="403">
        <v>2</v>
      </c>
      <c r="R47" s="403">
        <v>2</v>
      </c>
      <c r="S47" s="403">
        <v>2</v>
      </c>
      <c r="T47" s="403">
        <v>1</v>
      </c>
      <c r="U47" s="403">
        <v>3</v>
      </c>
      <c r="V47" s="403">
        <v>3</v>
      </c>
      <c r="W47" s="403">
        <v>2</v>
      </c>
      <c r="X47" s="403">
        <v>3</v>
      </c>
      <c r="Y47" s="403">
        <v>3</v>
      </c>
      <c r="Z47" s="403">
        <v>3</v>
      </c>
      <c r="AA47" s="403">
        <v>2</v>
      </c>
      <c r="AB47" s="403">
        <v>3</v>
      </c>
      <c r="AC47" s="403">
        <v>2</v>
      </c>
      <c r="AD47" s="403">
        <v>2</v>
      </c>
      <c r="AE47" s="403">
        <v>4</v>
      </c>
      <c r="AF47" s="403">
        <v>2</v>
      </c>
      <c r="AG47" s="403">
        <v>2</v>
      </c>
      <c r="AH47" s="403">
        <v>2</v>
      </c>
      <c r="AI47" s="403">
        <v>2</v>
      </c>
      <c r="AJ47" s="403">
        <v>3</v>
      </c>
      <c r="AK47" s="403">
        <v>3</v>
      </c>
      <c r="AL47" s="403">
        <v>2</v>
      </c>
      <c r="AM47" s="403">
        <v>4</v>
      </c>
      <c r="AN47" s="403">
        <v>2</v>
      </c>
      <c r="AO47" s="403">
        <v>3</v>
      </c>
      <c r="AP47" s="403">
        <v>0</v>
      </c>
      <c r="AQ47" s="403">
        <v>3</v>
      </c>
      <c r="AR47" s="405">
        <v>7</v>
      </c>
      <c r="AS47" s="405">
        <v>30</v>
      </c>
      <c r="AT47" s="410">
        <v>2500</v>
      </c>
      <c r="AU47" s="405">
        <v>2</v>
      </c>
      <c r="AV47" s="405">
        <v>2</v>
      </c>
      <c r="AW47" s="405">
        <v>3</v>
      </c>
      <c r="AX47" s="405">
        <v>4</v>
      </c>
      <c r="AY47" s="405">
        <v>2</v>
      </c>
      <c r="AZ47" s="405">
        <v>4</v>
      </c>
      <c r="BA47" s="405">
        <v>3</v>
      </c>
    </row>
    <row r="48" spans="1:53">
      <c r="A48" s="306">
        <v>281</v>
      </c>
      <c r="B48" s="355">
        <v>35</v>
      </c>
      <c r="C48" s="355">
        <v>8750</v>
      </c>
      <c r="D48" s="369">
        <v>250</v>
      </c>
      <c r="E48" s="375">
        <v>18000</v>
      </c>
      <c r="F48" s="388">
        <v>10000</v>
      </c>
      <c r="G48" s="398">
        <v>11</v>
      </c>
      <c r="H48" s="403">
        <v>2</v>
      </c>
      <c r="I48" s="403">
        <v>3</v>
      </c>
      <c r="J48" s="403">
        <v>3</v>
      </c>
      <c r="K48" s="403">
        <v>2</v>
      </c>
      <c r="L48" s="403">
        <v>2</v>
      </c>
      <c r="M48" s="403">
        <v>3</v>
      </c>
      <c r="N48" s="403">
        <v>3</v>
      </c>
      <c r="O48" s="403">
        <v>3</v>
      </c>
      <c r="P48" s="403">
        <v>3</v>
      </c>
      <c r="Q48" s="403">
        <v>3</v>
      </c>
      <c r="R48" s="403">
        <v>2</v>
      </c>
      <c r="S48" s="403">
        <v>2</v>
      </c>
      <c r="T48" s="403">
        <v>2</v>
      </c>
      <c r="U48" s="403">
        <v>3</v>
      </c>
      <c r="V48" s="403">
        <v>3</v>
      </c>
      <c r="W48" s="403">
        <v>3</v>
      </c>
      <c r="X48" s="403">
        <v>2</v>
      </c>
      <c r="Y48" s="403">
        <v>2</v>
      </c>
      <c r="Z48" s="403">
        <v>3</v>
      </c>
      <c r="AA48" s="403">
        <v>3</v>
      </c>
      <c r="AB48" s="403">
        <v>2</v>
      </c>
      <c r="AC48" s="403">
        <v>2</v>
      </c>
      <c r="AD48" s="403">
        <v>3</v>
      </c>
      <c r="AE48" s="403">
        <v>4</v>
      </c>
      <c r="AF48" s="403">
        <v>3</v>
      </c>
      <c r="AG48" s="403">
        <v>3</v>
      </c>
      <c r="AH48" s="403">
        <v>4</v>
      </c>
      <c r="AI48" s="403">
        <v>3</v>
      </c>
      <c r="AJ48" s="403">
        <v>4</v>
      </c>
      <c r="AK48" s="403">
        <v>4</v>
      </c>
      <c r="AL48" s="403">
        <v>4</v>
      </c>
      <c r="AM48" s="403">
        <v>4</v>
      </c>
      <c r="AN48" s="403">
        <v>3</v>
      </c>
      <c r="AO48" s="403">
        <v>2</v>
      </c>
      <c r="AP48" s="403">
        <v>4</v>
      </c>
      <c r="AQ48" s="403">
        <v>4</v>
      </c>
      <c r="AR48" s="405">
        <v>9</v>
      </c>
      <c r="AS48" s="405">
        <v>75</v>
      </c>
      <c r="AT48" s="410">
        <v>3000</v>
      </c>
      <c r="AU48" s="405">
        <v>2</v>
      </c>
      <c r="AV48" s="405">
        <v>2</v>
      </c>
      <c r="AW48" s="405">
        <v>1</v>
      </c>
      <c r="AX48" s="405">
        <v>3</v>
      </c>
      <c r="AY48" s="405">
        <v>2</v>
      </c>
      <c r="AZ48" s="405">
        <v>2</v>
      </c>
      <c r="BA48" s="405">
        <v>1</v>
      </c>
    </row>
    <row r="49" spans="1:53">
      <c r="A49" s="306">
        <v>282</v>
      </c>
      <c r="B49" s="355">
        <v>9</v>
      </c>
      <c r="C49" s="312">
        <v>1100</v>
      </c>
      <c r="D49" s="215">
        <v>180</v>
      </c>
      <c r="E49" s="378">
        <v>3000</v>
      </c>
      <c r="F49" s="387">
        <v>3000</v>
      </c>
      <c r="G49" s="398">
        <v>7</v>
      </c>
      <c r="H49" s="403">
        <v>99</v>
      </c>
      <c r="I49" s="403">
        <v>4</v>
      </c>
      <c r="J49" s="403">
        <v>4</v>
      </c>
      <c r="K49" s="403">
        <v>4</v>
      </c>
      <c r="L49" s="403">
        <v>4</v>
      </c>
      <c r="M49" s="403">
        <v>4</v>
      </c>
      <c r="N49" s="403">
        <v>3</v>
      </c>
      <c r="O49" s="403">
        <v>3</v>
      </c>
      <c r="P49" s="403">
        <v>3</v>
      </c>
      <c r="Q49" s="403">
        <v>4</v>
      </c>
      <c r="R49" s="403">
        <v>2</v>
      </c>
      <c r="S49" s="403">
        <v>2</v>
      </c>
      <c r="T49" s="403">
        <v>3</v>
      </c>
      <c r="U49" s="403">
        <v>2</v>
      </c>
      <c r="V49" s="403">
        <v>3</v>
      </c>
      <c r="W49" s="403">
        <v>99</v>
      </c>
      <c r="X49" s="403">
        <v>3</v>
      </c>
      <c r="Y49" s="403">
        <v>3</v>
      </c>
      <c r="Z49" s="403">
        <v>3</v>
      </c>
      <c r="AA49" s="403">
        <v>2</v>
      </c>
      <c r="AB49" s="403">
        <v>2</v>
      </c>
      <c r="AC49" s="403">
        <v>2</v>
      </c>
      <c r="AD49" s="403">
        <v>3</v>
      </c>
      <c r="AE49" s="403">
        <v>3</v>
      </c>
      <c r="AF49" s="403">
        <v>4</v>
      </c>
      <c r="AG49" s="403">
        <v>2</v>
      </c>
      <c r="AH49" s="403">
        <v>3</v>
      </c>
      <c r="AI49" s="403">
        <v>2</v>
      </c>
      <c r="AJ49" s="403">
        <v>3</v>
      </c>
      <c r="AK49" s="403">
        <v>3</v>
      </c>
      <c r="AL49" s="403">
        <v>1</v>
      </c>
      <c r="AM49" s="403">
        <v>4</v>
      </c>
      <c r="AN49" s="403">
        <v>99</v>
      </c>
      <c r="AO49" s="403">
        <v>3</v>
      </c>
      <c r="AP49" s="403">
        <v>3</v>
      </c>
      <c r="AQ49" s="403">
        <v>99</v>
      </c>
      <c r="AR49" s="405">
        <v>1</v>
      </c>
      <c r="AS49" s="405">
        <v>8</v>
      </c>
      <c r="AT49" s="410">
        <v>2940</v>
      </c>
      <c r="AU49" s="412"/>
      <c r="AV49" s="412"/>
      <c r="AW49" s="412"/>
      <c r="AX49" s="412"/>
      <c r="AY49" s="412"/>
      <c r="AZ49" s="412"/>
      <c r="BA49" s="412"/>
    </row>
    <row r="50" spans="1:53">
      <c r="A50" s="306">
        <v>403</v>
      </c>
      <c r="B50" s="355">
        <v>50</v>
      </c>
      <c r="C50" s="312">
        <v>5220</v>
      </c>
      <c r="D50" s="215">
        <v>262</v>
      </c>
      <c r="E50" s="378">
        <v>23330</v>
      </c>
      <c r="F50" s="387">
        <v>5500</v>
      </c>
      <c r="G50" s="399">
        <v>9</v>
      </c>
      <c r="H50" s="403">
        <v>3</v>
      </c>
      <c r="I50" s="403">
        <v>3</v>
      </c>
      <c r="J50" s="403">
        <v>4</v>
      </c>
      <c r="K50" s="403">
        <v>4</v>
      </c>
      <c r="L50" s="403">
        <v>4</v>
      </c>
      <c r="M50" s="403">
        <v>4</v>
      </c>
      <c r="N50" s="403">
        <v>2</v>
      </c>
      <c r="O50" s="403">
        <v>4</v>
      </c>
      <c r="P50" s="403">
        <v>3</v>
      </c>
      <c r="Q50" s="403">
        <v>4</v>
      </c>
      <c r="R50" s="403">
        <v>3</v>
      </c>
      <c r="S50" s="403">
        <v>1</v>
      </c>
      <c r="T50" s="403">
        <v>1</v>
      </c>
      <c r="U50" s="403">
        <v>2</v>
      </c>
      <c r="V50" s="403">
        <v>2</v>
      </c>
      <c r="W50" s="403">
        <v>2</v>
      </c>
      <c r="X50" s="403">
        <v>4</v>
      </c>
      <c r="Y50" s="403">
        <v>3</v>
      </c>
      <c r="Z50" s="403">
        <v>3</v>
      </c>
      <c r="AA50" s="403">
        <v>3</v>
      </c>
      <c r="AB50" s="403">
        <v>3</v>
      </c>
      <c r="AC50" s="403">
        <v>3</v>
      </c>
      <c r="AD50" s="403">
        <v>3</v>
      </c>
      <c r="AE50" s="403">
        <v>3</v>
      </c>
      <c r="AF50" s="403">
        <v>2</v>
      </c>
      <c r="AG50" s="403">
        <v>1</v>
      </c>
      <c r="AH50" s="403">
        <v>4</v>
      </c>
      <c r="AI50" s="403">
        <v>2</v>
      </c>
      <c r="AJ50" s="403">
        <v>2</v>
      </c>
      <c r="AK50" s="403">
        <v>2</v>
      </c>
      <c r="AL50" s="403">
        <v>4</v>
      </c>
      <c r="AM50" s="403">
        <v>4</v>
      </c>
      <c r="AN50" s="403">
        <v>4</v>
      </c>
      <c r="AO50" s="403">
        <v>3</v>
      </c>
      <c r="AP50" s="403">
        <v>99</v>
      </c>
      <c r="AQ50" s="403">
        <v>99</v>
      </c>
      <c r="AR50" s="412">
        <v>4</v>
      </c>
      <c r="AS50" s="412">
        <v>51</v>
      </c>
      <c r="AT50" s="413">
        <v>4000</v>
      </c>
      <c r="AU50" s="412">
        <v>3</v>
      </c>
      <c r="AV50" s="412">
        <v>2</v>
      </c>
      <c r="AW50" s="412">
        <v>2</v>
      </c>
      <c r="AX50" s="412">
        <v>2</v>
      </c>
      <c r="AY50" s="412">
        <v>3</v>
      </c>
      <c r="AZ50" s="412">
        <v>3</v>
      </c>
      <c r="BA50" s="412">
        <v>2</v>
      </c>
    </row>
    <row r="51" spans="1:53">
      <c r="A51" s="306">
        <v>404</v>
      </c>
      <c r="B51" s="358">
        <v>17</v>
      </c>
      <c r="C51" s="364">
        <v>2200</v>
      </c>
      <c r="D51" s="371">
        <v>147</v>
      </c>
      <c r="E51" s="380">
        <v>7250</v>
      </c>
      <c r="F51" s="391">
        <v>7250</v>
      </c>
      <c r="G51" s="399">
        <v>7</v>
      </c>
      <c r="H51" s="403">
        <v>2</v>
      </c>
      <c r="I51" s="403">
        <v>3</v>
      </c>
      <c r="J51" s="403">
        <v>3</v>
      </c>
      <c r="K51" s="403">
        <v>3</v>
      </c>
      <c r="L51" s="403">
        <v>2</v>
      </c>
      <c r="M51" s="403">
        <v>2</v>
      </c>
      <c r="N51" s="403">
        <v>3</v>
      </c>
      <c r="O51" s="403">
        <v>3</v>
      </c>
      <c r="P51" s="403">
        <v>4</v>
      </c>
      <c r="Q51" s="403">
        <v>4</v>
      </c>
      <c r="R51" s="403">
        <v>99</v>
      </c>
      <c r="S51" s="403">
        <v>1</v>
      </c>
      <c r="T51" s="403">
        <v>1</v>
      </c>
      <c r="U51" s="403">
        <v>2</v>
      </c>
      <c r="V51" s="403">
        <v>2</v>
      </c>
      <c r="W51" s="403">
        <v>99</v>
      </c>
      <c r="X51" s="403">
        <v>2</v>
      </c>
      <c r="Y51" s="403">
        <v>2</v>
      </c>
      <c r="Z51" s="403">
        <v>2</v>
      </c>
      <c r="AA51" s="403">
        <v>2</v>
      </c>
      <c r="AB51" s="403">
        <v>2</v>
      </c>
      <c r="AC51" s="403">
        <v>2</v>
      </c>
      <c r="AD51" s="403">
        <v>3</v>
      </c>
      <c r="AE51" s="403">
        <v>3</v>
      </c>
      <c r="AF51" s="403">
        <v>4</v>
      </c>
      <c r="AG51" s="403">
        <v>4</v>
      </c>
      <c r="AH51" s="403">
        <v>4</v>
      </c>
      <c r="AI51" s="403">
        <v>2</v>
      </c>
      <c r="AJ51" s="403">
        <v>4</v>
      </c>
      <c r="AK51" s="403">
        <v>4</v>
      </c>
      <c r="AL51" s="403">
        <v>4</v>
      </c>
      <c r="AM51" s="403">
        <v>4</v>
      </c>
      <c r="AN51" s="403">
        <v>4</v>
      </c>
      <c r="AO51" s="403">
        <v>4</v>
      </c>
      <c r="AP51" s="403">
        <v>0</v>
      </c>
      <c r="AQ51" s="403">
        <v>0</v>
      </c>
      <c r="AR51" s="412"/>
      <c r="AS51" s="412"/>
      <c r="AT51" s="413"/>
      <c r="AU51" s="412"/>
      <c r="AV51" s="412"/>
      <c r="AW51" s="412"/>
      <c r="AX51" s="412"/>
      <c r="AY51" s="412"/>
      <c r="AZ51" s="412"/>
      <c r="BA51" s="412"/>
    </row>
    <row r="52" spans="1:53">
      <c r="A52" s="306">
        <v>417</v>
      </c>
      <c r="B52" s="355">
        <v>40</v>
      </c>
      <c r="C52" s="358">
        <v>6720</v>
      </c>
      <c r="D52" s="369">
        <v>168</v>
      </c>
      <c r="E52" s="375">
        <v>15300</v>
      </c>
      <c r="F52" s="387">
        <v>14800</v>
      </c>
      <c r="G52" s="398">
        <v>9</v>
      </c>
      <c r="H52" s="403">
        <v>2</v>
      </c>
      <c r="I52" s="403">
        <v>3</v>
      </c>
      <c r="J52" s="403">
        <v>3</v>
      </c>
      <c r="K52" s="403">
        <v>3</v>
      </c>
      <c r="L52" s="403">
        <v>3</v>
      </c>
      <c r="M52" s="403">
        <v>4</v>
      </c>
      <c r="N52" s="403">
        <v>2</v>
      </c>
      <c r="O52" s="403">
        <v>2</v>
      </c>
      <c r="P52" s="403">
        <v>2</v>
      </c>
      <c r="Q52" s="403">
        <v>3</v>
      </c>
      <c r="R52" s="403">
        <v>1</v>
      </c>
      <c r="S52" s="403">
        <v>1</v>
      </c>
      <c r="T52" s="403">
        <v>2</v>
      </c>
      <c r="U52" s="403">
        <v>3</v>
      </c>
      <c r="V52" s="403">
        <v>2</v>
      </c>
      <c r="W52" s="403">
        <v>3</v>
      </c>
      <c r="X52" s="403">
        <v>2</v>
      </c>
      <c r="Y52" s="403">
        <v>2</v>
      </c>
      <c r="Z52" s="403">
        <v>3</v>
      </c>
      <c r="AA52" s="403">
        <v>3</v>
      </c>
      <c r="AB52" s="403">
        <v>2</v>
      </c>
      <c r="AC52" s="403">
        <v>3</v>
      </c>
      <c r="AD52" s="403">
        <v>3</v>
      </c>
      <c r="AE52" s="403">
        <v>3</v>
      </c>
      <c r="AF52" s="403">
        <v>3</v>
      </c>
      <c r="AG52" s="403">
        <v>2</v>
      </c>
      <c r="AH52" s="403">
        <v>3</v>
      </c>
      <c r="AI52" s="403">
        <v>2</v>
      </c>
      <c r="AJ52" s="403">
        <v>3</v>
      </c>
      <c r="AK52" s="403">
        <v>2</v>
      </c>
      <c r="AL52" s="403">
        <v>4</v>
      </c>
      <c r="AM52" s="403">
        <v>4</v>
      </c>
      <c r="AN52" s="403">
        <v>3</v>
      </c>
      <c r="AO52" s="403">
        <v>3</v>
      </c>
      <c r="AP52" s="403">
        <v>0</v>
      </c>
      <c r="AQ52" s="403">
        <v>0</v>
      </c>
      <c r="AR52" s="405">
        <v>7</v>
      </c>
      <c r="AS52" s="405">
        <v>85</v>
      </c>
      <c r="AT52" s="410">
        <v>5390</v>
      </c>
      <c r="AU52" s="405">
        <v>3</v>
      </c>
      <c r="AV52" s="405">
        <v>1</v>
      </c>
      <c r="AW52" s="405">
        <v>2</v>
      </c>
      <c r="AX52" s="405">
        <v>3</v>
      </c>
      <c r="AY52" s="405">
        <v>1</v>
      </c>
      <c r="AZ52" s="405">
        <v>3</v>
      </c>
      <c r="BA52" s="405">
        <v>3</v>
      </c>
    </row>
    <row r="53" spans="1:53">
      <c r="A53" s="306">
        <v>418</v>
      </c>
      <c r="B53" s="355">
        <v>20</v>
      </c>
      <c r="C53" s="312">
        <v>1600</v>
      </c>
      <c r="D53" s="215" t="s">
        <v>392</v>
      </c>
      <c r="E53" s="378">
        <v>5600</v>
      </c>
      <c r="F53" s="387">
        <v>5600</v>
      </c>
      <c r="G53" s="398">
        <v>8</v>
      </c>
      <c r="H53" s="403">
        <v>2</v>
      </c>
      <c r="I53" s="403">
        <v>3</v>
      </c>
      <c r="J53" s="403">
        <v>4</v>
      </c>
      <c r="K53" s="403">
        <v>4</v>
      </c>
      <c r="L53" s="403">
        <v>3</v>
      </c>
      <c r="M53" s="403">
        <v>3</v>
      </c>
      <c r="N53" s="403">
        <v>4</v>
      </c>
      <c r="O53" s="403">
        <v>4</v>
      </c>
      <c r="P53" s="403">
        <v>4</v>
      </c>
      <c r="Q53" s="403">
        <v>3</v>
      </c>
      <c r="R53" s="403">
        <v>99</v>
      </c>
      <c r="S53" s="403">
        <v>99</v>
      </c>
      <c r="T53" s="403">
        <v>99</v>
      </c>
      <c r="U53" s="403">
        <v>2</v>
      </c>
      <c r="V53" s="403">
        <v>99</v>
      </c>
      <c r="W53" s="403">
        <v>99</v>
      </c>
      <c r="X53" s="403">
        <v>4</v>
      </c>
      <c r="Y53" s="403">
        <v>4</v>
      </c>
      <c r="Z53" s="403">
        <v>4</v>
      </c>
      <c r="AA53" s="403">
        <v>4</v>
      </c>
      <c r="AB53" s="403">
        <v>4</v>
      </c>
      <c r="AC53" s="403">
        <v>2</v>
      </c>
      <c r="AD53" s="403">
        <v>4</v>
      </c>
      <c r="AE53" s="403">
        <v>4</v>
      </c>
      <c r="AF53" s="403">
        <v>4</v>
      </c>
      <c r="AG53" s="403">
        <v>4</v>
      </c>
      <c r="AH53" s="403">
        <v>4</v>
      </c>
      <c r="AI53" s="403">
        <v>2</v>
      </c>
      <c r="AJ53" s="403">
        <v>4</v>
      </c>
      <c r="AK53" s="403">
        <v>2</v>
      </c>
      <c r="AL53" s="403">
        <v>4</v>
      </c>
      <c r="AM53" s="403">
        <v>4</v>
      </c>
      <c r="AN53" s="403">
        <v>1</v>
      </c>
      <c r="AO53" s="403">
        <v>4</v>
      </c>
      <c r="AP53" s="403">
        <v>1</v>
      </c>
      <c r="AQ53" s="403">
        <v>1</v>
      </c>
      <c r="AR53" s="405">
        <v>1</v>
      </c>
      <c r="AS53" s="405">
        <v>15</v>
      </c>
      <c r="AT53" s="410">
        <v>1000</v>
      </c>
      <c r="AU53" s="405"/>
      <c r="AV53" s="405"/>
      <c r="AW53" s="405"/>
      <c r="AX53" s="405"/>
      <c r="AY53" s="405"/>
      <c r="AZ53" s="405"/>
      <c r="BA53" s="405"/>
    </row>
    <row r="54" spans="1:53">
      <c r="A54" s="306">
        <v>437</v>
      </c>
      <c r="B54" s="355">
        <v>52</v>
      </c>
      <c r="C54" s="355">
        <v>7150</v>
      </c>
      <c r="D54" s="369">
        <v>200</v>
      </c>
      <c r="E54" s="375">
        <v>72179</v>
      </c>
      <c r="F54" s="388">
        <v>14800</v>
      </c>
      <c r="G54" s="399">
        <v>10</v>
      </c>
      <c r="H54" s="403">
        <v>99</v>
      </c>
      <c r="I54" s="403">
        <v>3</v>
      </c>
      <c r="J54" s="403">
        <v>99</v>
      </c>
      <c r="K54" s="403">
        <v>99</v>
      </c>
      <c r="L54" s="403">
        <v>1</v>
      </c>
      <c r="M54" s="403">
        <v>3</v>
      </c>
      <c r="N54" s="403">
        <v>3</v>
      </c>
      <c r="O54" s="403">
        <v>4</v>
      </c>
      <c r="P54" s="403">
        <v>4</v>
      </c>
      <c r="Q54" s="403">
        <v>3</v>
      </c>
      <c r="R54" s="403">
        <v>1</v>
      </c>
      <c r="S54" s="403">
        <v>1</v>
      </c>
      <c r="T54" s="403">
        <v>1</v>
      </c>
      <c r="U54" s="403">
        <v>2</v>
      </c>
      <c r="V54" s="403">
        <v>2</v>
      </c>
      <c r="W54" s="403">
        <v>2</v>
      </c>
      <c r="X54" s="403">
        <v>3</v>
      </c>
      <c r="Y54" s="403">
        <v>3</v>
      </c>
      <c r="Z54" s="403">
        <v>2</v>
      </c>
      <c r="AA54" s="403">
        <v>3</v>
      </c>
      <c r="AB54" s="403">
        <v>2</v>
      </c>
      <c r="AC54" s="403">
        <v>3</v>
      </c>
      <c r="AD54" s="403">
        <v>3</v>
      </c>
      <c r="AE54" s="403">
        <v>3</v>
      </c>
      <c r="AF54" s="403">
        <v>1</v>
      </c>
      <c r="AG54" s="403">
        <v>2</v>
      </c>
      <c r="AH54" s="403">
        <v>4</v>
      </c>
      <c r="AI54" s="403">
        <v>3</v>
      </c>
      <c r="AJ54" s="403">
        <v>3</v>
      </c>
      <c r="AK54" s="403">
        <v>3</v>
      </c>
      <c r="AL54" s="403">
        <v>4</v>
      </c>
      <c r="AM54" s="403">
        <v>4</v>
      </c>
      <c r="AN54" s="403">
        <v>4</v>
      </c>
      <c r="AO54" s="403">
        <v>2</v>
      </c>
      <c r="AP54" s="403">
        <v>4</v>
      </c>
      <c r="AQ54" s="403">
        <v>99</v>
      </c>
      <c r="AR54" s="405">
        <v>1</v>
      </c>
      <c r="AS54" s="405">
        <v>52</v>
      </c>
      <c r="AT54" s="410">
        <v>9700</v>
      </c>
      <c r="AU54" s="405">
        <v>0</v>
      </c>
      <c r="AV54" s="405">
        <v>4</v>
      </c>
      <c r="AW54" s="405">
        <v>4</v>
      </c>
      <c r="AX54" s="405">
        <v>4</v>
      </c>
      <c r="AY54" s="405">
        <v>4</v>
      </c>
      <c r="AZ54" s="405">
        <v>3</v>
      </c>
      <c r="BA54" s="405">
        <v>3</v>
      </c>
    </row>
    <row r="55" spans="1:53">
      <c r="A55" s="353">
        <v>482</v>
      </c>
      <c r="B55" s="359">
        <v>15</v>
      </c>
      <c r="C55" s="367">
        <v>1680</v>
      </c>
      <c r="D55" s="27">
        <v>112</v>
      </c>
      <c r="E55" s="385">
        <v>6700</v>
      </c>
      <c r="F55" s="395">
        <v>3000</v>
      </c>
      <c r="G55" s="402"/>
      <c r="H55" s="403"/>
      <c r="I55" s="403"/>
      <c r="J55" s="403"/>
      <c r="K55" s="403"/>
      <c r="L55" s="403"/>
      <c r="M55" s="403"/>
      <c r="N55" s="403"/>
      <c r="O55" s="403"/>
      <c r="P55" s="403"/>
      <c r="Q55" s="403"/>
      <c r="R55" s="403"/>
      <c r="S55" s="403"/>
      <c r="T55" s="403"/>
      <c r="U55" s="403"/>
      <c r="V55" s="403"/>
      <c r="W55" s="403"/>
      <c r="X55" s="403"/>
      <c r="Y55" s="403"/>
      <c r="Z55" s="403"/>
      <c r="AA55" s="403"/>
      <c r="AB55" s="403"/>
      <c r="AC55" s="403"/>
      <c r="AD55" s="403"/>
      <c r="AE55" s="403"/>
      <c r="AF55" s="403"/>
      <c r="AG55" s="403"/>
      <c r="AH55" s="403"/>
      <c r="AI55" s="403"/>
      <c r="AJ55" s="403"/>
      <c r="AK55" s="403"/>
      <c r="AL55" s="403"/>
      <c r="AM55" s="403"/>
      <c r="AN55" s="403"/>
      <c r="AO55" s="403"/>
      <c r="AP55" s="403"/>
      <c r="AQ55" s="403"/>
      <c r="AR55" s="419"/>
      <c r="AS55" s="419"/>
      <c r="AT55" s="420"/>
      <c r="AU55" s="419"/>
      <c r="AV55" s="419"/>
      <c r="AW55" s="419"/>
      <c r="AX55" s="419"/>
      <c r="AY55" s="419"/>
      <c r="AZ55" s="419"/>
      <c r="BA55" s="419"/>
    </row>
    <row r="56" spans="1:53">
      <c r="A56" s="353">
        <v>483</v>
      </c>
      <c r="B56" s="359">
        <v>11</v>
      </c>
      <c r="C56" s="366">
        <v>176</v>
      </c>
      <c r="D56" s="372">
        <v>176</v>
      </c>
      <c r="E56" s="383">
        <v>5000</v>
      </c>
      <c r="F56" s="394">
        <v>4000</v>
      </c>
      <c r="G56" s="402"/>
      <c r="H56" s="403"/>
      <c r="I56" s="403"/>
      <c r="J56" s="403"/>
      <c r="K56" s="403"/>
      <c r="L56" s="403"/>
      <c r="M56" s="403"/>
      <c r="N56" s="403"/>
      <c r="O56" s="403"/>
      <c r="P56" s="403"/>
      <c r="Q56" s="403"/>
      <c r="R56" s="403"/>
      <c r="S56" s="403"/>
      <c r="T56" s="403"/>
      <c r="U56" s="403"/>
      <c r="V56" s="403"/>
      <c r="W56" s="403"/>
      <c r="X56" s="403"/>
      <c r="Y56" s="403"/>
      <c r="Z56" s="403"/>
      <c r="AA56" s="403"/>
      <c r="AB56" s="403"/>
      <c r="AC56" s="403"/>
      <c r="AD56" s="403"/>
      <c r="AE56" s="403"/>
      <c r="AF56" s="403"/>
      <c r="AG56" s="403"/>
      <c r="AH56" s="403"/>
      <c r="AI56" s="403"/>
      <c r="AJ56" s="403"/>
      <c r="AK56" s="403"/>
      <c r="AL56" s="403"/>
      <c r="AM56" s="403"/>
      <c r="AN56" s="403"/>
      <c r="AO56" s="403"/>
      <c r="AP56" s="403"/>
      <c r="AQ56" s="403"/>
      <c r="AR56" s="359"/>
      <c r="AS56" s="359"/>
      <c r="AT56" s="418"/>
      <c r="AU56" s="359"/>
      <c r="AV56" s="359"/>
      <c r="AW56" s="359"/>
      <c r="AX56" s="359"/>
      <c r="AY56" s="359"/>
      <c r="AZ56" s="359"/>
      <c r="BA56" s="359"/>
    </row>
    <row r="57" spans="1:53">
      <c r="A57"/>
      <c r="B57"/>
      <c r="C57"/>
      <c r="D57"/>
      <c r="E57"/>
      <c r="F57" s="396"/>
      <c r="G57"/>
      <c r="AR57"/>
      <c r="AS57"/>
      <c r="AT57"/>
      <c r="AU57" s="327"/>
      <c r="AV57" s="327"/>
      <c r="AW57" s="327"/>
      <c r="AX57" s="327"/>
      <c r="AY57" s="327"/>
      <c r="AZ57" s="327"/>
      <c r="BA57" s="327"/>
    </row>
    <row r="58" spans="1:53">
      <c r="A58"/>
      <c r="B58"/>
      <c r="C58"/>
      <c r="D58"/>
      <c r="E58"/>
      <c r="F58" s="396"/>
      <c r="G58"/>
      <c r="AR58"/>
      <c r="AS58"/>
      <c r="AT58"/>
      <c r="AU58" s="327"/>
      <c r="AV58" s="327"/>
      <c r="AW58" s="327"/>
      <c r="AX58" s="327"/>
      <c r="AY58" s="327"/>
      <c r="AZ58" s="327"/>
      <c r="BA58" s="327"/>
    </row>
    <row r="59" spans="1:53">
      <c r="A59"/>
      <c r="B59"/>
      <c r="C59"/>
      <c r="D59"/>
      <c r="E59"/>
      <c r="F59" s="396"/>
      <c r="G59"/>
      <c r="AR59"/>
      <c r="AS59"/>
      <c r="AT59"/>
      <c r="AU59" s="327"/>
      <c r="AV59" s="327"/>
      <c r="AW59" s="327"/>
      <c r="AX59" s="327"/>
      <c r="AY59" s="327"/>
      <c r="AZ59" s="327"/>
      <c r="BA59" s="327"/>
    </row>
    <row r="60" spans="1:53">
      <c r="A60"/>
      <c r="B60"/>
      <c r="C60"/>
      <c r="D60"/>
      <c r="E60"/>
      <c r="F60" s="396"/>
      <c r="G60"/>
      <c r="AR60"/>
      <c r="AS60"/>
      <c r="AT60"/>
      <c r="AU60" s="327"/>
      <c r="AV60" s="327"/>
      <c r="AW60" s="327"/>
      <c r="AX60" s="327"/>
      <c r="AY60" s="327"/>
      <c r="AZ60" s="327"/>
      <c r="BA60" s="327"/>
    </row>
    <row r="61" spans="1:53">
      <c r="A61"/>
      <c r="B61"/>
      <c r="C61"/>
      <c r="D61"/>
      <c r="E61"/>
      <c r="F61" s="396"/>
      <c r="G61"/>
      <c r="AR61"/>
      <c r="AS61"/>
      <c r="AT61"/>
      <c r="AU61" s="327"/>
      <c r="AV61" s="327"/>
      <c r="AW61" s="327"/>
      <c r="AX61" s="327"/>
      <c r="AY61" s="327"/>
      <c r="AZ61" s="327"/>
      <c r="BA61" s="327"/>
    </row>
    <row r="62" spans="1:53">
      <c r="A62"/>
      <c r="B62"/>
      <c r="C62"/>
      <c r="D62"/>
      <c r="E62"/>
      <c r="F62" s="396"/>
      <c r="G62"/>
      <c r="AR62"/>
      <c r="AS62"/>
      <c r="AT62"/>
      <c r="AU62" s="327"/>
      <c r="AV62" s="327"/>
      <c r="AW62" s="327"/>
      <c r="AX62" s="327"/>
      <c r="AY62" s="327"/>
      <c r="AZ62" s="327"/>
      <c r="BA62" s="327"/>
    </row>
    <row r="63" spans="1:53">
      <c r="A63"/>
      <c r="B63"/>
      <c r="C63"/>
      <c r="D63"/>
      <c r="E63"/>
      <c r="F63" s="396"/>
      <c r="G63"/>
      <c r="AR63"/>
      <c r="AS63"/>
      <c r="AT63"/>
      <c r="AU63" s="327"/>
      <c r="AV63" s="327"/>
      <c r="AW63" s="327"/>
      <c r="AX63" s="327"/>
      <c r="AY63" s="327"/>
      <c r="AZ63" s="327"/>
      <c r="BA63" s="327"/>
    </row>
    <row r="64" spans="1:53">
      <c r="A64"/>
      <c r="B64"/>
      <c r="C64"/>
      <c r="D64"/>
      <c r="E64"/>
      <c r="F64" s="396"/>
      <c r="G64"/>
      <c r="AR64"/>
      <c r="AS64"/>
      <c r="AT64"/>
      <c r="AU64" s="327"/>
      <c r="AV64" s="327"/>
      <c r="AW64" s="327"/>
      <c r="AX64" s="327"/>
      <c r="AY64" s="327"/>
      <c r="AZ64" s="327"/>
      <c r="BA64" s="327"/>
    </row>
    <row r="65" spans="1:53">
      <c r="A65"/>
      <c r="B65"/>
      <c r="C65"/>
      <c r="D65"/>
      <c r="E65"/>
      <c r="F65" s="396"/>
      <c r="G65"/>
      <c r="AR65"/>
      <c r="AS65"/>
      <c r="AT65"/>
      <c r="AU65" s="327"/>
      <c r="AV65" s="327"/>
      <c r="AW65" s="327"/>
      <c r="AX65" s="327"/>
      <c r="AY65" s="327"/>
      <c r="AZ65" s="327"/>
      <c r="BA65" s="327"/>
    </row>
    <row r="66" spans="1:53">
      <c r="A66"/>
      <c r="B66"/>
      <c r="C66"/>
      <c r="D66"/>
      <c r="E66"/>
      <c r="F66" s="396"/>
      <c r="G66"/>
      <c r="AR66"/>
      <c r="AS66"/>
      <c r="AT66"/>
      <c r="AU66" s="327"/>
      <c r="AV66" s="327"/>
      <c r="AW66" s="327"/>
      <c r="AX66" s="327"/>
      <c r="AY66" s="327"/>
      <c r="AZ66" s="327"/>
      <c r="BA66" s="327"/>
    </row>
    <row r="67" spans="1:53">
      <c r="A67"/>
      <c r="B67"/>
      <c r="C67"/>
      <c r="D67"/>
      <c r="E67"/>
      <c r="F67" s="396"/>
      <c r="G67"/>
      <c r="AR67"/>
      <c r="AS67"/>
      <c r="AT67"/>
      <c r="AU67" s="327"/>
      <c r="AV67" s="327"/>
      <c r="AW67" s="327"/>
      <c r="AX67" s="327"/>
      <c r="AY67" s="327"/>
      <c r="AZ67" s="327"/>
      <c r="BA67" s="327"/>
    </row>
    <row r="68" spans="1:53">
      <c r="A68"/>
      <c r="B68"/>
      <c r="C68"/>
      <c r="D68"/>
      <c r="E68"/>
      <c r="F68" s="396"/>
      <c r="G68"/>
      <c r="AR68"/>
      <c r="AS68"/>
      <c r="AT68"/>
      <c r="AU68" s="327"/>
      <c r="AV68" s="327"/>
      <c r="AW68" s="327"/>
      <c r="AX68" s="327"/>
      <c r="AY68" s="327"/>
      <c r="AZ68" s="327"/>
      <c r="BA68" s="327"/>
    </row>
    <row r="69" spans="1:53">
      <c r="A69"/>
      <c r="B69"/>
      <c r="C69"/>
      <c r="D69"/>
      <c r="E69"/>
      <c r="F69" s="396"/>
      <c r="G69"/>
      <c r="AR69"/>
      <c r="AS69"/>
      <c r="AT69"/>
      <c r="AU69" s="327"/>
      <c r="AV69" s="327"/>
      <c r="AW69" s="327"/>
      <c r="AX69" s="327"/>
      <c r="AY69" s="327"/>
      <c r="AZ69" s="327"/>
      <c r="BA69" s="327"/>
    </row>
    <row r="70" spans="1:53">
      <c r="A70"/>
      <c r="B70"/>
      <c r="C70"/>
      <c r="D70"/>
      <c r="E70"/>
      <c r="F70" s="396"/>
      <c r="G70"/>
      <c r="AR70"/>
      <c r="AS70"/>
      <c r="AT70"/>
      <c r="AU70" s="327"/>
      <c r="AV70" s="327"/>
      <c r="AW70" s="327"/>
      <c r="AX70" s="327"/>
      <c r="AY70" s="327"/>
      <c r="AZ70" s="327"/>
      <c r="BA70" s="327"/>
    </row>
    <row r="71" spans="1:53">
      <c r="A71"/>
      <c r="B71"/>
      <c r="C71"/>
      <c r="D71"/>
      <c r="E71"/>
      <c r="F71" s="396"/>
      <c r="G71"/>
      <c r="AR71"/>
      <c r="AS71"/>
      <c r="AT71"/>
      <c r="AU71" s="327"/>
      <c r="AV71" s="327"/>
      <c r="AW71" s="327"/>
      <c r="AX71" s="327"/>
      <c r="AY71" s="327"/>
      <c r="AZ71" s="327"/>
      <c r="BA71" s="327"/>
    </row>
    <row r="72" spans="1:53">
      <c r="A72"/>
      <c r="B72"/>
      <c r="C72"/>
      <c r="D72"/>
      <c r="E72"/>
      <c r="F72" s="396"/>
      <c r="G72"/>
      <c r="AR72"/>
      <c r="AS72"/>
      <c r="AT72"/>
      <c r="AU72" s="327"/>
      <c r="AV72" s="327"/>
      <c r="AW72" s="327"/>
      <c r="AX72" s="327"/>
      <c r="AY72" s="327"/>
      <c r="AZ72" s="327"/>
      <c r="BA72" s="327"/>
    </row>
    <row r="73" spans="1:53">
      <c r="A73"/>
      <c r="B73"/>
      <c r="C73"/>
      <c r="D73"/>
      <c r="E73"/>
      <c r="F73" s="396"/>
      <c r="G73"/>
      <c r="AR73"/>
      <c r="AS73"/>
      <c r="AT73"/>
      <c r="AU73" s="327"/>
      <c r="AV73" s="327"/>
      <c r="AW73" s="327"/>
      <c r="AX73" s="327"/>
      <c r="AY73" s="327"/>
      <c r="AZ73" s="327"/>
      <c r="BA73" s="327"/>
    </row>
    <row r="74" spans="1:53">
      <c r="A74"/>
      <c r="B74"/>
      <c r="C74"/>
      <c r="D74"/>
      <c r="E74"/>
      <c r="F74" s="396"/>
      <c r="G74"/>
      <c r="AR74"/>
      <c r="AS74"/>
      <c r="AT74"/>
      <c r="AU74" s="327"/>
      <c r="AV74" s="327"/>
      <c r="AW74" s="327"/>
      <c r="AX74" s="327"/>
      <c r="AY74" s="327"/>
      <c r="AZ74" s="327"/>
      <c r="BA74" s="327"/>
    </row>
    <row r="75" spans="1:53">
      <c r="A75"/>
      <c r="B75"/>
      <c r="C75"/>
      <c r="D75"/>
      <c r="E75"/>
      <c r="F75" s="396"/>
      <c r="G75"/>
      <c r="AR75"/>
      <c r="AS75"/>
      <c r="AT75"/>
      <c r="AU75" s="327"/>
      <c r="AV75" s="327"/>
      <c r="AW75" s="327"/>
      <c r="AX75" s="327"/>
      <c r="AY75" s="327"/>
      <c r="AZ75" s="327"/>
      <c r="BA75" s="327"/>
    </row>
    <row r="76" spans="1:53">
      <c r="A76"/>
      <c r="B76"/>
      <c r="C76"/>
      <c r="D76"/>
      <c r="E76"/>
      <c r="F76" s="396"/>
      <c r="G76"/>
      <c r="AR76"/>
      <c r="AS76"/>
      <c r="AT76"/>
      <c r="AU76" s="327"/>
      <c r="AV76" s="327"/>
      <c r="AW76" s="327"/>
      <c r="AX76" s="327"/>
      <c r="AY76" s="327"/>
      <c r="AZ76" s="327"/>
      <c r="BA76" s="327"/>
    </row>
    <row r="77" spans="1:53">
      <c r="A77"/>
      <c r="B77"/>
      <c r="C77"/>
      <c r="D77"/>
      <c r="E77"/>
      <c r="F77" s="396"/>
      <c r="G77"/>
      <c r="AR77"/>
      <c r="AS77"/>
      <c r="AT77"/>
      <c r="AU77" s="327"/>
      <c r="AV77" s="327"/>
      <c r="AW77" s="327"/>
      <c r="AX77" s="327"/>
      <c r="AY77" s="327"/>
      <c r="AZ77" s="327"/>
      <c r="BA77" s="327"/>
    </row>
    <row r="78" spans="1:53">
      <c r="A78"/>
      <c r="B78"/>
      <c r="C78"/>
      <c r="D78"/>
      <c r="E78"/>
      <c r="F78" s="396"/>
      <c r="G78"/>
      <c r="AR78"/>
      <c r="AS78"/>
      <c r="AT78"/>
      <c r="AU78" s="327"/>
      <c r="AV78" s="327"/>
      <c r="AW78" s="327"/>
      <c r="AX78" s="327"/>
      <c r="AY78" s="327"/>
      <c r="AZ78" s="327"/>
      <c r="BA78" s="327"/>
    </row>
    <row r="79" spans="1:53">
      <c r="A79"/>
      <c r="B79"/>
      <c r="C79"/>
      <c r="D79"/>
      <c r="E79"/>
      <c r="F79" s="396"/>
      <c r="G79"/>
      <c r="AR79"/>
      <c r="AS79"/>
      <c r="AT79"/>
      <c r="AU79" s="327"/>
      <c r="AV79" s="327"/>
      <c r="AW79" s="327"/>
      <c r="AX79" s="327"/>
      <c r="AY79" s="327"/>
      <c r="AZ79" s="327"/>
      <c r="BA79" s="327"/>
    </row>
    <row r="80" spans="1:53">
      <c r="A80"/>
      <c r="B80"/>
      <c r="C80"/>
      <c r="D80"/>
      <c r="E80"/>
      <c r="F80" s="396"/>
      <c r="G80"/>
      <c r="AR80"/>
      <c r="AS80"/>
      <c r="AT80"/>
      <c r="AU80" s="327"/>
      <c r="AV80" s="327"/>
      <c r="AW80" s="327"/>
      <c r="AX80" s="327"/>
      <c r="AY80" s="327"/>
      <c r="AZ80" s="327"/>
      <c r="BA80" s="327"/>
    </row>
    <row r="81" spans="1:53">
      <c r="A81"/>
      <c r="B81"/>
      <c r="C81"/>
      <c r="D81"/>
      <c r="E81"/>
      <c r="F81" s="396"/>
      <c r="G81"/>
      <c r="AR81"/>
      <c r="AS81"/>
      <c r="AT81"/>
      <c r="AU81" s="327"/>
      <c r="AV81" s="327"/>
      <c r="AW81" s="327"/>
      <c r="AX81" s="327"/>
      <c r="AY81" s="327"/>
      <c r="AZ81" s="327"/>
      <c r="BA81" s="327"/>
    </row>
    <row r="82" spans="1:53">
      <c r="A82"/>
      <c r="B82"/>
      <c r="C82"/>
      <c r="D82"/>
      <c r="E82"/>
      <c r="F82" s="396"/>
      <c r="G82"/>
      <c r="AR82"/>
      <c r="AS82"/>
      <c r="AT82"/>
      <c r="AU82" s="327"/>
      <c r="AV82" s="327"/>
      <c r="AW82" s="327"/>
      <c r="AX82" s="327"/>
      <c r="AY82" s="327"/>
      <c r="AZ82" s="327"/>
      <c r="BA82" s="327"/>
    </row>
    <row r="83" spans="1:53">
      <c r="A83"/>
      <c r="B83"/>
      <c r="C83"/>
      <c r="D83"/>
      <c r="E83"/>
      <c r="F83" s="396"/>
      <c r="G83"/>
      <c r="AR83"/>
      <c r="AS83"/>
      <c r="AT83"/>
      <c r="AU83" s="327"/>
      <c r="AV83" s="327"/>
      <c r="AW83" s="327"/>
      <c r="AX83" s="327"/>
      <c r="AY83" s="327"/>
      <c r="AZ83" s="327"/>
      <c r="BA83" s="327"/>
    </row>
    <row r="84" spans="1:53">
      <c r="A84"/>
      <c r="B84"/>
      <c r="C84"/>
      <c r="D84"/>
      <c r="E84"/>
      <c r="F84" s="396"/>
      <c r="G84"/>
      <c r="AR84"/>
      <c r="AS84"/>
      <c r="AT84"/>
      <c r="AU84" s="327"/>
      <c r="AV84" s="327"/>
      <c r="AW84" s="327"/>
      <c r="AX84" s="327"/>
      <c r="AY84" s="327"/>
      <c r="AZ84" s="327"/>
      <c r="BA84" s="327"/>
    </row>
    <row r="85" spans="1:53">
      <c r="A85"/>
      <c r="B85"/>
      <c r="C85"/>
      <c r="D85"/>
      <c r="E85"/>
      <c r="F85" s="396"/>
      <c r="G85"/>
      <c r="AR85"/>
      <c r="AS85"/>
      <c r="AT85"/>
      <c r="AU85" s="327"/>
      <c r="AV85" s="327"/>
      <c r="AW85" s="327"/>
      <c r="AX85" s="327"/>
      <c r="AY85" s="327"/>
      <c r="AZ85" s="327"/>
      <c r="BA85" s="327"/>
    </row>
    <row r="86" spans="1:53">
      <c r="A86"/>
      <c r="B86"/>
      <c r="C86"/>
      <c r="D86"/>
      <c r="E86"/>
      <c r="F86" s="396"/>
      <c r="G86"/>
      <c r="AR86"/>
      <c r="AS86"/>
      <c r="AT86"/>
      <c r="AU86" s="327"/>
      <c r="AV86" s="327"/>
      <c r="AW86" s="327"/>
      <c r="AX86" s="327"/>
      <c r="AY86" s="327"/>
      <c r="AZ86" s="327"/>
      <c r="BA86" s="327"/>
    </row>
    <row r="87" spans="1:53">
      <c r="A87"/>
      <c r="B87"/>
      <c r="C87"/>
      <c r="D87"/>
      <c r="E87"/>
      <c r="F87" s="396"/>
      <c r="G87"/>
      <c r="AR87"/>
      <c r="AS87"/>
      <c r="AT87"/>
      <c r="AU87" s="327"/>
      <c r="AV87" s="327"/>
      <c r="AW87" s="327"/>
      <c r="AX87" s="327"/>
      <c r="AY87" s="327"/>
      <c r="AZ87" s="327"/>
      <c r="BA87" s="327"/>
    </row>
    <row r="88" spans="1:53">
      <c r="A88"/>
      <c r="B88"/>
      <c r="C88"/>
      <c r="D88"/>
      <c r="E88"/>
      <c r="F88" s="396"/>
      <c r="G88"/>
      <c r="AR88"/>
      <c r="AS88"/>
      <c r="AT88"/>
      <c r="AU88" s="327"/>
      <c r="AV88" s="327"/>
      <c r="AW88" s="327"/>
      <c r="AX88" s="327"/>
      <c r="AY88" s="327"/>
      <c r="AZ88" s="327"/>
      <c r="BA88" s="327"/>
    </row>
    <row r="89" spans="1:53">
      <c r="A89"/>
      <c r="B89"/>
      <c r="C89"/>
      <c r="D89"/>
      <c r="E89"/>
      <c r="F89" s="396"/>
      <c r="G89"/>
      <c r="AR89"/>
      <c r="AS89"/>
      <c r="AT89"/>
      <c r="AU89" s="327"/>
      <c r="AV89" s="327"/>
      <c r="AW89" s="327"/>
      <c r="AX89" s="327"/>
      <c r="AY89" s="327"/>
      <c r="AZ89" s="327"/>
      <c r="BA89" s="327"/>
    </row>
    <row r="90" spans="1:53">
      <c r="A90"/>
      <c r="B90"/>
      <c r="C90"/>
      <c r="D90"/>
      <c r="E90"/>
      <c r="F90" s="396"/>
      <c r="G90"/>
      <c r="AR90"/>
      <c r="AS90"/>
      <c r="AT90"/>
      <c r="AU90" s="327"/>
      <c r="AV90" s="327"/>
      <c r="AW90" s="327"/>
      <c r="AX90" s="327"/>
      <c r="AY90" s="327"/>
      <c r="AZ90" s="327"/>
      <c r="BA90" s="327"/>
    </row>
    <row r="91" spans="1:53">
      <c r="A91"/>
      <c r="B91"/>
      <c r="C91"/>
      <c r="D91"/>
      <c r="E91"/>
      <c r="F91" s="396"/>
      <c r="G91"/>
      <c r="AR91"/>
      <c r="AS91"/>
      <c r="AT91"/>
      <c r="AU91" s="327"/>
      <c r="AV91" s="327"/>
      <c r="AW91" s="327"/>
      <c r="AX91" s="327"/>
      <c r="AY91" s="327"/>
      <c r="AZ91" s="327"/>
      <c r="BA91" s="327"/>
    </row>
    <row r="92" spans="1:53">
      <c r="A92"/>
      <c r="B92"/>
      <c r="C92"/>
      <c r="D92"/>
      <c r="E92"/>
      <c r="F92" s="396"/>
      <c r="G92"/>
      <c r="AR92"/>
      <c r="AS92"/>
      <c r="AT92"/>
      <c r="AU92" s="327"/>
      <c r="AV92" s="327"/>
      <c r="AW92" s="327"/>
      <c r="AX92" s="327"/>
      <c r="AY92" s="327"/>
      <c r="AZ92" s="327"/>
      <c r="BA92" s="327"/>
    </row>
    <row r="93" spans="1:53">
      <c r="A93"/>
      <c r="B93"/>
      <c r="C93"/>
      <c r="D93"/>
      <c r="E93"/>
      <c r="F93" s="396"/>
      <c r="G93"/>
      <c r="AR93"/>
      <c r="AS93"/>
      <c r="AT93"/>
      <c r="AU93"/>
      <c r="AV93"/>
      <c r="AW93"/>
      <c r="AX93"/>
      <c r="AY93"/>
      <c r="AZ93"/>
      <c r="BA93"/>
    </row>
    <row r="94" spans="1:53">
      <c r="A94"/>
      <c r="B94"/>
      <c r="C94"/>
      <c r="D94"/>
      <c r="E94"/>
      <c r="F94" s="396"/>
      <c r="G94"/>
      <c r="AR94"/>
      <c r="AS94"/>
      <c r="AT94"/>
      <c r="AU94"/>
      <c r="AV94"/>
      <c r="AW94"/>
      <c r="AX94"/>
      <c r="AY94"/>
      <c r="AZ94"/>
      <c r="BA94"/>
    </row>
    <row r="95" spans="1:53">
      <c r="A95"/>
      <c r="B95"/>
      <c r="C95"/>
      <c r="D95"/>
      <c r="E95"/>
      <c r="F95" s="396"/>
      <c r="G95"/>
      <c r="AR95"/>
      <c r="AS95"/>
      <c r="AT95"/>
      <c r="AU95"/>
      <c r="AV95"/>
      <c r="AW95"/>
      <c r="AX95"/>
      <c r="AY95"/>
      <c r="AZ95"/>
      <c r="BA95"/>
    </row>
    <row r="96" spans="1:53">
      <c r="A96"/>
      <c r="B96"/>
      <c r="C96"/>
      <c r="D96"/>
      <c r="E96"/>
      <c r="F96" s="396"/>
      <c r="G96"/>
      <c r="AR96"/>
      <c r="AS96"/>
      <c r="AT96"/>
      <c r="AU96"/>
      <c r="AV96"/>
      <c r="AW96"/>
      <c r="AX96"/>
      <c r="AY96"/>
      <c r="AZ96"/>
      <c r="BA96"/>
    </row>
    <row r="97" spans="1:53">
      <c r="A97"/>
      <c r="B97"/>
      <c r="C97"/>
      <c r="D97"/>
      <c r="E97"/>
      <c r="F97" s="396"/>
      <c r="G97"/>
      <c r="AR97"/>
      <c r="AS97"/>
      <c r="AT97"/>
      <c r="AU97"/>
      <c r="AV97"/>
      <c r="AW97"/>
      <c r="AX97"/>
      <c r="AY97"/>
      <c r="AZ97"/>
      <c r="BA97"/>
    </row>
    <row r="98" spans="1:53">
      <c r="A98"/>
      <c r="B98"/>
      <c r="C98"/>
      <c r="D98"/>
      <c r="E98"/>
      <c r="F98" s="396"/>
      <c r="G98"/>
      <c r="AR98"/>
      <c r="AS98"/>
      <c r="AT98"/>
      <c r="AU98"/>
      <c r="AV98"/>
      <c r="AW98"/>
      <c r="AX98"/>
      <c r="AY98"/>
      <c r="AZ98"/>
      <c r="BA98"/>
    </row>
    <row r="99" spans="1:53">
      <c r="A99"/>
      <c r="B99"/>
      <c r="C99"/>
      <c r="D99"/>
      <c r="E99"/>
      <c r="F99" s="396"/>
      <c r="G99"/>
      <c r="AR99"/>
      <c r="AS99"/>
      <c r="AT99"/>
      <c r="AU99"/>
      <c r="AV99"/>
      <c r="AW99"/>
      <c r="AX99"/>
      <c r="AY99"/>
      <c r="AZ99"/>
      <c r="BA99"/>
    </row>
    <row r="100" spans="1:53">
      <c r="A100"/>
      <c r="B100"/>
      <c r="C100"/>
      <c r="D100"/>
      <c r="E100"/>
      <c r="F100" s="396"/>
      <c r="G100"/>
      <c r="AR100"/>
      <c r="AS100"/>
      <c r="AT100"/>
      <c r="AU100"/>
      <c r="AV100"/>
      <c r="AW100"/>
      <c r="AX100"/>
      <c r="AY100"/>
      <c r="AZ100"/>
      <c r="BA100"/>
    </row>
    <row r="101" spans="1:53">
      <c r="A101"/>
      <c r="B101"/>
      <c r="C101"/>
      <c r="D101"/>
      <c r="E101"/>
      <c r="F101" s="396"/>
      <c r="G101"/>
      <c r="AR101"/>
      <c r="AS101"/>
      <c r="AT101"/>
      <c r="AU101"/>
      <c r="AV101"/>
      <c r="AW101"/>
      <c r="AX101"/>
      <c r="AY101"/>
      <c r="AZ101"/>
      <c r="BA101"/>
    </row>
    <row r="102" spans="1:53">
      <c r="A102"/>
      <c r="B102"/>
      <c r="C102"/>
      <c r="D102"/>
      <c r="E102"/>
      <c r="F102" s="396"/>
      <c r="G102"/>
      <c r="AR102"/>
      <c r="AS102"/>
      <c r="AT102"/>
      <c r="AU102"/>
      <c r="AV102"/>
      <c r="AW102"/>
      <c r="AX102"/>
      <c r="AY102"/>
      <c r="AZ102"/>
      <c r="BA102"/>
    </row>
    <row r="103" spans="1:53">
      <c r="A103"/>
      <c r="B103"/>
      <c r="C103"/>
      <c r="D103"/>
      <c r="E103"/>
      <c r="F103" s="396"/>
      <c r="G103"/>
      <c r="AR103"/>
      <c r="AS103"/>
      <c r="AT103"/>
      <c r="AU103"/>
      <c r="AV103"/>
      <c r="AW103"/>
      <c r="AX103"/>
      <c r="AY103"/>
      <c r="AZ103"/>
      <c r="BA103"/>
    </row>
    <row r="104" spans="1:53">
      <c r="A104"/>
      <c r="B104"/>
      <c r="C104"/>
      <c r="D104"/>
      <c r="E104"/>
      <c r="F104" s="396"/>
      <c r="G104"/>
      <c r="AR104"/>
      <c r="AS104"/>
      <c r="AT104"/>
      <c r="AU104"/>
      <c r="AV104"/>
      <c r="AW104"/>
      <c r="AX104"/>
      <c r="AY104"/>
      <c r="AZ104"/>
      <c r="BA104"/>
    </row>
    <row r="105" spans="1:53">
      <c r="A105"/>
      <c r="B105"/>
      <c r="C105"/>
      <c r="D105"/>
      <c r="E105"/>
      <c r="F105" s="396"/>
      <c r="G105"/>
      <c r="AR105"/>
      <c r="AS105"/>
      <c r="AT105"/>
      <c r="AU105"/>
      <c r="AV105"/>
      <c r="AW105"/>
      <c r="AX105"/>
      <c r="AY105"/>
      <c r="AZ105"/>
      <c r="BA105"/>
    </row>
    <row r="106" spans="1:53">
      <c r="A106"/>
      <c r="B106"/>
      <c r="C106"/>
      <c r="D106"/>
      <c r="E106"/>
      <c r="F106" s="396"/>
      <c r="G106"/>
      <c r="AR106"/>
      <c r="AS106"/>
      <c r="AT106"/>
      <c r="AU106"/>
      <c r="AV106"/>
      <c r="AW106"/>
      <c r="AX106"/>
      <c r="AY106"/>
      <c r="AZ106"/>
      <c r="BA106"/>
    </row>
    <row r="107" spans="1:53">
      <c r="A107"/>
      <c r="B107"/>
      <c r="C107"/>
      <c r="D107"/>
      <c r="E107"/>
      <c r="F107" s="396"/>
      <c r="G107"/>
      <c r="AR107"/>
      <c r="AS107"/>
      <c r="AT107"/>
      <c r="AU107"/>
      <c r="AV107"/>
      <c r="AW107"/>
      <c r="AX107"/>
      <c r="AY107"/>
      <c r="AZ107"/>
      <c r="BA107"/>
    </row>
    <row r="108" spans="1:53">
      <c r="A108"/>
      <c r="B108"/>
      <c r="C108"/>
      <c r="D108"/>
      <c r="E108"/>
      <c r="F108" s="396"/>
      <c r="G108"/>
      <c r="AR108"/>
      <c r="AS108"/>
      <c r="AT108"/>
      <c r="AU108"/>
      <c r="AV108"/>
      <c r="AW108"/>
      <c r="AX108"/>
      <c r="AY108"/>
      <c r="AZ108"/>
      <c r="BA108"/>
    </row>
    <row r="109" spans="1:53">
      <c r="A109"/>
      <c r="B109"/>
      <c r="C109"/>
      <c r="D109"/>
      <c r="E109"/>
      <c r="F109" s="396"/>
      <c r="G109"/>
      <c r="AR109"/>
      <c r="AS109"/>
      <c r="AT109"/>
      <c r="AU109"/>
      <c r="AV109"/>
      <c r="AW109"/>
      <c r="AX109"/>
      <c r="AY109"/>
      <c r="AZ109"/>
      <c r="BA109"/>
    </row>
    <row r="110" spans="1:53">
      <c r="A110"/>
      <c r="B110"/>
      <c r="C110"/>
      <c r="D110"/>
      <c r="E110"/>
      <c r="F110" s="396"/>
      <c r="G110"/>
      <c r="AR110"/>
      <c r="AS110"/>
      <c r="AT110"/>
      <c r="AU110"/>
      <c r="AV110"/>
      <c r="AW110"/>
      <c r="AX110"/>
      <c r="AY110"/>
      <c r="AZ110"/>
      <c r="BA110"/>
    </row>
    <row r="111" spans="1:53">
      <c r="A111"/>
      <c r="B111"/>
      <c r="C111"/>
      <c r="D111"/>
      <c r="E111"/>
      <c r="F111" s="396"/>
      <c r="G111"/>
      <c r="AR111"/>
      <c r="AS111"/>
      <c r="AT111"/>
      <c r="AU111"/>
      <c r="AV111"/>
      <c r="AW111"/>
      <c r="AX111"/>
      <c r="AY111"/>
      <c r="AZ111"/>
      <c r="BA111"/>
    </row>
    <row r="112" spans="1:53">
      <c r="A112"/>
      <c r="B112"/>
      <c r="C112"/>
      <c r="D112"/>
      <c r="E112"/>
      <c r="F112" s="396"/>
      <c r="G112"/>
      <c r="AR112"/>
      <c r="AS112"/>
      <c r="AT112"/>
      <c r="AU112"/>
      <c r="AV112"/>
      <c r="AW112"/>
      <c r="AX112"/>
      <c r="AY112"/>
      <c r="AZ112"/>
      <c r="BA112"/>
    </row>
    <row r="113" spans="1:53">
      <c r="A113"/>
      <c r="B113"/>
      <c r="C113"/>
      <c r="D113"/>
      <c r="E113"/>
      <c r="F113" s="396"/>
      <c r="G113"/>
      <c r="AR113"/>
      <c r="AS113"/>
      <c r="AT113"/>
      <c r="AU113"/>
      <c r="AV113"/>
      <c r="AW113"/>
      <c r="AX113"/>
      <c r="AY113"/>
      <c r="AZ113"/>
      <c r="BA113"/>
    </row>
    <row r="114" spans="1:53">
      <c r="A114"/>
      <c r="B114"/>
      <c r="C114"/>
      <c r="D114"/>
      <c r="E114"/>
      <c r="F114" s="396"/>
      <c r="G114"/>
      <c r="AR114"/>
      <c r="AS114"/>
      <c r="AT114"/>
      <c r="AU114"/>
      <c r="AV114"/>
      <c r="AW114"/>
      <c r="AX114"/>
      <c r="AY114"/>
      <c r="AZ114"/>
      <c r="BA114"/>
    </row>
    <row r="115" spans="1:53">
      <c r="A115"/>
      <c r="B115"/>
      <c r="C115"/>
      <c r="D115"/>
      <c r="E115"/>
      <c r="F115" s="396"/>
      <c r="G115"/>
      <c r="AR115"/>
      <c r="AS115"/>
      <c r="AT115"/>
      <c r="AU115"/>
      <c r="AV115"/>
      <c r="AW115"/>
      <c r="AX115"/>
      <c r="AY115"/>
      <c r="AZ115"/>
      <c r="BA115"/>
    </row>
    <row r="116" spans="1:53">
      <c r="A116"/>
      <c r="B116"/>
      <c r="C116"/>
      <c r="D116"/>
      <c r="E116"/>
      <c r="F116" s="396"/>
      <c r="G116"/>
      <c r="AR116"/>
      <c r="AS116"/>
      <c r="AT116"/>
      <c r="AU116"/>
      <c r="AV116"/>
      <c r="AW116"/>
      <c r="AX116"/>
      <c r="AY116"/>
      <c r="AZ116"/>
      <c r="BA116"/>
    </row>
    <row r="117" spans="1:53">
      <c r="A117"/>
      <c r="B117"/>
      <c r="C117"/>
      <c r="D117"/>
      <c r="E117"/>
      <c r="F117" s="396"/>
      <c r="G117"/>
      <c r="AR117"/>
      <c r="AS117"/>
      <c r="AT117"/>
      <c r="AU117"/>
      <c r="AV117"/>
      <c r="AW117"/>
      <c r="AX117"/>
      <c r="AY117"/>
      <c r="AZ117"/>
      <c r="BA117"/>
    </row>
    <row r="118" spans="1:53">
      <c r="A118"/>
      <c r="B118"/>
      <c r="C118"/>
      <c r="D118"/>
      <c r="E118"/>
      <c r="F118" s="396"/>
      <c r="G118"/>
      <c r="AR118"/>
      <c r="AS118"/>
      <c r="AT118"/>
      <c r="AU118"/>
      <c r="AV118"/>
      <c r="AW118"/>
      <c r="AX118"/>
      <c r="AY118"/>
      <c r="AZ118"/>
      <c r="BA118"/>
    </row>
    <row r="119" spans="1:53">
      <c r="A119"/>
      <c r="B119"/>
      <c r="C119"/>
      <c r="D119"/>
      <c r="E119"/>
      <c r="F119" s="396"/>
      <c r="G119"/>
      <c r="AR119"/>
      <c r="AS119"/>
      <c r="AT119"/>
      <c r="AU119"/>
      <c r="AV119"/>
      <c r="AW119"/>
      <c r="AX119"/>
      <c r="AY119"/>
      <c r="AZ119"/>
      <c r="BA119"/>
    </row>
    <row r="120" spans="1:53">
      <c r="A120"/>
      <c r="B120"/>
      <c r="C120"/>
      <c r="D120"/>
      <c r="E120"/>
      <c r="F120" s="396"/>
      <c r="G120"/>
      <c r="AR120"/>
      <c r="AS120"/>
      <c r="AT120"/>
      <c r="AU120"/>
      <c r="AV120"/>
      <c r="AW120"/>
      <c r="AX120"/>
      <c r="AY120"/>
      <c r="AZ120"/>
      <c r="BA120"/>
    </row>
    <row r="121" spans="1:53">
      <c r="A121"/>
      <c r="B121"/>
      <c r="C121"/>
      <c r="D121"/>
      <c r="E121"/>
      <c r="F121" s="396"/>
      <c r="G121"/>
      <c r="AR121"/>
      <c r="AS121"/>
      <c r="AT121"/>
      <c r="AU121"/>
      <c r="AV121"/>
      <c r="AW121"/>
      <c r="AX121"/>
      <c r="AY121"/>
      <c r="AZ121"/>
      <c r="BA121"/>
    </row>
    <row r="122" spans="1:53">
      <c r="A122"/>
      <c r="B122"/>
      <c r="C122"/>
      <c r="D122"/>
      <c r="E122"/>
      <c r="F122" s="396"/>
      <c r="G122"/>
      <c r="AR122"/>
      <c r="AS122"/>
      <c r="AT122"/>
      <c r="AU122"/>
      <c r="AV122"/>
      <c r="AW122"/>
      <c r="AX122"/>
      <c r="AY122"/>
      <c r="AZ122"/>
      <c r="BA122"/>
    </row>
    <row r="123" spans="1:53">
      <c r="A123"/>
      <c r="B123"/>
      <c r="C123"/>
      <c r="D123"/>
      <c r="E123"/>
      <c r="F123" s="396"/>
      <c r="G123"/>
      <c r="AR123"/>
      <c r="AS123"/>
      <c r="AT123"/>
      <c r="AU123"/>
      <c r="AV123"/>
      <c r="AW123"/>
      <c r="AX123"/>
      <c r="AY123"/>
      <c r="AZ123"/>
      <c r="BA123"/>
    </row>
    <row r="124" spans="1:53">
      <c r="A124"/>
      <c r="B124"/>
      <c r="C124"/>
      <c r="D124"/>
      <c r="E124"/>
      <c r="F124" s="396"/>
      <c r="G124"/>
      <c r="AR124"/>
      <c r="AS124"/>
      <c r="AT124"/>
      <c r="AU124"/>
      <c r="AV124"/>
      <c r="AW124"/>
      <c r="AX124"/>
      <c r="AY124"/>
      <c r="AZ124"/>
      <c r="BA124"/>
    </row>
    <row r="125" spans="1:53">
      <c r="A125"/>
      <c r="B125"/>
      <c r="C125"/>
      <c r="D125"/>
      <c r="E125"/>
      <c r="F125" s="396"/>
      <c r="G125"/>
      <c r="AR125"/>
      <c r="AS125"/>
      <c r="AT125"/>
      <c r="AU125"/>
      <c r="AV125"/>
      <c r="AW125"/>
      <c r="AX125"/>
      <c r="AY125"/>
      <c r="AZ125"/>
      <c r="BA125"/>
    </row>
    <row r="126" spans="1:53">
      <c r="A126"/>
      <c r="B126"/>
      <c r="C126"/>
      <c r="D126"/>
      <c r="E126"/>
      <c r="F126" s="396"/>
      <c r="G126"/>
      <c r="AR126"/>
      <c r="AS126"/>
      <c r="AT126"/>
      <c r="AU126"/>
      <c r="AV126"/>
      <c r="AW126"/>
      <c r="AX126"/>
      <c r="AY126"/>
      <c r="AZ126"/>
      <c r="BA126"/>
    </row>
    <row r="127" spans="1:53">
      <c r="A127"/>
      <c r="B127"/>
      <c r="C127"/>
      <c r="D127"/>
      <c r="E127"/>
      <c r="F127" s="396"/>
      <c r="G127"/>
      <c r="AR127"/>
      <c r="AS127"/>
      <c r="AT127"/>
      <c r="AU127"/>
      <c r="AV127"/>
      <c r="AW127"/>
      <c r="AX127"/>
      <c r="AY127"/>
      <c r="AZ127"/>
      <c r="BA127"/>
    </row>
    <row r="128" spans="1:53">
      <c r="A128"/>
      <c r="B128"/>
      <c r="C128"/>
      <c r="D128"/>
      <c r="E128"/>
      <c r="F128" s="396"/>
      <c r="G128"/>
      <c r="AR128"/>
      <c r="AS128"/>
      <c r="AT128"/>
      <c r="AU128"/>
      <c r="AV128"/>
      <c r="AW128"/>
      <c r="AX128"/>
      <c r="AY128"/>
      <c r="AZ128"/>
      <c r="BA128"/>
    </row>
    <row r="129" spans="1:53">
      <c r="A129"/>
      <c r="B129"/>
      <c r="C129"/>
      <c r="D129"/>
      <c r="E129"/>
      <c r="F129" s="396"/>
      <c r="G129"/>
      <c r="AR129"/>
      <c r="AS129"/>
      <c r="AT129"/>
      <c r="AU129"/>
      <c r="AV129"/>
      <c r="AW129"/>
      <c r="AX129"/>
      <c r="AY129"/>
      <c r="AZ129"/>
      <c r="BA129"/>
    </row>
    <row r="130" spans="1:53">
      <c r="A130"/>
      <c r="B130"/>
      <c r="C130"/>
      <c r="D130"/>
      <c r="E130"/>
      <c r="F130" s="396"/>
      <c r="G130"/>
      <c r="AR130"/>
      <c r="AS130"/>
      <c r="AT130"/>
      <c r="AU130"/>
      <c r="AV130"/>
      <c r="AW130"/>
      <c r="AX130"/>
      <c r="AY130"/>
      <c r="AZ130"/>
      <c r="BA130"/>
    </row>
    <row r="131" spans="1:53">
      <c r="A131"/>
      <c r="B131"/>
      <c r="C131"/>
      <c r="D131"/>
      <c r="E131"/>
      <c r="F131" s="396"/>
      <c r="G131"/>
      <c r="AR131"/>
      <c r="AS131"/>
      <c r="AT131"/>
      <c r="AU131"/>
      <c r="AV131"/>
      <c r="AW131"/>
      <c r="AX131"/>
      <c r="AY131"/>
      <c r="AZ131"/>
      <c r="BA131"/>
    </row>
    <row r="132" spans="1:53">
      <c r="A132"/>
      <c r="B132"/>
      <c r="C132"/>
      <c r="D132"/>
      <c r="E132"/>
      <c r="F132" s="396"/>
      <c r="G132"/>
      <c r="AR132"/>
      <c r="AS132"/>
      <c r="AT132"/>
      <c r="AU132"/>
      <c r="AV132"/>
      <c r="AW132"/>
      <c r="AX132"/>
      <c r="AY132"/>
      <c r="AZ132"/>
      <c r="BA132"/>
    </row>
    <row r="133" spans="1:53">
      <c r="A133"/>
      <c r="B133"/>
      <c r="C133"/>
      <c r="D133"/>
      <c r="E133"/>
      <c r="F133" s="396"/>
      <c r="G133"/>
      <c r="AR133"/>
      <c r="AS133"/>
      <c r="AT133"/>
      <c r="AU133"/>
      <c r="AV133"/>
      <c r="AW133"/>
      <c r="AX133"/>
      <c r="AY133"/>
      <c r="AZ133"/>
      <c r="BA133"/>
    </row>
    <row r="134" spans="1:53">
      <c r="A134"/>
      <c r="B134"/>
      <c r="C134"/>
      <c r="D134"/>
      <c r="E134"/>
      <c r="F134" s="396"/>
      <c r="G134"/>
      <c r="AR134"/>
      <c r="AS134"/>
      <c r="AT134"/>
      <c r="AU134"/>
      <c r="AV134"/>
      <c r="AW134"/>
      <c r="AX134"/>
      <c r="AY134"/>
      <c r="AZ134"/>
      <c r="BA134"/>
    </row>
    <row r="135" spans="1:53">
      <c r="A135"/>
      <c r="B135"/>
      <c r="C135"/>
      <c r="D135"/>
      <c r="E135"/>
      <c r="F135" s="396"/>
      <c r="G135"/>
      <c r="AR135"/>
      <c r="AS135"/>
      <c r="AT135"/>
      <c r="AU135"/>
      <c r="AV135"/>
      <c r="AW135"/>
      <c r="AX135"/>
      <c r="AY135"/>
      <c r="AZ135"/>
      <c r="BA135"/>
    </row>
    <row r="136" spans="1:53">
      <c r="A136"/>
      <c r="B136"/>
      <c r="C136"/>
      <c r="D136"/>
      <c r="E136"/>
      <c r="F136" s="396"/>
      <c r="G136"/>
      <c r="AR136"/>
      <c r="AS136"/>
      <c r="AT136"/>
      <c r="AU136"/>
      <c r="AV136"/>
      <c r="AW136"/>
      <c r="AX136"/>
      <c r="AY136"/>
      <c r="AZ136"/>
      <c r="BA136"/>
    </row>
    <row r="137" spans="1:53">
      <c r="A137"/>
      <c r="B137"/>
      <c r="C137"/>
      <c r="D137"/>
      <c r="E137"/>
      <c r="F137" s="396"/>
      <c r="G137"/>
      <c r="AR137"/>
      <c r="AS137"/>
      <c r="AT137"/>
      <c r="AU137"/>
      <c r="AV137"/>
      <c r="AW137"/>
      <c r="AX137"/>
      <c r="AY137"/>
      <c r="AZ137"/>
      <c r="BA137"/>
    </row>
    <row r="138" spans="1:53">
      <c r="A138"/>
      <c r="B138"/>
      <c r="C138"/>
      <c r="D138"/>
      <c r="E138"/>
      <c r="F138" s="396"/>
      <c r="G138"/>
      <c r="AR138"/>
      <c r="AS138"/>
      <c r="AT138"/>
      <c r="AU138"/>
      <c r="AV138"/>
      <c r="AW138"/>
      <c r="AX138"/>
      <c r="AY138"/>
      <c r="AZ138"/>
      <c r="BA138"/>
    </row>
    <row r="139" spans="1:53">
      <c r="A139"/>
      <c r="B139"/>
      <c r="C139"/>
      <c r="D139"/>
      <c r="E139"/>
      <c r="F139" s="396"/>
      <c r="G139"/>
      <c r="AR139"/>
      <c r="AS139"/>
      <c r="AT139"/>
      <c r="AU139"/>
      <c r="AV139"/>
      <c r="AW139"/>
      <c r="AX139"/>
      <c r="AY139"/>
      <c r="AZ139"/>
      <c r="BA139"/>
    </row>
    <row r="140" spans="1:53">
      <c r="A140"/>
      <c r="B140"/>
      <c r="C140"/>
      <c r="D140"/>
      <c r="E140"/>
      <c r="F140" s="396"/>
      <c r="G140"/>
      <c r="AR140"/>
      <c r="AS140"/>
      <c r="AT140"/>
      <c r="AU140"/>
      <c r="AV140"/>
      <c r="AW140"/>
      <c r="AX140"/>
      <c r="AY140"/>
      <c r="AZ140"/>
      <c r="BA140"/>
    </row>
    <row r="141" spans="1:53">
      <c r="A141"/>
      <c r="B141"/>
      <c r="C141"/>
      <c r="D141"/>
      <c r="E141"/>
      <c r="F141" s="396"/>
      <c r="G141"/>
      <c r="AR141"/>
      <c r="AS141"/>
      <c r="AT141"/>
      <c r="AU141"/>
      <c r="AV141"/>
      <c r="AW141"/>
      <c r="AX141"/>
      <c r="AY141"/>
      <c r="AZ141"/>
      <c r="BA141"/>
    </row>
    <row r="142" spans="1:53">
      <c r="A142"/>
      <c r="B142"/>
      <c r="C142"/>
      <c r="D142"/>
      <c r="E142"/>
      <c r="F142" s="396"/>
      <c r="G142"/>
      <c r="AR142"/>
      <c r="AS142"/>
      <c r="AT142"/>
      <c r="AU142"/>
      <c r="AV142"/>
      <c r="AW142"/>
      <c r="AX142"/>
      <c r="AY142"/>
      <c r="AZ142"/>
      <c r="BA142"/>
    </row>
    <row r="143" spans="1:53">
      <c r="A143"/>
      <c r="B143"/>
      <c r="C143"/>
      <c r="D143"/>
      <c r="E143"/>
      <c r="F143" s="396"/>
      <c r="G143"/>
      <c r="AR143"/>
      <c r="AS143"/>
      <c r="AT143"/>
      <c r="AU143"/>
      <c r="AV143"/>
      <c r="AW143"/>
      <c r="AX143"/>
      <c r="AY143"/>
      <c r="AZ143"/>
      <c r="BA143"/>
    </row>
    <row r="144" spans="1:53">
      <c r="A144"/>
      <c r="B144"/>
      <c r="C144"/>
      <c r="D144"/>
      <c r="E144"/>
      <c r="F144" s="396"/>
      <c r="G144"/>
      <c r="AR144"/>
      <c r="AS144"/>
      <c r="AT144"/>
      <c r="AU144"/>
      <c r="AV144"/>
      <c r="AW144"/>
      <c r="AX144"/>
      <c r="AY144"/>
      <c r="AZ144"/>
      <c r="BA144"/>
    </row>
    <row r="145" spans="1:53">
      <c r="A145"/>
      <c r="B145"/>
      <c r="C145"/>
      <c r="D145"/>
      <c r="E145"/>
      <c r="F145" s="396"/>
      <c r="G145"/>
      <c r="AR145"/>
      <c r="AS145"/>
      <c r="AT145"/>
      <c r="AU145"/>
      <c r="AV145"/>
      <c r="AW145"/>
      <c r="AX145"/>
      <c r="AY145"/>
      <c r="AZ145"/>
      <c r="BA145"/>
    </row>
    <row r="146" spans="1:53">
      <c r="A146"/>
      <c r="B146"/>
      <c r="C146"/>
      <c r="D146"/>
      <c r="E146"/>
      <c r="F146" s="396"/>
      <c r="G146"/>
      <c r="AR146"/>
      <c r="AS146"/>
      <c r="AT146"/>
      <c r="AU146"/>
      <c r="AV146"/>
      <c r="AW146"/>
      <c r="AX146"/>
      <c r="AY146"/>
      <c r="AZ146"/>
      <c r="BA146"/>
    </row>
    <row r="147" spans="1:53">
      <c r="A147"/>
      <c r="B147"/>
      <c r="C147"/>
      <c r="D147"/>
      <c r="E147"/>
      <c r="F147" s="396"/>
      <c r="G147"/>
      <c r="AR147"/>
      <c r="AS147"/>
      <c r="AT147"/>
      <c r="AU147"/>
      <c r="AV147"/>
      <c r="AW147"/>
      <c r="AX147"/>
      <c r="AY147"/>
      <c r="AZ147"/>
      <c r="BA147"/>
    </row>
    <row r="148" spans="1:53">
      <c r="A148"/>
      <c r="B148"/>
      <c r="C148"/>
      <c r="D148"/>
      <c r="E148"/>
      <c r="F148" s="396"/>
      <c r="G148"/>
      <c r="AR148"/>
      <c r="AS148"/>
      <c r="AT148"/>
      <c r="AU148"/>
      <c r="AV148"/>
      <c r="AW148"/>
      <c r="AX148"/>
      <c r="AY148"/>
      <c r="AZ148"/>
      <c r="BA148"/>
    </row>
    <row r="149" spans="1:53">
      <c r="A149"/>
      <c r="B149"/>
      <c r="C149"/>
      <c r="D149"/>
      <c r="E149"/>
      <c r="F149" s="396"/>
      <c r="G149"/>
      <c r="AR149"/>
      <c r="AS149"/>
      <c r="AT149"/>
      <c r="AU149"/>
      <c r="AV149"/>
      <c r="AW149"/>
      <c r="AX149"/>
      <c r="AY149"/>
      <c r="AZ149"/>
      <c r="BA149"/>
    </row>
    <row r="150" spans="1:53">
      <c r="A150"/>
      <c r="B150"/>
      <c r="C150"/>
      <c r="D150"/>
      <c r="E150"/>
      <c r="F150" s="396"/>
      <c r="G150"/>
      <c r="AR150"/>
      <c r="AS150"/>
      <c r="AT150"/>
      <c r="AU150"/>
      <c r="AV150"/>
      <c r="AW150"/>
      <c r="AX150"/>
      <c r="AY150"/>
      <c r="AZ150"/>
      <c r="BA150"/>
    </row>
    <row r="151" spans="1:53">
      <c r="A151"/>
      <c r="B151"/>
      <c r="C151"/>
      <c r="D151"/>
      <c r="E151"/>
      <c r="F151" s="396"/>
      <c r="G151"/>
      <c r="AR151"/>
      <c r="AS151"/>
      <c r="AT151"/>
      <c r="AU151"/>
      <c r="AV151"/>
      <c r="AW151"/>
      <c r="AX151"/>
      <c r="AY151"/>
      <c r="AZ151"/>
      <c r="BA151"/>
    </row>
    <row r="152" spans="1:53">
      <c r="A152"/>
      <c r="B152"/>
      <c r="C152"/>
      <c r="D152"/>
      <c r="E152"/>
      <c r="F152" s="396"/>
      <c r="G152"/>
      <c r="AR152"/>
      <c r="AS152"/>
      <c r="AT152"/>
      <c r="AU152"/>
      <c r="AV152"/>
      <c r="AW152"/>
      <c r="AX152"/>
      <c r="AY152"/>
      <c r="AZ152"/>
      <c r="BA152"/>
    </row>
    <row r="153" spans="1:53">
      <c r="A153"/>
      <c r="B153"/>
      <c r="C153"/>
      <c r="D153"/>
      <c r="E153"/>
      <c r="F153" s="396"/>
      <c r="G153"/>
      <c r="AR153"/>
      <c r="AS153"/>
      <c r="AT153"/>
      <c r="AU153"/>
      <c r="AV153"/>
      <c r="AW153"/>
      <c r="AX153"/>
      <c r="AY153"/>
      <c r="AZ153"/>
      <c r="BA153"/>
    </row>
    <row r="154" spans="1:53">
      <c r="A154"/>
      <c r="B154"/>
      <c r="C154"/>
      <c r="D154"/>
      <c r="E154"/>
      <c r="F154" s="396"/>
      <c r="G154"/>
      <c r="AR154"/>
      <c r="AS154"/>
      <c r="AT154"/>
      <c r="AU154"/>
      <c r="AV154"/>
      <c r="AW154"/>
      <c r="AX154"/>
      <c r="AY154"/>
      <c r="AZ154"/>
      <c r="BA154"/>
    </row>
    <row r="155" spans="1:53">
      <c r="A155"/>
      <c r="B155"/>
      <c r="C155"/>
      <c r="D155"/>
      <c r="E155"/>
      <c r="F155" s="396"/>
      <c r="G155"/>
      <c r="AR155"/>
      <c r="AS155"/>
      <c r="AT155"/>
      <c r="AU155"/>
      <c r="AV155"/>
      <c r="AW155"/>
      <c r="AX155"/>
      <c r="AY155"/>
      <c r="AZ155"/>
      <c r="BA155"/>
    </row>
    <row r="156" spans="1:53">
      <c r="A156"/>
      <c r="B156"/>
      <c r="C156"/>
      <c r="D156"/>
      <c r="E156"/>
      <c r="F156" s="396"/>
      <c r="G156"/>
      <c r="AR156"/>
      <c r="AS156"/>
      <c r="AT156"/>
      <c r="AU156"/>
      <c r="AV156"/>
      <c r="AW156"/>
      <c r="AX156"/>
      <c r="AY156"/>
      <c r="AZ156"/>
      <c r="BA156"/>
    </row>
    <row r="157" spans="1:53">
      <c r="A157"/>
      <c r="B157"/>
      <c r="C157"/>
      <c r="D157"/>
      <c r="E157"/>
      <c r="F157" s="396"/>
      <c r="G157"/>
      <c r="AR157"/>
      <c r="AS157"/>
      <c r="AT157"/>
      <c r="AU157"/>
      <c r="AV157"/>
      <c r="AW157"/>
      <c r="AX157"/>
      <c r="AY157"/>
      <c r="AZ157"/>
      <c r="BA157"/>
    </row>
    <row r="158" spans="1:53">
      <c r="A158"/>
      <c r="B158"/>
      <c r="C158"/>
      <c r="D158"/>
      <c r="E158"/>
      <c r="F158" s="396"/>
      <c r="G158"/>
      <c r="AR158"/>
      <c r="AS158"/>
      <c r="AT158"/>
      <c r="AU158"/>
      <c r="AV158"/>
      <c r="AW158"/>
      <c r="AX158"/>
      <c r="AY158"/>
      <c r="AZ158"/>
      <c r="BA158"/>
    </row>
    <row r="159" spans="1:53">
      <c r="A159"/>
      <c r="B159"/>
      <c r="C159"/>
      <c r="D159"/>
      <c r="E159"/>
      <c r="F159" s="396"/>
      <c r="G159"/>
      <c r="AR159"/>
      <c r="AS159"/>
      <c r="AT159"/>
      <c r="AU159"/>
      <c r="AV159"/>
      <c r="AW159"/>
      <c r="AX159"/>
      <c r="AY159"/>
      <c r="AZ159"/>
      <c r="BA159"/>
    </row>
    <row r="160" spans="1:53">
      <c r="A160"/>
      <c r="B160"/>
      <c r="C160"/>
      <c r="D160"/>
      <c r="E160"/>
      <c r="F160" s="396"/>
      <c r="G160"/>
      <c r="AR160"/>
      <c r="AS160"/>
      <c r="AT160"/>
      <c r="AU160"/>
      <c r="AV160"/>
      <c r="AW160"/>
      <c r="AX160"/>
      <c r="AY160"/>
      <c r="AZ160"/>
      <c r="BA160"/>
    </row>
    <row r="161" spans="1:53">
      <c r="A161"/>
      <c r="B161"/>
      <c r="C161"/>
      <c r="D161"/>
      <c r="E161"/>
      <c r="F161" s="396"/>
      <c r="G161"/>
      <c r="AR161"/>
      <c r="AS161"/>
      <c r="AT161"/>
      <c r="AU161"/>
      <c r="AV161"/>
      <c r="AW161"/>
      <c r="AX161"/>
      <c r="AY161"/>
      <c r="AZ161"/>
      <c r="BA161"/>
    </row>
    <row r="162" spans="1:53">
      <c r="A162"/>
      <c r="B162"/>
      <c r="C162"/>
      <c r="D162"/>
      <c r="E162"/>
      <c r="F162" s="396"/>
      <c r="G162"/>
      <c r="AR162"/>
      <c r="AS162"/>
      <c r="AT162"/>
      <c r="AU162"/>
      <c r="AV162"/>
      <c r="AW162"/>
      <c r="AX162"/>
      <c r="AY162"/>
      <c r="AZ162"/>
      <c r="BA162"/>
    </row>
    <row r="163" spans="1:53">
      <c r="A163"/>
      <c r="B163"/>
      <c r="C163"/>
      <c r="D163"/>
      <c r="E163"/>
      <c r="F163" s="396"/>
      <c r="G163"/>
      <c r="AR163"/>
      <c r="AS163"/>
      <c r="AT163"/>
      <c r="AU163"/>
      <c r="AV163"/>
      <c r="AW163"/>
      <c r="AX163"/>
      <c r="AY163"/>
      <c r="AZ163"/>
      <c r="BA163"/>
    </row>
    <row r="164" spans="1:53">
      <c r="A164"/>
      <c r="B164"/>
      <c r="C164"/>
      <c r="D164"/>
      <c r="E164"/>
      <c r="F164" s="396"/>
      <c r="G164"/>
      <c r="AR164"/>
      <c r="AS164"/>
      <c r="AT164"/>
      <c r="AU164"/>
      <c r="AV164"/>
      <c r="AW164"/>
      <c r="AX164"/>
      <c r="AY164"/>
      <c r="AZ164"/>
      <c r="BA164"/>
    </row>
    <row r="165" spans="1:53">
      <c r="A165"/>
      <c r="B165"/>
      <c r="C165"/>
      <c r="D165"/>
      <c r="E165"/>
      <c r="F165" s="396"/>
      <c r="G165"/>
      <c r="AR165"/>
      <c r="AS165"/>
      <c r="AT165"/>
      <c r="AU165"/>
      <c r="AV165"/>
      <c r="AW165"/>
      <c r="AX165"/>
      <c r="AY165"/>
      <c r="AZ165"/>
      <c r="BA165"/>
    </row>
    <row r="166" spans="1:53">
      <c r="A166"/>
      <c r="B166"/>
      <c r="C166"/>
      <c r="D166"/>
      <c r="E166"/>
      <c r="F166" s="396"/>
      <c r="G166"/>
      <c r="AR166"/>
      <c r="AS166"/>
      <c r="AT166"/>
      <c r="AU166"/>
      <c r="AV166"/>
      <c r="AW166"/>
      <c r="AX166"/>
      <c r="AY166"/>
      <c r="AZ166"/>
      <c r="BA166"/>
    </row>
    <row r="167" spans="1:53">
      <c r="A167"/>
      <c r="B167"/>
      <c r="C167"/>
      <c r="D167"/>
      <c r="E167"/>
      <c r="F167" s="396"/>
      <c r="G167"/>
      <c r="AR167"/>
      <c r="AS167"/>
      <c r="AT167"/>
      <c r="AU167"/>
      <c r="AV167"/>
      <c r="AW167"/>
      <c r="AX167"/>
      <c r="AY167"/>
      <c r="AZ167"/>
      <c r="BA167"/>
    </row>
    <row r="168" spans="1:53">
      <c r="A168"/>
      <c r="B168"/>
      <c r="C168"/>
      <c r="D168"/>
      <c r="E168"/>
      <c r="F168" s="396"/>
      <c r="G168"/>
      <c r="AR168"/>
      <c r="AS168"/>
      <c r="AT168"/>
      <c r="AU168"/>
      <c r="AV168"/>
      <c r="AW168"/>
      <c r="AX168"/>
      <c r="AY168"/>
      <c r="AZ168"/>
      <c r="BA168"/>
    </row>
    <row r="169" spans="1:53">
      <c r="A169"/>
      <c r="B169"/>
      <c r="C169"/>
      <c r="D169"/>
      <c r="E169"/>
      <c r="F169" s="396"/>
      <c r="G169"/>
      <c r="AR169"/>
      <c r="AS169"/>
      <c r="AT169"/>
      <c r="AU169"/>
      <c r="AV169"/>
      <c r="AW169"/>
      <c r="AX169"/>
      <c r="AY169"/>
      <c r="AZ169"/>
      <c r="BA169"/>
    </row>
    <row r="170" spans="1:53">
      <c r="A170"/>
      <c r="B170"/>
      <c r="C170"/>
      <c r="D170"/>
      <c r="E170"/>
      <c r="F170" s="396"/>
      <c r="G170"/>
      <c r="AR170"/>
      <c r="AS170"/>
      <c r="AT170"/>
      <c r="AU170"/>
      <c r="AV170"/>
      <c r="AW170"/>
      <c r="AX170"/>
      <c r="AY170"/>
      <c r="AZ170"/>
      <c r="BA170"/>
    </row>
    <row r="171" spans="1:53">
      <c r="A171"/>
      <c r="B171"/>
      <c r="C171"/>
      <c r="D171"/>
      <c r="E171"/>
      <c r="F171" s="396"/>
      <c r="G171"/>
      <c r="AR171"/>
      <c r="AS171"/>
      <c r="AT171"/>
      <c r="AU171"/>
      <c r="AV171"/>
      <c r="AW171"/>
      <c r="AX171"/>
      <c r="AY171"/>
      <c r="AZ171"/>
      <c r="BA171"/>
    </row>
    <row r="172" spans="1:53">
      <c r="A172"/>
      <c r="B172"/>
      <c r="C172"/>
      <c r="D172"/>
      <c r="E172"/>
      <c r="F172" s="396"/>
      <c r="G172"/>
      <c r="AR172"/>
      <c r="AS172"/>
      <c r="AT172"/>
      <c r="AU172"/>
      <c r="AV172"/>
      <c r="AW172"/>
      <c r="AX172"/>
      <c r="AY172"/>
      <c r="AZ172"/>
      <c r="BA172"/>
    </row>
    <row r="173" spans="1:53">
      <c r="A173"/>
      <c r="B173"/>
      <c r="C173"/>
      <c r="D173"/>
      <c r="E173"/>
      <c r="F173" s="396"/>
      <c r="G173"/>
      <c r="AR173"/>
      <c r="AS173"/>
      <c r="AT173"/>
      <c r="AU173"/>
      <c r="AV173"/>
      <c r="AW173"/>
      <c r="AX173"/>
      <c r="AY173"/>
      <c r="AZ173"/>
      <c r="BA173"/>
    </row>
    <row r="174" spans="1:53">
      <c r="A174"/>
      <c r="B174"/>
      <c r="C174"/>
      <c r="D174"/>
      <c r="E174"/>
      <c r="F174" s="396"/>
      <c r="G174"/>
      <c r="AR174"/>
      <c r="AS174"/>
      <c r="AT174"/>
      <c r="AU174"/>
      <c r="AV174"/>
      <c r="AW174"/>
      <c r="AX174"/>
      <c r="AY174"/>
      <c r="AZ174"/>
      <c r="BA174"/>
    </row>
    <row r="175" spans="1:53">
      <c r="A175"/>
      <c r="B175"/>
      <c r="C175"/>
      <c r="D175"/>
      <c r="E175"/>
      <c r="F175" s="396"/>
      <c r="G175"/>
      <c r="AR175"/>
      <c r="AS175"/>
      <c r="AT175"/>
      <c r="AU175"/>
      <c r="AV175"/>
      <c r="AW175"/>
      <c r="AX175"/>
      <c r="AY175"/>
      <c r="AZ175"/>
      <c r="BA175"/>
    </row>
    <row r="176" spans="1:53">
      <c r="A176"/>
      <c r="B176"/>
      <c r="C176"/>
      <c r="D176"/>
      <c r="E176"/>
      <c r="F176" s="396"/>
      <c r="G176"/>
      <c r="AR176"/>
      <c r="AS176"/>
      <c r="AT176"/>
      <c r="AU176"/>
      <c r="AV176"/>
      <c r="AW176"/>
      <c r="AX176"/>
      <c r="AY176"/>
      <c r="AZ176"/>
      <c r="BA176"/>
    </row>
    <row r="177" spans="1:53">
      <c r="A177"/>
      <c r="B177"/>
      <c r="C177"/>
      <c r="D177"/>
      <c r="E177"/>
      <c r="F177" s="396"/>
      <c r="G177"/>
      <c r="AR177"/>
      <c r="AS177"/>
      <c r="AT177"/>
      <c r="AU177"/>
      <c r="AV177"/>
      <c r="AW177"/>
      <c r="AX177"/>
      <c r="AY177"/>
      <c r="AZ177"/>
      <c r="BA177"/>
    </row>
    <row r="178" spans="1:53">
      <c r="A178"/>
      <c r="B178"/>
      <c r="C178"/>
      <c r="D178"/>
      <c r="E178"/>
      <c r="F178" s="396"/>
      <c r="G178"/>
      <c r="AR178"/>
      <c r="AS178"/>
      <c r="AT178"/>
      <c r="AU178"/>
      <c r="AV178"/>
      <c r="AW178"/>
      <c r="AX178"/>
      <c r="AY178"/>
      <c r="AZ178"/>
      <c r="BA178"/>
    </row>
    <row r="179" spans="1:53">
      <c r="A179"/>
      <c r="B179"/>
      <c r="C179"/>
      <c r="D179"/>
      <c r="E179"/>
      <c r="F179" s="396"/>
      <c r="G179"/>
      <c r="AR179"/>
      <c r="AS179"/>
      <c r="AT179"/>
      <c r="AU179"/>
      <c r="AV179"/>
      <c r="AW179"/>
      <c r="AX179"/>
      <c r="AY179"/>
      <c r="AZ179"/>
      <c r="BA179"/>
    </row>
    <row r="180" spans="1:53">
      <c r="A180"/>
      <c r="B180"/>
      <c r="C180"/>
      <c r="D180"/>
      <c r="E180"/>
      <c r="F180" s="396"/>
      <c r="G180"/>
      <c r="AR180"/>
      <c r="AS180"/>
      <c r="AT180"/>
      <c r="AU180"/>
      <c r="AV180"/>
      <c r="AW180"/>
      <c r="AX180"/>
      <c r="AY180"/>
      <c r="AZ180"/>
      <c r="BA180"/>
    </row>
    <row r="181" spans="1:53">
      <c r="A181"/>
      <c r="B181"/>
      <c r="C181"/>
      <c r="D181"/>
      <c r="E181"/>
      <c r="F181" s="396"/>
      <c r="G181"/>
      <c r="AR181"/>
      <c r="AS181"/>
      <c r="AT181"/>
      <c r="AU181"/>
      <c r="AV181"/>
      <c r="AW181"/>
      <c r="AX181"/>
      <c r="AY181"/>
      <c r="AZ181"/>
      <c r="BA181"/>
    </row>
    <row r="182" spans="1:53">
      <c r="A182"/>
      <c r="B182"/>
      <c r="C182"/>
      <c r="D182"/>
      <c r="E182"/>
      <c r="F182" s="396"/>
      <c r="G182"/>
      <c r="AR182"/>
      <c r="AS182"/>
      <c r="AT182"/>
      <c r="AU182"/>
      <c r="AV182"/>
      <c r="AW182"/>
      <c r="AX182"/>
      <c r="AY182"/>
      <c r="AZ182"/>
      <c r="BA182"/>
    </row>
    <row r="183" spans="1:53">
      <c r="A183"/>
      <c r="B183"/>
      <c r="C183"/>
      <c r="D183"/>
      <c r="E183"/>
      <c r="F183" s="396"/>
      <c r="G183"/>
      <c r="AR183"/>
      <c r="AS183"/>
      <c r="AT183"/>
      <c r="AU183"/>
      <c r="AV183"/>
      <c r="AW183"/>
      <c r="AX183"/>
      <c r="AY183"/>
      <c r="AZ183"/>
      <c r="BA183"/>
    </row>
    <row r="184" spans="1:53">
      <c r="A184"/>
      <c r="B184"/>
      <c r="C184"/>
      <c r="D184"/>
      <c r="E184"/>
      <c r="F184" s="396"/>
      <c r="G184"/>
      <c r="AR184"/>
      <c r="AS184"/>
      <c r="AT184"/>
      <c r="AU184"/>
      <c r="AV184"/>
      <c r="AW184"/>
      <c r="AX184"/>
      <c r="AY184"/>
      <c r="AZ184"/>
      <c r="BA184"/>
    </row>
    <row r="185" spans="1:53">
      <c r="A185"/>
      <c r="B185"/>
      <c r="C185"/>
      <c r="D185"/>
      <c r="E185"/>
      <c r="F185" s="396"/>
      <c r="G185"/>
      <c r="AR185"/>
      <c r="AS185"/>
      <c r="AT185"/>
      <c r="AU185"/>
      <c r="AV185"/>
      <c r="AW185"/>
      <c r="AX185"/>
      <c r="AY185"/>
      <c r="AZ185"/>
      <c r="BA185"/>
    </row>
    <row r="186" spans="1:53">
      <c r="A186"/>
      <c r="B186"/>
      <c r="C186"/>
      <c r="D186"/>
      <c r="E186"/>
      <c r="F186" s="396"/>
      <c r="G186"/>
      <c r="AR186"/>
      <c r="AS186"/>
      <c r="AT186"/>
      <c r="AU186"/>
      <c r="AV186"/>
      <c r="AW186"/>
      <c r="AX186"/>
      <c r="AY186"/>
      <c r="AZ186"/>
      <c r="BA186"/>
    </row>
    <row r="187" spans="1:53">
      <c r="A187"/>
      <c r="B187"/>
      <c r="C187"/>
      <c r="D187"/>
      <c r="E187"/>
      <c r="F187" s="396"/>
      <c r="G187"/>
      <c r="AR187"/>
      <c r="AS187"/>
      <c r="AT187"/>
      <c r="AU187"/>
      <c r="AV187"/>
      <c r="AW187"/>
      <c r="AX187"/>
      <c r="AY187"/>
      <c r="AZ187"/>
      <c r="BA187"/>
    </row>
    <row r="188" spans="1:53">
      <c r="A188"/>
      <c r="B188"/>
      <c r="C188"/>
      <c r="D188"/>
      <c r="E188"/>
      <c r="F188" s="396"/>
      <c r="G188"/>
      <c r="AR188"/>
      <c r="AS188"/>
      <c r="AT188"/>
      <c r="AU188"/>
      <c r="AV188"/>
      <c r="AW188"/>
      <c r="AX188"/>
      <c r="AY188"/>
      <c r="AZ188"/>
      <c r="BA188"/>
    </row>
    <row r="189" spans="1:53">
      <c r="A189"/>
      <c r="B189"/>
      <c r="C189"/>
      <c r="D189"/>
      <c r="E189"/>
      <c r="F189" s="396"/>
      <c r="G189"/>
      <c r="AR189"/>
      <c r="AS189"/>
      <c r="AT189"/>
      <c r="AU189"/>
      <c r="AV189"/>
      <c r="AW189"/>
      <c r="AX189"/>
      <c r="AY189"/>
      <c r="AZ189"/>
      <c r="BA189"/>
    </row>
    <row r="190" spans="1:53">
      <c r="A190"/>
      <c r="B190"/>
      <c r="C190"/>
      <c r="D190"/>
      <c r="E190"/>
      <c r="F190" s="396"/>
      <c r="G190"/>
      <c r="AR190"/>
      <c r="AS190"/>
      <c r="AT190"/>
      <c r="AU190"/>
      <c r="AV190"/>
      <c r="AW190"/>
      <c r="AX190"/>
      <c r="AY190"/>
      <c r="AZ190"/>
      <c r="BA190"/>
    </row>
    <row r="191" spans="1:53">
      <c r="A191"/>
      <c r="B191"/>
      <c r="C191"/>
      <c r="D191"/>
      <c r="E191"/>
      <c r="F191" s="396"/>
      <c r="G191"/>
      <c r="AR191"/>
      <c r="AS191"/>
      <c r="AT191"/>
      <c r="AU191"/>
      <c r="AV191"/>
      <c r="AW191"/>
      <c r="AX191"/>
      <c r="AY191"/>
      <c r="AZ191"/>
      <c r="BA191"/>
    </row>
    <row r="192" spans="1:53">
      <c r="A192"/>
      <c r="B192"/>
      <c r="C192"/>
      <c r="D192"/>
      <c r="E192"/>
      <c r="F192" s="396"/>
      <c r="G192"/>
      <c r="AR192"/>
      <c r="AS192"/>
      <c r="AT192"/>
      <c r="AU192"/>
      <c r="AV192"/>
      <c r="AW192"/>
      <c r="AX192"/>
      <c r="AY192"/>
      <c r="AZ192"/>
      <c r="BA192"/>
    </row>
    <row r="193" spans="1:53">
      <c r="A193"/>
      <c r="B193"/>
      <c r="C193"/>
      <c r="D193"/>
      <c r="E193"/>
      <c r="F193" s="396"/>
      <c r="G193"/>
      <c r="AR193"/>
      <c r="AS193"/>
      <c r="AT193"/>
      <c r="AU193"/>
      <c r="AV193"/>
      <c r="AW193"/>
      <c r="AX193"/>
      <c r="AY193"/>
      <c r="AZ193"/>
      <c r="BA193"/>
    </row>
    <row r="194" spans="1:53">
      <c r="A194"/>
      <c r="B194"/>
      <c r="C194"/>
      <c r="D194"/>
      <c r="E194"/>
      <c r="F194" s="396"/>
      <c r="G194"/>
      <c r="AR194"/>
      <c r="AS194"/>
      <c r="AT194"/>
      <c r="AU194"/>
      <c r="AV194"/>
      <c r="AW194"/>
      <c r="AX194"/>
      <c r="AY194"/>
      <c r="AZ194"/>
      <c r="BA194"/>
    </row>
    <row r="195" spans="1:53">
      <c r="A195"/>
      <c r="B195"/>
      <c r="C195"/>
      <c r="D195"/>
      <c r="E195"/>
      <c r="F195" s="396"/>
      <c r="G195"/>
      <c r="AR195"/>
      <c r="AS195"/>
      <c r="AT195"/>
      <c r="AU195"/>
      <c r="AV195"/>
      <c r="AW195"/>
      <c r="AX195"/>
      <c r="AY195"/>
      <c r="AZ195"/>
      <c r="BA195"/>
    </row>
    <row r="196" spans="1:53">
      <c r="A196"/>
      <c r="B196"/>
      <c r="C196"/>
      <c r="D196"/>
      <c r="E196"/>
      <c r="F196" s="396"/>
      <c r="G196"/>
      <c r="AR196"/>
      <c r="AS196"/>
      <c r="AT196"/>
      <c r="AU196"/>
      <c r="AV196"/>
      <c r="AW196"/>
      <c r="AX196"/>
      <c r="AY196"/>
      <c r="AZ196"/>
      <c r="BA196"/>
    </row>
    <row r="197" spans="1:53">
      <c r="A197"/>
      <c r="B197"/>
      <c r="C197"/>
      <c r="D197"/>
      <c r="E197"/>
      <c r="F197" s="396"/>
      <c r="G197"/>
      <c r="AR197"/>
      <c r="AS197"/>
      <c r="AT197"/>
      <c r="AU197"/>
      <c r="AV197"/>
      <c r="AW197"/>
      <c r="AX197"/>
      <c r="AY197"/>
      <c r="AZ197"/>
      <c r="BA197"/>
    </row>
    <row r="198" spans="1:53">
      <c r="A198"/>
      <c r="B198"/>
      <c r="C198"/>
      <c r="D198"/>
      <c r="E198"/>
      <c r="F198" s="396"/>
      <c r="G198"/>
      <c r="AR198"/>
      <c r="AS198"/>
      <c r="AT198"/>
      <c r="AU198"/>
      <c r="AV198"/>
      <c r="AW198"/>
      <c r="AX198"/>
      <c r="AY198"/>
      <c r="AZ198"/>
      <c r="BA198"/>
    </row>
    <row r="199" spans="1:53">
      <c r="A199"/>
      <c r="B199"/>
      <c r="C199"/>
      <c r="D199"/>
      <c r="E199"/>
      <c r="F199" s="396"/>
      <c r="G199"/>
      <c r="AR199"/>
      <c r="AS199"/>
      <c r="AT199"/>
      <c r="AU199"/>
      <c r="AV199"/>
      <c r="AW199"/>
      <c r="AX199"/>
      <c r="AY199"/>
      <c r="AZ199"/>
      <c r="BA199"/>
    </row>
    <row r="200" spans="1:53">
      <c r="A200"/>
      <c r="B200"/>
      <c r="C200"/>
      <c r="D200"/>
      <c r="E200"/>
      <c r="F200" s="396"/>
      <c r="G200"/>
      <c r="AR200"/>
      <c r="AS200"/>
      <c r="AT200"/>
      <c r="AU200"/>
      <c r="AV200"/>
      <c r="AW200"/>
      <c r="AX200"/>
      <c r="AY200"/>
      <c r="AZ200"/>
      <c r="BA200"/>
    </row>
    <row r="201" spans="1:53">
      <c r="A201"/>
      <c r="B201"/>
      <c r="C201"/>
      <c r="D201"/>
      <c r="E201"/>
      <c r="F201" s="396"/>
      <c r="G201"/>
      <c r="AR201"/>
      <c r="AS201"/>
      <c r="AT201"/>
      <c r="AU201"/>
      <c r="AV201"/>
      <c r="AW201"/>
      <c r="AX201"/>
      <c r="AY201"/>
      <c r="AZ201"/>
      <c r="BA201"/>
    </row>
    <row r="202" spans="1:53">
      <c r="A202"/>
      <c r="B202"/>
      <c r="C202"/>
      <c r="D202"/>
      <c r="E202"/>
      <c r="F202" s="396"/>
      <c r="G202"/>
      <c r="AR202"/>
      <c r="AS202"/>
      <c r="AT202"/>
      <c r="AU202"/>
      <c r="AV202"/>
      <c r="AW202"/>
      <c r="AX202"/>
      <c r="AY202"/>
      <c r="AZ202"/>
      <c r="BA202"/>
    </row>
    <row r="203" spans="1:53">
      <c r="A203"/>
      <c r="B203"/>
      <c r="C203"/>
      <c r="D203"/>
      <c r="E203"/>
      <c r="F203" s="396"/>
      <c r="G203"/>
      <c r="AR203"/>
      <c r="AS203"/>
      <c r="AT203"/>
      <c r="AU203"/>
      <c r="AV203"/>
      <c r="AW203"/>
      <c r="AX203"/>
      <c r="AY203"/>
      <c r="AZ203"/>
      <c r="BA203"/>
    </row>
    <row r="204" spans="1:53">
      <c r="A204"/>
      <c r="B204"/>
      <c r="C204"/>
      <c r="D204"/>
      <c r="E204"/>
      <c r="F204" s="396"/>
      <c r="G204"/>
      <c r="AR204"/>
      <c r="AS204"/>
      <c r="AT204"/>
      <c r="AU204"/>
      <c r="AV204"/>
      <c r="AW204"/>
      <c r="AX204"/>
      <c r="AY204"/>
      <c r="AZ204"/>
      <c r="BA204"/>
    </row>
    <row r="205" spans="1:53">
      <c r="A205"/>
      <c r="B205"/>
      <c r="C205"/>
      <c r="D205"/>
      <c r="E205"/>
      <c r="F205" s="396"/>
      <c r="G205"/>
      <c r="AR205"/>
      <c r="AS205"/>
      <c r="AT205"/>
      <c r="AU205"/>
      <c r="AV205"/>
      <c r="AW205"/>
      <c r="AX205"/>
      <c r="AY205"/>
      <c r="AZ205"/>
      <c r="BA205"/>
    </row>
    <row r="206" spans="1:53">
      <c r="A206"/>
      <c r="B206"/>
      <c r="C206"/>
      <c r="D206"/>
      <c r="E206"/>
      <c r="F206" s="396"/>
      <c r="G206"/>
      <c r="AR206"/>
      <c r="AS206"/>
      <c r="AT206"/>
      <c r="AU206"/>
      <c r="AV206"/>
      <c r="AW206"/>
      <c r="AX206"/>
      <c r="AY206"/>
      <c r="AZ206"/>
      <c r="BA206"/>
    </row>
    <row r="207" spans="1:53">
      <c r="A207"/>
      <c r="B207"/>
      <c r="C207"/>
      <c r="D207"/>
      <c r="E207"/>
      <c r="F207" s="396"/>
      <c r="G207"/>
      <c r="AR207"/>
      <c r="AS207"/>
      <c r="AT207"/>
      <c r="AU207"/>
      <c r="AV207"/>
      <c r="AW207"/>
      <c r="AX207"/>
      <c r="AY207"/>
      <c r="AZ207"/>
      <c r="BA207"/>
    </row>
    <row r="208" spans="1:53">
      <c r="A208"/>
      <c r="B208"/>
      <c r="C208"/>
      <c r="D208"/>
      <c r="E208"/>
      <c r="F208" s="396"/>
      <c r="G208"/>
      <c r="AR208"/>
      <c r="AS208"/>
      <c r="AT208"/>
      <c r="AU208"/>
      <c r="AV208"/>
      <c r="AW208"/>
      <c r="AX208"/>
      <c r="AY208"/>
      <c r="AZ208"/>
      <c r="BA208"/>
    </row>
    <row r="209" spans="1:53">
      <c r="A209"/>
      <c r="B209"/>
      <c r="C209"/>
      <c r="D209"/>
      <c r="E209"/>
      <c r="F209" s="396"/>
      <c r="G209"/>
      <c r="AR209"/>
      <c r="AS209"/>
      <c r="AT209"/>
      <c r="AU209"/>
      <c r="AV209"/>
      <c r="AW209"/>
      <c r="AX209"/>
      <c r="AY209"/>
      <c r="AZ209"/>
      <c r="BA209"/>
    </row>
    <row r="210" spans="1:53">
      <c r="A210"/>
      <c r="B210"/>
      <c r="C210"/>
      <c r="D210"/>
      <c r="E210"/>
      <c r="F210" s="396"/>
      <c r="G210"/>
      <c r="AR210"/>
      <c r="AS210"/>
      <c r="AT210"/>
      <c r="AU210"/>
      <c r="AV210"/>
      <c r="AW210"/>
      <c r="AX210"/>
      <c r="AY210"/>
      <c r="AZ210"/>
      <c r="BA210"/>
    </row>
    <row r="211" spans="1:53">
      <c r="A211"/>
      <c r="B211"/>
      <c r="C211"/>
      <c r="D211"/>
      <c r="E211"/>
      <c r="F211" s="396"/>
      <c r="G211"/>
      <c r="AR211"/>
      <c r="AS211"/>
      <c r="AT211"/>
      <c r="AU211"/>
      <c r="AV211"/>
      <c r="AW211"/>
      <c r="AX211"/>
      <c r="AY211"/>
      <c r="AZ211"/>
      <c r="BA211"/>
    </row>
    <row r="212" spans="1:53">
      <c r="A212"/>
      <c r="B212"/>
      <c r="C212"/>
      <c r="D212"/>
      <c r="E212"/>
      <c r="F212" s="396"/>
      <c r="G212"/>
      <c r="AR212"/>
      <c r="AS212"/>
      <c r="AT212"/>
      <c r="AU212"/>
      <c r="AV212"/>
      <c r="AW212"/>
      <c r="AX212"/>
      <c r="AY212"/>
      <c r="AZ212"/>
      <c r="BA212"/>
    </row>
    <row r="213" spans="1:53">
      <c r="A213"/>
      <c r="B213"/>
      <c r="C213"/>
      <c r="D213"/>
      <c r="E213"/>
      <c r="F213" s="396"/>
      <c r="G213"/>
      <c r="AR213"/>
      <c r="AS213"/>
      <c r="AT213"/>
      <c r="AU213"/>
      <c r="AV213"/>
      <c r="AW213"/>
      <c r="AX213"/>
      <c r="AY213"/>
      <c r="AZ213"/>
      <c r="BA213"/>
    </row>
    <row r="214" spans="1:53">
      <c r="A214"/>
      <c r="B214"/>
      <c r="C214"/>
      <c r="D214"/>
      <c r="E214"/>
      <c r="F214" s="396"/>
      <c r="G214"/>
      <c r="AR214"/>
      <c r="AS214"/>
      <c r="AT214"/>
      <c r="AU214"/>
      <c r="AV214"/>
      <c r="AW214"/>
      <c r="AX214"/>
      <c r="AY214"/>
      <c r="AZ214"/>
      <c r="BA214"/>
    </row>
    <row r="215" spans="1:53">
      <c r="A215"/>
      <c r="B215"/>
      <c r="C215"/>
      <c r="D215"/>
      <c r="E215"/>
      <c r="F215" s="396"/>
      <c r="G215"/>
      <c r="AR215"/>
      <c r="AS215"/>
      <c r="AT215"/>
      <c r="AU215"/>
      <c r="AV215"/>
      <c r="AW215"/>
      <c r="AX215"/>
      <c r="AY215"/>
      <c r="AZ215"/>
      <c r="BA215"/>
    </row>
    <row r="216" spans="1:53">
      <c r="A216"/>
      <c r="B216"/>
      <c r="C216"/>
      <c r="D216"/>
      <c r="E216"/>
      <c r="F216" s="396"/>
      <c r="G216"/>
      <c r="AR216"/>
      <c r="AS216"/>
      <c r="AT216"/>
      <c r="AU216"/>
      <c r="AV216"/>
      <c r="AW216"/>
      <c r="AX216"/>
      <c r="AY216"/>
      <c r="AZ216"/>
      <c r="BA216"/>
    </row>
    <row r="217" spans="1:53">
      <c r="A217"/>
      <c r="B217"/>
      <c r="C217"/>
      <c r="D217"/>
      <c r="E217"/>
      <c r="F217" s="396"/>
      <c r="G217"/>
      <c r="AR217"/>
      <c r="AS217"/>
      <c r="AT217"/>
      <c r="AU217"/>
      <c r="AV217"/>
      <c r="AW217"/>
      <c r="AX217"/>
      <c r="AY217"/>
      <c r="AZ217"/>
      <c r="BA217"/>
    </row>
    <row r="218" spans="1:53">
      <c r="A218"/>
      <c r="B218"/>
      <c r="C218"/>
      <c r="D218"/>
      <c r="E218"/>
      <c r="F218" s="396"/>
      <c r="G218"/>
      <c r="AR218"/>
      <c r="AS218"/>
      <c r="AT218"/>
      <c r="AU218"/>
      <c r="AV218"/>
      <c r="AW218"/>
      <c r="AX218"/>
      <c r="AY218"/>
      <c r="AZ218"/>
      <c r="BA218"/>
    </row>
    <row r="219" spans="1:53">
      <c r="A219"/>
      <c r="B219"/>
      <c r="C219"/>
      <c r="D219"/>
      <c r="E219"/>
      <c r="F219" s="396"/>
      <c r="G219"/>
      <c r="AR219"/>
      <c r="AS219"/>
      <c r="AT219"/>
      <c r="AU219"/>
      <c r="AV219"/>
      <c r="AW219"/>
      <c r="AX219"/>
      <c r="AY219"/>
      <c r="AZ219"/>
      <c r="BA219"/>
    </row>
    <row r="220" spans="1:53">
      <c r="A220"/>
      <c r="B220"/>
      <c r="C220"/>
      <c r="D220"/>
      <c r="E220"/>
      <c r="F220" s="396"/>
      <c r="G220"/>
      <c r="AR220"/>
      <c r="AS220"/>
      <c r="AT220"/>
      <c r="AU220"/>
      <c r="AV220"/>
      <c r="AW220"/>
      <c r="AX220"/>
      <c r="AY220"/>
      <c r="AZ220"/>
      <c r="BA220"/>
    </row>
    <row r="221" spans="1:53">
      <c r="A221"/>
      <c r="B221"/>
      <c r="C221"/>
      <c r="D221"/>
      <c r="E221"/>
      <c r="F221" s="396"/>
      <c r="G221"/>
      <c r="AR221"/>
      <c r="AS221"/>
      <c r="AT221"/>
      <c r="AU221"/>
      <c r="AV221"/>
      <c r="AW221"/>
      <c r="AX221"/>
      <c r="AY221"/>
      <c r="AZ221"/>
      <c r="BA221"/>
    </row>
    <row r="222" spans="1:53">
      <c r="A222"/>
      <c r="B222"/>
      <c r="C222"/>
      <c r="D222"/>
      <c r="E222"/>
      <c r="F222" s="396"/>
      <c r="G222"/>
      <c r="AR222"/>
      <c r="AS222"/>
      <c r="AT222"/>
      <c r="AU222"/>
      <c r="AV222"/>
      <c r="AW222"/>
      <c r="AX222"/>
      <c r="AY222"/>
      <c r="AZ222"/>
      <c r="BA222"/>
    </row>
    <row r="223" spans="1:53">
      <c r="A223"/>
      <c r="B223"/>
      <c r="C223"/>
      <c r="D223"/>
      <c r="E223"/>
      <c r="F223" s="396"/>
      <c r="G223"/>
      <c r="AR223"/>
      <c r="AS223"/>
      <c r="AT223"/>
      <c r="AU223"/>
      <c r="AV223"/>
      <c r="AW223"/>
      <c r="AX223"/>
      <c r="AY223"/>
      <c r="AZ223"/>
      <c r="BA223"/>
    </row>
    <row r="224" spans="1:53">
      <c r="A224"/>
      <c r="B224"/>
      <c r="C224"/>
      <c r="D224"/>
      <c r="E224"/>
      <c r="F224" s="396"/>
      <c r="G224"/>
      <c r="AR224"/>
      <c r="AS224"/>
      <c r="AT224"/>
      <c r="AU224"/>
      <c r="AV224"/>
      <c r="AW224"/>
      <c r="AX224"/>
      <c r="AY224"/>
      <c r="AZ224"/>
      <c r="BA224"/>
    </row>
    <row r="225" spans="1:53">
      <c r="A225"/>
      <c r="B225"/>
      <c r="C225"/>
      <c r="D225"/>
      <c r="E225"/>
      <c r="F225" s="396"/>
      <c r="G225"/>
      <c r="AR225"/>
      <c r="AS225"/>
      <c r="AT225"/>
      <c r="AU225"/>
      <c r="AV225"/>
      <c r="AW225"/>
      <c r="AX225"/>
      <c r="AY225"/>
      <c r="AZ225"/>
      <c r="BA225"/>
    </row>
    <row r="226" spans="1:53">
      <c r="A226"/>
      <c r="B226"/>
      <c r="C226"/>
      <c r="D226"/>
      <c r="E226"/>
      <c r="F226" s="396"/>
      <c r="G226"/>
      <c r="AR226"/>
      <c r="AS226"/>
      <c r="AT226"/>
      <c r="AU226"/>
      <c r="AV226"/>
      <c r="AW226"/>
      <c r="AX226"/>
      <c r="AY226"/>
      <c r="AZ226"/>
      <c r="BA226"/>
    </row>
    <row r="227" spans="1:53">
      <c r="A227"/>
      <c r="B227"/>
      <c r="C227"/>
      <c r="D227"/>
      <c r="E227"/>
      <c r="F227" s="396"/>
      <c r="G227"/>
      <c r="AR227"/>
      <c r="AS227"/>
      <c r="AT227"/>
      <c r="AU227"/>
      <c r="AV227"/>
      <c r="AW227"/>
      <c r="AX227"/>
      <c r="AY227"/>
      <c r="AZ227"/>
      <c r="BA227"/>
    </row>
    <row r="228" spans="1:53">
      <c r="A228"/>
      <c r="B228"/>
      <c r="C228"/>
      <c r="D228"/>
      <c r="E228"/>
      <c r="F228" s="396"/>
      <c r="G228"/>
      <c r="AR228"/>
      <c r="AS228"/>
      <c r="AT228"/>
      <c r="AU228"/>
      <c r="AV228"/>
      <c r="AW228"/>
      <c r="AX228"/>
      <c r="AY228"/>
      <c r="AZ228"/>
      <c r="BA228"/>
    </row>
    <row r="229" spans="1:53">
      <c r="A229"/>
      <c r="B229"/>
      <c r="C229"/>
      <c r="D229"/>
      <c r="E229"/>
      <c r="F229" s="396"/>
      <c r="G229"/>
      <c r="AR229"/>
      <c r="AS229"/>
      <c r="AT229"/>
      <c r="AU229"/>
      <c r="AV229"/>
      <c r="AW229"/>
      <c r="AX229"/>
      <c r="AY229"/>
      <c r="AZ229"/>
      <c r="BA229"/>
    </row>
    <row r="230" spans="1:53">
      <c r="A230"/>
      <c r="B230"/>
      <c r="C230"/>
      <c r="D230"/>
      <c r="E230"/>
      <c r="F230" s="396"/>
      <c r="G230"/>
      <c r="AR230"/>
      <c r="AS230"/>
      <c r="AT230"/>
      <c r="AU230"/>
      <c r="AV230"/>
      <c r="AW230"/>
      <c r="AX230"/>
      <c r="AY230"/>
      <c r="AZ230"/>
      <c r="BA230"/>
    </row>
    <row r="231" spans="1:53">
      <c r="A231"/>
      <c r="B231"/>
      <c r="C231"/>
      <c r="D231"/>
      <c r="E231"/>
      <c r="F231" s="396"/>
      <c r="G231"/>
      <c r="AR231"/>
      <c r="AS231"/>
      <c r="AT231"/>
      <c r="AU231"/>
      <c r="AV231"/>
      <c r="AW231"/>
      <c r="AX231"/>
      <c r="AY231"/>
      <c r="AZ231"/>
      <c r="BA231"/>
    </row>
    <row r="232" spans="1:53">
      <c r="A232"/>
      <c r="B232"/>
      <c r="C232"/>
      <c r="D232"/>
      <c r="E232"/>
      <c r="F232" s="396"/>
      <c r="G232"/>
      <c r="AR232"/>
      <c r="AS232"/>
      <c r="AT232"/>
      <c r="AU232"/>
      <c r="AV232"/>
      <c r="AW232"/>
      <c r="AX232"/>
      <c r="AY232"/>
      <c r="AZ232"/>
      <c r="BA232"/>
    </row>
    <row r="233" spans="1:53">
      <c r="A233"/>
      <c r="B233"/>
      <c r="C233"/>
      <c r="D233"/>
      <c r="E233"/>
      <c r="F233" s="396"/>
      <c r="G233"/>
      <c r="AR233"/>
      <c r="AS233"/>
      <c r="AT233"/>
      <c r="AU233"/>
      <c r="AV233"/>
      <c r="AW233"/>
      <c r="AX233"/>
      <c r="AY233"/>
      <c r="AZ233"/>
      <c r="BA233"/>
    </row>
    <row r="234" spans="1:53">
      <c r="A234"/>
      <c r="B234"/>
      <c r="C234"/>
      <c r="D234"/>
      <c r="E234"/>
      <c r="F234" s="396"/>
      <c r="G234"/>
      <c r="AR234"/>
      <c r="AS234"/>
      <c r="AT234"/>
      <c r="AU234"/>
      <c r="AV234"/>
      <c r="AW234"/>
      <c r="AX234"/>
      <c r="AY234"/>
      <c r="AZ234"/>
      <c r="BA234"/>
    </row>
    <row r="235" spans="1:53">
      <c r="A235"/>
      <c r="B235"/>
      <c r="C235"/>
      <c r="D235"/>
      <c r="E235"/>
      <c r="F235" s="396"/>
      <c r="G235"/>
      <c r="AR235"/>
      <c r="AS235"/>
      <c r="AT235"/>
      <c r="AU235"/>
      <c r="AV235"/>
      <c r="AW235"/>
      <c r="AX235"/>
      <c r="AY235"/>
      <c r="AZ235"/>
      <c r="BA235"/>
    </row>
    <row r="236" spans="1:53">
      <c r="A236"/>
      <c r="B236"/>
      <c r="C236"/>
      <c r="D236"/>
      <c r="E236"/>
      <c r="F236" s="396"/>
      <c r="G236"/>
      <c r="AR236"/>
      <c r="AS236"/>
      <c r="AT236"/>
      <c r="AU236"/>
      <c r="AV236"/>
      <c r="AW236"/>
      <c r="AX236"/>
      <c r="AY236"/>
      <c r="AZ236"/>
      <c r="BA236"/>
    </row>
    <row r="237" spans="1:53">
      <c r="A237"/>
      <c r="B237"/>
      <c r="C237"/>
      <c r="D237"/>
      <c r="E237"/>
      <c r="F237" s="396"/>
      <c r="G237"/>
      <c r="AR237"/>
      <c r="AS237"/>
      <c r="AT237"/>
      <c r="AU237"/>
      <c r="AV237"/>
      <c r="AW237"/>
      <c r="AX237"/>
      <c r="AY237"/>
      <c r="AZ237"/>
      <c r="BA237"/>
    </row>
    <row r="238" spans="1:53">
      <c r="A238"/>
      <c r="B238"/>
      <c r="C238"/>
      <c r="D238"/>
      <c r="E238"/>
      <c r="F238" s="396"/>
      <c r="G238"/>
      <c r="AR238"/>
      <c r="AS238"/>
      <c r="AT238"/>
      <c r="AU238"/>
      <c r="AV238"/>
      <c r="AW238"/>
      <c r="AX238"/>
      <c r="AY238"/>
      <c r="AZ238"/>
      <c r="BA238"/>
    </row>
    <row r="239" spans="1:53">
      <c r="A239"/>
      <c r="B239"/>
      <c r="C239"/>
      <c r="D239"/>
      <c r="E239"/>
      <c r="F239" s="396"/>
      <c r="G239"/>
      <c r="AR239"/>
      <c r="AS239"/>
      <c r="AT239"/>
      <c r="AU239"/>
      <c r="AV239"/>
      <c r="AW239"/>
      <c r="AX239"/>
      <c r="AY239"/>
      <c r="AZ239"/>
      <c r="BA239"/>
    </row>
    <row r="240" spans="1:53">
      <c r="A240"/>
      <c r="B240"/>
      <c r="C240"/>
      <c r="D240"/>
      <c r="E240"/>
      <c r="F240" s="396"/>
      <c r="G240"/>
      <c r="AR240"/>
      <c r="AS240"/>
      <c r="AT240"/>
      <c r="AU240"/>
      <c r="AV240"/>
      <c r="AW240"/>
      <c r="AX240"/>
      <c r="AY240"/>
      <c r="AZ240"/>
      <c r="BA240"/>
    </row>
    <row r="241" spans="1:53">
      <c r="A241"/>
      <c r="B241"/>
      <c r="C241"/>
      <c r="D241"/>
      <c r="E241"/>
      <c r="F241" s="396"/>
      <c r="G241"/>
      <c r="AR241"/>
      <c r="AS241"/>
      <c r="AT241"/>
      <c r="AU241"/>
      <c r="AV241"/>
      <c r="AW241"/>
      <c r="AX241"/>
      <c r="AY241"/>
      <c r="AZ241"/>
      <c r="BA241"/>
    </row>
    <row r="242" spans="1:53">
      <c r="A242"/>
      <c r="B242"/>
      <c r="C242"/>
      <c r="D242"/>
      <c r="E242"/>
      <c r="F242" s="396"/>
      <c r="G242"/>
      <c r="AR242"/>
      <c r="AS242"/>
      <c r="AT242"/>
      <c r="AU242"/>
      <c r="AV242"/>
      <c r="AW242"/>
      <c r="AX242"/>
      <c r="AY242"/>
      <c r="AZ242"/>
      <c r="BA242"/>
    </row>
    <row r="243" spans="1:53">
      <c r="A243"/>
      <c r="B243"/>
      <c r="C243"/>
      <c r="D243"/>
      <c r="E243"/>
      <c r="F243" s="396"/>
      <c r="G243"/>
      <c r="AR243"/>
      <c r="AS243"/>
      <c r="AT243"/>
      <c r="AU243"/>
      <c r="AV243"/>
      <c r="AW243"/>
      <c r="AX243"/>
      <c r="AY243"/>
      <c r="AZ243"/>
      <c r="BA243"/>
    </row>
    <row r="244" spans="1:53">
      <c r="A244"/>
      <c r="B244"/>
      <c r="C244"/>
      <c r="D244"/>
      <c r="E244"/>
      <c r="F244" s="396"/>
      <c r="G244"/>
      <c r="AR244"/>
      <c r="AS244"/>
      <c r="AT244"/>
      <c r="AU244"/>
      <c r="AV244"/>
      <c r="AW244"/>
      <c r="AX244"/>
      <c r="AY244"/>
      <c r="AZ244"/>
      <c r="BA244"/>
    </row>
    <row r="245" spans="1:53">
      <c r="A245"/>
      <c r="B245"/>
      <c r="C245"/>
      <c r="D245"/>
      <c r="E245"/>
      <c r="F245" s="396"/>
      <c r="G245"/>
      <c r="AR245"/>
      <c r="AS245"/>
      <c r="AT245"/>
      <c r="AU245"/>
      <c r="AV245"/>
      <c r="AW245"/>
      <c r="AX245"/>
      <c r="AY245"/>
      <c r="AZ245"/>
      <c r="BA245"/>
    </row>
    <row r="246" spans="1:53">
      <c r="A246"/>
      <c r="B246"/>
      <c r="C246"/>
      <c r="D246"/>
      <c r="E246"/>
      <c r="F246" s="396"/>
      <c r="G246"/>
      <c r="AR246"/>
      <c r="AS246"/>
      <c r="AT246"/>
      <c r="AU246"/>
      <c r="AV246"/>
      <c r="AW246"/>
      <c r="AX246"/>
      <c r="AY246"/>
      <c r="AZ246"/>
      <c r="BA246"/>
    </row>
    <row r="247" spans="1:53">
      <c r="A247"/>
      <c r="B247"/>
      <c r="C247"/>
      <c r="D247"/>
      <c r="E247"/>
      <c r="F247" s="396"/>
      <c r="G247"/>
      <c r="AR247"/>
      <c r="AS247"/>
      <c r="AT247"/>
      <c r="AU247"/>
      <c r="AV247"/>
      <c r="AW247"/>
      <c r="AX247"/>
      <c r="AY247"/>
      <c r="AZ247"/>
      <c r="BA247"/>
    </row>
    <row r="248" spans="1:53">
      <c r="A248"/>
      <c r="B248"/>
      <c r="C248"/>
      <c r="D248"/>
      <c r="E248"/>
      <c r="F248" s="396"/>
      <c r="G248"/>
      <c r="AR248"/>
      <c r="AS248"/>
      <c r="AT248"/>
      <c r="AU248"/>
      <c r="AV248"/>
      <c r="AW248"/>
      <c r="AX248"/>
      <c r="AY248"/>
      <c r="AZ248"/>
      <c r="BA248"/>
    </row>
    <row r="249" spans="1:53">
      <c r="A249"/>
      <c r="B249"/>
      <c r="C249"/>
      <c r="D249"/>
      <c r="E249"/>
      <c r="F249" s="396"/>
      <c r="G249"/>
      <c r="AR249"/>
      <c r="AS249"/>
      <c r="AT249"/>
      <c r="AU249"/>
      <c r="AV249"/>
      <c r="AW249"/>
      <c r="AX249"/>
      <c r="AY249"/>
      <c r="AZ249"/>
      <c r="BA249"/>
    </row>
    <row r="250" spans="1:53">
      <c r="A250"/>
      <c r="B250"/>
      <c r="C250"/>
      <c r="D250"/>
      <c r="E250"/>
      <c r="F250" s="396"/>
      <c r="G250"/>
      <c r="AR250"/>
      <c r="AS250"/>
      <c r="AT250"/>
      <c r="AU250"/>
      <c r="AV250"/>
      <c r="AW250"/>
      <c r="AX250"/>
      <c r="AY250"/>
      <c r="AZ250"/>
      <c r="BA250"/>
    </row>
    <row r="251" spans="1:53">
      <c r="A251"/>
      <c r="B251"/>
      <c r="C251"/>
      <c r="D251"/>
      <c r="E251"/>
      <c r="F251" s="396"/>
      <c r="G251"/>
      <c r="AR251"/>
      <c r="AS251"/>
      <c r="AT251"/>
      <c r="AU251"/>
      <c r="AV251"/>
      <c r="AW251"/>
      <c r="AX251"/>
      <c r="AY251"/>
      <c r="AZ251"/>
      <c r="BA251"/>
    </row>
    <row r="252" spans="1:53">
      <c r="A252"/>
      <c r="B252"/>
      <c r="C252"/>
      <c r="D252"/>
      <c r="E252"/>
      <c r="F252" s="396"/>
      <c r="G252"/>
      <c r="AR252"/>
      <c r="AS252"/>
      <c r="AT252"/>
      <c r="AU252"/>
      <c r="AV252"/>
      <c r="AW252"/>
      <c r="AX252"/>
      <c r="AY252"/>
      <c r="AZ252"/>
      <c r="BA252"/>
    </row>
    <row r="253" spans="1:53">
      <c r="A253"/>
      <c r="B253"/>
      <c r="C253"/>
      <c r="D253"/>
      <c r="E253"/>
      <c r="F253" s="396"/>
      <c r="G253"/>
      <c r="AR253"/>
      <c r="AS253"/>
      <c r="AT253"/>
      <c r="AU253"/>
      <c r="AV253"/>
      <c r="AW253"/>
      <c r="AX253"/>
      <c r="AY253"/>
      <c r="AZ253"/>
      <c r="BA253"/>
    </row>
    <row r="254" spans="1:53">
      <c r="A254"/>
      <c r="B254"/>
      <c r="C254"/>
      <c r="D254"/>
      <c r="E254"/>
      <c r="F254" s="396"/>
      <c r="G254"/>
      <c r="AR254"/>
      <c r="AS254"/>
      <c r="AT254"/>
      <c r="AU254"/>
      <c r="AV254"/>
      <c r="AW254"/>
      <c r="AX254"/>
      <c r="AY254"/>
      <c r="AZ254"/>
      <c r="BA254"/>
    </row>
    <row r="255" spans="1:53">
      <c r="A255"/>
      <c r="B255"/>
      <c r="C255"/>
      <c r="D255"/>
      <c r="E255"/>
      <c r="F255" s="396"/>
      <c r="G255"/>
      <c r="AR255"/>
      <c r="AS255"/>
      <c r="AT255"/>
      <c r="AU255"/>
      <c r="AV255"/>
      <c r="AW255"/>
      <c r="AX255"/>
      <c r="AY255"/>
      <c r="AZ255"/>
      <c r="BA255"/>
    </row>
    <row r="256" spans="1:53">
      <c r="A256"/>
      <c r="B256"/>
      <c r="C256"/>
      <c r="D256"/>
      <c r="E256"/>
      <c r="F256" s="396"/>
      <c r="G256"/>
      <c r="AR256"/>
      <c r="AS256"/>
      <c r="AT256"/>
      <c r="AU256"/>
      <c r="AV256"/>
      <c r="AW256"/>
      <c r="AX256"/>
      <c r="AY256"/>
      <c r="AZ256"/>
      <c r="BA256"/>
    </row>
    <row r="257" spans="1:53">
      <c r="A257"/>
      <c r="B257"/>
      <c r="C257"/>
      <c r="D257"/>
      <c r="E257"/>
      <c r="F257" s="396"/>
      <c r="G257"/>
      <c r="AR257"/>
      <c r="AS257"/>
      <c r="AT257"/>
      <c r="AU257"/>
      <c r="AV257"/>
      <c r="AW257"/>
      <c r="AX257"/>
      <c r="AY257"/>
      <c r="AZ257"/>
      <c r="BA257"/>
    </row>
    <row r="258" spans="1:53">
      <c r="A258"/>
      <c r="B258"/>
      <c r="C258"/>
      <c r="D258"/>
      <c r="E258"/>
      <c r="F258" s="396"/>
      <c r="G258"/>
      <c r="AR258"/>
      <c r="AS258"/>
      <c r="AT258"/>
      <c r="AU258"/>
      <c r="AV258"/>
      <c r="AW258"/>
      <c r="AX258"/>
      <c r="AY258"/>
      <c r="AZ258"/>
      <c r="BA258"/>
    </row>
    <row r="259" spans="1:53">
      <c r="A259"/>
      <c r="B259"/>
      <c r="C259"/>
      <c r="D259"/>
      <c r="E259"/>
      <c r="F259" s="396"/>
      <c r="G259"/>
      <c r="AR259"/>
      <c r="AS259"/>
      <c r="AT259"/>
      <c r="AU259"/>
      <c r="AV259"/>
      <c r="AW259"/>
      <c r="AX259"/>
      <c r="AY259"/>
      <c r="AZ259"/>
      <c r="BA259"/>
    </row>
    <row r="260" spans="1:53">
      <c r="A260"/>
      <c r="B260"/>
      <c r="C260"/>
      <c r="D260"/>
      <c r="E260"/>
      <c r="F260" s="396"/>
      <c r="G260"/>
      <c r="AR260"/>
      <c r="AS260"/>
      <c r="AT260"/>
      <c r="AU260"/>
      <c r="AV260"/>
      <c r="AW260"/>
      <c r="AX260"/>
      <c r="AY260"/>
      <c r="AZ260"/>
      <c r="BA260"/>
    </row>
    <row r="261" spans="1:53">
      <c r="A261"/>
      <c r="B261"/>
      <c r="C261"/>
      <c r="D261"/>
      <c r="E261"/>
      <c r="F261" s="396"/>
      <c r="G261"/>
      <c r="AR261"/>
      <c r="AS261"/>
      <c r="AT261"/>
      <c r="AU261"/>
      <c r="AV261"/>
      <c r="AW261"/>
      <c r="AX261"/>
      <c r="AY261"/>
      <c r="AZ261"/>
      <c r="BA261"/>
    </row>
    <row r="262" spans="1:53">
      <c r="A262"/>
      <c r="B262"/>
      <c r="C262"/>
      <c r="D262"/>
      <c r="E262"/>
      <c r="F262" s="396"/>
      <c r="G262"/>
      <c r="AR262"/>
      <c r="AS262"/>
      <c r="AT262"/>
      <c r="AU262"/>
      <c r="AV262"/>
      <c r="AW262"/>
      <c r="AX262"/>
      <c r="AY262"/>
      <c r="AZ262"/>
      <c r="BA262"/>
    </row>
    <row r="263" spans="1:53">
      <c r="A263"/>
      <c r="B263"/>
      <c r="C263"/>
      <c r="D263"/>
      <c r="E263"/>
      <c r="F263" s="396"/>
      <c r="G263"/>
      <c r="AR263"/>
      <c r="AS263"/>
      <c r="AT263"/>
      <c r="AU263"/>
      <c r="AV263"/>
      <c r="AW263"/>
      <c r="AX263"/>
      <c r="AY263"/>
      <c r="AZ263"/>
      <c r="BA263"/>
    </row>
    <row r="264" spans="1:53">
      <c r="A264"/>
      <c r="B264"/>
      <c r="C264"/>
      <c r="D264"/>
      <c r="E264"/>
      <c r="F264" s="396"/>
      <c r="G264"/>
      <c r="AR264"/>
      <c r="AS264"/>
      <c r="AT264"/>
      <c r="AU264"/>
      <c r="AV264"/>
      <c r="AW264"/>
      <c r="AX264"/>
      <c r="AY264"/>
      <c r="AZ264"/>
      <c r="BA264"/>
    </row>
    <row r="265" spans="1:53">
      <c r="A265"/>
      <c r="B265"/>
      <c r="C265"/>
      <c r="D265"/>
      <c r="E265"/>
      <c r="F265" s="396"/>
      <c r="G265"/>
      <c r="AR265"/>
      <c r="AS265"/>
      <c r="AT265"/>
      <c r="AU265"/>
      <c r="AV265"/>
      <c r="AW265"/>
      <c r="AX265"/>
      <c r="AY265"/>
      <c r="AZ265"/>
      <c r="BA265"/>
    </row>
    <row r="266" spans="1:53">
      <c r="A266"/>
      <c r="B266"/>
      <c r="C266"/>
      <c r="D266"/>
      <c r="E266"/>
      <c r="F266" s="396"/>
      <c r="G266"/>
      <c r="AR266"/>
      <c r="AS266"/>
      <c r="AT266"/>
      <c r="AU266"/>
      <c r="AV266"/>
      <c r="AW266"/>
      <c r="AX266"/>
      <c r="AY266"/>
      <c r="AZ266"/>
      <c r="BA266"/>
    </row>
    <row r="267" spans="1:53">
      <c r="A267"/>
      <c r="B267"/>
      <c r="C267"/>
      <c r="D267"/>
      <c r="E267"/>
      <c r="F267" s="396"/>
      <c r="G267"/>
      <c r="AR267"/>
      <c r="AS267"/>
      <c r="AT267"/>
      <c r="AU267"/>
      <c r="AV267"/>
      <c r="AW267"/>
      <c r="AX267"/>
      <c r="AY267"/>
      <c r="AZ267"/>
      <c r="BA267"/>
    </row>
    <row r="268" spans="1:53">
      <c r="A268"/>
      <c r="B268"/>
      <c r="C268"/>
      <c r="D268"/>
      <c r="E268"/>
      <c r="F268" s="396"/>
      <c r="G268"/>
      <c r="AR268"/>
      <c r="AS268"/>
      <c r="AT268"/>
      <c r="AU268"/>
      <c r="AV268"/>
      <c r="AW268"/>
      <c r="AX268"/>
      <c r="AY268"/>
      <c r="AZ268"/>
      <c r="BA268"/>
    </row>
    <row r="269" spans="1:53">
      <c r="A269"/>
      <c r="B269"/>
      <c r="C269"/>
      <c r="D269"/>
      <c r="E269"/>
      <c r="F269" s="396"/>
      <c r="G269"/>
      <c r="AR269"/>
      <c r="AS269"/>
      <c r="AT269"/>
      <c r="AU269"/>
      <c r="AV269"/>
      <c r="AW269"/>
      <c r="AX269"/>
      <c r="AY269"/>
      <c r="AZ269"/>
      <c r="BA269"/>
    </row>
    <row r="270" spans="1:53">
      <c r="A270"/>
      <c r="B270"/>
      <c r="C270"/>
      <c r="D270"/>
      <c r="E270"/>
      <c r="F270" s="396"/>
      <c r="G270"/>
      <c r="AR270"/>
      <c r="AS270"/>
      <c r="AT270"/>
      <c r="AU270"/>
      <c r="AV270"/>
      <c r="AW270"/>
      <c r="AX270"/>
      <c r="AY270"/>
      <c r="AZ270"/>
      <c r="BA270"/>
    </row>
    <row r="271" spans="1:53">
      <c r="A271"/>
      <c r="B271"/>
      <c r="C271"/>
      <c r="D271"/>
      <c r="E271"/>
      <c r="F271" s="396"/>
      <c r="G271"/>
      <c r="AR271"/>
      <c r="AS271"/>
      <c r="AT271"/>
      <c r="AU271"/>
      <c r="AV271"/>
      <c r="AW271"/>
      <c r="AX271"/>
      <c r="AY271"/>
      <c r="AZ271"/>
      <c r="BA271"/>
    </row>
    <row r="272" spans="1:53">
      <c r="A272"/>
      <c r="B272"/>
      <c r="C272"/>
      <c r="D272"/>
      <c r="E272"/>
      <c r="F272" s="396"/>
      <c r="G272"/>
      <c r="AR272"/>
      <c r="AS272"/>
      <c r="AT272"/>
      <c r="AU272"/>
      <c r="AV272"/>
      <c r="AW272"/>
      <c r="AX272"/>
      <c r="AY272"/>
      <c r="AZ272"/>
      <c r="BA272"/>
    </row>
    <row r="273" spans="1:53">
      <c r="A273"/>
      <c r="B273"/>
      <c r="C273"/>
      <c r="D273"/>
      <c r="E273"/>
      <c r="F273" s="396"/>
      <c r="G273"/>
      <c r="AR273"/>
      <c r="AS273"/>
      <c r="AT273"/>
      <c r="AU273"/>
      <c r="AV273"/>
      <c r="AW273"/>
      <c r="AX273"/>
      <c r="AY273"/>
      <c r="AZ273"/>
      <c r="BA273"/>
    </row>
    <row r="274" spans="1:53">
      <c r="A274"/>
      <c r="B274"/>
      <c r="C274"/>
      <c r="D274"/>
      <c r="E274"/>
      <c r="F274" s="396"/>
      <c r="G274"/>
      <c r="AR274"/>
      <c r="AS274"/>
      <c r="AT274"/>
      <c r="AU274"/>
      <c r="AV274"/>
      <c r="AW274"/>
      <c r="AX274"/>
      <c r="AY274"/>
      <c r="AZ274"/>
      <c r="BA274"/>
    </row>
    <row r="275" spans="1:53">
      <c r="A275"/>
      <c r="B275"/>
      <c r="C275"/>
      <c r="D275"/>
      <c r="E275"/>
      <c r="F275" s="396"/>
      <c r="G275"/>
      <c r="AR275"/>
      <c r="AS275"/>
      <c r="AT275"/>
      <c r="AU275"/>
      <c r="AV275"/>
      <c r="AW275"/>
      <c r="AX275"/>
      <c r="AY275"/>
      <c r="AZ275"/>
      <c r="BA275"/>
    </row>
    <row r="276" spans="1:53">
      <c r="A276"/>
      <c r="B276"/>
      <c r="C276"/>
      <c r="D276"/>
      <c r="E276"/>
      <c r="F276" s="396"/>
      <c r="G276"/>
      <c r="AR276"/>
      <c r="AS276"/>
      <c r="AT276"/>
      <c r="AU276"/>
      <c r="AV276"/>
      <c r="AW276"/>
      <c r="AX276"/>
      <c r="AY276"/>
      <c r="AZ276"/>
      <c r="BA276"/>
    </row>
    <row r="277" spans="1:53">
      <c r="A277"/>
      <c r="B277"/>
      <c r="C277"/>
      <c r="D277"/>
      <c r="E277"/>
      <c r="F277" s="396"/>
      <c r="G277"/>
      <c r="AR277"/>
      <c r="AS277"/>
      <c r="AT277"/>
      <c r="AU277"/>
      <c r="AV277"/>
      <c r="AW277"/>
      <c r="AX277"/>
      <c r="AY277"/>
      <c r="AZ277"/>
      <c r="BA277"/>
    </row>
    <row r="278" spans="1:53">
      <c r="A278"/>
      <c r="B278"/>
      <c r="C278"/>
      <c r="D278"/>
      <c r="E278"/>
      <c r="F278" s="396"/>
      <c r="G278"/>
      <c r="AR278"/>
      <c r="AS278"/>
      <c r="AT278"/>
      <c r="AU278"/>
      <c r="AV278"/>
      <c r="AW278"/>
      <c r="AX278"/>
      <c r="AY278"/>
      <c r="AZ278"/>
      <c r="BA278"/>
    </row>
    <row r="279" spans="1:53">
      <c r="A279"/>
      <c r="B279"/>
      <c r="C279"/>
      <c r="D279"/>
      <c r="E279"/>
      <c r="F279" s="396"/>
      <c r="G279"/>
      <c r="AR279"/>
      <c r="AS279"/>
      <c r="AT279"/>
      <c r="AU279"/>
      <c r="AV279"/>
      <c r="AW279"/>
      <c r="AX279"/>
      <c r="AY279"/>
      <c r="AZ279"/>
      <c r="BA279"/>
    </row>
    <row r="280" spans="1:53">
      <c r="A280"/>
      <c r="B280"/>
      <c r="C280"/>
      <c r="D280"/>
      <c r="E280"/>
      <c r="F280" s="396"/>
      <c r="G280"/>
      <c r="AR280"/>
      <c r="AS280"/>
      <c r="AT280"/>
      <c r="AU280"/>
      <c r="AV280"/>
      <c r="AW280"/>
      <c r="AX280"/>
      <c r="AY280"/>
      <c r="AZ280"/>
      <c r="BA280"/>
    </row>
    <row r="281" spans="1:53">
      <c r="A281"/>
      <c r="B281"/>
      <c r="C281"/>
      <c r="D281"/>
      <c r="E281"/>
      <c r="F281" s="396"/>
      <c r="G281"/>
      <c r="AR281"/>
      <c r="AS281"/>
      <c r="AT281"/>
      <c r="AU281"/>
      <c r="AV281"/>
      <c r="AW281"/>
      <c r="AX281"/>
      <c r="AY281"/>
      <c r="AZ281"/>
      <c r="BA281"/>
    </row>
    <row r="282" spans="1:53">
      <c r="A282"/>
      <c r="B282"/>
      <c r="C282"/>
      <c r="D282"/>
      <c r="E282"/>
      <c r="F282" s="396"/>
      <c r="G282"/>
      <c r="AR282"/>
      <c r="AS282"/>
      <c r="AT282"/>
      <c r="AU282"/>
      <c r="AV282"/>
      <c r="AW282"/>
      <c r="AX282"/>
      <c r="AY282"/>
      <c r="AZ282"/>
      <c r="BA282"/>
    </row>
    <row r="283" spans="1:53">
      <c r="A283"/>
      <c r="B283"/>
      <c r="C283"/>
      <c r="D283"/>
      <c r="E283"/>
      <c r="F283" s="396"/>
      <c r="G283"/>
      <c r="AR283"/>
      <c r="AS283"/>
      <c r="AT283"/>
      <c r="AU283"/>
      <c r="AV283"/>
      <c r="AW283"/>
      <c r="AX283"/>
      <c r="AY283"/>
      <c r="AZ283"/>
      <c r="BA283"/>
    </row>
    <row r="284" spans="1:53">
      <c r="A284"/>
      <c r="B284"/>
      <c r="C284"/>
      <c r="D284"/>
      <c r="E284"/>
      <c r="F284" s="396"/>
      <c r="G284"/>
      <c r="AR284"/>
      <c r="AS284"/>
      <c r="AT284"/>
      <c r="AU284"/>
      <c r="AV284"/>
      <c r="AW284"/>
      <c r="AX284"/>
      <c r="AY284"/>
      <c r="AZ284"/>
      <c r="BA284"/>
    </row>
    <row r="285" spans="1:53">
      <c r="A285"/>
      <c r="B285"/>
      <c r="C285"/>
      <c r="D285"/>
      <c r="E285"/>
      <c r="F285" s="396"/>
      <c r="G285"/>
      <c r="AR285"/>
      <c r="AS285"/>
      <c r="AT285"/>
      <c r="AU285"/>
      <c r="AV285"/>
      <c r="AW285"/>
      <c r="AX285"/>
      <c r="AY285"/>
      <c r="AZ285"/>
      <c r="BA285"/>
    </row>
    <row r="286" spans="1:53">
      <c r="A286"/>
      <c r="B286"/>
      <c r="C286"/>
      <c r="D286"/>
      <c r="E286"/>
      <c r="F286" s="396"/>
      <c r="G286"/>
      <c r="AR286"/>
      <c r="AS286"/>
      <c r="AT286"/>
      <c r="AU286"/>
      <c r="AV286"/>
      <c r="AW286"/>
      <c r="AX286"/>
      <c r="AY286"/>
      <c r="AZ286"/>
      <c r="BA286"/>
    </row>
    <row r="287" spans="1:53">
      <c r="A287"/>
      <c r="B287"/>
      <c r="C287"/>
      <c r="D287"/>
      <c r="E287"/>
      <c r="F287" s="396"/>
      <c r="G287"/>
      <c r="AR287"/>
      <c r="AS287"/>
      <c r="AT287"/>
      <c r="AU287"/>
      <c r="AV287"/>
      <c r="AW287"/>
      <c r="AX287"/>
      <c r="AY287"/>
      <c r="AZ287"/>
      <c r="BA287"/>
    </row>
    <row r="288" spans="1:53">
      <c r="A288"/>
      <c r="B288"/>
      <c r="C288"/>
      <c r="D288"/>
      <c r="E288"/>
      <c r="F288" s="396"/>
      <c r="G288"/>
      <c r="AR288"/>
      <c r="AS288"/>
      <c r="AT288"/>
      <c r="AU288"/>
      <c r="AV288"/>
      <c r="AW288"/>
      <c r="AX288"/>
      <c r="AY288"/>
      <c r="AZ288"/>
      <c r="BA288"/>
    </row>
    <row r="289" spans="1:53">
      <c r="A289"/>
      <c r="B289"/>
      <c r="C289"/>
      <c r="D289"/>
      <c r="E289"/>
      <c r="F289" s="396"/>
      <c r="G289"/>
      <c r="AR289"/>
      <c r="AS289"/>
      <c r="AT289"/>
      <c r="AU289"/>
      <c r="AV289"/>
      <c r="AW289"/>
      <c r="AX289"/>
      <c r="AY289"/>
      <c r="AZ289"/>
      <c r="BA289"/>
    </row>
    <row r="290" spans="1:53">
      <c r="A290"/>
      <c r="B290"/>
      <c r="C290"/>
      <c r="D290"/>
      <c r="E290"/>
      <c r="F290" s="396"/>
      <c r="G290"/>
      <c r="AR290"/>
      <c r="AS290"/>
      <c r="AT290"/>
      <c r="AU290"/>
      <c r="AV290"/>
      <c r="AW290"/>
      <c r="AX290"/>
      <c r="AY290"/>
      <c r="AZ290"/>
      <c r="BA290"/>
    </row>
    <row r="291" spans="1:53">
      <c r="A291"/>
      <c r="B291"/>
      <c r="C291"/>
      <c r="D291"/>
      <c r="E291"/>
      <c r="F291" s="396"/>
      <c r="G291"/>
      <c r="AR291"/>
      <c r="AS291"/>
      <c r="AT291"/>
      <c r="AU291"/>
      <c r="AV291"/>
      <c r="AW291"/>
      <c r="AX291"/>
      <c r="AY291"/>
      <c r="AZ291"/>
      <c r="BA291"/>
    </row>
    <row r="292" spans="1:53">
      <c r="A292"/>
      <c r="B292"/>
      <c r="C292"/>
      <c r="D292"/>
      <c r="E292"/>
      <c r="F292" s="396"/>
      <c r="G292"/>
      <c r="AR292"/>
      <c r="AS292"/>
      <c r="AT292"/>
      <c r="AU292"/>
      <c r="AV292"/>
      <c r="AW292"/>
      <c r="AX292"/>
      <c r="AY292"/>
      <c r="AZ292"/>
      <c r="BA292"/>
    </row>
    <row r="293" spans="1:53">
      <c r="A293"/>
      <c r="B293"/>
      <c r="C293"/>
      <c r="D293"/>
      <c r="E293"/>
      <c r="F293" s="396"/>
      <c r="G293"/>
      <c r="AR293"/>
      <c r="AS293"/>
      <c r="AT293"/>
      <c r="AU293"/>
      <c r="AV293"/>
      <c r="AW293"/>
      <c r="AX293"/>
      <c r="AY293"/>
      <c r="AZ293"/>
      <c r="BA293"/>
    </row>
    <row r="294" spans="1:53">
      <c r="A294"/>
      <c r="B294"/>
      <c r="C294"/>
      <c r="D294"/>
      <c r="E294"/>
      <c r="F294" s="396"/>
      <c r="G294"/>
      <c r="AR294"/>
      <c r="AS294"/>
      <c r="AT294"/>
      <c r="AU294"/>
      <c r="AV294"/>
      <c r="AW294"/>
      <c r="AX294"/>
      <c r="AY294"/>
      <c r="AZ294"/>
      <c r="BA294"/>
    </row>
    <row r="295" spans="1:53">
      <c r="A295"/>
      <c r="B295"/>
      <c r="C295"/>
      <c r="D295"/>
      <c r="E295"/>
      <c r="F295" s="396"/>
      <c r="G295"/>
      <c r="AR295"/>
      <c r="AS295"/>
      <c r="AT295"/>
      <c r="AU295"/>
      <c r="AV295"/>
      <c r="AW295"/>
      <c r="AX295"/>
      <c r="AY295"/>
      <c r="AZ295"/>
      <c r="BA295"/>
    </row>
    <row r="296" spans="1:53">
      <c r="A296"/>
      <c r="B296"/>
      <c r="C296"/>
      <c r="D296"/>
      <c r="E296"/>
      <c r="F296" s="396"/>
      <c r="G296"/>
      <c r="AR296"/>
      <c r="AS296"/>
      <c r="AT296"/>
      <c r="AU296"/>
      <c r="AV296"/>
      <c r="AW296"/>
      <c r="AX296"/>
      <c r="AY296"/>
      <c r="AZ296"/>
      <c r="BA296"/>
    </row>
    <row r="297" spans="1:53">
      <c r="A297"/>
      <c r="B297"/>
      <c r="C297"/>
      <c r="D297"/>
      <c r="E297"/>
      <c r="F297" s="396"/>
      <c r="G297"/>
      <c r="AR297"/>
      <c r="AS297"/>
      <c r="AT297"/>
      <c r="AU297"/>
      <c r="AV297"/>
      <c r="AW297"/>
      <c r="AX297"/>
      <c r="AY297"/>
      <c r="AZ297"/>
      <c r="BA297"/>
    </row>
    <row r="298" spans="1:53">
      <c r="A298"/>
      <c r="B298"/>
      <c r="C298"/>
      <c r="D298"/>
      <c r="E298"/>
      <c r="F298" s="396"/>
      <c r="G298"/>
      <c r="AR298"/>
      <c r="AS298"/>
      <c r="AT298"/>
      <c r="AU298"/>
      <c r="AV298"/>
      <c r="AW298"/>
      <c r="AX298"/>
      <c r="AY298"/>
      <c r="AZ298"/>
      <c r="BA298"/>
    </row>
    <row r="299" spans="1:53">
      <c r="A299"/>
      <c r="B299"/>
      <c r="C299"/>
      <c r="D299"/>
      <c r="E299"/>
      <c r="F299" s="396"/>
      <c r="G299"/>
      <c r="AR299"/>
      <c r="AS299"/>
      <c r="AT299"/>
      <c r="AU299"/>
      <c r="AV299"/>
      <c r="AW299"/>
      <c r="AX299"/>
      <c r="AY299"/>
      <c r="AZ299"/>
      <c r="BA299"/>
    </row>
    <row r="300" spans="1:53">
      <c r="A300"/>
      <c r="B300"/>
      <c r="C300"/>
      <c r="D300"/>
      <c r="E300"/>
      <c r="F300" s="396"/>
      <c r="G300"/>
      <c r="AR300"/>
      <c r="AS300"/>
      <c r="AT300"/>
      <c r="AU300"/>
      <c r="AV300"/>
      <c r="AW300"/>
      <c r="AX300"/>
      <c r="AY300"/>
      <c r="AZ300"/>
      <c r="BA300"/>
    </row>
    <row r="301" spans="1:53">
      <c r="A301"/>
      <c r="B301"/>
      <c r="C301"/>
      <c r="D301"/>
      <c r="E301"/>
      <c r="F301" s="396"/>
      <c r="G301"/>
      <c r="AR301"/>
      <c r="AS301"/>
      <c r="AT301"/>
      <c r="AU301"/>
      <c r="AV301"/>
      <c r="AW301"/>
      <c r="AX301"/>
      <c r="AY301"/>
      <c r="AZ301"/>
      <c r="BA301"/>
    </row>
    <row r="302" spans="1:53">
      <c r="A302"/>
      <c r="B302"/>
      <c r="C302"/>
      <c r="D302"/>
      <c r="E302"/>
      <c r="F302" s="396"/>
      <c r="G302"/>
      <c r="AR302"/>
      <c r="AS302"/>
      <c r="AT302"/>
      <c r="AU302"/>
      <c r="AV302"/>
      <c r="AW302"/>
      <c r="AX302"/>
      <c r="AY302"/>
      <c r="AZ302"/>
      <c r="BA302"/>
    </row>
    <row r="303" spans="1:53">
      <c r="A303"/>
      <c r="B303"/>
      <c r="C303"/>
      <c r="D303"/>
      <c r="E303"/>
      <c r="F303" s="396"/>
      <c r="G303"/>
      <c r="AR303"/>
      <c r="AS303"/>
      <c r="AT303"/>
      <c r="AU303"/>
      <c r="AV303"/>
      <c r="AW303"/>
      <c r="AX303"/>
      <c r="AY303"/>
      <c r="AZ303"/>
      <c r="BA303"/>
    </row>
    <row r="304" spans="1:53">
      <c r="A304"/>
      <c r="B304"/>
      <c r="C304"/>
      <c r="D304"/>
      <c r="E304"/>
      <c r="F304" s="396"/>
      <c r="G304"/>
      <c r="AR304"/>
      <c r="AS304"/>
      <c r="AT304"/>
      <c r="AU304"/>
      <c r="AV304"/>
      <c r="AW304"/>
      <c r="AX304"/>
      <c r="AY304"/>
      <c r="AZ304"/>
      <c r="BA304"/>
    </row>
    <row r="305" spans="1:53">
      <c r="A305"/>
      <c r="B305"/>
      <c r="C305"/>
      <c r="D305"/>
      <c r="E305"/>
      <c r="F305" s="396"/>
      <c r="G305"/>
      <c r="AR305"/>
      <c r="AS305"/>
      <c r="AT305"/>
      <c r="AU305"/>
      <c r="AV305"/>
      <c r="AW305"/>
      <c r="AX305"/>
      <c r="AY305"/>
      <c r="AZ305"/>
      <c r="BA305"/>
    </row>
    <row r="306" spans="1:53">
      <c r="A306"/>
      <c r="B306"/>
      <c r="C306"/>
      <c r="D306"/>
      <c r="E306"/>
      <c r="F306" s="396"/>
      <c r="G306"/>
      <c r="AR306"/>
      <c r="AS306"/>
      <c r="AT306"/>
      <c r="AU306"/>
      <c r="AV306"/>
      <c r="AW306"/>
      <c r="AX306"/>
      <c r="AY306"/>
      <c r="AZ306"/>
      <c r="BA306"/>
    </row>
    <row r="307" spans="1:53">
      <c r="A307"/>
      <c r="B307"/>
      <c r="C307"/>
      <c r="D307"/>
      <c r="E307"/>
      <c r="F307" s="396"/>
      <c r="G307"/>
      <c r="AR307"/>
      <c r="AS307"/>
      <c r="AT307"/>
      <c r="AU307"/>
      <c r="AV307"/>
      <c r="AW307"/>
      <c r="AX307"/>
      <c r="AY307"/>
      <c r="AZ307"/>
      <c r="BA307"/>
    </row>
    <row r="308" spans="1:53">
      <c r="A308"/>
      <c r="B308"/>
      <c r="C308"/>
      <c r="D308"/>
      <c r="E308"/>
      <c r="F308" s="396"/>
      <c r="G308"/>
      <c r="AR308"/>
      <c r="AS308"/>
      <c r="AT308"/>
      <c r="AU308"/>
      <c r="AV308"/>
      <c r="AW308"/>
      <c r="AX308"/>
      <c r="AY308"/>
      <c r="AZ308"/>
      <c r="BA308"/>
    </row>
    <row r="309" spans="1:53">
      <c r="A309"/>
      <c r="B309"/>
      <c r="C309"/>
      <c r="D309"/>
      <c r="E309"/>
      <c r="F309" s="396"/>
      <c r="G309"/>
      <c r="AR309"/>
      <c r="AS309"/>
      <c r="AT309"/>
      <c r="AU309"/>
      <c r="AV309"/>
      <c r="AW309"/>
      <c r="AX309"/>
      <c r="AY309"/>
      <c r="AZ309"/>
      <c r="BA309"/>
    </row>
    <row r="310" spans="1:53">
      <c r="A310"/>
      <c r="B310"/>
      <c r="C310"/>
      <c r="D310"/>
      <c r="E310"/>
      <c r="F310" s="396"/>
      <c r="G310"/>
      <c r="AR310"/>
      <c r="AS310"/>
      <c r="AT310"/>
      <c r="AU310"/>
      <c r="AV310"/>
      <c r="AW310"/>
      <c r="AX310"/>
      <c r="AY310"/>
      <c r="AZ310"/>
      <c r="BA310"/>
    </row>
    <row r="311" spans="1:53">
      <c r="A311"/>
      <c r="B311"/>
      <c r="C311"/>
      <c r="D311"/>
      <c r="E311"/>
      <c r="F311" s="396"/>
      <c r="G311"/>
      <c r="AR311"/>
      <c r="AS311"/>
      <c r="AT311"/>
      <c r="AU311"/>
      <c r="AV311"/>
      <c r="AW311"/>
      <c r="AX311"/>
      <c r="AY311"/>
      <c r="AZ311"/>
      <c r="BA311"/>
    </row>
    <row r="312" spans="1:53">
      <c r="A312"/>
      <c r="B312"/>
      <c r="C312"/>
      <c r="D312"/>
      <c r="E312"/>
      <c r="F312" s="396"/>
      <c r="G312"/>
      <c r="AR312"/>
      <c r="AS312"/>
      <c r="AT312"/>
      <c r="AU312"/>
      <c r="AV312"/>
      <c r="AW312"/>
      <c r="AX312"/>
      <c r="AY312"/>
      <c r="AZ312"/>
      <c r="BA312"/>
    </row>
    <row r="313" spans="1:53">
      <c r="A313"/>
      <c r="B313"/>
      <c r="C313"/>
      <c r="D313"/>
      <c r="E313"/>
      <c r="F313" s="396"/>
      <c r="G313"/>
      <c r="AR313"/>
      <c r="AS313"/>
      <c r="AT313"/>
      <c r="AU313"/>
      <c r="AV313"/>
      <c r="AW313"/>
      <c r="AX313"/>
      <c r="AY313"/>
      <c r="AZ313"/>
      <c r="BA313"/>
    </row>
    <row r="314" spans="1:53">
      <c r="A314"/>
      <c r="B314"/>
      <c r="C314"/>
      <c r="D314"/>
      <c r="E314"/>
      <c r="F314" s="396"/>
      <c r="G314"/>
      <c r="AR314"/>
      <c r="AS314"/>
      <c r="AT314"/>
      <c r="AU314"/>
      <c r="AV314"/>
      <c r="AW314"/>
      <c r="AX314"/>
      <c r="AY314"/>
      <c r="AZ314"/>
      <c r="BA314"/>
    </row>
    <row r="315" spans="1:53">
      <c r="A315"/>
      <c r="B315"/>
      <c r="C315"/>
      <c r="D315"/>
      <c r="E315"/>
      <c r="F315" s="396"/>
      <c r="G315"/>
      <c r="AR315"/>
      <c r="AS315"/>
      <c r="AT315"/>
      <c r="AU315"/>
      <c r="AV315"/>
      <c r="AW315"/>
      <c r="AX315"/>
      <c r="AY315"/>
      <c r="AZ315"/>
      <c r="BA315"/>
    </row>
    <row r="316" spans="1:53">
      <c r="A316"/>
      <c r="B316"/>
      <c r="C316"/>
      <c r="D316"/>
      <c r="E316"/>
      <c r="F316" s="396"/>
      <c r="G316"/>
      <c r="AR316"/>
      <c r="AS316"/>
      <c r="AT316"/>
      <c r="AU316"/>
      <c r="AV316"/>
      <c r="AW316"/>
      <c r="AX316"/>
      <c r="AY316"/>
      <c r="AZ316"/>
      <c r="BA316"/>
    </row>
    <row r="317" spans="1:53">
      <c r="A317"/>
      <c r="B317"/>
      <c r="C317"/>
      <c r="D317"/>
      <c r="E317"/>
      <c r="F317" s="396"/>
      <c r="G317"/>
      <c r="AR317"/>
      <c r="AS317"/>
      <c r="AT317"/>
      <c r="AU317"/>
      <c r="AV317"/>
      <c r="AW317"/>
      <c r="AX317"/>
      <c r="AY317"/>
      <c r="AZ317"/>
      <c r="BA317"/>
    </row>
    <row r="318" spans="1:53">
      <c r="A318"/>
      <c r="B318"/>
      <c r="C318"/>
      <c r="D318"/>
      <c r="E318"/>
      <c r="F318" s="396"/>
      <c r="G318"/>
      <c r="AR318"/>
      <c r="AS318"/>
      <c r="AT318"/>
      <c r="AU318"/>
      <c r="AV318"/>
      <c r="AW318"/>
      <c r="AX318"/>
      <c r="AY318"/>
      <c r="AZ318"/>
      <c r="BA318"/>
    </row>
    <row r="319" spans="1:53">
      <c r="A319"/>
      <c r="B319"/>
      <c r="C319"/>
      <c r="D319"/>
      <c r="E319"/>
      <c r="F319" s="396"/>
      <c r="G319"/>
      <c r="AR319"/>
      <c r="AS319"/>
      <c r="AT319"/>
      <c r="AU319"/>
      <c r="AV319"/>
      <c r="AW319"/>
      <c r="AX319"/>
      <c r="AY319"/>
      <c r="AZ319"/>
      <c r="BA319"/>
    </row>
    <row r="320" spans="1:53">
      <c r="A320"/>
      <c r="B320"/>
      <c r="C320"/>
      <c r="D320"/>
      <c r="E320"/>
      <c r="F320" s="396"/>
      <c r="G320"/>
      <c r="AR320"/>
      <c r="AS320"/>
      <c r="AT320"/>
      <c r="AU320"/>
      <c r="AV320"/>
      <c r="AW320"/>
      <c r="AX320"/>
      <c r="AY320"/>
      <c r="AZ320"/>
      <c r="BA320"/>
    </row>
    <row r="321" spans="1:53">
      <c r="A321"/>
      <c r="B321"/>
      <c r="C321"/>
      <c r="D321"/>
      <c r="E321"/>
      <c r="F321" s="396"/>
      <c r="G321"/>
      <c r="AR321"/>
      <c r="AS321"/>
      <c r="AT321"/>
      <c r="AU321"/>
      <c r="AV321"/>
      <c r="AW321"/>
      <c r="AX321"/>
      <c r="AY321"/>
      <c r="AZ321"/>
      <c r="BA321"/>
    </row>
    <row r="322" spans="1:53">
      <c r="A322"/>
      <c r="B322"/>
      <c r="C322"/>
      <c r="D322"/>
      <c r="E322"/>
      <c r="F322" s="396"/>
      <c r="G322"/>
      <c r="AR322"/>
      <c r="AS322"/>
      <c r="AT322"/>
      <c r="AU322"/>
      <c r="AV322"/>
      <c r="AW322"/>
      <c r="AX322"/>
      <c r="AY322"/>
      <c r="AZ322"/>
      <c r="BA322"/>
    </row>
    <row r="323" spans="1:53">
      <c r="A323"/>
      <c r="B323"/>
      <c r="C323"/>
      <c r="D323"/>
      <c r="E323"/>
      <c r="F323" s="396"/>
      <c r="G323"/>
      <c r="AR323"/>
      <c r="AS323"/>
      <c r="AT323"/>
      <c r="AU323"/>
      <c r="AV323"/>
      <c r="AW323"/>
      <c r="AX323"/>
      <c r="AY323"/>
      <c r="AZ323"/>
      <c r="BA323"/>
    </row>
    <row r="324" spans="1:53">
      <c r="A324"/>
      <c r="B324"/>
      <c r="C324"/>
      <c r="D324"/>
      <c r="E324"/>
      <c r="F324" s="396"/>
      <c r="G324"/>
      <c r="AR324"/>
      <c r="AS324"/>
      <c r="AT324"/>
      <c r="AU324"/>
      <c r="AV324"/>
      <c r="AW324"/>
      <c r="AX324"/>
      <c r="AY324"/>
      <c r="AZ324"/>
      <c r="BA324"/>
    </row>
    <row r="325" spans="1:53">
      <c r="A325"/>
      <c r="B325"/>
      <c r="C325"/>
      <c r="D325"/>
      <c r="E325"/>
      <c r="F325" s="396"/>
      <c r="G325"/>
      <c r="AR325"/>
      <c r="AS325"/>
      <c r="AT325"/>
      <c r="AU325"/>
      <c r="AV325"/>
      <c r="AW325"/>
      <c r="AX325"/>
      <c r="AY325"/>
      <c r="AZ325"/>
      <c r="BA325"/>
    </row>
    <row r="326" spans="1:53">
      <c r="A326"/>
      <c r="B326"/>
      <c r="C326"/>
      <c r="D326"/>
      <c r="E326"/>
      <c r="F326" s="396"/>
      <c r="G326"/>
      <c r="AR326"/>
      <c r="AS326"/>
      <c r="AT326"/>
      <c r="AU326"/>
      <c r="AV326"/>
      <c r="AW326"/>
      <c r="AX326"/>
      <c r="AY326"/>
      <c r="AZ326"/>
      <c r="BA326"/>
    </row>
    <row r="327" spans="1:53">
      <c r="A327"/>
      <c r="B327"/>
      <c r="C327"/>
      <c r="D327"/>
      <c r="E327"/>
      <c r="F327" s="396"/>
      <c r="G327"/>
      <c r="AR327"/>
      <c r="AS327"/>
      <c r="AT327"/>
      <c r="AU327"/>
      <c r="AV327"/>
      <c r="AW327"/>
      <c r="AX327"/>
      <c r="AY327"/>
      <c r="AZ327"/>
      <c r="BA327"/>
    </row>
    <row r="328" spans="1:53">
      <c r="A328"/>
      <c r="B328"/>
      <c r="C328"/>
      <c r="D328"/>
      <c r="E328"/>
      <c r="F328" s="396"/>
      <c r="G328"/>
      <c r="AR328"/>
      <c r="AS328"/>
      <c r="AT328"/>
      <c r="AU328"/>
      <c r="AV328"/>
      <c r="AW328"/>
      <c r="AX328"/>
      <c r="AY328"/>
      <c r="AZ328"/>
      <c r="BA328"/>
    </row>
    <row r="329" spans="1:53">
      <c r="A329"/>
      <c r="B329"/>
      <c r="C329"/>
      <c r="D329"/>
      <c r="E329"/>
      <c r="F329" s="396"/>
      <c r="G329"/>
      <c r="AR329"/>
      <c r="AS329"/>
      <c r="AT329"/>
      <c r="AU329"/>
      <c r="AV329"/>
      <c r="AW329"/>
      <c r="AX329"/>
      <c r="AY329"/>
      <c r="AZ329"/>
      <c r="BA329"/>
    </row>
    <row r="330" spans="1:53">
      <c r="A330"/>
      <c r="B330"/>
      <c r="C330"/>
      <c r="D330"/>
      <c r="E330"/>
      <c r="F330" s="396"/>
      <c r="G330"/>
      <c r="AR330"/>
      <c r="AS330"/>
      <c r="AT330"/>
      <c r="AU330"/>
      <c r="AV330"/>
      <c r="AW330"/>
      <c r="AX330"/>
      <c r="AY330"/>
      <c r="AZ330"/>
      <c r="BA330"/>
    </row>
    <row r="331" spans="1:53">
      <c r="A331"/>
      <c r="B331"/>
      <c r="C331"/>
      <c r="D331"/>
      <c r="E331"/>
      <c r="F331" s="396"/>
      <c r="G331"/>
      <c r="AR331"/>
      <c r="AS331"/>
      <c r="AT331"/>
      <c r="AU331"/>
      <c r="AV331"/>
      <c r="AW331"/>
      <c r="AX331"/>
      <c r="AY331"/>
      <c r="AZ331"/>
      <c r="BA331"/>
    </row>
    <row r="332" spans="1:53">
      <c r="A332"/>
      <c r="B332"/>
      <c r="C332"/>
      <c r="D332"/>
      <c r="E332"/>
      <c r="F332" s="396"/>
      <c r="G332"/>
      <c r="AR332"/>
      <c r="AS332"/>
      <c r="AT332"/>
      <c r="AU332"/>
      <c r="AV332"/>
      <c r="AW332"/>
      <c r="AX332"/>
      <c r="AY332"/>
      <c r="AZ332"/>
      <c r="BA332"/>
    </row>
    <row r="333" spans="1:53">
      <c r="A333"/>
      <c r="B333"/>
      <c r="C333"/>
      <c r="D333"/>
      <c r="E333"/>
      <c r="F333" s="396"/>
      <c r="G333"/>
      <c r="AR333"/>
      <c r="AS333"/>
      <c r="AT333"/>
      <c r="AU333"/>
      <c r="AV333"/>
      <c r="AW333"/>
      <c r="AX333"/>
      <c r="AY333"/>
      <c r="AZ333"/>
      <c r="BA333"/>
    </row>
    <row r="334" spans="1:53">
      <c r="A334"/>
      <c r="B334"/>
      <c r="C334"/>
      <c r="D334"/>
      <c r="E334"/>
      <c r="F334" s="396"/>
      <c r="G334"/>
      <c r="AR334"/>
      <c r="AS334"/>
      <c r="AT334"/>
      <c r="AU334"/>
      <c r="AV334"/>
      <c r="AW334"/>
      <c r="AX334"/>
      <c r="AY334"/>
      <c r="AZ334"/>
      <c r="BA334"/>
    </row>
    <row r="335" spans="1:53">
      <c r="A335"/>
      <c r="B335"/>
      <c r="C335"/>
      <c r="D335"/>
      <c r="E335"/>
      <c r="F335" s="396"/>
      <c r="G335"/>
      <c r="AR335"/>
      <c r="AS335"/>
      <c r="AT335"/>
      <c r="AU335"/>
      <c r="AV335"/>
      <c r="AW335"/>
      <c r="AX335"/>
      <c r="AY335"/>
      <c r="AZ335"/>
      <c r="BA335"/>
    </row>
    <row r="336" spans="1:53">
      <c r="A336"/>
      <c r="B336"/>
      <c r="C336"/>
      <c r="D336"/>
      <c r="E336"/>
      <c r="F336" s="396"/>
      <c r="G336"/>
      <c r="AR336"/>
      <c r="AS336"/>
      <c r="AT336"/>
      <c r="AU336"/>
      <c r="AV336"/>
      <c r="AW336"/>
      <c r="AX336"/>
      <c r="AY336"/>
      <c r="AZ336"/>
      <c r="BA336"/>
    </row>
    <row r="337" spans="1:53">
      <c r="A337"/>
      <c r="B337"/>
      <c r="C337"/>
      <c r="D337"/>
      <c r="E337"/>
      <c r="F337" s="396"/>
      <c r="G337"/>
      <c r="AR337"/>
      <c r="AS337"/>
      <c r="AT337"/>
      <c r="AU337"/>
      <c r="AV337"/>
      <c r="AW337"/>
      <c r="AX337"/>
      <c r="AY337"/>
      <c r="AZ337"/>
      <c r="BA337"/>
    </row>
    <row r="338" spans="1:53">
      <c r="A338"/>
      <c r="B338"/>
      <c r="C338"/>
      <c r="D338"/>
      <c r="E338"/>
      <c r="F338" s="396"/>
      <c r="G338"/>
      <c r="AR338"/>
      <c r="AS338"/>
      <c r="AT338"/>
      <c r="AU338"/>
      <c r="AV338"/>
      <c r="AW338"/>
      <c r="AX338"/>
      <c r="AY338"/>
      <c r="AZ338"/>
      <c r="BA338"/>
    </row>
    <row r="339" spans="1:53">
      <c r="A339"/>
      <c r="B339"/>
      <c r="C339"/>
      <c r="D339"/>
      <c r="E339"/>
      <c r="F339" s="396"/>
      <c r="G339"/>
      <c r="AR339"/>
      <c r="AS339"/>
      <c r="AT339"/>
      <c r="AU339"/>
      <c r="AV339"/>
      <c r="AW339"/>
      <c r="AX339"/>
      <c r="AY339"/>
      <c r="AZ339"/>
      <c r="BA339"/>
    </row>
    <row r="340" spans="1:53">
      <c r="A340"/>
      <c r="B340"/>
      <c r="C340"/>
      <c r="D340"/>
      <c r="E340"/>
      <c r="F340" s="396"/>
      <c r="G340"/>
      <c r="AR340"/>
      <c r="AS340"/>
      <c r="AT340"/>
      <c r="AU340"/>
      <c r="AV340"/>
      <c r="AW340"/>
      <c r="AX340"/>
      <c r="AY340"/>
      <c r="AZ340"/>
      <c r="BA340"/>
    </row>
    <row r="341" spans="1:53">
      <c r="A341"/>
      <c r="B341"/>
      <c r="C341"/>
      <c r="D341"/>
      <c r="E341"/>
      <c r="F341" s="396"/>
      <c r="G341"/>
      <c r="AR341"/>
      <c r="AS341"/>
      <c r="AT341"/>
      <c r="AU341"/>
      <c r="AV341"/>
      <c r="AW341"/>
      <c r="AX341"/>
      <c r="AY341"/>
      <c r="AZ341"/>
      <c r="BA341"/>
    </row>
    <row r="342" spans="1:53">
      <c r="A342"/>
      <c r="B342"/>
      <c r="C342"/>
      <c r="D342"/>
      <c r="E342"/>
      <c r="F342" s="396"/>
      <c r="G342"/>
      <c r="AR342"/>
      <c r="AS342"/>
      <c r="AT342"/>
      <c r="AU342"/>
      <c r="AV342"/>
      <c r="AW342"/>
      <c r="AX342"/>
      <c r="AY342"/>
      <c r="AZ342"/>
      <c r="BA342"/>
    </row>
    <row r="343" spans="1:53">
      <c r="A343"/>
      <c r="B343"/>
      <c r="C343"/>
      <c r="D343"/>
      <c r="E343"/>
      <c r="F343" s="396"/>
      <c r="G343"/>
      <c r="AR343"/>
      <c r="AS343"/>
      <c r="AT343"/>
      <c r="AU343"/>
      <c r="AV343"/>
      <c r="AW343"/>
      <c r="AX343"/>
      <c r="AY343"/>
      <c r="AZ343"/>
      <c r="BA343"/>
    </row>
    <row r="344" spans="1:53">
      <c r="A344"/>
      <c r="B344"/>
      <c r="C344"/>
      <c r="D344"/>
      <c r="E344"/>
      <c r="F344" s="396"/>
      <c r="G344"/>
      <c r="AR344"/>
      <c r="AS344"/>
      <c r="AT344"/>
      <c r="AU344"/>
      <c r="AV344"/>
      <c r="AW344"/>
      <c r="AX344"/>
      <c r="AY344"/>
      <c r="AZ344"/>
      <c r="BA344"/>
    </row>
    <row r="345" spans="1:53">
      <c r="A345"/>
      <c r="B345"/>
      <c r="C345"/>
      <c r="D345"/>
      <c r="E345"/>
      <c r="F345" s="396"/>
      <c r="G345"/>
      <c r="AR345"/>
      <c r="AS345"/>
      <c r="AT345"/>
      <c r="AU345"/>
      <c r="AV345"/>
      <c r="AW345"/>
      <c r="AX345"/>
      <c r="AY345"/>
      <c r="AZ345"/>
      <c r="BA345"/>
    </row>
    <row r="346" spans="1:53">
      <c r="A346"/>
      <c r="B346"/>
      <c r="C346"/>
      <c r="D346"/>
      <c r="E346"/>
      <c r="F346" s="396"/>
      <c r="G346"/>
      <c r="AR346"/>
      <c r="AS346"/>
      <c r="AT346"/>
      <c r="AU346"/>
      <c r="AV346"/>
      <c r="AW346"/>
      <c r="AX346"/>
      <c r="AY346"/>
      <c r="AZ346"/>
      <c r="BA346"/>
    </row>
    <row r="347" spans="1:53">
      <c r="A347"/>
      <c r="B347"/>
      <c r="C347"/>
      <c r="D347"/>
      <c r="E347"/>
      <c r="F347" s="396"/>
      <c r="G347"/>
      <c r="AR347"/>
      <c r="AS347"/>
      <c r="AT347"/>
      <c r="AU347"/>
      <c r="AV347"/>
      <c r="AW347"/>
      <c r="AX347"/>
      <c r="AY347"/>
      <c r="AZ347"/>
      <c r="BA347"/>
    </row>
    <row r="348" spans="1:53">
      <c r="A348"/>
      <c r="B348"/>
      <c r="C348"/>
      <c r="D348"/>
      <c r="E348"/>
      <c r="F348" s="396"/>
      <c r="G348"/>
      <c r="AR348"/>
      <c r="AS348"/>
      <c r="AT348"/>
      <c r="AU348"/>
      <c r="AV348"/>
      <c r="AW348"/>
      <c r="AX348"/>
      <c r="AY348"/>
      <c r="AZ348"/>
      <c r="BA348"/>
    </row>
    <row r="349" spans="1:53">
      <c r="A349"/>
      <c r="B349"/>
      <c r="C349"/>
      <c r="D349"/>
      <c r="E349"/>
      <c r="F349" s="396"/>
      <c r="G349"/>
      <c r="AR349"/>
      <c r="AS349"/>
      <c r="AT349"/>
      <c r="AU349"/>
      <c r="AV349"/>
      <c r="AW349"/>
      <c r="AX349"/>
      <c r="AY349"/>
      <c r="AZ349"/>
      <c r="BA349"/>
    </row>
    <row r="350" spans="1:53">
      <c r="A350"/>
      <c r="B350"/>
      <c r="C350"/>
      <c r="D350"/>
      <c r="E350"/>
      <c r="F350" s="396"/>
      <c r="G350"/>
      <c r="AR350"/>
      <c r="AS350"/>
      <c r="AT350"/>
      <c r="AU350"/>
      <c r="AV350"/>
      <c r="AW350"/>
      <c r="AX350"/>
      <c r="AY350"/>
      <c r="AZ350"/>
      <c r="BA350"/>
    </row>
    <row r="351" spans="1:53">
      <c r="A351"/>
      <c r="B351"/>
      <c r="C351"/>
      <c r="D351"/>
      <c r="E351"/>
      <c r="F351" s="396"/>
      <c r="G351"/>
      <c r="AR351"/>
      <c r="AS351"/>
      <c r="AT351"/>
      <c r="AU351"/>
      <c r="AV351"/>
      <c r="AW351"/>
      <c r="AX351"/>
      <c r="AY351"/>
      <c r="AZ351"/>
      <c r="BA351"/>
    </row>
    <row r="352" spans="1:53">
      <c r="A352"/>
      <c r="B352"/>
      <c r="C352"/>
      <c r="D352"/>
      <c r="E352"/>
      <c r="F352" s="396"/>
      <c r="G352"/>
      <c r="AR352"/>
      <c r="AS352"/>
      <c r="AT352"/>
      <c r="AU352"/>
      <c r="AV352"/>
      <c r="AW352"/>
      <c r="AX352"/>
      <c r="AY352"/>
      <c r="AZ352"/>
      <c r="BA352"/>
    </row>
    <row r="353" spans="1:53">
      <c r="A353"/>
      <c r="B353"/>
      <c r="C353"/>
      <c r="D353"/>
      <c r="E353"/>
      <c r="F353" s="396"/>
      <c r="G353"/>
      <c r="AR353"/>
      <c r="AS353"/>
      <c r="AT353"/>
      <c r="AU353"/>
      <c r="AV353"/>
      <c r="AW353"/>
      <c r="AX353"/>
      <c r="AY353"/>
      <c r="AZ353"/>
      <c r="BA353"/>
    </row>
    <row r="354" spans="1:53">
      <c r="A354"/>
      <c r="B354"/>
      <c r="C354"/>
      <c r="D354"/>
      <c r="E354"/>
      <c r="F354" s="396"/>
      <c r="G354"/>
      <c r="AR354"/>
      <c r="AS354"/>
      <c r="AT354"/>
      <c r="AU354"/>
      <c r="AV354"/>
      <c r="AW354"/>
      <c r="AX354"/>
      <c r="AY354"/>
      <c r="AZ354"/>
      <c r="BA354"/>
    </row>
    <row r="355" spans="1:53">
      <c r="A355"/>
      <c r="B355"/>
      <c r="C355"/>
      <c r="D355"/>
      <c r="E355"/>
      <c r="F355" s="396"/>
      <c r="G355"/>
      <c r="AR355"/>
      <c r="AS355"/>
      <c r="AT355"/>
      <c r="AU355"/>
      <c r="AV355"/>
      <c r="AW355"/>
      <c r="AX355"/>
      <c r="AY355"/>
      <c r="AZ355"/>
      <c r="BA355"/>
    </row>
    <row r="356" spans="1:53">
      <c r="A356"/>
      <c r="B356"/>
      <c r="C356"/>
      <c r="D356"/>
      <c r="E356"/>
      <c r="F356" s="396"/>
      <c r="G356"/>
      <c r="AR356"/>
      <c r="AS356"/>
      <c r="AT356"/>
      <c r="AU356"/>
      <c r="AV356"/>
      <c r="AW356"/>
      <c r="AX356"/>
      <c r="AY356"/>
      <c r="AZ356"/>
      <c r="BA356"/>
    </row>
    <row r="357" spans="1:53">
      <c r="A357"/>
      <c r="B357"/>
      <c r="C357"/>
      <c r="D357"/>
      <c r="E357"/>
      <c r="F357" s="396"/>
      <c r="G357"/>
      <c r="AR357"/>
      <c r="AS357"/>
      <c r="AT357"/>
      <c r="AU357"/>
      <c r="AV357"/>
      <c r="AW357"/>
      <c r="AX357"/>
      <c r="AY357"/>
      <c r="AZ357"/>
      <c r="BA357"/>
    </row>
    <row r="358" spans="1:53">
      <c r="A358"/>
      <c r="B358"/>
      <c r="C358"/>
      <c r="D358"/>
      <c r="E358"/>
      <c r="F358" s="396"/>
      <c r="G358"/>
      <c r="AR358"/>
      <c r="AS358"/>
      <c r="AT358"/>
      <c r="AU358"/>
      <c r="AV358"/>
      <c r="AW358"/>
      <c r="AX358"/>
      <c r="AY358"/>
      <c r="AZ358"/>
      <c r="BA358"/>
    </row>
    <row r="359" spans="1:53">
      <c r="A359"/>
      <c r="B359"/>
      <c r="C359"/>
      <c r="D359"/>
      <c r="E359"/>
      <c r="F359" s="396"/>
      <c r="G359"/>
      <c r="AR359"/>
      <c r="AS359"/>
      <c r="AT359"/>
      <c r="AU359"/>
      <c r="AV359"/>
      <c r="AW359"/>
      <c r="AX359"/>
      <c r="AY359"/>
      <c r="AZ359"/>
      <c r="BA359"/>
    </row>
    <row r="360" spans="1:53">
      <c r="A360"/>
      <c r="B360"/>
      <c r="C360"/>
      <c r="D360"/>
      <c r="E360"/>
      <c r="F360" s="396"/>
      <c r="G360"/>
      <c r="AR360"/>
      <c r="AS360"/>
      <c r="AT360"/>
      <c r="AU360"/>
      <c r="AV360"/>
      <c r="AW360"/>
      <c r="AX360"/>
      <c r="AY360"/>
      <c r="AZ360"/>
      <c r="BA360"/>
    </row>
    <row r="361" spans="1:53">
      <c r="A361"/>
      <c r="B361"/>
      <c r="C361"/>
      <c r="D361"/>
      <c r="E361"/>
      <c r="F361" s="396"/>
      <c r="G361"/>
      <c r="AR361"/>
      <c r="AS361"/>
      <c r="AT361"/>
      <c r="AU361"/>
      <c r="AV361"/>
      <c r="AW361"/>
      <c r="AX361"/>
      <c r="AY361"/>
      <c r="AZ361"/>
      <c r="BA361"/>
    </row>
    <row r="362" spans="1:53">
      <c r="A362"/>
      <c r="B362"/>
      <c r="C362"/>
      <c r="D362"/>
      <c r="E362"/>
      <c r="F362" s="396"/>
      <c r="G362"/>
      <c r="AR362"/>
      <c r="AS362"/>
      <c r="AT362"/>
      <c r="AU362"/>
      <c r="AV362"/>
      <c r="AW362"/>
      <c r="AX362"/>
      <c r="AY362"/>
      <c r="AZ362"/>
      <c r="BA362"/>
    </row>
    <row r="363" spans="1:53">
      <c r="A363"/>
      <c r="B363"/>
      <c r="C363"/>
      <c r="D363"/>
      <c r="E363"/>
      <c r="F363" s="396"/>
      <c r="G363"/>
      <c r="AR363"/>
      <c r="AS363"/>
      <c r="AT363"/>
      <c r="AU363"/>
      <c r="AV363"/>
      <c r="AW363"/>
      <c r="AX363"/>
      <c r="AY363"/>
      <c r="AZ363"/>
      <c r="BA363"/>
    </row>
    <row r="364" spans="1:53">
      <c r="A364"/>
      <c r="B364"/>
      <c r="C364"/>
      <c r="D364"/>
      <c r="E364"/>
      <c r="F364" s="396"/>
      <c r="G364"/>
      <c r="AR364"/>
      <c r="AS364"/>
      <c r="AT364"/>
      <c r="AU364"/>
      <c r="AV364"/>
      <c r="AW364"/>
      <c r="AX364"/>
      <c r="AY364"/>
      <c r="AZ364"/>
      <c r="BA364"/>
    </row>
    <row r="365" spans="1:53">
      <c r="A365"/>
      <c r="B365"/>
      <c r="C365"/>
      <c r="D365"/>
      <c r="E365"/>
      <c r="F365" s="396"/>
      <c r="G365"/>
      <c r="AR365"/>
      <c r="AS365"/>
      <c r="AT365"/>
      <c r="AU365"/>
      <c r="AV365"/>
      <c r="AW365"/>
      <c r="AX365"/>
      <c r="AY365"/>
      <c r="AZ365"/>
      <c r="BA365"/>
    </row>
    <row r="366" spans="1:53">
      <c r="A366"/>
      <c r="B366"/>
      <c r="C366"/>
      <c r="D366"/>
      <c r="E366"/>
      <c r="F366" s="396"/>
      <c r="G366"/>
      <c r="AR366"/>
      <c r="AS366"/>
      <c r="AT366"/>
      <c r="AU366"/>
      <c r="AV366"/>
      <c r="AW366"/>
      <c r="AX366"/>
      <c r="AY366"/>
      <c r="AZ366"/>
      <c r="BA366"/>
    </row>
    <row r="367" spans="1:53">
      <c r="A367"/>
      <c r="B367"/>
      <c r="C367"/>
      <c r="D367"/>
      <c r="E367"/>
      <c r="F367" s="396"/>
      <c r="G367"/>
      <c r="AR367"/>
      <c r="AS367"/>
      <c r="AT367"/>
      <c r="AU367"/>
      <c r="AV367"/>
      <c r="AW367"/>
      <c r="AX367"/>
      <c r="AY367"/>
      <c r="AZ367"/>
      <c r="BA367"/>
    </row>
    <row r="368" spans="1:53">
      <c r="A368"/>
      <c r="B368"/>
      <c r="C368"/>
      <c r="D368"/>
      <c r="E368"/>
      <c r="F368" s="396"/>
      <c r="G368"/>
      <c r="AR368"/>
      <c r="AS368"/>
      <c r="AT368"/>
      <c r="AU368"/>
      <c r="AV368"/>
      <c r="AW368"/>
      <c r="AX368"/>
      <c r="AY368"/>
      <c r="AZ368"/>
      <c r="BA368"/>
    </row>
    <row r="369" spans="1:53">
      <c r="A369"/>
      <c r="B369"/>
      <c r="C369"/>
      <c r="D369"/>
      <c r="E369"/>
      <c r="F369" s="396"/>
      <c r="G369"/>
      <c r="AR369"/>
      <c r="AS369"/>
      <c r="AT369"/>
      <c r="AU369"/>
      <c r="AV369"/>
      <c r="AW369"/>
      <c r="AX369"/>
      <c r="AY369"/>
      <c r="AZ369"/>
      <c r="BA369"/>
    </row>
    <row r="370" spans="1:53">
      <c r="A370"/>
      <c r="B370"/>
      <c r="C370"/>
      <c r="D370"/>
      <c r="E370"/>
      <c r="F370" s="396"/>
      <c r="G370"/>
      <c r="AR370"/>
      <c r="AS370"/>
      <c r="AT370"/>
      <c r="AU370"/>
      <c r="AV370"/>
      <c r="AW370"/>
      <c r="AX370"/>
      <c r="AY370"/>
      <c r="AZ370"/>
      <c r="BA370"/>
    </row>
    <row r="371" spans="1:53">
      <c r="A371"/>
      <c r="B371"/>
      <c r="C371"/>
      <c r="D371"/>
      <c r="E371"/>
      <c r="F371" s="396"/>
      <c r="G371"/>
      <c r="AR371"/>
      <c r="AS371"/>
      <c r="AT371"/>
      <c r="AU371"/>
      <c r="AV371"/>
      <c r="AW371"/>
      <c r="AX371"/>
      <c r="AY371"/>
      <c r="AZ371"/>
      <c r="BA371"/>
    </row>
    <row r="372" spans="1:53">
      <c r="A372"/>
      <c r="B372"/>
      <c r="C372"/>
      <c r="D372"/>
      <c r="E372"/>
      <c r="F372" s="396"/>
      <c r="G372"/>
      <c r="AR372"/>
      <c r="AS372"/>
      <c r="AT372"/>
      <c r="AU372"/>
      <c r="AV372"/>
      <c r="AW372"/>
      <c r="AX372"/>
      <c r="AY372"/>
      <c r="AZ372"/>
      <c r="BA372"/>
    </row>
    <row r="373" spans="1:53">
      <c r="A373"/>
      <c r="B373"/>
      <c r="C373"/>
      <c r="D373"/>
      <c r="E373"/>
      <c r="F373" s="396"/>
      <c r="G373"/>
      <c r="AR373"/>
      <c r="AS373"/>
      <c r="AT373"/>
      <c r="AU373"/>
      <c r="AV373"/>
      <c r="AW373"/>
      <c r="AX373"/>
      <c r="AY373"/>
      <c r="AZ373"/>
      <c r="BA373"/>
    </row>
    <row r="374" spans="1:53">
      <c r="A374"/>
      <c r="B374"/>
      <c r="C374"/>
      <c r="D374"/>
      <c r="E374"/>
      <c r="F374" s="396"/>
      <c r="G374"/>
      <c r="AR374"/>
      <c r="AS374"/>
      <c r="AT374"/>
      <c r="AU374"/>
      <c r="AV374"/>
      <c r="AW374"/>
      <c r="AX374"/>
      <c r="AY374"/>
      <c r="AZ374"/>
      <c r="BA374"/>
    </row>
    <row r="375" spans="1:53">
      <c r="A375"/>
      <c r="B375"/>
      <c r="C375"/>
      <c r="D375"/>
      <c r="E375"/>
      <c r="F375" s="396"/>
      <c r="G375"/>
      <c r="AR375"/>
      <c r="AS375"/>
      <c r="AT375"/>
      <c r="AU375"/>
      <c r="AV375"/>
      <c r="AW375"/>
      <c r="AX375"/>
      <c r="AY375"/>
      <c r="AZ375"/>
      <c r="BA375"/>
    </row>
    <row r="376" spans="1:53">
      <c r="A376"/>
      <c r="B376"/>
      <c r="C376"/>
      <c r="D376"/>
      <c r="E376"/>
      <c r="F376" s="396"/>
      <c r="G376"/>
      <c r="AR376"/>
      <c r="AS376"/>
      <c r="AT376"/>
      <c r="AU376"/>
      <c r="AV376"/>
      <c r="AW376"/>
      <c r="AX376"/>
      <c r="AY376"/>
      <c r="AZ376"/>
      <c r="BA376"/>
    </row>
    <row r="377" spans="1:53">
      <c r="A377"/>
      <c r="B377"/>
      <c r="C377"/>
      <c r="D377"/>
      <c r="E377"/>
      <c r="F377" s="396"/>
      <c r="G377"/>
      <c r="AR377"/>
      <c r="AS377"/>
      <c r="AT377"/>
      <c r="AU377"/>
      <c r="AV377"/>
      <c r="AW377"/>
      <c r="AX377"/>
      <c r="AY377"/>
      <c r="AZ377"/>
      <c r="BA377"/>
    </row>
    <row r="378" spans="1:53">
      <c r="A378"/>
      <c r="B378"/>
      <c r="C378"/>
      <c r="D378"/>
      <c r="E378"/>
      <c r="F378" s="396"/>
      <c r="G378"/>
      <c r="AR378"/>
      <c r="AS378"/>
      <c r="AT378"/>
      <c r="AU378"/>
      <c r="AV378"/>
      <c r="AW378"/>
      <c r="AX378"/>
      <c r="AY378"/>
      <c r="AZ378"/>
      <c r="BA378"/>
    </row>
    <row r="379" spans="1:53">
      <c r="A379"/>
      <c r="B379"/>
      <c r="C379"/>
      <c r="D379"/>
      <c r="E379"/>
      <c r="F379" s="396"/>
      <c r="G379"/>
      <c r="AR379"/>
      <c r="AS379"/>
      <c r="AT379"/>
      <c r="AU379"/>
      <c r="AV379"/>
      <c r="AW379"/>
      <c r="AX379"/>
      <c r="AY379"/>
      <c r="AZ379"/>
      <c r="BA379"/>
    </row>
    <row r="380" spans="1:53">
      <c r="A380"/>
      <c r="B380"/>
      <c r="C380"/>
      <c r="D380"/>
      <c r="E380"/>
      <c r="F380" s="396"/>
      <c r="G380"/>
      <c r="AR380"/>
      <c r="AS380"/>
      <c r="AT380"/>
      <c r="AU380"/>
      <c r="AV380"/>
      <c r="AW380"/>
      <c r="AX380"/>
      <c r="AY380"/>
      <c r="AZ380"/>
      <c r="BA380"/>
    </row>
    <row r="381" spans="1:53">
      <c r="A381"/>
      <c r="B381"/>
      <c r="C381"/>
      <c r="D381"/>
      <c r="E381"/>
      <c r="F381" s="396"/>
      <c r="G381"/>
      <c r="AR381"/>
      <c r="AS381"/>
      <c r="AT381"/>
      <c r="AU381"/>
      <c r="AV381"/>
      <c r="AW381"/>
      <c r="AX381"/>
      <c r="AY381"/>
      <c r="AZ381"/>
      <c r="BA381"/>
    </row>
    <row r="382" spans="1:53">
      <c r="A382"/>
      <c r="B382"/>
      <c r="C382"/>
      <c r="D382"/>
      <c r="E382"/>
      <c r="F382" s="396"/>
      <c r="G382"/>
      <c r="AR382"/>
      <c r="AS382"/>
      <c r="AT382"/>
      <c r="AU382"/>
      <c r="AV382"/>
      <c r="AW382"/>
      <c r="AX382"/>
      <c r="AY382"/>
      <c r="AZ382"/>
      <c r="BA382"/>
    </row>
    <row r="383" spans="1:53">
      <c r="A383"/>
      <c r="B383"/>
      <c r="C383"/>
      <c r="D383"/>
      <c r="E383"/>
      <c r="F383" s="396"/>
      <c r="G383"/>
      <c r="AR383"/>
      <c r="AS383"/>
      <c r="AT383"/>
      <c r="AU383"/>
      <c r="AV383"/>
      <c r="AW383"/>
      <c r="AX383"/>
      <c r="AY383"/>
      <c r="AZ383"/>
      <c r="BA383"/>
    </row>
    <row r="384" spans="1:53">
      <c r="A384"/>
      <c r="B384"/>
      <c r="C384"/>
      <c r="D384"/>
      <c r="E384"/>
      <c r="F384" s="396"/>
      <c r="G384"/>
      <c r="AR384"/>
      <c r="AS384"/>
      <c r="AT384"/>
      <c r="AU384"/>
      <c r="AV384"/>
      <c r="AW384"/>
      <c r="AX384"/>
      <c r="AY384"/>
      <c r="AZ384"/>
      <c r="BA384"/>
    </row>
    <row r="385" spans="1:53">
      <c r="A385"/>
      <c r="B385"/>
      <c r="C385"/>
      <c r="D385"/>
      <c r="E385"/>
      <c r="F385" s="396"/>
      <c r="G385"/>
      <c r="AR385"/>
      <c r="AS385"/>
      <c r="AT385"/>
      <c r="AU385"/>
      <c r="AV385"/>
      <c r="AW385"/>
      <c r="AX385"/>
      <c r="AY385"/>
      <c r="AZ385"/>
      <c r="BA385"/>
    </row>
    <row r="386" spans="1:53">
      <c r="A386"/>
      <c r="B386"/>
      <c r="C386"/>
      <c r="D386"/>
      <c r="E386"/>
      <c r="F386" s="396"/>
      <c r="G386"/>
      <c r="AR386"/>
      <c r="AS386"/>
      <c r="AT386"/>
      <c r="AU386"/>
      <c r="AV386"/>
      <c r="AW386"/>
      <c r="AX386"/>
      <c r="AY386"/>
      <c r="AZ386"/>
      <c r="BA386"/>
    </row>
    <row r="387" spans="1:53">
      <c r="A387"/>
      <c r="B387"/>
      <c r="C387"/>
      <c r="D387"/>
      <c r="E387"/>
      <c r="F387" s="396"/>
      <c r="G387"/>
      <c r="AR387"/>
      <c r="AS387"/>
      <c r="AT387"/>
      <c r="AU387"/>
      <c r="AV387"/>
      <c r="AW387"/>
      <c r="AX387"/>
      <c r="AY387"/>
      <c r="AZ387"/>
      <c r="BA387"/>
    </row>
    <row r="388" spans="1:53">
      <c r="A388"/>
      <c r="B388"/>
      <c r="C388"/>
      <c r="D388"/>
      <c r="E388"/>
      <c r="F388" s="396"/>
      <c r="G388"/>
      <c r="AR388"/>
      <c r="AS388"/>
      <c r="AT388"/>
      <c r="AU388"/>
      <c r="AV388"/>
      <c r="AW388"/>
      <c r="AX388"/>
      <c r="AY388"/>
      <c r="AZ388"/>
      <c r="BA388"/>
    </row>
    <row r="389" spans="1:53">
      <c r="A389"/>
      <c r="B389"/>
      <c r="C389"/>
      <c r="D389"/>
      <c r="E389"/>
      <c r="F389" s="396"/>
      <c r="G389"/>
      <c r="AR389"/>
      <c r="AS389"/>
      <c r="AT389"/>
      <c r="AU389"/>
      <c r="AV389"/>
      <c r="AW389"/>
      <c r="AX389"/>
      <c r="AY389"/>
      <c r="AZ389"/>
      <c r="BA389"/>
    </row>
    <row r="390" spans="1:53">
      <c r="A390"/>
      <c r="B390"/>
      <c r="C390"/>
      <c r="D390"/>
      <c r="E390"/>
      <c r="F390" s="396"/>
      <c r="G390"/>
      <c r="AR390"/>
      <c r="AS390"/>
      <c r="AT390"/>
      <c r="AU390"/>
      <c r="AV390"/>
      <c r="AW390"/>
      <c r="AX390"/>
      <c r="AY390"/>
      <c r="AZ390"/>
      <c r="BA390"/>
    </row>
    <row r="391" spans="1:53">
      <c r="A391"/>
      <c r="B391"/>
      <c r="C391"/>
      <c r="D391"/>
      <c r="E391"/>
      <c r="F391" s="396"/>
      <c r="G391"/>
      <c r="AR391"/>
      <c r="AS391"/>
      <c r="AT391"/>
      <c r="AU391"/>
      <c r="AV391"/>
      <c r="AW391"/>
      <c r="AX391"/>
      <c r="AY391"/>
      <c r="AZ391"/>
      <c r="BA391"/>
    </row>
    <row r="392" spans="1:53">
      <c r="A392"/>
      <c r="B392"/>
      <c r="C392"/>
      <c r="D392"/>
      <c r="E392"/>
      <c r="F392" s="396"/>
      <c r="G392"/>
      <c r="AR392"/>
      <c r="AS392"/>
      <c r="AT392"/>
      <c r="AU392"/>
      <c r="AV392"/>
      <c r="AW392"/>
      <c r="AX392"/>
      <c r="AY392"/>
      <c r="AZ392"/>
      <c r="BA392"/>
    </row>
    <row r="393" spans="1:53">
      <c r="A393"/>
      <c r="B393"/>
      <c r="C393"/>
      <c r="D393"/>
      <c r="E393"/>
      <c r="F393" s="396"/>
      <c r="G393"/>
      <c r="AR393"/>
      <c r="AS393"/>
      <c r="AT393"/>
      <c r="AU393"/>
      <c r="AV393"/>
      <c r="AW393"/>
      <c r="AX393"/>
      <c r="AY393"/>
      <c r="AZ393"/>
      <c r="BA393"/>
    </row>
    <row r="394" spans="1:53">
      <c r="A394"/>
      <c r="B394"/>
      <c r="C394"/>
      <c r="D394"/>
      <c r="E394"/>
      <c r="F394" s="396"/>
      <c r="G394"/>
      <c r="AR394"/>
      <c r="AS394"/>
      <c r="AT394"/>
      <c r="AU394"/>
      <c r="AV394"/>
      <c r="AW394"/>
      <c r="AX394"/>
      <c r="AY394"/>
      <c r="AZ394"/>
      <c r="BA394"/>
    </row>
    <row r="395" spans="1:53">
      <c r="A395"/>
      <c r="B395"/>
      <c r="C395"/>
      <c r="D395"/>
      <c r="E395"/>
      <c r="F395" s="396"/>
      <c r="G395"/>
      <c r="AR395"/>
      <c r="AS395"/>
      <c r="AT395"/>
      <c r="AU395"/>
      <c r="AV395"/>
      <c r="AW395"/>
      <c r="AX395"/>
      <c r="AY395"/>
      <c r="AZ395"/>
      <c r="BA395"/>
    </row>
    <row r="396" spans="1:53">
      <c r="A396"/>
      <c r="B396"/>
      <c r="C396"/>
      <c r="D396"/>
      <c r="E396"/>
      <c r="F396" s="396"/>
      <c r="G396"/>
      <c r="AR396"/>
      <c r="AS396"/>
      <c r="AT396"/>
      <c r="AU396"/>
      <c r="AV396"/>
      <c r="AW396"/>
      <c r="AX396"/>
      <c r="AY396"/>
      <c r="AZ396"/>
      <c r="BA396"/>
    </row>
    <row r="397" spans="1:53">
      <c r="A397"/>
      <c r="B397"/>
      <c r="C397"/>
      <c r="D397"/>
      <c r="E397"/>
      <c r="F397" s="396"/>
      <c r="G397"/>
      <c r="AR397"/>
      <c r="AS397"/>
      <c r="AT397"/>
      <c r="AU397"/>
      <c r="AV397"/>
      <c r="AW397"/>
      <c r="AX397"/>
      <c r="AY397"/>
      <c r="AZ397"/>
      <c r="BA397"/>
    </row>
    <row r="398" spans="1:53">
      <c r="A398"/>
      <c r="B398"/>
      <c r="C398"/>
      <c r="D398"/>
      <c r="E398"/>
      <c r="F398" s="396"/>
      <c r="G398"/>
      <c r="AR398"/>
      <c r="AS398"/>
      <c r="AT398"/>
      <c r="AU398"/>
      <c r="AV398"/>
      <c r="AW398"/>
      <c r="AX398"/>
      <c r="AY398"/>
      <c r="AZ398"/>
      <c r="BA398"/>
    </row>
    <row r="399" spans="1:53">
      <c r="A399"/>
      <c r="B399"/>
      <c r="C399"/>
      <c r="D399"/>
      <c r="E399"/>
      <c r="F399" s="396"/>
      <c r="G399"/>
      <c r="AR399"/>
      <c r="AS399"/>
      <c r="AT399"/>
      <c r="AU399"/>
      <c r="AV399"/>
      <c r="AW399"/>
      <c r="AX399"/>
      <c r="AY399"/>
      <c r="AZ399"/>
      <c r="BA399"/>
    </row>
    <row r="400" spans="1:53">
      <c r="A400"/>
      <c r="B400"/>
      <c r="C400"/>
      <c r="D400"/>
      <c r="E400"/>
      <c r="F400" s="396"/>
      <c r="G400"/>
      <c r="AR400"/>
      <c r="AS400"/>
      <c r="AT400"/>
      <c r="AU400"/>
      <c r="AV400"/>
      <c r="AW400"/>
      <c r="AX400"/>
      <c r="AY400"/>
      <c r="AZ400"/>
      <c r="BA400"/>
    </row>
    <row r="401" spans="1:53">
      <c r="A401"/>
      <c r="B401"/>
      <c r="C401"/>
      <c r="D401"/>
      <c r="E401"/>
      <c r="F401" s="396"/>
      <c r="G401"/>
      <c r="AR401"/>
      <c r="AS401"/>
      <c r="AT401"/>
      <c r="AU401"/>
      <c r="AV401"/>
      <c r="AW401"/>
      <c r="AX401"/>
      <c r="AY401"/>
      <c r="AZ401"/>
      <c r="BA401"/>
    </row>
    <row r="402" spans="1:53">
      <c r="A402"/>
      <c r="B402"/>
      <c r="C402"/>
      <c r="D402"/>
      <c r="E402"/>
      <c r="F402" s="396"/>
      <c r="G402"/>
      <c r="AR402"/>
      <c r="AS402"/>
      <c r="AT402"/>
      <c r="AU402"/>
      <c r="AV402"/>
      <c r="AW402"/>
      <c r="AX402"/>
      <c r="AY402"/>
      <c r="AZ402"/>
      <c r="BA402"/>
    </row>
    <row r="403" spans="1:53">
      <c r="A403"/>
      <c r="B403"/>
      <c r="C403"/>
      <c r="D403"/>
      <c r="E403"/>
      <c r="F403" s="396"/>
      <c r="G403"/>
      <c r="AR403"/>
      <c r="AS403"/>
      <c r="AT403"/>
      <c r="AU403"/>
      <c r="AV403"/>
      <c r="AW403"/>
      <c r="AX403"/>
      <c r="AY403"/>
      <c r="AZ403"/>
      <c r="BA403"/>
    </row>
    <row r="404" spans="1:53">
      <c r="A404"/>
      <c r="B404"/>
      <c r="C404"/>
      <c r="D404"/>
      <c r="E404"/>
      <c r="F404" s="396"/>
      <c r="G404"/>
      <c r="AR404"/>
      <c r="AS404"/>
      <c r="AT404"/>
      <c r="AU404"/>
      <c r="AV404"/>
      <c r="AW404"/>
      <c r="AX404"/>
      <c r="AY404"/>
      <c r="AZ404"/>
      <c r="BA404"/>
    </row>
    <row r="405" spans="1:53">
      <c r="A405"/>
      <c r="B405"/>
      <c r="C405"/>
      <c r="D405"/>
      <c r="E405"/>
      <c r="F405" s="396"/>
      <c r="G405"/>
      <c r="AR405"/>
      <c r="AS405"/>
      <c r="AT405"/>
      <c r="AU405"/>
      <c r="AV405"/>
      <c r="AW405"/>
      <c r="AX405"/>
      <c r="AY405"/>
      <c r="AZ405"/>
      <c r="BA405"/>
    </row>
    <row r="406" spans="1:53">
      <c r="A406"/>
      <c r="B406"/>
      <c r="C406"/>
      <c r="D406"/>
      <c r="E406"/>
      <c r="F406" s="396"/>
      <c r="G406"/>
      <c r="AR406"/>
      <c r="AS406"/>
      <c r="AT406"/>
      <c r="AU406"/>
      <c r="AV406"/>
      <c r="AW406"/>
      <c r="AX406"/>
      <c r="AY406"/>
      <c r="AZ406"/>
      <c r="BA406"/>
    </row>
    <row r="407" spans="1:53">
      <c r="A407"/>
      <c r="B407"/>
      <c r="C407"/>
      <c r="D407"/>
      <c r="E407"/>
      <c r="F407" s="396"/>
      <c r="G407"/>
      <c r="AR407"/>
      <c r="AS407"/>
      <c r="AT407"/>
      <c r="AU407"/>
      <c r="AV407"/>
      <c r="AW407"/>
      <c r="AX407"/>
      <c r="AY407"/>
      <c r="AZ407"/>
      <c r="BA407"/>
    </row>
    <row r="408" spans="1:53">
      <c r="A408"/>
      <c r="B408"/>
      <c r="C408"/>
      <c r="D408"/>
      <c r="E408"/>
      <c r="F408" s="396"/>
      <c r="G408"/>
      <c r="AR408"/>
      <c r="AS408"/>
      <c r="AT408"/>
      <c r="AU408"/>
      <c r="AV408"/>
      <c r="AW408"/>
      <c r="AX408"/>
      <c r="AY408"/>
      <c r="AZ408"/>
      <c r="BA408"/>
    </row>
    <row r="409" spans="1:53">
      <c r="A409"/>
      <c r="B409"/>
      <c r="C409"/>
      <c r="D409"/>
      <c r="E409"/>
      <c r="F409" s="396"/>
      <c r="G409"/>
      <c r="AR409"/>
      <c r="AS409"/>
      <c r="AT409"/>
      <c r="AU409"/>
      <c r="AV409"/>
      <c r="AW409"/>
      <c r="AX409"/>
      <c r="AY409"/>
      <c r="AZ409"/>
      <c r="BA409"/>
    </row>
    <row r="410" spans="1:53">
      <c r="A410"/>
      <c r="B410"/>
      <c r="C410"/>
      <c r="D410"/>
      <c r="E410"/>
      <c r="F410" s="396"/>
      <c r="G410"/>
      <c r="AR410"/>
      <c r="AS410"/>
      <c r="AT410"/>
      <c r="AU410"/>
      <c r="AV410"/>
      <c r="AW410"/>
      <c r="AX410"/>
      <c r="AY410"/>
      <c r="AZ410"/>
      <c r="BA410"/>
    </row>
    <row r="411" spans="1:53">
      <c r="A411"/>
      <c r="B411"/>
      <c r="C411"/>
      <c r="D411"/>
      <c r="E411"/>
      <c r="F411" s="396"/>
      <c r="G411"/>
      <c r="AR411"/>
      <c r="AS411"/>
      <c r="AT411"/>
      <c r="AU411"/>
      <c r="AV411"/>
      <c r="AW411"/>
      <c r="AX411"/>
      <c r="AY411"/>
      <c r="AZ411"/>
      <c r="BA411"/>
    </row>
    <row r="412" spans="1:53">
      <c r="A412"/>
      <c r="B412"/>
      <c r="C412"/>
      <c r="D412"/>
      <c r="E412"/>
      <c r="F412" s="396"/>
      <c r="G412"/>
      <c r="AR412"/>
      <c r="AS412"/>
      <c r="AT412"/>
      <c r="AU412"/>
      <c r="AV412"/>
      <c r="AW412"/>
      <c r="AX412"/>
      <c r="AY412"/>
      <c r="AZ412"/>
      <c r="BA412"/>
    </row>
    <row r="413" spans="1:53">
      <c r="A413"/>
      <c r="B413"/>
      <c r="C413"/>
      <c r="D413"/>
      <c r="E413"/>
      <c r="F413" s="396"/>
      <c r="G413"/>
      <c r="AR413"/>
      <c r="AS413"/>
      <c r="AT413"/>
      <c r="AU413"/>
      <c r="AV413"/>
      <c r="AW413"/>
      <c r="AX413"/>
      <c r="AY413"/>
      <c r="AZ413"/>
      <c r="BA413"/>
    </row>
    <row r="414" spans="1:53">
      <c r="A414"/>
      <c r="B414"/>
      <c r="C414"/>
      <c r="D414"/>
      <c r="E414"/>
      <c r="F414" s="396"/>
      <c r="G414"/>
      <c r="AR414"/>
      <c r="AS414"/>
      <c r="AT414"/>
      <c r="AU414"/>
      <c r="AV414"/>
      <c r="AW414"/>
      <c r="AX414"/>
      <c r="AY414"/>
      <c r="AZ414"/>
      <c r="BA414"/>
    </row>
    <row r="415" spans="1:53">
      <c r="A415"/>
      <c r="B415"/>
      <c r="C415"/>
      <c r="D415"/>
      <c r="E415"/>
      <c r="F415" s="396"/>
      <c r="G415"/>
      <c r="AR415"/>
      <c r="AS415"/>
      <c r="AT415"/>
      <c r="AU415"/>
      <c r="AV415"/>
      <c r="AW415"/>
      <c r="AX415"/>
      <c r="AY415"/>
      <c r="AZ415"/>
      <c r="BA415"/>
    </row>
    <row r="416" spans="1:53">
      <c r="A416"/>
      <c r="B416"/>
      <c r="C416"/>
      <c r="D416"/>
      <c r="E416"/>
      <c r="F416" s="396"/>
      <c r="G416"/>
      <c r="AR416"/>
      <c r="AS416"/>
      <c r="AT416"/>
      <c r="AU416"/>
      <c r="AV416"/>
      <c r="AW416"/>
      <c r="AX416"/>
      <c r="AY416"/>
      <c r="AZ416"/>
      <c r="BA416"/>
    </row>
    <row r="417" spans="1:53">
      <c r="A417"/>
      <c r="B417"/>
      <c r="C417"/>
      <c r="D417"/>
      <c r="E417"/>
      <c r="F417" s="396"/>
      <c r="G417"/>
      <c r="AR417"/>
      <c r="AS417"/>
      <c r="AT417"/>
      <c r="AU417"/>
      <c r="AV417"/>
      <c r="AW417"/>
      <c r="AX417"/>
      <c r="AY417"/>
      <c r="AZ417"/>
      <c r="BA417"/>
    </row>
    <row r="418" spans="1:53">
      <c r="A418"/>
      <c r="B418"/>
      <c r="C418"/>
      <c r="D418"/>
      <c r="E418"/>
      <c r="F418" s="396"/>
      <c r="G418"/>
      <c r="AR418"/>
      <c r="AS418"/>
      <c r="AT418"/>
      <c r="AU418"/>
      <c r="AV418"/>
      <c r="AW418"/>
      <c r="AX418"/>
      <c r="AY418"/>
      <c r="AZ418"/>
      <c r="BA418"/>
    </row>
    <row r="419" spans="1:53">
      <c r="A419"/>
      <c r="B419"/>
      <c r="C419"/>
      <c r="D419"/>
      <c r="E419"/>
      <c r="F419" s="396"/>
      <c r="G419"/>
      <c r="AR419"/>
      <c r="AS419"/>
      <c r="AT419"/>
      <c r="AU419"/>
      <c r="AV419"/>
      <c r="AW419"/>
      <c r="AX419"/>
      <c r="AY419"/>
      <c r="AZ419"/>
      <c r="BA419"/>
    </row>
    <row r="420" spans="1:53">
      <c r="A420"/>
      <c r="B420"/>
      <c r="C420"/>
      <c r="D420"/>
      <c r="E420"/>
      <c r="F420" s="396"/>
      <c r="G420"/>
      <c r="AR420"/>
      <c r="AS420"/>
      <c r="AT420"/>
      <c r="AU420"/>
      <c r="AV420"/>
      <c r="AW420"/>
      <c r="AX420"/>
      <c r="AY420"/>
      <c r="AZ420"/>
      <c r="BA420"/>
    </row>
    <row r="421" spans="1:53">
      <c r="A421"/>
      <c r="B421"/>
      <c r="C421"/>
      <c r="D421"/>
      <c r="E421"/>
      <c r="F421" s="396"/>
      <c r="G421"/>
      <c r="AR421"/>
      <c r="AS421"/>
      <c r="AT421"/>
      <c r="AU421"/>
      <c r="AV421"/>
      <c r="AW421"/>
      <c r="AX421"/>
      <c r="AY421"/>
      <c r="AZ421"/>
      <c r="BA421"/>
    </row>
    <row r="422" spans="1:53">
      <c r="A422"/>
      <c r="B422"/>
      <c r="C422"/>
      <c r="D422"/>
      <c r="E422"/>
      <c r="F422" s="396"/>
      <c r="G422"/>
      <c r="AR422"/>
      <c r="AS422"/>
      <c r="AT422"/>
      <c r="AU422"/>
      <c r="AV422"/>
      <c r="AW422"/>
      <c r="AX422"/>
      <c r="AY422"/>
      <c r="AZ422"/>
      <c r="BA422"/>
    </row>
    <row r="423" spans="1:53">
      <c r="A423"/>
      <c r="B423"/>
      <c r="C423"/>
      <c r="D423"/>
      <c r="E423"/>
      <c r="F423" s="396"/>
      <c r="G423"/>
      <c r="AR423"/>
      <c r="AS423"/>
      <c r="AT423"/>
      <c r="AU423"/>
      <c r="AV423"/>
      <c r="AW423"/>
      <c r="AX423"/>
      <c r="AY423"/>
      <c r="AZ423"/>
      <c r="BA423"/>
    </row>
    <row r="424" spans="1:53">
      <c r="A424"/>
      <c r="B424"/>
      <c r="C424"/>
      <c r="D424"/>
      <c r="E424"/>
      <c r="F424" s="396"/>
      <c r="G424"/>
      <c r="AR424"/>
      <c r="AS424"/>
      <c r="AT424"/>
      <c r="AU424"/>
      <c r="AV424"/>
      <c r="AW424"/>
      <c r="AX424"/>
      <c r="AY424"/>
      <c r="AZ424"/>
      <c r="BA424"/>
    </row>
    <row r="425" spans="1:53">
      <c r="A425"/>
      <c r="B425"/>
      <c r="C425"/>
      <c r="D425"/>
      <c r="E425"/>
      <c r="F425" s="396"/>
      <c r="G425"/>
      <c r="AR425"/>
      <c r="AS425"/>
      <c r="AT425"/>
      <c r="AU425"/>
      <c r="AV425"/>
      <c r="AW425"/>
      <c r="AX425"/>
      <c r="AY425"/>
      <c r="AZ425"/>
      <c r="BA425"/>
    </row>
    <row r="426" spans="1:53">
      <c r="A426"/>
      <c r="B426"/>
      <c r="C426"/>
      <c r="D426"/>
      <c r="E426"/>
      <c r="F426" s="396"/>
      <c r="G426"/>
      <c r="AR426"/>
      <c r="AS426"/>
      <c r="AT426"/>
      <c r="AU426"/>
      <c r="AV426"/>
      <c r="AW426"/>
      <c r="AX426"/>
      <c r="AY426"/>
      <c r="AZ426"/>
      <c r="BA426"/>
    </row>
    <row r="427" spans="1:53">
      <c r="A427"/>
      <c r="B427"/>
      <c r="C427"/>
      <c r="D427"/>
      <c r="E427"/>
      <c r="F427" s="396"/>
      <c r="G427"/>
      <c r="AR427"/>
      <c r="AS427"/>
      <c r="AT427"/>
      <c r="AU427"/>
      <c r="AV427"/>
      <c r="AW427"/>
      <c r="AX427"/>
      <c r="AY427"/>
      <c r="AZ427"/>
      <c r="BA427"/>
    </row>
    <row r="428" spans="1:53">
      <c r="A428"/>
      <c r="B428"/>
      <c r="C428"/>
      <c r="D428"/>
      <c r="E428"/>
      <c r="F428" s="396"/>
      <c r="G428"/>
      <c r="AR428"/>
      <c r="AS428"/>
      <c r="AT428"/>
      <c r="AU428"/>
      <c r="AV428"/>
      <c r="AW428"/>
      <c r="AX428"/>
      <c r="AY428"/>
      <c r="AZ428"/>
      <c r="BA428"/>
    </row>
    <row r="429" spans="1:53">
      <c r="A429"/>
      <c r="B429"/>
      <c r="C429"/>
      <c r="D429"/>
      <c r="E429"/>
      <c r="F429" s="396"/>
      <c r="G429"/>
      <c r="AR429"/>
      <c r="AS429"/>
      <c r="AT429"/>
      <c r="AU429"/>
      <c r="AV429"/>
      <c r="AW429"/>
      <c r="AX429"/>
      <c r="AY429"/>
      <c r="AZ429"/>
      <c r="BA429"/>
    </row>
    <row r="430" spans="1:53">
      <c r="A430"/>
      <c r="B430"/>
      <c r="C430"/>
      <c r="D430"/>
      <c r="E430"/>
      <c r="F430" s="396"/>
      <c r="G430"/>
      <c r="AR430"/>
      <c r="AS430"/>
      <c r="AT430"/>
      <c r="AU430"/>
      <c r="AV430"/>
      <c r="AW430"/>
      <c r="AX430"/>
      <c r="AY430"/>
      <c r="AZ430"/>
      <c r="BA430"/>
    </row>
    <row r="431" spans="1:53">
      <c r="A431"/>
      <c r="B431"/>
      <c r="C431"/>
      <c r="D431"/>
      <c r="E431"/>
      <c r="F431" s="396"/>
      <c r="G431"/>
      <c r="AR431"/>
      <c r="AS431"/>
      <c r="AT431"/>
      <c r="AU431"/>
      <c r="AV431"/>
      <c r="AW431"/>
      <c r="AX431"/>
      <c r="AY431"/>
      <c r="AZ431"/>
      <c r="BA431"/>
    </row>
    <row r="432" spans="1:53">
      <c r="A432"/>
      <c r="B432"/>
      <c r="C432"/>
      <c r="D432"/>
      <c r="E432"/>
      <c r="F432" s="396"/>
      <c r="G432"/>
      <c r="AR432"/>
      <c r="AS432"/>
      <c r="AT432"/>
      <c r="AU432"/>
      <c r="AV432"/>
      <c r="AW432"/>
      <c r="AX432"/>
      <c r="AY432"/>
      <c r="AZ432"/>
      <c r="BA432"/>
    </row>
    <row r="433" spans="1:53">
      <c r="A433"/>
      <c r="B433"/>
      <c r="C433"/>
      <c r="D433"/>
      <c r="E433"/>
      <c r="F433" s="396"/>
      <c r="G433"/>
      <c r="AR433"/>
      <c r="AS433"/>
      <c r="AT433"/>
      <c r="AU433"/>
      <c r="AV433"/>
      <c r="AW433"/>
      <c r="AX433"/>
      <c r="AY433"/>
      <c r="AZ433"/>
      <c r="BA433"/>
    </row>
    <row r="434" spans="1:53">
      <c r="A434"/>
      <c r="B434"/>
      <c r="C434"/>
      <c r="D434"/>
      <c r="E434"/>
      <c r="F434" s="396"/>
      <c r="G434"/>
      <c r="AR434"/>
      <c r="AS434"/>
      <c r="AT434"/>
      <c r="AU434"/>
      <c r="AV434"/>
      <c r="AW434"/>
      <c r="AX434"/>
      <c r="AY434"/>
      <c r="AZ434"/>
      <c r="BA434"/>
    </row>
    <row r="435" spans="1:53">
      <c r="A435"/>
      <c r="B435"/>
      <c r="C435"/>
      <c r="D435"/>
      <c r="E435"/>
      <c r="F435" s="396"/>
      <c r="G435"/>
      <c r="AR435"/>
      <c r="AS435"/>
      <c r="AT435"/>
      <c r="AU435"/>
      <c r="AV435"/>
      <c r="AW435"/>
      <c r="AX435"/>
      <c r="AY435"/>
      <c r="AZ435"/>
      <c r="BA435"/>
    </row>
    <row r="436" spans="1:53">
      <c r="A436"/>
      <c r="B436"/>
      <c r="C436"/>
      <c r="D436"/>
      <c r="E436"/>
      <c r="F436" s="396"/>
      <c r="G436"/>
      <c r="AR436"/>
      <c r="AS436"/>
      <c r="AT436"/>
      <c r="AU436"/>
      <c r="AV436"/>
      <c r="AW436"/>
      <c r="AX436"/>
      <c r="AY436"/>
      <c r="AZ436"/>
      <c r="BA436"/>
    </row>
    <row r="437" spans="1:53">
      <c r="A437"/>
      <c r="B437"/>
      <c r="C437"/>
      <c r="D437"/>
      <c r="E437"/>
      <c r="F437" s="396"/>
      <c r="G437"/>
      <c r="AR437"/>
      <c r="AS437"/>
      <c r="AT437"/>
      <c r="AU437"/>
      <c r="AV437"/>
      <c r="AW437"/>
      <c r="AX437"/>
      <c r="AY437"/>
      <c r="AZ437"/>
      <c r="BA437"/>
    </row>
    <row r="438" spans="1:53">
      <c r="A438"/>
      <c r="B438"/>
      <c r="C438"/>
      <c r="D438"/>
      <c r="E438"/>
      <c r="F438" s="396"/>
      <c r="G438"/>
      <c r="AR438"/>
      <c r="AS438"/>
      <c r="AT438"/>
      <c r="AU438"/>
      <c r="AV438"/>
      <c r="AW438"/>
      <c r="AX438"/>
      <c r="AY438"/>
      <c r="AZ438"/>
      <c r="BA438"/>
    </row>
    <row r="439" spans="1:53">
      <c r="A439"/>
      <c r="B439"/>
      <c r="C439"/>
      <c r="D439"/>
      <c r="E439"/>
      <c r="F439" s="396"/>
      <c r="G439"/>
      <c r="AR439"/>
      <c r="AS439"/>
      <c r="AT439"/>
      <c r="AU439"/>
      <c r="AV439"/>
      <c r="AW439"/>
      <c r="AX439"/>
      <c r="AY439"/>
      <c r="AZ439"/>
      <c r="BA439"/>
    </row>
    <row r="440" spans="1:53">
      <c r="A440"/>
      <c r="B440"/>
      <c r="C440"/>
      <c r="D440"/>
      <c r="E440"/>
      <c r="F440" s="396"/>
      <c r="G440"/>
      <c r="AR440"/>
      <c r="AS440"/>
      <c r="AT440"/>
      <c r="AU440"/>
      <c r="AV440"/>
      <c r="AW440"/>
      <c r="AX440"/>
      <c r="AY440"/>
      <c r="AZ440"/>
      <c r="BA440"/>
    </row>
    <row r="441" spans="1:53">
      <c r="A441"/>
      <c r="B441"/>
      <c r="C441"/>
      <c r="D441"/>
      <c r="E441"/>
      <c r="F441" s="396"/>
      <c r="G441"/>
      <c r="AR441"/>
      <c r="AS441"/>
      <c r="AT441"/>
      <c r="AU441"/>
      <c r="AV441"/>
      <c r="AW441"/>
      <c r="AX441"/>
      <c r="AY441"/>
      <c r="AZ441"/>
      <c r="BA441"/>
    </row>
    <row r="442" spans="1:53">
      <c r="A442"/>
      <c r="B442"/>
      <c r="C442"/>
      <c r="D442"/>
      <c r="E442"/>
      <c r="F442" s="396"/>
      <c r="G442"/>
      <c r="AR442"/>
      <c r="AS442"/>
      <c r="AT442"/>
      <c r="AU442"/>
      <c r="AV442"/>
      <c r="AW442"/>
      <c r="AX442"/>
      <c r="AY442"/>
      <c r="AZ442"/>
      <c r="BA442"/>
    </row>
    <row r="443" spans="1:53">
      <c r="A443"/>
      <c r="B443"/>
      <c r="C443"/>
      <c r="D443"/>
      <c r="E443"/>
      <c r="F443" s="396"/>
      <c r="G443"/>
      <c r="AR443"/>
      <c r="AS443"/>
      <c r="AT443"/>
      <c r="AU443"/>
      <c r="AV443"/>
      <c r="AW443"/>
      <c r="AX443"/>
      <c r="AY443"/>
      <c r="AZ443"/>
      <c r="BA443"/>
    </row>
    <row r="444" spans="1:53">
      <c r="A444"/>
      <c r="B444"/>
      <c r="C444"/>
      <c r="D444"/>
      <c r="E444"/>
      <c r="F444" s="396"/>
      <c r="G444"/>
      <c r="AR444"/>
      <c r="AS444"/>
      <c r="AT444"/>
      <c r="AU444"/>
      <c r="AV444"/>
      <c r="AW444"/>
      <c r="AX444"/>
      <c r="AY444"/>
      <c r="AZ444"/>
      <c r="BA444"/>
    </row>
    <row r="445" spans="1:53">
      <c r="A445"/>
      <c r="B445"/>
      <c r="C445"/>
      <c r="D445"/>
      <c r="E445"/>
      <c r="F445" s="396"/>
      <c r="G445"/>
      <c r="AR445"/>
      <c r="AS445"/>
      <c r="AT445"/>
      <c r="AU445"/>
      <c r="AV445"/>
      <c r="AW445"/>
      <c r="AX445"/>
      <c r="AY445"/>
      <c r="AZ445"/>
      <c r="BA445"/>
    </row>
    <row r="446" spans="1:53">
      <c r="A446"/>
      <c r="B446"/>
      <c r="C446"/>
      <c r="D446"/>
      <c r="E446"/>
      <c r="F446" s="396"/>
      <c r="G446"/>
      <c r="AR446"/>
      <c r="AS446"/>
      <c r="AT446"/>
      <c r="AU446"/>
      <c r="AV446"/>
      <c r="AW446"/>
      <c r="AX446"/>
      <c r="AY446"/>
      <c r="AZ446"/>
      <c r="BA446"/>
    </row>
    <row r="447" spans="1:53">
      <c r="A447"/>
      <c r="B447"/>
      <c r="C447"/>
      <c r="D447"/>
      <c r="E447"/>
      <c r="F447" s="396"/>
      <c r="G447"/>
      <c r="AR447"/>
      <c r="AS447"/>
      <c r="AT447"/>
      <c r="AU447"/>
      <c r="AV447"/>
      <c r="AW447"/>
      <c r="AX447"/>
      <c r="AY447"/>
      <c r="AZ447"/>
      <c r="BA447"/>
    </row>
    <row r="448" spans="1:53">
      <c r="A448"/>
      <c r="B448"/>
      <c r="C448"/>
      <c r="D448"/>
      <c r="E448"/>
      <c r="F448" s="396"/>
      <c r="G448"/>
      <c r="AR448"/>
      <c r="AS448"/>
      <c r="AT448"/>
      <c r="AU448"/>
      <c r="AV448"/>
      <c r="AW448"/>
      <c r="AX448"/>
      <c r="AY448"/>
      <c r="AZ448"/>
      <c r="BA448"/>
    </row>
    <row r="449" spans="1:53">
      <c r="A449"/>
      <c r="B449"/>
      <c r="C449"/>
      <c r="D449"/>
      <c r="E449"/>
      <c r="F449" s="396"/>
      <c r="G449"/>
      <c r="AR449"/>
      <c r="AS449"/>
      <c r="AT449"/>
      <c r="AU449"/>
      <c r="AV449"/>
      <c r="AW449"/>
      <c r="AX449"/>
      <c r="AY449"/>
      <c r="AZ449"/>
      <c r="BA449"/>
    </row>
    <row r="450" spans="1:53">
      <c r="A450"/>
      <c r="B450"/>
      <c r="C450"/>
      <c r="D450"/>
      <c r="E450"/>
      <c r="F450" s="396"/>
      <c r="G450"/>
      <c r="AR450"/>
      <c r="AS450"/>
      <c r="AT450"/>
      <c r="AU450"/>
      <c r="AV450"/>
      <c r="AW450"/>
      <c r="AX450"/>
      <c r="AY450"/>
      <c r="AZ450"/>
      <c r="BA450"/>
    </row>
    <row r="451" spans="1:53">
      <c r="A451"/>
      <c r="B451"/>
      <c r="C451"/>
      <c r="D451"/>
      <c r="E451"/>
      <c r="F451" s="396"/>
      <c r="G451"/>
      <c r="AR451"/>
      <c r="AS451"/>
      <c r="AT451"/>
      <c r="AU451"/>
      <c r="AV451"/>
      <c r="AW451"/>
      <c r="AX451"/>
      <c r="AY451"/>
      <c r="AZ451"/>
      <c r="BA451"/>
    </row>
    <row r="452" spans="1:53">
      <c r="A452"/>
      <c r="B452"/>
      <c r="C452"/>
      <c r="D452"/>
      <c r="E452"/>
      <c r="F452" s="396"/>
      <c r="G452"/>
      <c r="AR452"/>
      <c r="AS452"/>
      <c r="AT452"/>
      <c r="AU452"/>
      <c r="AV452"/>
      <c r="AW452"/>
      <c r="AX452"/>
      <c r="AY452"/>
      <c r="AZ452"/>
      <c r="BA452"/>
    </row>
    <row r="453" spans="1:53">
      <c r="A453"/>
      <c r="B453"/>
      <c r="C453"/>
      <c r="D453"/>
      <c r="E453"/>
      <c r="F453" s="396"/>
      <c r="G453"/>
      <c r="AR453"/>
      <c r="AS453"/>
      <c r="AT453"/>
      <c r="AU453"/>
      <c r="AV453"/>
      <c r="AW453"/>
      <c r="AX453"/>
      <c r="AY453"/>
      <c r="AZ453"/>
      <c r="BA453"/>
    </row>
    <row r="454" spans="1:53">
      <c r="A454"/>
      <c r="B454"/>
      <c r="C454"/>
      <c r="D454"/>
      <c r="E454"/>
      <c r="F454" s="396"/>
      <c r="G454"/>
      <c r="AR454"/>
      <c r="AS454"/>
      <c r="AT454"/>
      <c r="AU454"/>
      <c r="AV454"/>
      <c r="AW454"/>
      <c r="AX454"/>
      <c r="AY454"/>
      <c r="AZ454"/>
      <c r="BA454"/>
    </row>
    <row r="455" spans="1:53">
      <c r="A455"/>
      <c r="B455"/>
      <c r="C455"/>
      <c r="D455"/>
      <c r="E455"/>
      <c r="F455" s="396"/>
      <c r="G455"/>
      <c r="AR455"/>
      <c r="AS455"/>
      <c r="AT455"/>
      <c r="AU455"/>
      <c r="AV455"/>
      <c r="AW455"/>
      <c r="AX455"/>
      <c r="AY455"/>
      <c r="AZ455"/>
      <c r="BA455"/>
    </row>
    <row r="456" spans="1:53">
      <c r="A456"/>
      <c r="B456"/>
      <c r="C456"/>
      <c r="D456"/>
      <c r="E456"/>
      <c r="F456" s="396"/>
      <c r="G456"/>
      <c r="AR456"/>
      <c r="AS456"/>
      <c r="AT456"/>
      <c r="AU456"/>
      <c r="AV456"/>
      <c r="AW456"/>
      <c r="AX456"/>
      <c r="AY456"/>
      <c r="AZ456"/>
      <c r="BA456"/>
    </row>
    <row r="457" spans="1:53">
      <c r="A457"/>
      <c r="B457"/>
      <c r="C457"/>
      <c r="D457"/>
      <c r="E457"/>
      <c r="F457" s="396"/>
      <c r="G457"/>
      <c r="AR457"/>
      <c r="AS457"/>
      <c r="AT457"/>
      <c r="AU457"/>
      <c r="AV457"/>
      <c r="AW457"/>
      <c r="AX457"/>
      <c r="AY457"/>
      <c r="AZ457"/>
      <c r="BA457"/>
    </row>
    <row r="458" spans="1:53">
      <c r="A458"/>
      <c r="B458"/>
      <c r="C458"/>
      <c r="D458"/>
      <c r="E458"/>
      <c r="F458" s="396"/>
      <c r="G458"/>
      <c r="AR458"/>
      <c r="AS458"/>
      <c r="AT458"/>
      <c r="AU458"/>
      <c r="AV458"/>
      <c r="AW458"/>
      <c r="AX458"/>
      <c r="AY458"/>
      <c r="AZ458"/>
      <c r="BA458"/>
    </row>
    <row r="459" spans="1:53">
      <c r="A459"/>
      <c r="B459"/>
      <c r="C459"/>
      <c r="D459"/>
      <c r="E459"/>
      <c r="F459" s="396"/>
      <c r="G459"/>
      <c r="AR459"/>
      <c r="AS459"/>
      <c r="AT459"/>
      <c r="AU459"/>
      <c r="AV459"/>
      <c r="AW459"/>
      <c r="AX459"/>
      <c r="AY459"/>
      <c r="AZ459"/>
      <c r="BA459"/>
    </row>
    <row r="460" spans="1:53">
      <c r="A460"/>
      <c r="B460"/>
      <c r="C460"/>
      <c r="D460"/>
      <c r="E460"/>
      <c r="F460" s="396"/>
      <c r="G460"/>
      <c r="AR460"/>
      <c r="AS460"/>
      <c r="AT460"/>
      <c r="AU460"/>
      <c r="AV460"/>
      <c r="AW460"/>
      <c r="AX460"/>
      <c r="AY460"/>
      <c r="AZ460"/>
      <c r="BA460"/>
    </row>
    <row r="461" spans="1:53">
      <c r="A461"/>
      <c r="B461"/>
      <c r="C461"/>
      <c r="D461"/>
      <c r="E461"/>
      <c r="F461" s="396"/>
      <c r="G461"/>
      <c r="AR461"/>
      <c r="AS461"/>
      <c r="AT461"/>
      <c r="AU461"/>
      <c r="AV461"/>
      <c r="AW461"/>
      <c r="AX461"/>
      <c r="AY461"/>
      <c r="AZ461"/>
      <c r="BA461"/>
    </row>
    <row r="462" spans="1:53">
      <c r="A462"/>
      <c r="B462"/>
      <c r="C462"/>
      <c r="D462"/>
      <c r="E462"/>
      <c r="F462" s="396"/>
      <c r="G462"/>
      <c r="AR462"/>
      <c r="AS462"/>
      <c r="AT462"/>
      <c r="AU462"/>
      <c r="AV462"/>
      <c r="AW462"/>
      <c r="AX462"/>
      <c r="AY462"/>
      <c r="AZ462"/>
      <c r="BA462"/>
    </row>
    <row r="463" spans="1:53">
      <c r="A463"/>
      <c r="B463"/>
      <c r="C463"/>
      <c r="D463"/>
      <c r="E463"/>
      <c r="F463" s="396"/>
      <c r="G463"/>
      <c r="AR463"/>
      <c r="AS463"/>
      <c r="AT463"/>
      <c r="AU463"/>
      <c r="AV463"/>
      <c r="AW463"/>
      <c r="AX463"/>
      <c r="AY463"/>
      <c r="AZ463"/>
      <c r="BA463"/>
    </row>
    <row r="464" spans="1:53">
      <c r="A464"/>
      <c r="B464"/>
      <c r="C464"/>
      <c r="D464"/>
      <c r="E464"/>
      <c r="F464" s="396"/>
      <c r="G464"/>
      <c r="AR464"/>
      <c r="AS464"/>
      <c r="AT464"/>
      <c r="AU464"/>
      <c r="AV464"/>
      <c r="AW464"/>
      <c r="AX464"/>
      <c r="AY464"/>
      <c r="AZ464"/>
      <c r="BA464"/>
    </row>
    <row r="465" spans="1:53">
      <c r="A465"/>
      <c r="B465"/>
      <c r="C465"/>
      <c r="D465"/>
      <c r="E465"/>
      <c r="F465" s="396"/>
      <c r="G465"/>
      <c r="AR465"/>
      <c r="AS465"/>
      <c r="AT465"/>
      <c r="AU465"/>
      <c r="AV465"/>
      <c r="AW465"/>
      <c r="AX465"/>
      <c r="AY465"/>
      <c r="AZ465"/>
      <c r="BA465"/>
    </row>
    <row r="466" spans="1:53">
      <c r="A466"/>
      <c r="B466"/>
      <c r="C466"/>
      <c r="D466"/>
      <c r="E466"/>
      <c r="F466" s="396"/>
      <c r="G466"/>
      <c r="AR466"/>
      <c r="AS466"/>
      <c r="AT466"/>
      <c r="AU466"/>
      <c r="AV466"/>
      <c r="AW466"/>
      <c r="AX466"/>
      <c r="AY466"/>
      <c r="AZ466"/>
      <c r="BA466"/>
    </row>
    <row r="467" spans="1:53">
      <c r="A467"/>
      <c r="B467"/>
      <c r="C467"/>
      <c r="D467"/>
      <c r="E467"/>
      <c r="F467" s="396"/>
      <c r="G467"/>
      <c r="AR467"/>
      <c r="AS467"/>
      <c r="AT467"/>
      <c r="AU467"/>
      <c r="AV467"/>
      <c r="AW467"/>
      <c r="AX467"/>
      <c r="AY467"/>
      <c r="AZ467"/>
      <c r="BA467"/>
    </row>
    <row r="468" spans="1:53">
      <c r="A468"/>
      <c r="B468"/>
      <c r="C468"/>
      <c r="D468"/>
      <c r="E468"/>
      <c r="F468" s="396"/>
      <c r="G468"/>
      <c r="AR468"/>
      <c r="AS468"/>
      <c r="AT468"/>
      <c r="AU468"/>
      <c r="AV468"/>
      <c r="AW468"/>
      <c r="AX468"/>
      <c r="AY468"/>
      <c r="AZ468"/>
      <c r="BA468"/>
    </row>
    <row r="469" spans="1:53">
      <c r="A469"/>
      <c r="B469"/>
      <c r="C469"/>
      <c r="D469"/>
      <c r="E469"/>
      <c r="F469" s="396"/>
      <c r="G469"/>
      <c r="AR469"/>
      <c r="AS469"/>
      <c r="AT469"/>
      <c r="AU469"/>
      <c r="AV469"/>
      <c r="AW469"/>
      <c r="AX469"/>
      <c r="AY469"/>
      <c r="AZ469"/>
      <c r="BA469"/>
    </row>
    <row r="470" spans="1:53">
      <c r="A470"/>
      <c r="B470"/>
      <c r="C470"/>
      <c r="D470"/>
      <c r="E470"/>
      <c r="F470" s="396"/>
      <c r="G470"/>
      <c r="AR470"/>
      <c r="AS470"/>
      <c r="AT470"/>
      <c r="AU470"/>
      <c r="AV470"/>
      <c r="AW470"/>
      <c r="AX470"/>
      <c r="AY470"/>
      <c r="AZ470"/>
      <c r="BA470"/>
    </row>
    <row r="471" spans="1:53">
      <c r="A471"/>
      <c r="B471"/>
      <c r="C471"/>
      <c r="D471"/>
      <c r="E471"/>
      <c r="F471" s="396"/>
      <c r="G471"/>
      <c r="AR471"/>
      <c r="AS471"/>
      <c r="AT471"/>
      <c r="AU471"/>
      <c r="AV471"/>
      <c r="AW471"/>
      <c r="AX471"/>
      <c r="AY471"/>
      <c r="AZ471"/>
      <c r="BA471"/>
    </row>
    <row r="472" spans="1:53">
      <c r="A472"/>
      <c r="B472"/>
      <c r="C472"/>
      <c r="D472"/>
      <c r="E472"/>
      <c r="F472" s="396"/>
      <c r="G472"/>
      <c r="AR472"/>
      <c r="AS472"/>
      <c r="AT472"/>
      <c r="AU472"/>
      <c r="AV472"/>
      <c r="AW472"/>
      <c r="AX472"/>
      <c r="AY472"/>
      <c r="AZ472"/>
      <c r="BA472"/>
    </row>
    <row r="473" spans="1:53">
      <c r="A473"/>
      <c r="B473"/>
      <c r="C473"/>
      <c r="D473"/>
      <c r="E473"/>
      <c r="F473" s="396"/>
      <c r="G473"/>
      <c r="AR473"/>
      <c r="AS473"/>
      <c r="AT473"/>
      <c r="AU473"/>
      <c r="AV473"/>
      <c r="AW473"/>
      <c r="AX473"/>
      <c r="AY473"/>
      <c r="AZ473"/>
      <c r="BA473"/>
    </row>
    <row r="474" spans="1:53">
      <c r="A474"/>
      <c r="B474"/>
      <c r="C474"/>
      <c r="D474"/>
      <c r="E474"/>
      <c r="F474" s="396"/>
      <c r="G474"/>
      <c r="AR474"/>
      <c r="AS474"/>
      <c r="AT474"/>
      <c r="AU474"/>
      <c r="AV474"/>
      <c r="AW474"/>
      <c r="AX474"/>
      <c r="AY474"/>
      <c r="AZ474"/>
      <c r="BA474"/>
    </row>
    <row r="475" spans="1:53">
      <c r="A475"/>
      <c r="B475"/>
      <c r="C475"/>
      <c r="D475"/>
      <c r="E475"/>
      <c r="F475" s="396"/>
      <c r="G475"/>
      <c r="AR475"/>
      <c r="AS475"/>
      <c r="AT475"/>
      <c r="AU475"/>
      <c r="AV475"/>
      <c r="AW475"/>
      <c r="AX475"/>
      <c r="AY475"/>
      <c r="AZ475"/>
      <c r="BA475"/>
    </row>
    <row r="476" spans="1:53">
      <c r="A476"/>
      <c r="B476"/>
      <c r="C476"/>
      <c r="D476"/>
      <c r="E476"/>
      <c r="F476" s="396"/>
      <c r="G476"/>
      <c r="AR476"/>
      <c r="AS476"/>
      <c r="AT476"/>
      <c r="AU476"/>
      <c r="AV476"/>
      <c r="AW476"/>
      <c r="AX476"/>
      <c r="AY476"/>
      <c r="AZ476"/>
      <c r="BA476"/>
    </row>
    <row r="477" spans="1:53">
      <c r="A477"/>
      <c r="B477"/>
      <c r="C477"/>
      <c r="D477"/>
      <c r="E477"/>
      <c r="F477" s="396"/>
      <c r="G477"/>
      <c r="AR477"/>
      <c r="AS477"/>
      <c r="AT477"/>
      <c r="AU477"/>
      <c r="AV477"/>
      <c r="AW477"/>
      <c r="AX477"/>
      <c r="AY477"/>
      <c r="AZ477"/>
      <c r="BA477"/>
    </row>
    <row r="478" spans="1:53">
      <c r="A478"/>
      <c r="B478"/>
      <c r="C478"/>
      <c r="D478"/>
      <c r="E478"/>
      <c r="F478" s="396"/>
      <c r="G478"/>
      <c r="AR478"/>
      <c r="AS478"/>
      <c r="AT478"/>
      <c r="AU478"/>
      <c r="AV478"/>
      <c r="AW478"/>
      <c r="AX478"/>
      <c r="AY478"/>
      <c r="AZ478"/>
      <c r="BA478"/>
    </row>
    <row r="479" spans="1:53">
      <c r="A479"/>
      <c r="B479"/>
      <c r="C479"/>
      <c r="D479"/>
      <c r="E479"/>
      <c r="F479" s="396"/>
      <c r="G479"/>
      <c r="AR479"/>
      <c r="AS479"/>
      <c r="AT479"/>
      <c r="AU479"/>
      <c r="AV479"/>
      <c r="AW479"/>
      <c r="AX479"/>
      <c r="AY479"/>
      <c r="AZ479"/>
      <c r="BA479"/>
    </row>
    <row r="480" spans="1:53">
      <c r="A480"/>
      <c r="B480"/>
      <c r="C480"/>
      <c r="D480"/>
      <c r="E480"/>
      <c r="F480" s="396"/>
      <c r="G480"/>
      <c r="AR480"/>
      <c r="AS480"/>
      <c r="AT480"/>
      <c r="AU480"/>
      <c r="AV480"/>
      <c r="AW480"/>
      <c r="AX480"/>
      <c r="AY480"/>
      <c r="AZ480"/>
      <c r="BA480"/>
    </row>
    <row r="481" spans="1:53">
      <c r="A481"/>
      <c r="B481"/>
      <c r="C481"/>
      <c r="D481"/>
      <c r="E481"/>
      <c r="F481" s="396"/>
      <c r="G481"/>
      <c r="AR481"/>
      <c r="AS481"/>
      <c r="AT481"/>
      <c r="AU481"/>
      <c r="AV481"/>
      <c r="AW481"/>
      <c r="AX481"/>
      <c r="AY481"/>
      <c r="AZ481"/>
      <c r="BA481"/>
    </row>
    <row r="482" spans="1:53">
      <c r="A482"/>
      <c r="B482"/>
      <c r="C482"/>
      <c r="D482"/>
      <c r="E482"/>
      <c r="F482" s="396"/>
      <c r="G482"/>
      <c r="AR482"/>
      <c r="AS482"/>
      <c r="AT482"/>
      <c r="AU482"/>
      <c r="AV482"/>
      <c r="AW482"/>
      <c r="AX482"/>
      <c r="AY482"/>
      <c r="AZ482"/>
      <c r="BA482"/>
    </row>
    <row r="483" spans="1:53">
      <c r="A483"/>
      <c r="B483"/>
      <c r="C483"/>
      <c r="D483"/>
      <c r="E483"/>
      <c r="F483" s="396"/>
      <c r="G483"/>
      <c r="AR483"/>
      <c r="AS483"/>
      <c r="AT483"/>
      <c r="AU483"/>
      <c r="AV483"/>
      <c r="AW483"/>
      <c r="AX483"/>
      <c r="AY483"/>
      <c r="AZ483"/>
      <c r="BA483"/>
    </row>
    <row r="484" spans="1:53">
      <c r="A484"/>
      <c r="B484"/>
      <c r="C484"/>
      <c r="D484"/>
      <c r="E484"/>
      <c r="F484" s="396"/>
      <c r="G484"/>
      <c r="AR484"/>
      <c r="AS484"/>
      <c r="AT484"/>
      <c r="AU484"/>
      <c r="AV484"/>
      <c r="AW484"/>
      <c r="AX484"/>
      <c r="AY484"/>
      <c r="AZ484"/>
      <c r="BA484"/>
    </row>
    <row r="485" spans="1:53">
      <c r="A485"/>
      <c r="B485"/>
      <c r="C485"/>
      <c r="D485"/>
      <c r="E485"/>
      <c r="F485" s="396"/>
      <c r="G485"/>
      <c r="AR485"/>
      <c r="AS485"/>
      <c r="AT485"/>
      <c r="AU485"/>
      <c r="AV485"/>
      <c r="AW485"/>
      <c r="AX485"/>
      <c r="AY485"/>
      <c r="AZ485"/>
      <c r="BA485"/>
    </row>
    <row r="486" spans="1:53">
      <c r="A486"/>
      <c r="B486"/>
      <c r="C486"/>
      <c r="D486"/>
      <c r="E486"/>
      <c r="F486" s="396"/>
      <c r="G486"/>
      <c r="AR486"/>
      <c r="AS486"/>
      <c r="AT486"/>
      <c r="AU486"/>
      <c r="AV486"/>
      <c r="AW486"/>
      <c r="AX486"/>
      <c r="AY486"/>
      <c r="AZ486"/>
      <c r="BA486"/>
    </row>
    <row r="487" spans="1:53">
      <c r="A487"/>
      <c r="B487"/>
      <c r="C487"/>
      <c r="D487"/>
      <c r="E487"/>
      <c r="F487" s="396"/>
      <c r="G487"/>
      <c r="AR487"/>
      <c r="AS487"/>
      <c r="AT487"/>
      <c r="AU487"/>
      <c r="AV487"/>
      <c r="AW487"/>
      <c r="AX487"/>
      <c r="AY487"/>
      <c r="AZ487"/>
      <c r="BA487"/>
    </row>
    <row r="488" spans="1:53">
      <c r="A488"/>
      <c r="B488"/>
      <c r="C488"/>
      <c r="D488"/>
      <c r="E488"/>
      <c r="F488" s="396"/>
      <c r="G488"/>
      <c r="AR488"/>
      <c r="AS488"/>
      <c r="AT488"/>
      <c r="AU488"/>
      <c r="AV488"/>
      <c r="AW488"/>
      <c r="AX488"/>
      <c r="AY488"/>
      <c r="AZ488"/>
      <c r="BA488"/>
    </row>
    <row r="489" spans="1:53">
      <c r="A489"/>
      <c r="B489"/>
      <c r="C489"/>
      <c r="D489"/>
      <c r="E489"/>
      <c r="F489" s="396"/>
      <c r="G489"/>
      <c r="AR489"/>
      <c r="AS489"/>
      <c r="AT489"/>
      <c r="AU489"/>
      <c r="AV489"/>
      <c r="AW489"/>
      <c r="AX489"/>
      <c r="AY489"/>
      <c r="AZ489"/>
      <c r="BA489"/>
    </row>
    <row r="490" spans="1:53">
      <c r="A490"/>
      <c r="B490"/>
      <c r="C490"/>
      <c r="D490"/>
      <c r="E490"/>
      <c r="F490" s="396"/>
      <c r="G490"/>
      <c r="AR490"/>
      <c r="AS490"/>
      <c r="AT490"/>
      <c r="AU490"/>
      <c r="AV490"/>
      <c r="AW490"/>
      <c r="AX490"/>
      <c r="AY490"/>
      <c r="AZ490"/>
      <c r="BA490"/>
    </row>
    <row r="491" spans="1:53">
      <c r="A491"/>
      <c r="B491"/>
      <c r="C491"/>
      <c r="D491"/>
      <c r="E491"/>
      <c r="F491" s="396"/>
      <c r="G491"/>
      <c r="AR491"/>
      <c r="AS491"/>
      <c r="AT491"/>
      <c r="AU491"/>
      <c r="AV491"/>
      <c r="AW491"/>
      <c r="AX491"/>
      <c r="AY491"/>
      <c r="AZ491"/>
      <c r="BA491"/>
    </row>
    <row r="492" spans="1:53">
      <c r="A492"/>
      <c r="B492"/>
      <c r="C492"/>
      <c r="D492"/>
      <c r="E492"/>
      <c r="F492" s="396"/>
      <c r="G492"/>
      <c r="AR492"/>
      <c r="AS492"/>
      <c r="AT492"/>
      <c r="AU492"/>
      <c r="AV492"/>
      <c r="AW492"/>
      <c r="AX492"/>
      <c r="AY492"/>
      <c r="AZ492"/>
      <c r="BA492"/>
    </row>
    <row r="493" spans="1:53">
      <c r="A493"/>
      <c r="B493"/>
      <c r="C493"/>
      <c r="D493"/>
      <c r="E493"/>
      <c r="F493" s="396"/>
      <c r="G493"/>
      <c r="AR493"/>
      <c r="AS493"/>
      <c r="AT493"/>
      <c r="AU493"/>
      <c r="AV493"/>
      <c r="AW493"/>
      <c r="AX493"/>
      <c r="AY493"/>
      <c r="AZ493"/>
      <c r="BA493"/>
    </row>
    <row r="494" spans="1:53">
      <c r="A494"/>
      <c r="B494"/>
      <c r="C494"/>
      <c r="D494"/>
      <c r="E494"/>
      <c r="F494" s="396"/>
      <c r="G494"/>
      <c r="AR494"/>
      <c r="AS494"/>
      <c r="AT494"/>
      <c r="AU494"/>
      <c r="AV494"/>
      <c r="AW494"/>
      <c r="AX494"/>
      <c r="AY494"/>
      <c r="AZ494"/>
      <c r="BA494"/>
    </row>
    <row r="495" spans="1:53">
      <c r="A495"/>
      <c r="B495"/>
      <c r="C495"/>
      <c r="D495"/>
      <c r="E495"/>
      <c r="F495" s="396"/>
      <c r="G495"/>
      <c r="AR495"/>
      <c r="AS495"/>
      <c r="AT495"/>
      <c r="AU495"/>
      <c r="AV495"/>
      <c r="AW495"/>
      <c r="AX495"/>
      <c r="AY495"/>
      <c r="AZ495"/>
      <c r="BA495"/>
    </row>
    <row r="496" spans="1:53">
      <c r="A496"/>
      <c r="B496"/>
      <c r="C496"/>
      <c r="D496"/>
      <c r="E496"/>
      <c r="F496" s="396"/>
      <c r="G496"/>
      <c r="AR496"/>
      <c r="AS496"/>
      <c r="AT496"/>
      <c r="AU496"/>
      <c r="AV496"/>
      <c r="AW496"/>
      <c r="AX496"/>
      <c r="AY496"/>
      <c r="AZ496"/>
      <c r="BA496"/>
    </row>
    <row r="497" spans="1:53">
      <c r="A497"/>
      <c r="B497"/>
      <c r="C497"/>
      <c r="D497"/>
      <c r="E497"/>
      <c r="F497" s="396"/>
      <c r="G497"/>
      <c r="AR497"/>
      <c r="AS497"/>
      <c r="AT497"/>
      <c r="AU497"/>
      <c r="AV497"/>
      <c r="AW497"/>
      <c r="AX497"/>
      <c r="AY497"/>
      <c r="AZ497"/>
      <c r="BA497"/>
    </row>
    <row r="498" spans="1:53">
      <c r="A498"/>
      <c r="B498"/>
      <c r="C498"/>
      <c r="D498"/>
      <c r="E498"/>
      <c r="F498" s="396"/>
      <c r="G498"/>
      <c r="AR498"/>
      <c r="AS498"/>
      <c r="AT498"/>
      <c r="AU498"/>
      <c r="AV498"/>
      <c r="AW498"/>
      <c r="AX498"/>
      <c r="AY498"/>
      <c r="AZ498"/>
      <c r="BA498"/>
    </row>
    <row r="499" spans="1:53">
      <c r="A499"/>
      <c r="B499"/>
      <c r="C499"/>
      <c r="D499"/>
      <c r="E499"/>
      <c r="F499" s="396"/>
      <c r="G499"/>
      <c r="AR499"/>
      <c r="AS499"/>
      <c r="AT499"/>
      <c r="AU499"/>
      <c r="AV499"/>
      <c r="AW499"/>
      <c r="AX499"/>
      <c r="AY499"/>
      <c r="AZ499"/>
      <c r="BA499"/>
    </row>
    <row r="500" spans="1:53">
      <c r="A500"/>
      <c r="B500"/>
      <c r="C500"/>
      <c r="D500"/>
      <c r="E500"/>
      <c r="F500" s="396"/>
      <c r="G500"/>
      <c r="AR500"/>
      <c r="AS500"/>
      <c r="AT500"/>
      <c r="AU500"/>
      <c r="AV500"/>
      <c r="AW500"/>
      <c r="AX500"/>
      <c r="AY500"/>
      <c r="AZ500"/>
      <c r="BA500"/>
    </row>
    <row r="501" spans="1:53">
      <c r="A501"/>
      <c r="B501"/>
      <c r="C501"/>
      <c r="D501"/>
      <c r="E501"/>
      <c r="F501" s="396"/>
      <c r="G501"/>
      <c r="AR501"/>
      <c r="AS501"/>
      <c r="AT501"/>
      <c r="AU501"/>
      <c r="AV501"/>
      <c r="AW501"/>
      <c r="AX501"/>
      <c r="AY501"/>
      <c r="AZ501"/>
      <c r="BA501"/>
    </row>
    <row r="502" spans="1:53">
      <c r="A502"/>
      <c r="B502"/>
      <c r="C502"/>
      <c r="D502"/>
      <c r="E502"/>
      <c r="F502" s="396"/>
      <c r="G502"/>
      <c r="AR502"/>
      <c r="AS502"/>
      <c r="AT502"/>
      <c r="AU502"/>
      <c r="AV502"/>
      <c r="AW502"/>
      <c r="AX502"/>
      <c r="AY502"/>
      <c r="AZ502"/>
      <c r="BA502"/>
    </row>
    <row r="503" spans="1:53">
      <c r="A503"/>
      <c r="B503"/>
      <c r="C503"/>
      <c r="D503"/>
      <c r="E503"/>
      <c r="F503" s="396"/>
      <c r="G503"/>
      <c r="AR503"/>
      <c r="AS503"/>
      <c r="AT503"/>
      <c r="AU503"/>
      <c r="AV503"/>
      <c r="AW503"/>
      <c r="AX503"/>
      <c r="AY503"/>
      <c r="AZ503"/>
      <c r="BA503"/>
    </row>
    <row r="504" spans="1:53">
      <c r="A504"/>
      <c r="B504"/>
      <c r="C504"/>
      <c r="D504"/>
      <c r="E504"/>
      <c r="F504" s="396"/>
      <c r="G504"/>
      <c r="AR504"/>
      <c r="AS504"/>
      <c r="AT504"/>
      <c r="AU504"/>
      <c r="AV504"/>
      <c r="AW504"/>
      <c r="AX504"/>
      <c r="AY504"/>
      <c r="AZ504"/>
      <c r="BA504"/>
    </row>
    <row r="505" spans="1:53">
      <c r="A505"/>
      <c r="B505"/>
      <c r="C505"/>
      <c r="D505"/>
      <c r="E505"/>
      <c r="F505" s="396"/>
      <c r="G505"/>
      <c r="AR505"/>
      <c r="AS505"/>
      <c r="AT505"/>
      <c r="AU505"/>
      <c r="AV505"/>
      <c r="AW505"/>
      <c r="AX505"/>
      <c r="AY505"/>
      <c r="AZ505"/>
      <c r="BA505"/>
    </row>
    <row r="506" spans="1:53">
      <c r="A506"/>
      <c r="B506"/>
      <c r="C506"/>
      <c r="D506"/>
      <c r="E506"/>
      <c r="F506" s="396"/>
      <c r="G506"/>
      <c r="AR506"/>
      <c r="AS506"/>
      <c r="AT506"/>
      <c r="AU506"/>
      <c r="AV506"/>
      <c r="AW506"/>
      <c r="AX506"/>
      <c r="AY506"/>
      <c r="AZ506"/>
      <c r="BA506"/>
    </row>
    <row r="507" spans="1:53">
      <c r="A507"/>
      <c r="B507"/>
      <c r="C507"/>
      <c r="D507"/>
      <c r="E507"/>
      <c r="F507" s="396"/>
      <c r="G507"/>
      <c r="AR507"/>
      <c r="AS507"/>
      <c r="AT507"/>
      <c r="AU507"/>
      <c r="AV507"/>
      <c r="AW507"/>
      <c r="AX507"/>
      <c r="AY507"/>
      <c r="AZ507"/>
      <c r="BA507"/>
    </row>
    <row r="508" spans="1:53">
      <c r="A508"/>
      <c r="B508"/>
      <c r="C508"/>
      <c r="D508"/>
      <c r="E508"/>
      <c r="F508" s="396"/>
      <c r="G508"/>
      <c r="AR508"/>
      <c r="AS508"/>
      <c r="AT508"/>
      <c r="AU508"/>
      <c r="AV508"/>
      <c r="AW508"/>
      <c r="AX508"/>
      <c r="AY508"/>
      <c r="AZ508"/>
      <c r="BA508"/>
    </row>
    <row r="509" spans="1:53">
      <c r="A509"/>
      <c r="B509"/>
      <c r="C509"/>
      <c r="D509"/>
      <c r="E509"/>
      <c r="F509" s="396"/>
      <c r="G509"/>
      <c r="AR509"/>
      <c r="AS509"/>
      <c r="AT509"/>
      <c r="AU509"/>
      <c r="AV509"/>
      <c r="AW509"/>
      <c r="AX509"/>
      <c r="AY509"/>
      <c r="AZ509"/>
      <c r="BA509"/>
    </row>
    <row r="510" spans="1:53">
      <c r="A510"/>
      <c r="B510"/>
      <c r="C510"/>
      <c r="D510"/>
      <c r="E510"/>
      <c r="F510" s="396"/>
      <c r="G510"/>
      <c r="AR510"/>
      <c r="AS510"/>
      <c r="AT510"/>
      <c r="AU510"/>
      <c r="AV510"/>
      <c r="AW510"/>
      <c r="AX510"/>
      <c r="AY510"/>
      <c r="AZ510"/>
      <c r="BA510"/>
    </row>
    <row r="511" spans="1:53">
      <c r="A511"/>
      <c r="B511"/>
      <c r="C511"/>
      <c r="D511"/>
      <c r="E511"/>
      <c r="F511" s="396"/>
      <c r="G511"/>
      <c r="AR511"/>
      <c r="AS511"/>
      <c r="AT511"/>
      <c r="AU511"/>
      <c r="AV511"/>
      <c r="AW511"/>
      <c r="AX511"/>
      <c r="AY511"/>
      <c r="AZ511"/>
      <c r="BA511"/>
    </row>
    <row r="512" spans="1:53">
      <c r="A512"/>
      <c r="B512"/>
      <c r="C512"/>
      <c r="D512"/>
      <c r="E512"/>
      <c r="F512" s="396"/>
      <c r="G512"/>
      <c r="AR512"/>
      <c r="AS512"/>
      <c r="AT512"/>
      <c r="AU512"/>
      <c r="AV512"/>
      <c r="AW512"/>
      <c r="AX512"/>
      <c r="AY512"/>
      <c r="AZ512"/>
      <c r="BA512"/>
    </row>
    <row r="513" spans="1:53">
      <c r="A513"/>
      <c r="B513"/>
      <c r="C513"/>
      <c r="D513"/>
      <c r="E513"/>
      <c r="F513" s="396"/>
      <c r="G513"/>
      <c r="AR513"/>
      <c r="AS513"/>
      <c r="AT513"/>
      <c r="AU513"/>
      <c r="AV513"/>
      <c r="AW513"/>
      <c r="AX513"/>
      <c r="AY513"/>
      <c r="AZ513"/>
      <c r="BA513"/>
    </row>
    <row r="514" spans="1:53">
      <c r="A514"/>
      <c r="B514"/>
      <c r="C514"/>
      <c r="D514"/>
      <c r="E514"/>
      <c r="F514" s="396"/>
      <c r="G514"/>
      <c r="AR514"/>
      <c r="AS514"/>
      <c r="AT514"/>
      <c r="AU514"/>
      <c r="AV514"/>
      <c r="AW514"/>
      <c r="AX514"/>
      <c r="AY514"/>
      <c r="AZ514"/>
      <c r="BA514"/>
    </row>
    <row r="515" spans="1:53">
      <c r="A515"/>
      <c r="B515"/>
      <c r="C515"/>
      <c r="D515"/>
      <c r="E515"/>
      <c r="F515" s="396"/>
      <c r="G515"/>
      <c r="AR515"/>
      <c r="AS515"/>
      <c r="AT515"/>
      <c r="AU515"/>
      <c r="AV515"/>
      <c r="AW515"/>
      <c r="AX515"/>
      <c r="AY515"/>
      <c r="AZ515"/>
      <c r="BA515"/>
    </row>
    <row r="516" spans="1:53">
      <c r="A516"/>
      <c r="B516"/>
      <c r="C516"/>
      <c r="D516"/>
      <c r="E516"/>
      <c r="F516" s="396"/>
      <c r="G516"/>
      <c r="AR516"/>
      <c r="AS516"/>
      <c r="AT516"/>
      <c r="AU516"/>
      <c r="AV516"/>
      <c r="AW516"/>
      <c r="AX516"/>
      <c r="AY516"/>
      <c r="AZ516"/>
      <c r="BA516"/>
    </row>
    <row r="517" spans="1:53">
      <c r="A517"/>
      <c r="B517"/>
      <c r="C517"/>
      <c r="D517"/>
      <c r="E517"/>
      <c r="F517" s="396"/>
      <c r="G517"/>
      <c r="AR517"/>
      <c r="AS517"/>
      <c r="AT517"/>
      <c r="AU517"/>
      <c r="AV517"/>
      <c r="AW517"/>
      <c r="AX517"/>
      <c r="AY517"/>
      <c r="AZ517"/>
      <c r="BA517"/>
    </row>
    <row r="518" spans="1:53">
      <c r="A518"/>
      <c r="B518"/>
      <c r="C518"/>
      <c r="D518"/>
      <c r="E518"/>
      <c r="F518" s="396"/>
      <c r="G518"/>
      <c r="AR518"/>
      <c r="AS518"/>
      <c r="AT518"/>
      <c r="AU518"/>
      <c r="AV518"/>
      <c r="AW518"/>
      <c r="AX518"/>
      <c r="AY518"/>
      <c r="AZ518"/>
      <c r="BA518"/>
    </row>
    <row r="519" spans="1:53">
      <c r="A519"/>
      <c r="B519"/>
      <c r="C519"/>
      <c r="D519"/>
      <c r="E519"/>
      <c r="F519" s="396"/>
      <c r="G519"/>
      <c r="AR519"/>
      <c r="AS519"/>
      <c r="AT519"/>
      <c r="AU519"/>
      <c r="AV519"/>
      <c r="AW519"/>
      <c r="AX519"/>
      <c r="AY519"/>
      <c r="AZ519"/>
      <c r="BA519"/>
    </row>
    <row r="520" spans="1:53">
      <c r="A520"/>
      <c r="B520"/>
      <c r="C520"/>
      <c r="D520"/>
      <c r="E520"/>
      <c r="F520" s="396"/>
      <c r="G520"/>
      <c r="AR520"/>
      <c r="AS520"/>
      <c r="AT520"/>
      <c r="AU520"/>
      <c r="AV520"/>
      <c r="AW520"/>
      <c r="AX520"/>
      <c r="AY520"/>
      <c r="AZ520"/>
      <c r="BA520"/>
    </row>
    <row r="521" spans="1:53">
      <c r="A521"/>
      <c r="B521"/>
      <c r="C521"/>
      <c r="D521"/>
      <c r="E521"/>
      <c r="F521" s="396"/>
      <c r="G521"/>
      <c r="AR521"/>
      <c r="AS521"/>
      <c r="AT521"/>
      <c r="AU521"/>
      <c r="AV521"/>
      <c r="AW521"/>
      <c r="AX521"/>
      <c r="AY521"/>
      <c r="AZ521"/>
      <c r="BA521"/>
    </row>
    <row r="522" spans="1:53">
      <c r="A522"/>
      <c r="B522"/>
      <c r="C522"/>
      <c r="D522"/>
      <c r="E522"/>
      <c r="F522" s="396"/>
      <c r="G522"/>
      <c r="AR522"/>
      <c r="AS522"/>
      <c r="AT522"/>
      <c r="AU522"/>
      <c r="AV522"/>
      <c r="AW522"/>
      <c r="AX522"/>
      <c r="AY522"/>
      <c r="AZ522"/>
      <c r="BA522"/>
    </row>
    <row r="523" spans="1:53">
      <c r="A523"/>
      <c r="B523"/>
      <c r="C523"/>
      <c r="D523"/>
      <c r="E523"/>
      <c r="F523" s="396"/>
      <c r="G523"/>
      <c r="AR523"/>
      <c r="AS523"/>
      <c r="AT523"/>
      <c r="AU523"/>
      <c r="AV523"/>
      <c r="AW523"/>
      <c r="AX523"/>
      <c r="AY523"/>
      <c r="AZ523"/>
      <c r="BA523"/>
    </row>
    <row r="524" spans="1:53">
      <c r="A524"/>
      <c r="B524"/>
      <c r="C524"/>
      <c r="D524"/>
      <c r="E524"/>
      <c r="F524" s="396"/>
      <c r="G524"/>
      <c r="AR524"/>
      <c r="AS524"/>
      <c r="AT524"/>
      <c r="AU524"/>
      <c r="AV524"/>
      <c r="AW524"/>
      <c r="AX524"/>
      <c r="AY524"/>
      <c r="AZ524"/>
      <c r="BA524"/>
    </row>
    <row r="525" spans="1:53">
      <c r="A525"/>
      <c r="B525"/>
      <c r="C525"/>
      <c r="D525"/>
      <c r="E525"/>
      <c r="F525" s="396"/>
      <c r="G525"/>
      <c r="AR525"/>
      <c r="AS525"/>
      <c r="AT525"/>
      <c r="AU525"/>
      <c r="AV525"/>
      <c r="AW525"/>
      <c r="AX525"/>
      <c r="AY525"/>
      <c r="AZ525"/>
      <c r="BA525"/>
    </row>
    <row r="526" spans="1:53">
      <c r="A526"/>
      <c r="B526"/>
      <c r="C526"/>
      <c r="D526"/>
      <c r="E526"/>
      <c r="F526" s="396"/>
      <c r="G526"/>
      <c r="AR526"/>
      <c r="AS526"/>
      <c r="AT526"/>
      <c r="AU526"/>
      <c r="AV526"/>
      <c r="AW526"/>
      <c r="AX526"/>
      <c r="AY526"/>
      <c r="AZ526"/>
      <c r="BA526"/>
    </row>
    <row r="527" spans="1:53">
      <c r="A527"/>
      <c r="B527"/>
      <c r="C527"/>
      <c r="D527"/>
      <c r="E527"/>
      <c r="F527" s="396"/>
      <c r="G527"/>
      <c r="AR527"/>
      <c r="AS527"/>
      <c r="AT527"/>
      <c r="AU527"/>
      <c r="AV527"/>
      <c r="AW527"/>
      <c r="AX527"/>
      <c r="AY527"/>
      <c r="AZ527"/>
      <c r="BA527"/>
    </row>
    <row r="528" spans="1:53">
      <c r="A528"/>
      <c r="B528"/>
      <c r="C528"/>
      <c r="D528"/>
      <c r="E528"/>
      <c r="F528" s="396"/>
      <c r="G528"/>
      <c r="AR528"/>
      <c r="AS528"/>
      <c r="AT528"/>
      <c r="AU528"/>
      <c r="AV528"/>
      <c r="AW528"/>
      <c r="AX528"/>
      <c r="AY528"/>
      <c r="AZ528"/>
      <c r="BA528"/>
    </row>
    <row r="529" spans="1:53">
      <c r="A529"/>
      <c r="B529"/>
      <c r="C529"/>
      <c r="D529"/>
      <c r="E529"/>
      <c r="F529" s="396"/>
      <c r="G529"/>
      <c r="AR529"/>
      <c r="AS529"/>
      <c r="AT529"/>
      <c r="AU529"/>
      <c r="AV529"/>
      <c r="AW529"/>
      <c r="AX529"/>
      <c r="AY529"/>
      <c r="AZ529"/>
      <c r="BA529"/>
    </row>
    <row r="530" spans="1:53">
      <c r="A530"/>
      <c r="B530"/>
      <c r="C530"/>
      <c r="D530"/>
      <c r="E530"/>
      <c r="F530" s="396"/>
      <c r="G530"/>
      <c r="AR530"/>
      <c r="AS530"/>
      <c r="AT530"/>
      <c r="AU530"/>
      <c r="AV530"/>
      <c r="AW530"/>
      <c r="AX530"/>
      <c r="AY530"/>
      <c r="AZ530"/>
      <c r="BA530"/>
    </row>
    <row r="531" spans="1:53">
      <c r="A531"/>
      <c r="B531"/>
      <c r="C531"/>
      <c r="D531"/>
      <c r="E531"/>
      <c r="F531" s="396"/>
      <c r="G531"/>
      <c r="AR531"/>
      <c r="AS531"/>
      <c r="AT531"/>
      <c r="AU531"/>
      <c r="AV531"/>
      <c r="AW531"/>
      <c r="AX531"/>
      <c r="AY531"/>
      <c r="AZ531"/>
      <c r="BA531"/>
    </row>
    <row r="532" spans="1:53">
      <c r="A532"/>
      <c r="B532"/>
      <c r="C532"/>
      <c r="D532"/>
      <c r="E532"/>
      <c r="F532" s="396"/>
      <c r="G532"/>
      <c r="AR532"/>
      <c r="AS532"/>
      <c r="AT532"/>
      <c r="AU532"/>
      <c r="AV532"/>
      <c r="AW532"/>
      <c r="AX532"/>
      <c r="AY532"/>
      <c r="AZ532"/>
      <c r="BA532"/>
    </row>
    <row r="533" spans="1:53">
      <c r="A533"/>
      <c r="B533"/>
      <c r="C533"/>
      <c r="D533"/>
      <c r="E533"/>
      <c r="F533" s="396"/>
      <c r="G533"/>
      <c r="AR533"/>
      <c r="AS533"/>
      <c r="AT533"/>
      <c r="AU533"/>
      <c r="AV533"/>
      <c r="AW533"/>
      <c r="AX533"/>
      <c r="AY533"/>
      <c r="AZ533"/>
      <c r="BA533"/>
    </row>
    <row r="534" spans="1:53">
      <c r="A534"/>
      <c r="B534"/>
      <c r="C534"/>
      <c r="D534"/>
      <c r="E534"/>
      <c r="F534" s="396"/>
      <c r="G534"/>
      <c r="AR534"/>
      <c r="AS534"/>
      <c r="AT534"/>
      <c r="AU534"/>
      <c r="AV534"/>
      <c r="AW534"/>
      <c r="AX534"/>
      <c r="AY534"/>
      <c r="AZ534"/>
      <c r="BA534"/>
    </row>
    <row r="535" spans="1:53">
      <c r="A535"/>
      <c r="B535"/>
      <c r="C535"/>
      <c r="D535"/>
      <c r="E535"/>
      <c r="F535" s="396"/>
      <c r="G535"/>
      <c r="AR535"/>
      <c r="AS535"/>
      <c r="AT535"/>
      <c r="AU535"/>
      <c r="AV535"/>
      <c r="AW535"/>
      <c r="AX535"/>
      <c r="AY535"/>
      <c r="AZ535"/>
      <c r="BA535"/>
    </row>
    <row r="536" spans="1:53">
      <c r="A536"/>
      <c r="B536"/>
      <c r="C536"/>
      <c r="D536"/>
      <c r="E536"/>
      <c r="F536" s="396"/>
      <c r="G536"/>
      <c r="AR536"/>
      <c r="AS536"/>
      <c r="AT536"/>
      <c r="AU536"/>
      <c r="AV536"/>
      <c r="AW536"/>
      <c r="AX536"/>
      <c r="AY536"/>
      <c r="AZ536"/>
      <c r="BA536"/>
    </row>
    <row r="537" spans="1:53">
      <c r="A537"/>
      <c r="B537"/>
      <c r="C537"/>
      <c r="D537"/>
      <c r="E537"/>
      <c r="F537" s="396"/>
      <c r="G537"/>
      <c r="AR537"/>
      <c r="AS537"/>
      <c r="AT537"/>
      <c r="AU537"/>
      <c r="AV537"/>
      <c r="AW537"/>
      <c r="AX537"/>
      <c r="AY537"/>
      <c r="AZ537"/>
      <c r="BA537"/>
    </row>
    <row r="538" spans="1:53">
      <c r="A538"/>
      <c r="B538"/>
      <c r="C538"/>
      <c r="D538"/>
      <c r="E538"/>
      <c r="F538" s="396"/>
      <c r="G538"/>
      <c r="AR538"/>
      <c r="AS538"/>
      <c r="AT538"/>
      <c r="AU538"/>
      <c r="AV538"/>
      <c r="AW538"/>
      <c r="AX538"/>
      <c r="AY538"/>
      <c r="AZ538"/>
      <c r="BA538"/>
    </row>
    <row r="539" spans="1:53">
      <c r="A539"/>
      <c r="B539"/>
      <c r="C539"/>
      <c r="D539"/>
      <c r="E539"/>
      <c r="F539" s="396"/>
      <c r="G539"/>
      <c r="AR539"/>
      <c r="AS539"/>
      <c r="AT539"/>
      <c r="AU539"/>
      <c r="AV539"/>
      <c r="AW539"/>
      <c r="AX539"/>
      <c r="AY539"/>
      <c r="AZ539"/>
      <c r="BA539"/>
    </row>
    <row r="540" spans="1:53">
      <c r="A540"/>
      <c r="B540"/>
      <c r="C540"/>
      <c r="D540"/>
      <c r="E540"/>
      <c r="F540" s="396"/>
      <c r="G540"/>
      <c r="AR540"/>
      <c r="AS540"/>
      <c r="AT540"/>
      <c r="AU540"/>
      <c r="AV540"/>
      <c r="AW540"/>
      <c r="AX540"/>
      <c r="AY540"/>
      <c r="AZ540"/>
      <c r="BA540"/>
    </row>
    <row r="541" spans="1:53">
      <c r="A541"/>
      <c r="B541"/>
      <c r="C541"/>
      <c r="D541"/>
      <c r="E541"/>
      <c r="F541" s="396"/>
      <c r="G541"/>
      <c r="AR541"/>
      <c r="AS541"/>
      <c r="AT541"/>
      <c r="AU541"/>
      <c r="AV541"/>
      <c r="AW541"/>
      <c r="AX541"/>
      <c r="AY541"/>
      <c r="AZ541"/>
      <c r="BA541"/>
    </row>
    <row r="542" spans="1:53">
      <c r="A542"/>
      <c r="B542"/>
      <c r="C542"/>
      <c r="D542"/>
      <c r="E542"/>
      <c r="F542" s="396"/>
      <c r="G542"/>
      <c r="AR542"/>
      <c r="AS542"/>
      <c r="AT542"/>
      <c r="AU542"/>
      <c r="AV542"/>
      <c r="AW542"/>
      <c r="AX542"/>
      <c r="AY542"/>
      <c r="AZ542"/>
      <c r="BA542"/>
    </row>
    <row r="543" spans="1:53">
      <c r="A543"/>
      <c r="B543"/>
      <c r="C543"/>
      <c r="D543"/>
      <c r="E543"/>
      <c r="F543" s="396"/>
      <c r="G543"/>
      <c r="AR543"/>
      <c r="AS543"/>
      <c r="AT543"/>
      <c r="AU543"/>
      <c r="AV543"/>
      <c r="AW543"/>
      <c r="AX543"/>
      <c r="AY543"/>
      <c r="AZ543"/>
      <c r="BA543"/>
    </row>
    <row r="544" spans="1:53">
      <c r="A544"/>
      <c r="B544"/>
      <c r="C544"/>
      <c r="D544"/>
      <c r="E544"/>
      <c r="F544" s="396"/>
      <c r="G544"/>
      <c r="AR544"/>
      <c r="AS544"/>
      <c r="AT544"/>
      <c r="AU544"/>
      <c r="AV544"/>
      <c r="AW544"/>
      <c r="AX544"/>
      <c r="AY544"/>
      <c r="AZ544"/>
      <c r="BA544"/>
    </row>
    <row r="545" spans="1:53">
      <c r="A545"/>
      <c r="B545"/>
      <c r="C545"/>
      <c r="D545"/>
      <c r="E545"/>
      <c r="F545" s="396"/>
      <c r="G545"/>
      <c r="AR545"/>
      <c r="AS545"/>
      <c r="AT545"/>
      <c r="AU545"/>
      <c r="AV545"/>
      <c r="AW545"/>
      <c r="AX545"/>
      <c r="AY545"/>
      <c r="AZ545"/>
      <c r="BA545"/>
    </row>
    <row r="546" spans="1:53">
      <c r="A546"/>
      <c r="B546"/>
      <c r="C546"/>
      <c r="D546"/>
      <c r="E546"/>
      <c r="F546" s="396"/>
      <c r="G546"/>
      <c r="AR546"/>
      <c r="AS546"/>
      <c r="AT546"/>
      <c r="AU546"/>
      <c r="AV546"/>
      <c r="AW546"/>
      <c r="AX546"/>
      <c r="AY546"/>
      <c r="AZ546"/>
      <c r="BA546"/>
    </row>
    <row r="547" spans="1:53">
      <c r="A547"/>
      <c r="B547"/>
      <c r="C547"/>
      <c r="D547"/>
      <c r="E547"/>
      <c r="F547" s="396"/>
      <c r="G547"/>
      <c r="AR547"/>
      <c r="AS547"/>
      <c r="AT547"/>
      <c r="AU547"/>
      <c r="AV547"/>
      <c r="AW547"/>
      <c r="AX547"/>
      <c r="AY547"/>
      <c r="AZ547"/>
      <c r="BA547"/>
    </row>
    <row r="548" spans="1:53">
      <c r="A548"/>
      <c r="B548"/>
      <c r="C548"/>
      <c r="D548"/>
      <c r="E548"/>
      <c r="F548" s="396"/>
      <c r="G548"/>
      <c r="AR548"/>
      <c r="AS548"/>
      <c r="AT548"/>
      <c r="AU548"/>
      <c r="AV548"/>
      <c r="AW548"/>
      <c r="AX548"/>
      <c r="AY548"/>
      <c r="AZ548"/>
      <c r="BA548"/>
    </row>
    <row r="549" spans="1:53">
      <c r="A549"/>
      <c r="B549"/>
      <c r="C549"/>
      <c r="D549"/>
      <c r="E549"/>
      <c r="F549" s="396"/>
      <c r="G549"/>
      <c r="AR549"/>
      <c r="AS549"/>
      <c r="AT549"/>
      <c r="AU549"/>
      <c r="AV549"/>
      <c r="AW549"/>
      <c r="AX549"/>
      <c r="AY549"/>
      <c r="AZ549"/>
      <c r="BA549"/>
    </row>
    <row r="550" spans="1:53">
      <c r="A550"/>
      <c r="B550"/>
      <c r="C550"/>
      <c r="D550"/>
      <c r="E550"/>
      <c r="F550" s="396"/>
      <c r="G550"/>
      <c r="AR550"/>
      <c r="AS550"/>
      <c r="AT550"/>
      <c r="AU550"/>
      <c r="AV550"/>
      <c r="AW550"/>
      <c r="AX550"/>
      <c r="AY550"/>
      <c r="AZ550"/>
      <c r="BA550"/>
    </row>
    <row r="551" spans="1:53">
      <c r="A551"/>
      <c r="B551"/>
      <c r="C551"/>
      <c r="D551"/>
      <c r="E551"/>
      <c r="F551" s="396"/>
      <c r="G551"/>
      <c r="AR551"/>
      <c r="AS551"/>
      <c r="AT551"/>
      <c r="AU551"/>
      <c r="AV551"/>
      <c r="AW551"/>
      <c r="AX551"/>
      <c r="AY551"/>
      <c r="AZ551"/>
      <c r="BA551"/>
    </row>
    <row r="552" spans="1:53">
      <c r="A552"/>
      <c r="B552"/>
      <c r="C552"/>
      <c r="D552"/>
      <c r="E552"/>
      <c r="F552" s="396"/>
      <c r="G552"/>
      <c r="AR552"/>
      <c r="AS552"/>
      <c r="AT552"/>
      <c r="AU552"/>
      <c r="AV552"/>
      <c r="AW552"/>
      <c r="AX552"/>
      <c r="AY552"/>
      <c r="AZ552"/>
      <c r="BA552"/>
    </row>
    <row r="553" spans="1:53">
      <c r="A553"/>
      <c r="B553"/>
      <c r="C553"/>
      <c r="D553"/>
      <c r="E553"/>
      <c r="F553" s="396"/>
      <c r="G553"/>
      <c r="AR553"/>
      <c r="AS553"/>
      <c r="AT553"/>
      <c r="AU553"/>
      <c r="AV553"/>
      <c r="AW553"/>
      <c r="AX553"/>
      <c r="AY553"/>
      <c r="AZ553"/>
      <c r="BA553"/>
    </row>
    <row r="554" spans="1:53">
      <c r="A554"/>
      <c r="B554"/>
      <c r="C554"/>
      <c r="D554"/>
      <c r="E554"/>
      <c r="F554" s="396"/>
      <c r="G554"/>
      <c r="AR554"/>
      <c r="AS554"/>
      <c r="AT554"/>
      <c r="AU554"/>
      <c r="AV554"/>
      <c r="AW554"/>
      <c r="AX554"/>
      <c r="AY554"/>
      <c r="AZ554"/>
      <c r="BA554"/>
    </row>
    <row r="555" spans="1:53">
      <c r="A555"/>
      <c r="B555"/>
      <c r="C555"/>
      <c r="D555"/>
      <c r="E555"/>
      <c r="F555" s="396"/>
      <c r="G555"/>
      <c r="AR555"/>
      <c r="AS555"/>
      <c r="AT555"/>
      <c r="AU555"/>
      <c r="AV555"/>
      <c r="AW555"/>
      <c r="AX555"/>
      <c r="AY555"/>
      <c r="AZ555"/>
      <c r="BA555"/>
    </row>
    <row r="556" spans="1:53">
      <c r="A556"/>
      <c r="B556"/>
      <c r="C556"/>
      <c r="D556"/>
      <c r="E556"/>
      <c r="F556" s="396"/>
      <c r="G556"/>
      <c r="AR556"/>
      <c r="AS556"/>
      <c r="AT556"/>
      <c r="AU556"/>
      <c r="AV556"/>
      <c r="AW556"/>
      <c r="AX556"/>
      <c r="AY556"/>
      <c r="AZ556"/>
      <c r="BA556"/>
    </row>
    <row r="557" spans="1:53">
      <c r="A557"/>
      <c r="B557"/>
      <c r="C557"/>
      <c r="D557"/>
      <c r="E557"/>
      <c r="F557" s="396"/>
      <c r="G557"/>
      <c r="AR557"/>
      <c r="AS557"/>
      <c r="AT557"/>
      <c r="AU557"/>
      <c r="AV557"/>
      <c r="AW557"/>
      <c r="AX557"/>
      <c r="AY557"/>
      <c r="AZ557"/>
      <c r="BA557"/>
    </row>
    <row r="558" spans="1:53">
      <c r="A558"/>
      <c r="B558"/>
      <c r="C558"/>
      <c r="D558"/>
      <c r="E558"/>
      <c r="F558" s="396"/>
      <c r="G558"/>
      <c r="AR558"/>
      <c r="AS558"/>
      <c r="AT558"/>
      <c r="AU558"/>
      <c r="AV558"/>
      <c r="AW558"/>
      <c r="AX558"/>
      <c r="AY558"/>
      <c r="AZ558"/>
      <c r="BA558"/>
    </row>
    <row r="559" spans="1:53">
      <c r="A559"/>
      <c r="B559"/>
      <c r="C559"/>
      <c r="D559"/>
      <c r="E559"/>
      <c r="F559" s="396"/>
      <c r="G559"/>
      <c r="AR559"/>
      <c r="AS559"/>
      <c r="AT559"/>
      <c r="AU559"/>
      <c r="AV559"/>
      <c r="AW559"/>
      <c r="AX559"/>
      <c r="AY559"/>
      <c r="AZ559"/>
      <c r="BA559"/>
    </row>
    <row r="560" spans="1:53">
      <c r="A560"/>
      <c r="B560"/>
      <c r="C560"/>
      <c r="D560"/>
      <c r="E560"/>
      <c r="F560" s="396"/>
      <c r="G560"/>
      <c r="AR560"/>
      <c r="AS560"/>
      <c r="AT560"/>
      <c r="AU560"/>
      <c r="AV560"/>
      <c r="AW560"/>
      <c r="AX560"/>
      <c r="AY560"/>
      <c r="AZ560"/>
      <c r="BA560"/>
    </row>
    <row r="561" spans="1:53">
      <c r="A561"/>
      <c r="B561"/>
      <c r="C561"/>
      <c r="D561"/>
      <c r="E561"/>
      <c r="F561" s="396"/>
      <c r="G561"/>
      <c r="AR561"/>
      <c r="AS561"/>
      <c r="AT561"/>
      <c r="AU561"/>
      <c r="AV561"/>
      <c r="AW561"/>
      <c r="AX561"/>
      <c r="AY561"/>
      <c r="AZ561"/>
      <c r="BA561"/>
    </row>
    <row r="562" spans="1:53">
      <c r="A562"/>
      <c r="B562"/>
      <c r="C562"/>
      <c r="D562"/>
      <c r="E562"/>
      <c r="F562" s="396"/>
      <c r="G562"/>
      <c r="AR562"/>
      <c r="AS562"/>
      <c r="AT562"/>
      <c r="AU562"/>
      <c r="AV562"/>
      <c r="AW562"/>
      <c r="AX562"/>
      <c r="AY562"/>
      <c r="AZ562"/>
      <c r="BA562"/>
    </row>
    <row r="563" spans="1:53">
      <c r="A563"/>
      <c r="B563"/>
      <c r="C563"/>
      <c r="D563"/>
      <c r="E563"/>
      <c r="F563" s="396"/>
      <c r="G563"/>
      <c r="AR563"/>
      <c r="AS563"/>
      <c r="AT563"/>
      <c r="AU563"/>
      <c r="AV563"/>
      <c r="AW563"/>
      <c r="AX563"/>
      <c r="AY563"/>
      <c r="AZ563"/>
      <c r="BA563"/>
    </row>
    <row r="564" spans="1:53">
      <c r="A564"/>
      <c r="B564"/>
      <c r="C564"/>
      <c r="D564"/>
      <c r="E564"/>
      <c r="F564" s="396"/>
      <c r="G564"/>
      <c r="AR564"/>
      <c r="AS564"/>
      <c r="AT564"/>
      <c r="AU564"/>
      <c r="AV564"/>
      <c r="AW564"/>
      <c r="AX564"/>
      <c r="AY564"/>
      <c r="AZ564"/>
      <c r="BA564"/>
    </row>
    <row r="565" spans="1:53">
      <c r="A565"/>
      <c r="B565"/>
      <c r="C565"/>
      <c r="D565"/>
      <c r="E565"/>
      <c r="F565" s="396"/>
      <c r="G565"/>
      <c r="AR565"/>
      <c r="AS565"/>
      <c r="AT565"/>
      <c r="AU565"/>
      <c r="AV565"/>
      <c r="AW565"/>
      <c r="AX565"/>
      <c r="AY565"/>
      <c r="AZ565"/>
      <c r="BA565"/>
    </row>
    <row r="566" spans="1:53">
      <c r="A566"/>
      <c r="B566"/>
      <c r="C566"/>
      <c r="D566"/>
      <c r="E566"/>
      <c r="F566" s="396"/>
      <c r="G566"/>
      <c r="AR566"/>
      <c r="AS566"/>
      <c r="AT566"/>
      <c r="AU566"/>
      <c r="AV566"/>
      <c r="AW566"/>
      <c r="AX566"/>
      <c r="AY566"/>
      <c r="AZ566"/>
      <c r="BA566"/>
    </row>
    <row r="567" spans="1:53">
      <c r="A567"/>
      <c r="B567"/>
      <c r="C567"/>
      <c r="D567"/>
      <c r="E567"/>
      <c r="F567" s="396"/>
      <c r="G567"/>
      <c r="AR567"/>
      <c r="AS567"/>
      <c r="AT567"/>
      <c r="AU567"/>
      <c r="AV567"/>
      <c r="AW567"/>
      <c r="AX567"/>
      <c r="AY567"/>
      <c r="AZ567"/>
      <c r="BA567"/>
    </row>
    <row r="568" spans="1:53">
      <c r="A568"/>
      <c r="B568"/>
      <c r="C568"/>
      <c r="D568"/>
      <c r="E568"/>
      <c r="F568" s="396"/>
      <c r="G568"/>
      <c r="AR568"/>
      <c r="AS568"/>
      <c r="AT568"/>
      <c r="AU568"/>
      <c r="AV568"/>
      <c r="AW568"/>
      <c r="AX568"/>
      <c r="AY568"/>
      <c r="AZ568"/>
      <c r="BA568"/>
    </row>
    <row r="569" spans="1:53">
      <c r="A569"/>
      <c r="B569"/>
      <c r="C569"/>
      <c r="D569"/>
      <c r="E569"/>
      <c r="F569" s="396"/>
      <c r="G569"/>
      <c r="AR569"/>
      <c r="AS569"/>
      <c r="AT569"/>
      <c r="AU569"/>
      <c r="AV569"/>
      <c r="AW569"/>
      <c r="AX569"/>
      <c r="AY569"/>
      <c r="AZ569"/>
      <c r="BA569"/>
    </row>
    <row r="570" spans="1:53">
      <c r="A570"/>
      <c r="B570"/>
      <c r="C570"/>
      <c r="D570"/>
      <c r="E570"/>
      <c r="F570" s="396"/>
      <c r="G570"/>
      <c r="AR570"/>
      <c r="AS570"/>
      <c r="AT570"/>
      <c r="AU570"/>
      <c r="AV570"/>
      <c r="AW570"/>
      <c r="AX570"/>
      <c r="AY570"/>
      <c r="AZ570"/>
      <c r="BA570"/>
    </row>
    <row r="571" spans="1:53">
      <c r="A571"/>
      <c r="B571"/>
      <c r="C571"/>
      <c r="D571"/>
      <c r="E571"/>
      <c r="F571" s="396"/>
      <c r="G571"/>
      <c r="AR571"/>
      <c r="AS571"/>
      <c r="AT571"/>
      <c r="AU571"/>
      <c r="AV571"/>
      <c r="AW571"/>
      <c r="AX571"/>
      <c r="AY571"/>
      <c r="AZ571"/>
      <c r="BA571"/>
    </row>
    <row r="572" spans="1:53">
      <c r="A572"/>
      <c r="B572"/>
      <c r="C572"/>
      <c r="D572"/>
      <c r="E572"/>
      <c r="F572" s="396"/>
      <c r="G572"/>
      <c r="AR572"/>
      <c r="AS572"/>
      <c r="AT572"/>
      <c r="AU572"/>
      <c r="AV572"/>
      <c r="AW572"/>
      <c r="AX572"/>
      <c r="AY572"/>
      <c r="AZ572"/>
      <c r="BA572"/>
    </row>
    <row r="573" spans="1:53">
      <c r="A573"/>
      <c r="B573"/>
      <c r="C573"/>
      <c r="D573"/>
      <c r="E573"/>
      <c r="F573" s="396"/>
      <c r="G573"/>
      <c r="AR573"/>
      <c r="AS573"/>
      <c r="AT573"/>
      <c r="AU573"/>
      <c r="AV573"/>
      <c r="AW573"/>
      <c r="AX573"/>
      <c r="AY573"/>
      <c r="AZ573"/>
      <c r="BA573"/>
    </row>
    <row r="574" spans="1:53">
      <c r="A574"/>
      <c r="B574"/>
      <c r="C574"/>
      <c r="D574"/>
      <c r="E574"/>
      <c r="F574" s="396"/>
      <c r="G574"/>
      <c r="AR574"/>
      <c r="AS574"/>
      <c r="AT574"/>
      <c r="AU574"/>
      <c r="AV574"/>
      <c r="AW574"/>
      <c r="AX574"/>
      <c r="AY574"/>
      <c r="AZ574"/>
      <c r="BA574"/>
    </row>
    <row r="575" spans="1:53">
      <c r="A575"/>
      <c r="B575"/>
      <c r="C575"/>
      <c r="D575"/>
      <c r="E575"/>
      <c r="F575" s="396"/>
      <c r="G575"/>
      <c r="AR575"/>
      <c r="AS575"/>
      <c r="AT575"/>
      <c r="AU575"/>
      <c r="AV575"/>
      <c r="AW575"/>
      <c r="AX575"/>
      <c r="AY575"/>
      <c r="AZ575"/>
      <c r="BA575"/>
    </row>
    <row r="576" spans="1:53">
      <c r="A576"/>
      <c r="B576"/>
      <c r="C576"/>
      <c r="D576"/>
      <c r="E576"/>
      <c r="F576" s="396"/>
      <c r="G576"/>
      <c r="AR576"/>
      <c r="AS576"/>
      <c r="AT576"/>
      <c r="AU576"/>
      <c r="AV576"/>
      <c r="AW576"/>
      <c r="AX576"/>
      <c r="AY576"/>
      <c r="AZ576"/>
      <c r="BA576"/>
    </row>
    <row r="577" spans="1:53">
      <c r="A577"/>
      <c r="B577"/>
      <c r="C577"/>
      <c r="D577"/>
      <c r="E577"/>
      <c r="F577" s="396"/>
      <c r="G577"/>
      <c r="AR577"/>
      <c r="AS577"/>
      <c r="AT577"/>
      <c r="AU577"/>
      <c r="AV577"/>
      <c r="AW577"/>
      <c r="AX577"/>
      <c r="AY577"/>
      <c r="AZ577"/>
      <c r="BA577"/>
    </row>
    <row r="578" spans="1:53">
      <c r="A578"/>
      <c r="B578"/>
      <c r="C578"/>
      <c r="D578"/>
      <c r="E578"/>
      <c r="F578" s="396"/>
      <c r="G578"/>
      <c r="AR578"/>
      <c r="AS578"/>
      <c r="AT578"/>
      <c r="AU578"/>
      <c r="AV578"/>
      <c r="AW578"/>
      <c r="AX578"/>
      <c r="AY578"/>
      <c r="AZ578"/>
      <c r="BA578"/>
    </row>
    <row r="579" spans="1:53">
      <c r="A579"/>
      <c r="B579"/>
      <c r="C579"/>
      <c r="D579"/>
      <c r="E579"/>
      <c r="F579" s="396"/>
      <c r="G579"/>
      <c r="AR579"/>
      <c r="AS579"/>
      <c r="AT579"/>
      <c r="AU579"/>
      <c r="AV579"/>
      <c r="AW579"/>
      <c r="AX579"/>
      <c r="AY579"/>
      <c r="AZ579"/>
      <c r="BA579"/>
    </row>
    <row r="580" spans="1:53">
      <c r="A580"/>
      <c r="B580"/>
      <c r="C580"/>
      <c r="D580"/>
      <c r="E580"/>
      <c r="F580" s="396"/>
      <c r="G580"/>
      <c r="AR580"/>
      <c r="AS580"/>
      <c r="AT580"/>
      <c r="AU580"/>
      <c r="AV580"/>
      <c r="AW580"/>
      <c r="AX580"/>
      <c r="AY580"/>
      <c r="AZ580"/>
      <c r="BA580"/>
    </row>
    <row r="581" spans="1:53">
      <c r="A581"/>
      <c r="B581"/>
      <c r="C581"/>
      <c r="D581"/>
      <c r="E581"/>
      <c r="F581" s="396"/>
      <c r="G581"/>
      <c r="AR581"/>
      <c r="AS581"/>
      <c r="AT581"/>
      <c r="AU581"/>
      <c r="AV581"/>
      <c r="AW581"/>
      <c r="AX581"/>
      <c r="AY581"/>
      <c r="AZ581"/>
      <c r="BA581"/>
    </row>
    <row r="582" spans="1:53">
      <c r="A582"/>
      <c r="B582"/>
      <c r="C582"/>
      <c r="D582"/>
      <c r="E582"/>
      <c r="F582" s="396"/>
      <c r="G582"/>
      <c r="AR582"/>
      <c r="AS582"/>
      <c r="AT582"/>
      <c r="AU582"/>
      <c r="AV582"/>
      <c r="AW582"/>
      <c r="AX582"/>
      <c r="AY582"/>
      <c r="AZ582"/>
      <c r="BA582"/>
    </row>
    <row r="583" spans="1:53">
      <c r="A583"/>
      <c r="B583"/>
      <c r="C583"/>
      <c r="D583"/>
      <c r="E583"/>
      <c r="F583" s="396"/>
      <c r="G583"/>
      <c r="AR583"/>
      <c r="AS583"/>
      <c r="AT583"/>
      <c r="AU583"/>
      <c r="AV583"/>
      <c r="AW583"/>
      <c r="AX583"/>
      <c r="AY583"/>
      <c r="AZ583"/>
      <c r="BA583"/>
    </row>
    <row r="584" spans="1:53">
      <c r="A584"/>
      <c r="B584"/>
      <c r="C584"/>
      <c r="D584"/>
      <c r="E584"/>
      <c r="F584" s="396"/>
      <c r="G584"/>
      <c r="AR584"/>
      <c r="AS584"/>
      <c r="AT584"/>
      <c r="AU584"/>
      <c r="AV584"/>
      <c r="AW584"/>
      <c r="AX584"/>
      <c r="AY584"/>
      <c r="AZ584"/>
      <c r="BA584"/>
    </row>
    <row r="585" spans="1:53">
      <c r="A585"/>
      <c r="B585"/>
      <c r="C585"/>
      <c r="D585"/>
      <c r="E585"/>
      <c r="F585" s="396"/>
      <c r="G585"/>
      <c r="AR585"/>
      <c r="AS585"/>
      <c r="AT585"/>
      <c r="AU585"/>
      <c r="AV585"/>
      <c r="AW585"/>
      <c r="AX585"/>
      <c r="AY585"/>
      <c r="AZ585"/>
      <c r="BA585"/>
    </row>
    <row r="586" spans="1:53">
      <c r="A586"/>
      <c r="B586"/>
      <c r="C586"/>
      <c r="D586"/>
      <c r="E586"/>
      <c r="F586" s="396"/>
      <c r="G586"/>
      <c r="AR586"/>
      <c r="AS586"/>
      <c r="AT586"/>
      <c r="AU586"/>
      <c r="AV586"/>
      <c r="AW586"/>
      <c r="AX586"/>
      <c r="AY586"/>
      <c r="AZ586"/>
      <c r="BA586"/>
    </row>
    <row r="587" spans="1:53">
      <c r="A587"/>
      <c r="B587"/>
      <c r="C587"/>
      <c r="D587"/>
      <c r="E587"/>
      <c r="F587" s="396"/>
      <c r="G587"/>
      <c r="AR587"/>
      <c r="AS587"/>
      <c r="AT587"/>
      <c r="AU587"/>
      <c r="AV587"/>
      <c r="AW587"/>
      <c r="AX587"/>
      <c r="AY587"/>
      <c r="AZ587"/>
      <c r="BA587"/>
    </row>
    <row r="588" spans="1:53">
      <c r="A588"/>
      <c r="B588"/>
      <c r="C588"/>
      <c r="D588"/>
      <c r="E588"/>
      <c r="F588" s="396"/>
      <c r="G588"/>
      <c r="AR588"/>
      <c r="AS588"/>
      <c r="AT588"/>
      <c r="AU588"/>
      <c r="AV588"/>
      <c r="AW588"/>
      <c r="AX588"/>
      <c r="AY588"/>
      <c r="AZ588"/>
      <c r="BA588"/>
    </row>
    <row r="589" spans="1:53">
      <c r="A589"/>
      <c r="B589"/>
      <c r="C589"/>
      <c r="D589"/>
      <c r="E589"/>
      <c r="F589" s="396"/>
      <c r="G589"/>
      <c r="AR589"/>
      <c r="AS589"/>
      <c r="AT589"/>
      <c r="AU589"/>
      <c r="AV589"/>
      <c r="AW589"/>
      <c r="AX589"/>
      <c r="AY589"/>
      <c r="AZ589"/>
      <c r="BA589"/>
    </row>
    <row r="590" spans="1:53">
      <c r="A590"/>
      <c r="B590"/>
      <c r="C590"/>
      <c r="D590"/>
      <c r="E590"/>
      <c r="F590" s="396"/>
      <c r="G590"/>
      <c r="AR590"/>
      <c r="AS590"/>
      <c r="AT590"/>
      <c r="AU590"/>
      <c r="AV590"/>
      <c r="AW590"/>
      <c r="AX590"/>
      <c r="AY590"/>
      <c r="AZ590"/>
      <c r="BA590"/>
    </row>
    <row r="591" spans="1:53">
      <c r="A591"/>
      <c r="B591"/>
      <c r="C591"/>
      <c r="D591"/>
      <c r="E591"/>
      <c r="F591" s="396"/>
      <c r="G591"/>
      <c r="AR591"/>
      <c r="AS591"/>
      <c r="AT591"/>
      <c r="AU591"/>
      <c r="AV591"/>
      <c r="AW591"/>
      <c r="AX591"/>
      <c r="AY591"/>
      <c r="AZ591"/>
      <c r="BA591"/>
    </row>
    <row r="592" spans="1:53">
      <c r="A592"/>
      <c r="B592"/>
      <c r="C592"/>
      <c r="D592"/>
      <c r="E592"/>
      <c r="F592" s="396"/>
      <c r="G592"/>
      <c r="AR592"/>
      <c r="AS592"/>
      <c r="AT592"/>
      <c r="AU592"/>
      <c r="AV592"/>
      <c r="AW592"/>
      <c r="AX592"/>
      <c r="AY592"/>
      <c r="AZ592"/>
      <c r="BA592"/>
    </row>
    <row r="593" spans="1:53">
      <c r="A593"/>
      <c r="B593"/>
      <c r="C593"/>
      <c r="D593"/>
      <c r="E593"/>
      <c r="F593" s="396"/>
      <c r="G593"/>
      <c r="AR593"/>
      <c r="AS593"/>
      <c r="AT593"/>
      <c r="AU593"/>
      <c r="AV593"/>
      <c r="AW593"/>
      <c r="AX593"/>
      <c r="AY593"/>
      <c r="AZ593"/>
      <c r="BA593"/>
    </row>
    <row r="594" spans="1:53">
      <c r="A594"/>
      <c r="B594"/>
      <c r="C594"/>
      <c r="D594"/>
      <c r="E594"/>
      <c r="F594" s="396"/>
      <c r="G594"/>
      <c r="AR594"/>
      <c r="AS594"/>
      <c r="AT594"/>
      <c r="AU594"/>
      <c r="AV594"/>
      <c r="AW594"/>
      <c r="AX594"/>
      <c r="AY594"/>
      <c r="AZ594"/>
      <c r="BA594"/>
    </row>
    <row r="595" spans="1:53">
      <c r="A595"/>
      <c r="B595"/>
      <c r="C595"/>
      <c r="D595"/>
      <c r="E595"/>
      <c r="F595" s="396"/>
      <c r="G595"/>
      <c r="AR595"/>
      <c r="AS595"/>
      <c r="AT595"/>
      <c r="AU595"/>
      <c r="AV595"/>
      <c r="AW595"/>
      <c r="AX595"/>
      <c r="AY595"/>
      <c r="AZ595"/>
      <c r="BA595"/>
    </row>
    <row r="596" spans="1:53">
      <c r="A596"/>
      <c r="B596"/>
      <c r="C596"/>
      <c r="D596"/>
      <c r="E596"/>
      <c r="F596" s="396"/>
      <c r="G596"/>
      <c r="AR596"/>
      <c r="AS596"/>
      <c r="AT596"/>
      <c r="AU596"/>
      <c r="AV596"/>
      <c r="AW596"/>
      <c r="AX596"/>
      <c r="AY596"/>
      <c r="AZ596"/>
      <c r="BA596"/>
    </row>
    <row r="597" spans="1:53">
      <c r="A597"/>
      <c r="B597"/>
      <c r="C597"/>
      <c r="D597"/>
      <c r="E597"/>
      <c r="F597" s="396"/>
      <c r="G597"/>
      <c r="AR597"/>
      <c r="AS597"/>
      <c r="AT597"/>
      <c r="AU597"/>
      <c r="AV597"/>
      <c r="AW597"/>
      <c r="AX597"/>
      <c r="AY597"/>
      <c r="AZ597"/>
      <c r="BA597"/>
    </row>
    <row r="598" spans="1:53">
      <c r="A598"/>
      <c r="B598"/>
      <c r="C598"/>
      <c r="D598"/>
      <c r="E598"/>
      <c r="F598" s="396"/>
      <c r="G598"/>
      <c r="AR598"/>
      <c r="AS598"/>
      <c r="AT598"/>
      <c r="AU598"/>
      <c r="AV598"/>
      <c r="AW598"/>
      <c r="AX598"/>
      <c r="AY598"/>
      <c r="AZ598"/>
      <c r="BA598"/>
    </row>
    <row r="599" spans="1:53">
      <c r="A599"/>
      <c r="B599"/>
      <c r="C599"/>
      <c r="D599"/>
      <c r="E599"/>
      <c r="F599" s="396"/>
      <c r="G599"/>
      <c r="AR599"/>
      <c r="AS599"/>
      <c r="AT599"/>
      <c r="AU599"/>
      <c r="AV599"/>
      <c r="AW599"/>
      <c r="AX599"/>
      <c r="AY599"/>
      <c r="AZ599"/>
      <c r="BA599"/>
    </row>
    <row r="600" spans="1:53">
      <c r="A600"/>
      <c r="B600"/>
      <c r="C600"/>
      <c r="D600"/>
      <c r="E600"/>
      <c r="F600" s="396"/>
      <c r="G600"/>
      <c r="AR600"/>
      <c r="AS600"/>
      <c r="AT600"/>
      <c r="AU600"/>
      <c r="AV600"/>
      <c r="AW600"/>
      <c r="AX600"/>
      <c r="AY600"/>
      <c r="AZ600"/>
      <c r="BA600"/>
    </row>
    <row r="601" spans="1:53">
      <c r="A601"/>
      <c r="B601"/>
      <c r="C601"/>
      <c r="D601"/>
      <c r="E601"/>
      <c r="F601" s="396"/>
      <c r="G601"/>
      <c r="AR601"/>
      <c r="AS601"/>
      <c r="AT601"/>
      <c r="AU601"/>
      <c r="AV601"/>
      <c r="AW601"/>
      <c r="AX601"/>
      <c r="AY601"/>
      <c r="AZ601"/>
      <c r="BA601"/>
    </row>
    <row r="602" spans="1:53">
      <c r="A602"/>
      <c r="B602"/>
      <c r="C602"/>
      <c r="D602"/>
      <c r="E602"/>
      <c r="F602" s="396"/>
      <c r="G602"/>
      <c r="AR602"/>
      <c r="AS602"/>
      <c r="AT602"/>
      <c r="AU602"/>
      <c r="AV602"/>
      <c r="AW602"/>
      <c r="AX602"/>
      <c r="AY602"/>
      <c r="AZ602"/>
      <c r="BA602"/>
    </row>
    <row r="603" spans="1:53">
      <c r="A603"/>
      <c r="B603"/>
      <c r="C603"/>
      <c r="D603"/>
      <c r="E603"/>
      <c r="F603" s="396"/>
      <c r="G603"/>
      <c r="AR603"/>
      <c r="AS603"/>
      <c r="AT603"/>
      <c r="AU603"/>
      <c r="AV603"/>
      <c r="AW603"/>
      <c r="AX603"/>
      <c r="AY603"/>
      <c r="AZ603"/>
      <c r="BA603"/>
    </row>
    <row r="604" spans="1:53">
      <c r="A604"/>
      <c r="B604"/>
      <c r="C604"/>
      <c r="D604"/>
      <c r="E604"/>
      <c r="F604" s="396"/>
      <c r="G604"/>
      <c r="AR604"/>
      <c r="AS604"/>
      <c r="AT604"/>
      <c r="AU604"/>
      <c r="AV604"/>
      <c r="AW604"/>
      <c r="AX604"/>
      <c r="AY604"/>
      <c r="AZ604"/>
      <c r="BA604"/>
    </row>
    <row r="605" spans="1:53">
      <c r="A605"/>
      <c r="B605"/>
      <c r="C605"/>
      <c r="D605"/>
      <c r="E605"/>
      <c r="F605" s="396"/>
      <c r="G605"/>
      <c r="AR605"/>
      <c r="AS605"/>
      <c r="AT605"/>
      <c r="AU605"/>
      <c r="AV605"/>
      <c r="AW605"/>
      <c r="AX605"/>
      <c r="AY605"/>
      <c r="AZ605"/>
      <c r="BA605"/>
    </row>
    <row r="606" spans="1:53">
      <c r="A606"/>
      <c r="B606"/>
      <c r="C606"/>
      <c r="D606"/>
      <c r="E606"/>
      <c r="F606" s="396"/>
      <c r="G606"/>
      <c r="AR606"/>
      <c r="AS606"/>
      <c r="AT606"/>
      <c r="AU606"/>
      <c r="AV606"/>
      <c r="AW606"/>
      <c r="AX606"/>
      <c r="AY606"/>
      <c r="AZ606"/>
      <c r="BA606"/>
    </row>
    <row r="607" spans="1:53">
      <c r="A607"/>
      <c r="B607"/>
      <c r="C607"/>
      <c r="D607"/>
      <c r="E607"/>
      <c r="F607" s="396"/>
      <c r="G607"/>
      <c r="AR607"/>
      <c r="AS607"/>
      <c r="AT607"/>
      <c r="AU607"/>
      <c r="AV607"/>
      <c r="AW607"/>
      <c r="AX607"/>
      <c r="AY607"/>
      <c r="AZ607"/>
      <c r="BA607"/>
    </row>
    <row r="608" spans="1:53">
      <c r="A608"/>
      <c r="B608"/>
      <c r="C608"/>
      <c r="D608"/>
      <c r="E608"/>
      <c r="F608" s="396"/>
      <c r="G608"/>
      <c r="AR608"/>
      <c r="AS608"/>
      <c r="AT608"/>
      <c r="AU608"/>
      <c r="AV608"/>
      <c r="AW608"/>
      <c r="AX608"/>
      <c r="AY608"/>
      <c r="AZ608"/>
      <c r="BA608"/>
    </row>
    <row r="609" spans="1:53">
      <c r="A609"/>
      <c r="B609"/>
      <c r="C609"/>
      <c r="D609"/>
      <c r="E609"/>
      <c r="F609" s="396"/>
      <c r="G609"/>
      <c r="AR609"/>
      <c r="AS609"/>
      <c r="AT609"/>
      <c r="AU609"/>
      <c r="AV609"/>
      <c r="AW609"/>
      <c r="AX609"/>
      <c r="AY609"/>
      <c r="AZ609"/>
      <c r="BA609"/>
    </row>
    <row r="610" spans="1:53">
      <c r="A610"/>
      <c r="B610"/>
      <c r="C610"/>
      <c r="D610"/>
      <c r="E610"/>
      <c r="F610" s="396"/>
      <c r="G610"/>
      <c r="AR610"/>
      <c r="AS610"/>
      <c r="AT610"/>
      <c r="AU610"/>
      <c r="AV610"/>
      <c r="AW610"/>
      <c r="AX610"/>
      <c r="AY610"/>
      <c r="AZ610"/>
      <c r="BA610"/>
    </row>
    <row r="611" spans="1:53">
      <c r="A611"/>
      <c r="B611"/>
      <c r="C611"/>
      <c r="D611"/>
      <c r="E611"/>
      <c r="F611" s="396"/>
      <c r="G611"/>
      <c r="AR611"/>
      <c r="AS611"/>
      <c r="AT611"/>
      <c r="AU611"/>
      <c r="AV611"/>
      <c r="AW611"/>
      <c r="AX611"/>
      <c r="AY611"/>
      <c r="AZ611"/>
      <c r="BA611"/>
    </row>
    <row r="612" spans="1:53">
      <c r="A612"/>
      <c r="B612"/>
      <c r="C612"/>
      <c r="D612"/>
      <c r="E612"/>
      <c r="F612" s="396"/>
      <c r="G612"/>
      <c r="AR612"/>
      <c r="AS612"/>
      <c r="AT612"/>
      <c r="AU612"/>
      <c r="AV612"/>
      <c r="AW612"/>
      <c r="AX612"/>
      <c r="AY612"/>
      <c r="AZ612"/>
      <c r="BA612"/>
    </row>
    <row r="613" spans="1:53">
      <c r="A613"/>
      <c r="B613"/>
      <c r="C613"/>
      <c r="D613"/>
      <c r="E613"/>
      <c r="F613" s="396"/>
      <c r="G613"/>
      <c r="AR613"/>
      <c r="AS613"/>
      <c r="AT613"/>
      <c r="AU613"/>
      <c r="AV613"/>
      <c r="AW613"/>
      <c r="AX613"/>
      <c r="AY613"/>
      <c r="AZ613"/>
      <c r="BA613"/>
    </row>
    <row r="614" spans="1:53">
      <c r="A614"/>
      <c r="B614"/>
      <c r="C614"/>
      <c r="D614"/>
      <c r="E614"/>
      <c r="F614" s="396"/>
      <c r="G614"/>
      <c r="AR614"/>
      <c r="AS614"/>
      <c r="AT614"/>
      <c r="AU614"/>
      <c r="AV614"/>
      <c r="AW614"/>
      <c r="AX614"/>
      <c r="AY614"/>
      <c r="AZ614"/>
      <c r="BA614"/>
    </row>
    <row r="615" spans="1:53">
      <c r="A615"/>
      <c r="B615"/>
      <c r="C615"/>
      <c r="D615"/>
      <c r="E615"/>
      <c r="F615" s="396"/>
      <c r="G615"/>
      <c r="AR615"/>
      <c r="AS615"/>
      <c r="AT615"/>
      <c r="AU615"/>
      <c r="AV615"/>
      <c r="AW615"/>
      <c r="AX615"/>
      <c r="AY615"/>
      <c r="AZ615"/>
      <c r="BA615"/>
    </row>
    <row r="616" spans="1:53">
      <c r="A616"/>
      <c r="B616"/>
      <c r="C616"/>
      <c r="D616"/>
      <c r="E616"/>
      <c r="F616" s="396"/>
      <c r="G616"/>
      <c r="AR616"/>
      <c r="AS616"/>
      <c r="AT616"/>
      <c r="AU616"/>
      <c r="AV616"/>
      <c r="AW616"/>
      <c r="AX616"/>
      <c r="AY616"/>
      <c r="AZ616"/>
      <c r="BA616"/>
    </row>
    <row r="617" spans="1:53">
      <c r="A617"/>
      <c r="B617"/>
      <c r="C617"/>
      <c r="D617"/>
      <c r="E617"/>
      <c r="F617" s="396"/>
      <c r="G617"/>
      <c r="AR617"/>
      <c r="AS617"/>
      <c r="AT617"/>
      <c r="AU617"/>
      <c r="AV617"/>
      <c r="AW617"/>
      <c r="AX617"/>
      <c r="AY617"/>
      <c r="AZ617"/>
      <c r="BA617"/>
    </row>
    <row r="618" spans="1:53">
      <c r="A618"/>
      <c r="B618"/>
      <c r="C618"/>
      <c r="D618"/>
      <c r="E618"/>
      <c r="F618" s="396"/>
      <c r="G618"/>
      <c r="AR618"/>
      <c r="AS618"/>
      <c r="AT618"/>
      <c r="AU618"/>
      <c r="AV618"/>
      <c r="AW618"/>
      <c r="AX618"/>
      <c r="AY618"/>
      <c r="AZ618"/>
      <c r="BA618"/>
    </row>
    <row r="619" spans="1:53">
      <c r="A619"/>
      <c r="B619"/>
      <c r="C619"/>
      <c r="D619"/>
      <c r="E619"/>
      <c r="F619" s="396"/>
      <c r="G619"/>
      <c r="AR619"/>
      <c r="AS619"/>
      <c r="AT619"/>
      <c r="AU619"/>
      <c r="AV619"/>
      <c r="AW619"/>
      <c r="AX619"/>
      <c r="AY619"/>
      <c r="AZ619"/>
      <c r="BA619"/>
    </row>
    <row r="620" spans="1:53">
      <c r="A620"/>
      <c r="B620"/>
      <c r="C620"/>
      <c r="D620"/>
      <c r="E620"/>
      <c r="F620" s="396"/>
      <c r="G620"/>
      <c r="AR620"/>
      <c r="AS620"/>
      <c r="AT620"/>
      <c r="AU620"/>
      <c r="AV620"/>
      <c r="AW620"/>
      <c r="AX620"/>
      <c r="AY620"/>
      <c r="AZ620"/>
      <c r="BA620"/>
    </row>
    <row r="621" spans="1:53">
      <c r="A621"/>
      <c r="B621"/>
      <c r="C621"/>
      <c r="D621"/>
      <c r="E621"/>
      <c r="F621" s="396"/>
      <c r="G621"/>
      <c r="AR621"/>
      <c r="AS621"/>
      <c r="AT621"/>
      <c r="AU621"/>
      <c r="AV621"/>
      <c r="AW621"/>
      <c r="AX621"/>
      <c r="AY621"/>
      <c r="AZ621"/>
      <c r="BA621"/>
    </row>
    <row r="622" spans="1:53">
      <c r="A622"/>
      <c r="B622"/>
      <c r="C622"/>
      <c r="D622"/>
      <c r="E622"/>
      <c r="F622" s="396"/>
      <c r="G622"/>
      <c r="AR622"/>
      <c r="AS622"/>
      <c r="AT622"/>
      <c r="AU622"/>
      <c r="AV622"/>
      <c r="AW622"/>
      <c r="AX622"/>
      <c r="AY622"/>
      <c r="AZ622"/>
      <c r="BA622"/>
    </row>
    <row r="623" spans="1:53">
      <c r="A623"/>
      <c r="B623"/>
      <c r="C623"/>
      <c r="D623"/>
      <c r="E623"/>
      <c r="F623" s="396"/>
      <c r="G623"/>
      <c r="AR623"/>
      <c r="AS623"/>
      <c r="AT623"/>
      <c r="AU623"/>
      <c r="AV623"/>
      <c r="AW623"/>
      <c r="AX623"/>
      <c r="AY623"/>
      <c r="AZ623"/>
      <c r="BA623"/>
    </row>
    <row r="624" spans="1:53">
      <c r="A624"/>
      <c r="B624"/>
      <c r="C624"/>
      <c r="D624"/>
      <c r="E624"/>
      <c r="F624" s="396"/>
      <c r="G624"/>
      <c r="AR624"/>
      <c r="AS624"/>
      <c r="AT624"/>
      <c r="AU624"/>
      <c r="AV624"/>
      <c r="AW624"/>
      <c r="AX624"/>
      <c r="AY624"/>
      <c r="AZ624"/>
      <c r="BA624"/>
    </row>
    <row r="625" spans="1:53">
      <c r="A625"/>
      <c r="B625"/>
      <c r="C625"/>
      <c r="D625"/>
      <c r="E625"/>
      <c r="F625" s="396"/>
      <c r="G625"/>
      <c r="AR625"/>
      <c r="AS625"/>
      <c r="AT625"/>
      <c r="AU625"/>
      <c r="AV625"/>
      <c r="AW625"/>
      <c r="AX625"/>
      <c r="AY625"/>
      <c r="AZ625"/>
      <c r="BA625"/>
    </row>
    <row r="626" spans="1:53">
      <c r="A626"/>
      <c r="B626"/>
      <c r="C626"/>
      <c r="D626"/>
      <c r="E626"/>
      <c r="F626" s="396"/>
      <c r="G626"/>
      <c r="AR626"/>
      <c r="AS626"/>
      <c r="AT626"/>
      <c r="AU626"/>
      <c r="AV626"/>
      <c r="AW626"/>
      <c r="AX626"/>
      <c r="AY626"/>
      <c r="AZ626"/>
      <c r="BA626"/>
    </row>
    <row r="627" spans="1:53">
      <c r="AR627"/>
      <c r="AS627"/>
      <c r="AT627"/>
      <c r="AU627"/>
      <c r="AV627"/>
      <c r="AW627"/>
      <c r="AX627"/>
      <c r="AY627"/>
      <c r="AZ627"/>
      <c r="BA627"/>
    </row>
    <row r="628" spans="1:53">
      <c r="AR628"/>
      <c r="AS628"/>
      <c r="AT628"/>
      <c r="AU628"/>
      <c r="AV628"/>
      <c r="AW628"/>
      <c r="AX628"/>
      <c r="AY628"/>
      <c r="AZ628"/>
      <c r="BA628"/>
    </row>
    <row r="629" spans="1:53">
      <c r="AR629"/>
      <c r="AS629"/>
      <c r="AT629"/>
      <c r="AU629"/>
      <c r="AV629"/>
      <c r="AW629"/>
      <c r="AX629"/>
      <c r="AY629"/>
      <c r="AZ629"/>
      <c r="BA629"/>
    </row>
    <row r="630" spans="1:53">
      <c r="AR630"/>
      <c r="AS630"/>
      <c r="AT630"/>
      <c r="AU630"/>
      <c r="AV630"/>
      <c r="AW630"/>
      <c r="AX630"/>
      <c r="AY630"/>
      <c r="AZ630"/>
      <c r="BA630"/>
    </row>
    <row r="631" spans="1:53">
      <c r="AR631"/>
      <c r="AS631"/>
      <c r="AT631"/>
      <c r="AU631"/>
      <c r="AV631"/>
      <c r="AW631"/>
      <c r="AX631"/>
      <c r="AY631"/>
      <c r="AZ631"/>
      <c r="BA631"/>
    </row>
    <row r="632" spans="1:53">
      <c r="AR632"/>
      <c r="AS632"/>
      <c r="AT632"/>
      <c r="AU632"/>
      <c r="AV632"/>
      <c r="AW632"/>
      <c r="AX632"/>
      <c r="AY632"/>
      <c r="AZ632"/>
      <c r="BA632"/>
    </row>
    <row r="633" spans="1:53">
      <c r="AR633"/>
      <c r="AS633"/>
      <c r="AT633"/>
      <c r="AU633"/>
      <c r="AV633"/>
      <c r="AW633"/>
      <c r="AX633"/>
      <c r="AY633"/>
      <c r="AZ633"/>
      <c r="BA633"/>
    </row>
    <row r="634" spans="1:53">
      <c r="AR634"/>
      <c r="AS634"/>
      <c r="AT634"/>
      <c r="AU634"/>
      <c r="AV634"/>
      <c r="AW634"/>
      <c r="AX634"/>
      <c r="AY634"/>
      <c r="AZ634"/>
      <c r="BA634"/>
    </row>
    <row r="635" spans="1:53">
      <c r="AR635"/>
      <c r="AS635"/>
      <c r="AT635"/>
      <c r="AU635"/>
      <c r="AV635"/>
      <c r="AW635"/>
      <c r="AX635"/>
      <c r="AY635"/>
      <c r="AZ635"/>
      <c r="BA635"/>
    </row>
    <row r="636" spans="1:53">
      <c r="AR636"/>
      <c r="AS636"/>
      <c r="AT636"/>
      <c r="AU636"/>
      <c r="AV636"/>
      <c r="AW636"/>
      <c r="AX636"/>
      <c r="AY636"/>
      <c r="AZ636"/>
      <c r="BA636"/>
    </row>
    <row r="637" spans="1:53">
      <c r="AR637"/>
      <c r="AS637"/>
      <c r="AT637"/>
      <c r="AU637"/>
      <c r="AV637"/>
      <c r="AW637"/>
      <c r="AX637"/>
      <c r="AY637"/>
      <c r="AZ637"/>
      <c r="BA637"/>
    </row>
    <row r="638" spans="1:53">
      <c r="AR638"/>
      <c r="AS638"/>
      <c r="AT638"/>
      <c r="AU638"/>
      <c r="AV638"/>
      <c r="AW638"/>
      <c r="AX638"/>
      <c r="AY638"/>
      <c r="AZ638"/>
      <c r="BA638"/>
    </row>
    <row r="639" spans="1:53">
      <c r="AR639"/>
      <c r="AS639"/>
      <c r="AT639"/>
      <c r="AU639"/>
      <c r="AV639"/>
      <c r="AW639"/>
      <c r="AX639"/>
      <c r="AY639"/>
      <c r="AZ639"/>
      <c r="BA639"/>
    </row>
    <row r="640" spans="1:53">
      <c r="AR640"/>
      <c r="AS640"/>
      <c r="AT640"/>
      <c r="AU640"/>
      <c r="AV640"/>
      <c r="AW640"/>
      <c r="AX640"/>
      <c r="AY640"/>
      <c r="AZ640"/>
      <c r="BA640"/>
    </row>
    <row r="641" spans="44:53">
      <c r="AR641"/>
      <c r="AS641"/>
      <c r="AT641"/>
      <c r="AU641"/>
      <c r="AV641"/>
      <c r="AW641"/>
      <c r="AX641"/>
      <c r="AY641"/>
      <c r="AZ641"/>
      <c r="BA641"/>
    </row>
    <row r="642" spans="44:53">
      <c r="AR642"/>
      <c r="AS642"/>
      <c r="AT642"/>
      <c r="AU642"/>
      <c r="AV642"/>
      <c r="AW642"/>
      <c r="AX642"/>
      <c r="AY642"/>
      <c r="AZ642"/>
      <c r="BA642"/>
    </row>
    <row r="643" spans="44:53">
      <c r="AR643"/>
      <c r="AS643"/>
      <c r="AT643"/>
      <c r="AU643"/>
      <c r="AV643"/>
      <c r="AW643"/>
      <c r="AX643"/>
      <c r="AY643"/>
      <c r="AZ643"/>
      <c r="BA643"/>
    </row>
    <row r="644" spans="44:53">
      <c r="AR644"/>
      <c r="AS644"/>
      <c r="AT644"/>
      <c r="AU644"/>
      <c r="AV644"/>
      <c r="AW644"/>
      <c r="AX644"/>
      <c r="AY644"/>
      <c r="AZ644"/>
      <c r="BA644"/>
    </row>
    <row r="645" spans="44:53">
      <c r="AR645"/>
      <c r="AS645"/>
      <c r="AT645"/>
      <c r="AU645"/>
      <c r="AV645"/>
      <c r="AW645"/>
      <c r="AX645"/>
      <c r="AY645"/>
      <c r="AZ645"/>
      <c r="BA645"/>
    </row>
    <row r="646" spans="44:53">
      <c r="AR646"/>
      <c r="AS646"/>
      <c r="AT646"/>
      <c r="AU646"/>
      <c r="AV646"/>
      <c r="AW646"/>
      <c r="AX646"/>
      <c r="AY646"/>
      <c r="AZ646"/>
      <c r="BA646"/>
    </row>
    <row r="647" spans="44:53">
      <c r="AR647"/>
      <c r="AS647"/>
      <c r="AT647"/>
      <c r="AU647"/>
      <c r="AV647"/>
      <c r="AW647"/>
      <c r="AX647"/>
      <c r="AY647"/>
      <c r="AZ647"/>
      <c r="BA647"/>
    </row>
    <row r="648" spans="44:53">
      <c r="AR648"/>
      <c r="AS648"/>
      <c r="AT648"/>
      <c r="AU648"/>
      <c r="AV648"/>
      <c r="AW648"/>
      <c r="AX648"/>
      <c r="AY648"/>
      <c r="AZ648"/>
      <c r="BA648"/>
    </row>
    <row r="753" spans="6:6">
      <c r="F753" s="397">
        <f>SUBTOTAL(9,F2:F56)</f>
        <v>664650</v>
      </c>
    </row>
  </sheetData>
  <sortState xmlns:xlrd2="http://schemas.microsoft.com/office/spreadsheetml/2017/richdata2" ref="A2:BB56">
    <sortCondition ref="A2"/>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AF57"/>
  <sheetViews>
    <sheetView topLeftCell="O1" workbookViewId="0">
      <selection activeCell="B3" sqref="B3"/>
    </sheetView>
  </sheetViews>
  <sheetFormatPr baseColWidth="10" defaultRowHeight="13"/>
  <cols>
    <col min="1" max="4" width="11.5" customWidth="1"/>
    <col min="5" max="5" width="18.1640625" customWidth="1"/>
    <col min="6" max="24" width="11.5" customWidth="1"/>
    <col min="25" max="25" width="14.5" customWidth="1"/>
  </cols>
  <sheetData>
    <row r="2" spans="1:32" ht="61">
      <c r="A2" s="422" t="s">
        <v>0</v>
      </c>
      <c r="B2" s="752" t="s">
        <v>697</v>
      </c>
      <c r="C2" s="752" t="s">
        <v>698</v>
      </c>
      <c r="D2" s="753" t="s">
        <v>699</v>
      </c>
      <c r="E2" s="754" t="s">
        <v>700</v>
      </c>
      <c r="F2" s="755" t="s">
        <v>217</v>
      </c>
      <c r="G2" s="755" t="s">
        <v>218</v>
      </c>
      <c r="H2" s="755" t="s">
        <v>219</v>
      </c>
      <c r="I2" s="755" t="s">
        <v>701</v>
      </c>
      <c r="J2" s="755" t="s">
        <v>223</v>
      </c>
      <c r="K2" s="755" t="s">
        <v>224</v>
      </c>
      <c r="L2" s="755" t="s">
        <v>225</v>
      </c>
      <c r="M2" s="755" t="s">
        <v>226</v>
      </c>
      <c r="N2" s="755" t="s">
        <v>231</v>
      </c>
      <c r="O2" s="755" t="s">
        <v>232</v>
      </c>
      <c r="P2" s="755" t="s">
        <v>239</v>
      </c>
      <c r="Q2" s="755" t="s">
        <v>702</v>
      </c>
      <c r="R2" s="755" t="s">
        <v>244</v>
      </c>
      <c r="S2" s="755" t="s">
        <v>703</v>
      </c>
      <c r="T2" s="755" t="s">
        <v>245</v>
      </c>
      <c r="U2" s="755" t="s">
        <v>246</v>
      </c>
      <c r="V2" s="725" t="s">
        <v>287</v>
      </c>
      <c r="W2" s="732" t="s">
        <v>704</v>
      </c>
      <c r="X2" s="732" t="s">
        <v>705</v>
      </c>
      <c r="Y2" s="732" t="s">
        <v>707</v>
      </c>
      <c r="Z2" s="733" t="s">
        <v>270</v>
      </c>
      <c r="AA2" s="733" t="s">
        <v>271</v>
      </c>
      <c r="AB2" s="733" t="s">
        <v>273</v>
      </c>
      <c r="AC2" s="733" t="s">
        <v>410</v>
      </c>
      <c r="AD2" s="733" t="s">
        <v>275</v>
      </c>
      <c r="AE2" s="733" t="s">
        <v>411</v>
      </c>
      <c r="AF2" s="733" t="s">
        <v>412</v>
      </c>
    </row>
    <row r="3" spans="1:32" ht="15">
      <c r="A3" s="729">
        <v>103</v>
      </c>
      <c r="B3" s="371">
        <v>4000</v>
      </c>
      <c r="C3" s="371">
        <v>20</v>
      </c>
      <c r="D3" s="377">
        <v>12500</v>
      </c>
      <c r="E3" s="382">
        <v>12000</v>
      </c>
      <c r="F3" s="739">
        <v>2</v>
      </c>
      <c r="G3" s="739">
        <v>2</v>
      </c>
      <c r="H3" s="739">
        <v>2</v>
      </c>
      <c r="I3" s="739">
        <v>2</v>
      </c>
      <c r="J3" s="739">
        <v>3</v>
      </c>
      <c r="K3" s="739">
        <v>3</v>
      </c>
      <c r="L3" s="739">
        <v>3</v>
      </c>
      <c r="M3" s="739">
        <v>3</v>
      </c>
      <c r="N3" s="739">
        <v>2</v>
      </c>
      <c r="O3" s="739">
        <v>2</v>
      </c>
      <c r="P3" s="739">
        <v>2</v>
      </c>
      <c r="Q3" s="739">
        <v>2</v>
      </c>
      <c r="R3" s="739">
        <v>4</v>
      </c>
      <c r="S3" s="739">
        <v>4</v>
      </c>
      <c r="T3" s="739">
        <v>3</v>
      </c>
      <c r="U3" s="739">
        <v>2</v>
      </c>
      <c r="V3" s="725"/>
      <c r="W3" s="746"/>
      <c r="X3" s="746"/>
      <c r="Y3" s="580">
        <v>2700</v>
      </c>
      <c r="Z3" s="739">
        <v>3</v>
      </c>
      <c r="AA3" s="739">
        <v>2</v>
      </c>
      <c r="AB3" s="739">
        <v>2</v>
      </c>
      <c r="AC3" s="739">
        <v>3</v>
      </c>
      <c r="AD3" s="739">
        <v>2</v>
      </c>
      <c r="AE3" s="739">
        <v>3</v>
      </c>
      <c r="AF3" s="739">
        <v>3</v>
      </c>
    </row>
    <row r="4" spans="1:32" ht="15">
      <c r="A4" s="729">
        <v>104</v>
      </c>
      <c r="B4" s="371">
        <v>5300</v>
      </c>
      <c r="C4" s="371">
        <v>53</v>
      </c>
      <c r="D4" s="377">
        <v>7000</v>
      </c>
      <c r="E4" s="382">
        <v>7000</v>
      </c>
      <c r="F4" s="739">
        <v>3</v>
      </c>
      <c r="G4" s="739">
        <v>2</v>
      </c>
      <c r="H4" s="739">
        <v>2</v>
      </c>
      <c r="I4" s="739">
        <v>2</v>
      </c>
      <c r="J4" s="739">
        <v>4</v>
      </c>
      <c r="K4" s="739">
        <v>4</v>
      </c>
      <c r="L4" s="739">
        <v>3</v>
      </c>
      <c r="M4" s="739">
        <v>3</v>
      </c>
      <c r="N4" s="739">
        <v>3</v>
      </c>
      <c r="O4" s="739">
        <v>3</v>
      </c>
      <c r="P4" s="739">
        <v>4</v>
      </c>
      <c r="Q4" s="739">
        <v>3</v>
      </c>
      <c r="R4" s="739">
        <v>4</v>
      </c>
      <c r="S4" s="739">
        <v>4</v>
      </c>
      <c r="T4" s="739">
        <v>3</v>
      </c>
      <c r="U4" s="739">
        <v>3</v>
      </c>
      <c r="V4" s="725"/>
      <c r="W4" s="746"/>
      <c r="X4" s="746"/>
      <c r="Y4" s="580">
        <v>3050</v>
      </c>
      <c r="Z4" s="739">
        <v>3</v>
      </c>
      <c r="AA4" s="739">
        <v>2</v>
      </c>
      <c r="AB4" s="739">
        <v>2</v>
      </c>
      <c r="AC4" s="739">
        <v>3</v>
      </c>
      <c r="AD4" s="739">
        <v>2</v>
      </c>
      <c r="AE4" s="739">
        <v>3</v>
      </c>
      <c r="AF4" s="739">
        <v>3</v>
      </c>
    </row>
    <row r="5" spans="1:32" ht="15">
      <c r="A5" s="729">
        <v>105</v>
      </c>
      <c r="B5" s="371">
        <v>3300</v>
      </c>
      <c r="C5" s="371">
        <v>65</v>
      </c>
      <c r="D5" s="377">
        <v>16700</v>
      </c>
      <c r="E5" s="756">
        <v>10000</v>
      </c>
      <c r="F5" s="736">
        <v>4</v>
      </c>
      <c r="G5" s="736">
        <v>3</v>
      </c>
      <c r="H5" s="736">
        <v>3</v>
      </c>
      <c r="I5" s="736">
        <v>3</v>
      </c>
      <c r="J5" s="736">
        <v>3</v>
      </c>
      <c r="K5" s="736">
        <v>2</v>
      </c>
      <c r="L5" s="736">
        <v>3</v>
      </c>
      <c r="M5" s="736">
        <v>2</v>
      </c>
      <c r="N5" s="736">
        <v>99</v>
      </c>
      <c r="O5" s="736">
        <v>2</v>
      </c>
      <c r="P5" s="736">
        <v>3</v>
      </c>
      <c r="Q5" s="736">
        <v>4</v>
      </c>
      <c r="R5" s="736">
        <v>4</v>
      </c>
      <c r="S5" s="736">
        <v>4</v>
      </c>
      <c r="T5" s="736">
        <v>4</v>
      </c>
      <c r="U5" s="736">
        <v>2</v>
      </c>
      <c r="V5" s="725"/>
      <c r="W5" s="735">
        <v>1</v>
      </c>
      <c r="X5" s="735">
        <v>16</v>
      </c>
      <c r="Y5" s="580">
        <v>3000</v>
      </c>
      <c r="Z5" s="736">
        <v>4</v>
      </c>
      <c r="AA5" s="736">
        <v>3</v>
      </c>
      <c r="AB5" s="736">
        <v>4</v>
      </c>
      <c r="AC5" s="736">
        <v>3</v>
      </c>
      <c r="AD5" s="736">
        <v>4</v>
      </c>
      <c r="AE5" s="736">
        <v>3</v>
      </c>
      <c r="AF5" s="736">
        <v>99</v>
      </c>
    </row>
    <row r="6" spans="1:32" ht="15">
      <c r="A6" s="729">
        <v>106</v>
      </c>
      <c r="B6" s="371">
        <v>1700</v>
      </c>
      <c r="C6" s="371">
        <v>15</v>
      </c>
      <c r="D6" s="377">
        <v>4400</v>
      </c>
      <c r="E6" s="382">
        <v>3000</v>
      </c>
      <c r="F6" s="739">
        <v>3</v>
      </c>
      <c r="G6" s="739">
        <v>2</v>
      </c>
      <c r="H6" s="739">
        <v>0</v>
      </c>
      <c r="I6" s="739">
        <v>2</v>
      </c>
      <c r="J6" s="739">
        <v>2</v>
      </c>
      <c r="K6" s="739">
        <v>2</v>
      </c>
      <c r="L6" s="739">
        <v>3</v>
      </c>
      <c r="M6" s="739">
        <v>1</v>
      </c>
      <c r="N6" s="739">
        <v>99</v>
      </c>
      <c r="O6" s="739">
        <v>3</v>
      </c>
      <c r="P6" s="739">
        <v>3</v>
      </c>
      <c r="Q6" s="739">
        <v>2</v>
      </c>
      <c r="R6" s="739">
        <v>3</v>
      </c>
      <c r="S6" s="739">
        <v>3</v>
      </c>
      <c r="T6" s="739">
        <v>3</v>
      </c>
      <c r="U6" s="739">
        <v>2</v>
      </c>
      <c r="V6" s="725"/>
      <c r="W6" s="740">
        <v>3</v>
      </c>
      <c r="X6" s="740">
        <v>50</v>
      </c>
      <c r="Y6" s="580">
        <v>2000</v>
      </c>
      <c r="Z6" s="739">
        <v>0</v>
      </c>
      <c r="AA6" s="739">
        <v>0</v>
      </c>
      <c r="AB6" s="739">
        <v>1</v>
      </c>
      <c r="AC6" s="739">
        <v>3</v>
      </c>
      <c r="AD6" s="739">
        <v>2</v>
      </c>
      <c r="AE6" s="739">
        <v>2</v>
      </c>
      <c r="AF6" s="739">
        <v>2</v>
      </c>
    </row>
    <row r="7" spans="1:32" ht="15">
      <c r="A7" s="729">
        <v>108</v>
      </c>
      <c r="B7" s="368">
        <v>24150</v>
      </c>
      <c r="C7" s="371">
        <v>110</v>
      </c>
      <c r="D7" s="377">
        <v>46431.24</v>
      </c>
      <c r="E7" s="758">
        <v>6000</v>
      </c>
      <c r="F7" s="736">
        <v>3</v>
      </c>
      <c r="G7" s="736">
        <v>99</v>
      </c>
      <c r="H7" s="736">
        <v>3</v>
      </c>
      <c r="I7" s="736">
        <v>3</v>
      </c>
      <c r="J7" s="736">
        <v>4</v>
      </c>
      <c r="K7" s="736">
        <v>4</v>
      </c>
      <c r="L7" s="736">
        <v>4</v>
      </c>
      <c r="M7" s="736">
        <v>3</v>
      </c>
      <c r="N7" s="736">
        <v>99</v>
      </c>
      <c r="O7" s="736">
        <v>3</v>
      </c>
      <c r="P7" s="736">
        <v>3</v>
      </c>
      <c r="Q7" s="736">
        <v>2</v>
      </c>
      <c r="R7" s="736">
        <v>4</v>
      </c>
      <c r="S7" s="736">
        <v>3</v>
      </c>
      <c r="T7" s="736">
        <v>3</v>
      </c>
      <c r="U7" s="736">
        <v>3</v>
      </c>
      <c r="V7" s="725"/>
      <c r="W7" s="737">
        <v>4</v>
      </c>
      <c r="X7" s="737">
        <v>30</v>
      </c>
      <c r="Y7" s="580">
        <v>5000</v>
      </c>
      <c r="Z7" s="736">
        <v>3</v>
      </c>
      <c r="AA7" s="736">
        <v>2</v>
      </c>
      <c r="AB7" s="736">
        <v>2</v>
      </c>
      <c r="AC7" s="736">
        <v>3</v>
      </c>
      <c r="AD7" s="736">
        <v>99</v>
      </c>
      <c r="AE7" s="736">
        <v>4</v>
      </c>
      <c r="AF7" s="736">
        <v>2</v>
      </c>
    </row>
    <row r="8" spans="1:32" ht="15">
      <c r="A8" s="729">
        <v>109</v>
      </c>
      <c r="B8" s="371">
        <v>32900</v>
      </c>
      <c r="C8" s="371">
        <v>140</v>
      </c>
      <c r="D8" s="377">
        <v>87510</v>
      </c>
      <c r="E8" s="756">
        <v>8000</v>
      </c>
      <c r="F8" s="736">
        <v>3</v>
      </c>
      <c r="G8" s="736">
        <v>2</v>
      </c>
      <c r="H8" s="736">
        <v>2</v>
      </c>
      <c r="I8" s="736">
        <v>1</v>
      </c>
      <c r="J8" s="736">
        <v>3</v>
      </c>
      <c r="K8" s="736">
        <v>3</v>
      </c>
      <c r="L8" s="736">
        <v>4</v>
      </c>
      <c r="M8" s="736">
        <v>2</v>
      </c>
      <c r="N8" s="736">
        <v>2</v>
      </c>
      <c r="O8" s="736">
        <v>3</v>
      </c>
      <c r="P8" s="736">
        <v>3</v>
      </c>
      <c r="Q8" s="736">
        <v>3</v>
      </c>
      <c r="R8" s="736">
        <v>4</v>
      </c>
      <c r="S8" s="736">
        <v>3</v>
      </c>
      <c r="T8" s="736">
        <v>3</v>
      </c>
      <c r="U8" s="736">
        <v>2</v>
      </c>
      <c r="V8" s="725"/>
      <c r="W8" s="737">
        <v>9</v>
      </c>
      <c r="X8" s="737">
        <v>200</v>
      </c>
      <c r="Y8" s="580">
        <v>3900</v>
      </c>
      <c r="Z8" s="736">
        <v>2</v>
      </c>
      <c r="AA8" s="736">
        <v>3</v>
      </c>
      <c r="AB8" s="736">
        <v>4</v>
      </c>
      <c r="AC8" s="736">
        <v>4</v>
      </c>
      <c r="AD8" s="736">
        <v>4</v>
      </c>
      <c r="AE8" s="736">
        <v>4</v>
      </c>
      <c r="AF8" s="736">
        <v>4</v>
      </c>
    </row>
    <row r="9" spans="1:32" ht="15">
      <c r="A9" s="729">
        <v>111</v>
      </c>
      <c r="B9" s="371">
        <v>4750</v>
      </c>
      <c r="C9" s="371">
        <v>25</v>
      </c>
      <c r="D9" s="377">
        <v>6000</v>
      </c>
      <c r="E9" s="756">
        <v>4400</v>
      </c>
      <c r="F9" s="736">
        <v>2</v>
      </c>
      <c r="G9" s="736">
        <v>2</v>
      </c>
      <c r="H9" s="736">
        <v>2</v>
      </c>
      <c r="I9" s="736">
        <v>2</v>
      </c>
      <c r="J9" s="736">
        <v>2</v>
      </c>
      <c r="K9" s="736">
        <v>3</v>
      </c>
      <c r="L9" s="736">
        <v>3</v>
      </c>
      <c r="M9" s="736">
        <v>2</v>
      </c>
      <c r="N9" s="736">
        <v>2</v>
      </c>
      <c r="O9" s="736">
        <v>3</v>
      </c>
      <c r="P9" s="736">
        <v>3</v>
      </c>
      <c r="Q9" s="736">
        <v>3</v>
      </c>
      <c r="R9" s="736">
        <v>4</v>
      </c>
      <c r="S9" s="736">
        <v>3</v>
      </c>
      <c r="T9" s="736">
        <v>3</v>
      </c>
      <c r="U9" s="736">
        <v>2</v>
      </c>
      <c r="V9" s="725"/>
      <c r="W9" s="737" t="s">
        <v>706</v>
      </c>
      <c r="X9" s="737">
        <v>20</v>
      </c>
      <c r="Y9" s="726">
        <v>1400</v>
      </c>
      <c r="Z9" s="736">
        <v>3</v>
      </c>
      <c r="AA9" s="736">
        <v>3</v>
      </c>
      <c r="AB9" s="736">
        <v>4</v>
      </c>
      <c r="AC9" s="736">
        <v>3</v>
      </c>
      <c r="AD9" s="736">
        <v>3</v>
      </c>
      <c r="AE9" s="736">
        <v>3</v>
      </c>
      <c r="AF9" s="736">
        <v>3</v>
      </c>
    </row>
    <row r="10" spans="1:32" ht="15">
      <c r="A10" s="729">
        <v>112</v>
      </c>
      <c r="B10" s="371">
        <v>5750</v>
      </c>
      <c r="C10" s="371">
        <v>25</v>
      </c>
      <c r="D10" s="377">
        <v>18000</v>
      </c>
      <c r="E10" s="756">
        <v>10000</v>
      </c>
      <c r="F10" s="736">
        <v>3</v>
      </c>
      <c r="G10" s="736">
        <v>2</v>
      </c>
      <c r="H10" s="736">
        <v>3</v>
      </c>
      <c r="I10" s="736">
        <v>2</v>
      </c>
      <c r="J10" s="736">
        <v>4</v>
      </c>
      <c r="K10" s="736">
        <v>3</v>
      </c>
      <c r="L10" s="736">
        <v>3</v>
      </c>
      <c r="M10" s="736">
        <v>3</v>
      </c>
      <c r="N10" s="736">
        <v>3</v>
      </c>
      <c r="O10" s="736">
        <v>2</v>
      </c>
      <c r="P10" s="736">
        <v>3</v>
      </c>
      <c r="Q10" s="736">
        <v>3</v>
      </c>
      <c r="R10" s="736">
        <v>4</v>
      </c>
      <c r="S10" s="736">
        <v>3</v>
      </c>
      <c r="T10" s="736">
        <v>4</v>
      </c>
      <c r="U10" s="736">
        <v>3</v>
      </c>
      <c r="V10" s="725"/>
      <c r="W10" s="735"/>
      <c r="X10" s="735"/>
      <c r="Y10" s="580"/>
      <c r="Z10" s="745"/>
      <c r="AA10" s="745"/>
      <c r="AB10" s="745"/>
      <c r="AC10" s="745"/>
      <c r="AD10" s="745"/>
      <c r="AE10" s="745"/>
      <c r="AF10" s="745"/>
    </row>
    <row r="11" spans="1:32" ht="15">
      <c r="A11" s="729">
        <v>113</v>
      </c>
      <c r="B11" s="368">
        <v>15000</v>
      </c>
      <c r="C11" s="371">
        <v>60</v>
      </c>
      <c r="D11" s="377">
        <v>43000</v>
      </c>
      <c r="E11" s="756">
        <v>5000</v>
      </c>
      <c r="F11" s="739">
        <v>3</v>
      </c>
      <c r="G11" s="739">
        <v>2</v>
      </c>
      <c r="H11" s="739">
        <v>1</v>
      </c>
      <c r="I11" s="739">
        <v>4</v>
      </c>
      <c r="J11" s="739">
        <v>4</v>
      </c>
      <c r="K11" s="739">
        <v>3</v>
      </c>
      <c r="L11" s="739">
        <v>4</v>
      </c>
      <c r="M11" s="739">
        <v>2</v>
      </c>
      <c r="N11" s="739">
        <v>3</v>
      </c>
      <c r="O11" s="739">
        <v>3</v>
      </c>
      <c r="P11" s="739">
        <v>3</v>
      </c>
      <c r="Q11" s="739">
        <v>4</v>
      </c>
      <c r="R11" s="739">
        <v>4</v>
      </c>
      <c r="S11" s="739">
        <v>4</v>
      </c>
      <c r="T11" s="739">
        <v>3</v>
      </c>
      <c r="U11" s="739">
        <v>3</v>
      </c>
      <c r="V11" s="725"/>
      <c r="W11" s="746"/>
      <c r="X11" s="746"/>
      <c r="Y11" s="647"/>
      <c r="Z11" s="736"/>
      <c r="AA11" s="739"/>
      <c r="AB11" s="739"/>
      <c r="AC11" s="739"/>
      <c r="AD11" s="739"/>
      <c r="AE11" s="739"/>
      <c r="AF11" s="739"/>
    </row>
    <row r="12" spans="1:32" ht="15">
      <c r="A12" s="729">
        <v>114</v>
      </c>
      <c r="B12" s="215">
        <v>5700</v>
      </c>
      <c r="C12" s="314">
        <v>27</v>
      </c>
      <c r="D12" s="378">
        <v>16000</v>
      </c>
      <c r="E12" s="382">
        <v>11000</v>
      </c>
      <c r="F12" s="314">
        <v>2</v>
      </c>
      <c r="G12" s="314">
        <v>0</v>
      </c>
      <c r="H12" s="314">
        <v>0</v>
      </c>
      <c r="I12" s="314">
        <v>2</v>
      </c>
      <c r="J12" s="314">
        <v>3</v>
      </c>
      <c r="K12" s="314">
        <v>4</v>
      </c>
      <c r="L12" s="314">
        <v>4</v>
      </c>
      <c r="M12" s="314">
        <v>3</v>
      </c>
      <c r="N12" s="314">
        <v>3</v>
      </c>
      <c r="O12" s="314">
        <v>3</v>
      </c>
      <c r="P12" s="314">
        <v>4</v>
      </c>
      <c r="Q12" s="314">
        <v>3</v>
      </c>
      <c r="R12" s="314">
        <v>4</v>
      </c>
      <c r="S12" s="314">
        <v>3</v>
      </c>
      <c r="T12" s="314">
        <v>4</v>
      </c>
      <c r="U12" s="314">
        <v>3</v>
      </c>
      <c r="V12" s="725"/>
      <c r="W12" s="215">
        <v>4</v>
      </c>
      <c r="X12" s="215">
        <v>45</v>
      </c>
      <c r="Y12" s="580">
        <v>2500</v>
      </c>
      <c r="Z12" s="314">
        <v>3</v>
      </c>
      <c r="AA12" s="314">
        <v>3</v>
      </c>
      <c r="AB12" s="314">
        <v>4</v>
      </c>
      <c r="AC12" s="314">
        <v>4</v>
      </c>
      <c r="AD12" s="314">
        <v>4</v>
      </c>
      <c r="AE12" s="314">
        <v>4</v>
      </c>
      <c r="AF12" s="314">
        <v>4</v>
      </c>
    </row>
    <row r="13" spans="1:32" ht="15">
      <c r="A13" s="729">
        <v>118</v>
      </c>
      <c r="B13" s="371">
        <v>2800</v>
      </c>
      <c r="C13" s="371">
        <v>30</v>
      </c>
      <c r="D13" s="377">
        <v>2500</v>
      </c>
      <c r="E13" s="756">
        <v>7500</v>
      </c>
      <c r="F13" s="736">
        <v>3</v>
      </c>
      <c r="G13" s="736">
        <v>2</v>
      </c>
      <c r="H13" s="736">
        <v>3</v>
      </c>
      <c r="I13" s="736">
        <v>2</v>
      </c>
      <c r="J13" s="736">
        <v>3</v>
      </c>
      <c r="K13" s="736">
        <v>2</v>
      </c>
      <c r="L13" s="736">
        <v>3</v>
      </c>
      <c r="M13" s="736">
        <v>1</v>
      </c>
      <c r="N13" s="736">
        <v>99</v>
      </c>
      <c r="O13" s="736">
        <v>3</v>
      </c>
      <c r="P13" s="736">
        <v>2</v>
      </c>
      <c r="Q13" s="736">
        <v>1</v>
      </c>
      <c r="R13" s="736">
        <v>2</v>
      </c>
      <c r="S13" s="736">
        <v>3</v>
      </c>
      <c r="T13" s="736">
        <v>2</v>
      </c>
      <c r="U13" s="736">
        <v>2</v>
      </c>
      <c r="V13" s="725"/>
      <c r="W13" s="735">
        <v>3</v>
      </c>
      <c r="X13" s="735">
        <v>35</v>
      </c>
      <c r="Y13" s="580">
        <v>2885</v>
      </c>
      <c r="Z13" s="736">
        <v>3</v>
      </c>
      <c r="AA13" s="736">
        <v>1</v>
      </c>
      <c r="AB13" s="736">
        <v>2</v>
      </c>
      <c r="AC13" s="736">
        <v>3</v>
      </c>
      <c r="AD13" s="736">
        <v>3</v>
      </c>
      <c r="AE13" s="736">
        <v>4</v>
      </c>
      <c r="AF13" s="736">
        <v>3</v>
      </c>
    </row>
    <row r="14" spans="1:32" ht="15">
      <c r="A14" s="729">
        <v>122</v>
      </c>
      <c r="B14" s="215">
        <v>321000</v>
      </c>
      <c r="C14" s="314">
        <v>1500</v>
      </c>
      <c r="D14" s="378">
        <v>217000</v>
      </c>
      <c r="E14" s="382">
        <v>75000</v>
      </c>
      <c r="F14" s="314">
        <v>3</v>
      </c>
      <c r="G14" s="314">
        <v>3</v>
      </c>
      <c r="H14" s="314">
        <v>3</v>
      </c>
      <c r="I14" s="314">
        <v>4</v>
      </c>
      <c r="J14" s="314">
        <v>4</v>
      </c>
      <c r="K14" s="314">
        <v>4</v>
      </c>
      <c r="L14" s="314">
        <v>4</v>
      </c>
      <c r="M14" s="314">
        <v>3</v>
      </c>
      <c r="N14" s="314">
        <v>3</v>
      </c>
      <c r="O14" s="314">
        <v>4</v>
      </c>
      <c r="P14" s="314">
        <v>4</v>
      </c>
      <c r="Q14" s="314">
        <v>99</v>
      </c>
      <c r="R14" s="314">
        <v>4</v>
      </c>
      <c r="S14" s="314">
        <v>3</v>
      </c>
      <c r="T14" s="314">
        <v>99</v>
      </c>
      <c r="U14" s="314">
        <v>99</v>
      </c>
      <c r="V14" s="725"/>
      <c r="W14" s="215">
        <v>6</v>
      </c>
      <c r="X14" s="215">
        <v>60</v>
      </c>
      <c r="Y14" s="580">
        <v>8700</v>
      </c>
      <c r="Z14" s="314">
        <v>4</v>
      </c>
      <c r="AA14" s="314">
        <v>4</v>
      </c>
      <c r="AB14" s="314">
        <v>4</v>
      </c>
      <c r="AC14" s="314">
        <v>4</v>
      </c>
      <c r="AD14" s="314">
        <v>4</v>
      </c>
      <c r="AE14" s="314">
        <v>4</v>
      </c>
      <c r="AF14" s="314">
        <v>4</v>
      </c>
    </row>
    <row r="15" spans="1:32" ht="15">
      <c r="A15" s="729">
        <v>123</v>
      </c>
      <c r="B15" s="368">
        <v>31240</v>
      </c>
      <c r="C15" s="371">
        <v>140</v>
      </c>
      <c r="D15" s="377">
        <v>93660</v>
      </c>
      <c r="E15" s="758">
        <v>25000</v>
      </c>
      <c r="F15" s="736">
        <v>3</v>
      </c>
      <c r="G15" s="736">
        <v>2</v>
      </c>
      <c r="H15" s="736">
        <v>2</v>
      </c>
      <c r="I15" s="736">
        <v>3</v>
      </c>
      <c r="J15" s="736">
        <v>3</v>
      </c>
      <c r="K15" s="736">
        <v>3</v>
      </c>
      <c r="L15" s="736">
        <v>2</v>
      </c>
      <c r="M15" s="736">
        <v>2</v>
      </c>
      <c r="N15" s="736">
        <v>3</v>
      </c>
      <c r="O15" s="736">
        <v>3</v>
      </c>
      <c r="P15" s="736">
        <v>3</v>
      </c>
      <c r="Q15" s="736">
        <v>3</v>
      </c>
      <c r="R15" s="736">
        <v>4</v>
      </c>
      <c r="S15" s="736">
        <v>4</v>
      </c>
      <c r="T15" s="736">
        <v>4</v>
      </c>
      <c r="U15" s="736">
        <v>0</v>
      </c>
      <c r="V15" s="725"/>
      <c r="W15" s="735">
        <v>10</v>
      </c>
      <c r="X15" s="735">
        <v>100</v>
      </c>
      <c r="Y15" s="580">
        <v>3500</v>
      </c>
      <c r="Z15" s="736">
        <v>3</v>
      </c>
      <c r="AA15" s="736">
        <v>2</v>
      </c>
      <c r="AB15" s="736">
        <v>2</v>
      </c>
      <c r="AC15" s="736">
        <v>3</v>
      </c>
      <c r="AD15" s="736">
        <v>4</v>
      </c>
      <c r="AE15" s="736">
        <v>3</v>
      </c>
      <c r="AF15" s="736">
        <v>2</v>
      </c>
    </row>
    <row r="16" spans="1:32" ht="15">
      <c r="A16" s="729">
        <v>124</v>
      </c>
      <c r="B16" s="215">
        <v>8000</v>
      </c>
      <c r="C16" s="314">
        <v>40</v>
      </c>
      <c r="D16" s="378">
        <v>21000</v>
      </c>
      <c r="E16" s="382">
        <v>15000</v>
      </c>
      <c r="F16" s="314">
        <v>3</v>
      </c>
      <c r="G16" s="314">
        <v>2</v>
      </c>
      <c r="H16" s="314">
        <v>2</v>
      </c>
      <c r="I16" s="314">
        <v>3</v>
      </c>
      <c r="J16" s="314">
        <v>3</v>
      </c>
      <c r="K16" s="314">
        <v>3</v>
      </c>
      <c r="L16" s="314">
        <v>4</v>
      </c>
      <c r="M16" s="314">
        <v>2</v>
      </c>
      <c r="N16" s="314">
        <v>99</v>
      </c>
      <c r="O16" s="314">
        <v>3</v>
      </c>
      <c r="P16" s="314">
        <v>3</v>
      </c>
      <c r="Q16" s="314">
        <v>2</v>
      </c>
      <c r="R16" s="314">
        <v>2</v>
      </c>
      <c r="S16" s="314">
        <v>3</v>
      </c>
      <c r="T16" s="314">
        <v>3</v>
      </c>
      <c r="U16" s="314">
        <v>3</v>
      </c>
      <c r="V16" s="725"/>
      <c r="W16" s="215">
        <v>7</v>
      </c>
      <c r="X16" s="215">
        <v>80</v>
      </c>
      <c r="Y16" s="580">
        <v>4500</v>
      </c>
      <c r="Z16" s="314">
        <v>3</v>
      </c>
      <c r="AA16" s="314">
        <v>3</v>
      </c>
      <c r="AB16" s="314">
        <v>3</v>
      </c>
      <c r="AC16" s="314">
        <v>3</v>
      </c>
      <c r="AD16" s="314">
        <v>2</v>
      </c>
      <c r="AE16" s="314">
        <v>3</v>
      </c>
      <c r="AF16" s="314">
        <v>3</v>
      </c>
    </row>
    <row r="17" spans="1:32" ht="15">
      <c r="A17" s="729">
        <v>125</v>
      </c>
      <c r="B17" s="215">
        <v>12000</v>
      </c>
      <c r="C17" s="314">
        <v>60</v>
      </c>
      <c r="D17" s="378">
        <v>32900</v>
      </c>
      <c r="E17" s="382">
        <v>30300</v>
      </c>
      <c r="F17" s="314">
        <v>2</v>
      </c>
      <c r="G17" s="314">
        <v>2</v>
      </c>
      <c r="H17" s="314">
        <v>2</v>
      </c>
      <c r="I17" s="314">
        <v>1</v>
      </c>
      <c r="J17" s="314">
        <v>1</v>
      </c>
      <c r="K17" s="314">
        <v>3</v>
      </c>
      <c r="L17" s="314">
        <v>3</v>
      </c>
      <c r="M17" s="314">
        <v>99</v>
      </c>
      <c r="N17" s="314">
        <v>2</v>
      </c>
      <c r="O17" s="314">
        <v>2</v>
      </c>
      <c r="P17" s="314">
        <v>2</v>
      </c>
      <c r="Q17" s="314">
        <v>4</v>
      </c>
      <c r="R17" s="314">
        <v>4</v>
      </c>
      <c r="S17" s="314">
        <v>4</v>
      </c>
      <c r="T17" s="314">
        <v>4</v>
      </c>
      <c r="U17" s="314">
        <v>2</v>
      </c>
      <c r="V17" s="725"/>
      <c r="W17" s="215">
        <v>3</v>
      </c>
      <c r="X17" s="215">
        <v>90</v>
      </c>
      <c r="Y17" s="580">
        <v>5000</v>
      </c>
      <c r="Z17" s="314">
        <v>4</v>
      </c>
      <c r="AA17" s="314">
        <v>2</v>
      </c>
      <c r="AB17" s="314">
        <v>4</v>
      </c>
      <c r="AC17" s="314">
        <v>3</v>
      </c>
      <c r="AD17" s="314">
        <v>2</v>
      </c>
      <c r="AE17" s="314">
        <v>4</v>
      </c>
      <c r="AF17" s="314">
        <v>1</v>
      </c>
    </row>
    <row r="18" spans="1:32" ht="15">
      <c r="A18" s="729">
        <v>130</v>
      </c>
      <c r="B18" s="371">
        <v>4200</v>
      </c>
      <c r="C18" s="371">
        <v>20</v>
      </c>
      <c r="D18" s="377">
        <v>14700</v>
      </c>
      <c r="E18" s="758">
        <v>5000</v>
      </c>
      <c r="F18" s="739">
        <v>3</v>
      </c>
      <c r="G18" s="739">
        <v>2</v>
      </c>
      <c r="H18" s="739">
        <v>3</v>
      </c>
      <c r="I18" s="739">
        <v>4</v>
      </c>
      <c r="J18" s="739">
        <v>4</v>
      </c>
      <c r="K18" s="739">
        <v>3</v>
      </c>
      <c r="L18" s="739">
        <v>4</v>
      </c>
      <c r="M18" s="739">
        <v>2</v>
      </c>
      <c r="N18" s="739">
        <v>99</v>
      </c>
      <c r="O18" s="739">
        <v>2</v>
      </c>
      <c r="P18" s="739">
        <v>4</v>
      </c>
      <c r="Q18" s="739">
        <v>99</v>
      </c>
      <c r="R18" s="739">
        <v>4</v>
      </c>
      <c r="S18" s="739">
        <v>3</v>
      </c>
      <c r="T18" s="739">
        <v>4</v>
      </c>
      <c r="U18" s="739">
        <v>3</v>
      </c>
      <c r="V18" s="725"/>
      <c r="W18" s="740">
        <v>2</v>
      </c>
      <c r="X18" s="740">
        <v>23</v>
      </c>
      <c r="Y18" s="580">
        <v>870</v>
      </c>
      <c r="Z18" s="739">
        <v>2</v>
      </c>
      <c r="AA18" s="739">
        <v>99</v>
      </c>
      <c r="AB18" s="739">
        <v>3</v>
      </c>
      <c r="AC18" s="739">
        <v>4</v>
      </c>
      <c r="AD18" s="739">
        <v>99</v>
      </c>
      <c r="AE18" s="739">
        <v>3</v>
      </c>
      <c r="AF18" s="739">
        <v>2</v>
      </c>
    </row>
    <row r="19" spans="1:32" ht="15">
      <c r="A19" s="729">
        <v>131</v>
      </c>
      <c r="B19" s="368">
        <v>19000</v>
      </c>
      <c r="C19" s="371">
        <v>80</v>
      </c>
      <c r="D19" s="377">
        <v>39500</v>
      </c>
      <c r="E19" s="382">
        <v>20000</v>
      </c>
      <c r="F19" s="736">
        <v>2</v>
      </c>
      <c r="G19" s="736">
        <v>1</v>
      </c>
      <c r="H19" s="736">
        <v>2</v>
      </c>
      <c r="I19" s="736">
        <v>2</v>
      </c>
      <c r="J19" s="736">
        <v>3</v>
      </c>
      <c r="K19" s="736">
        <v>4</v>
      </c>
      <c r="L19" s="736">
        <v>4</v>
      </c>
      <c r="M19" s="736">
        <v>2</v>
      </c>
      <c r="N19" s="736">
        <v>3</v>
      </c>
      <c r="O19" s="736">
        <v>2</v>
      </c>
      <c r="P19" s="736">
        <v>3</v>
      </c>
      <c r="Q19" s="736">
        <v>4</v>
      </c>
      <c r="R19" s="736">
        <v>4</v>
      </c>
      <c r="S19" s="736">
        <v>3</v>
      </c>
      <c r="T19" s="736">
        <v>3</v>
      </c>
      <c r="U19" s="736">
        <v>3</v>
      </c>
      <c r="V19" s="725"/>
      <c r="W19" s="735"/>
      <c r="X19" s="735"/>
      <c r="Y19" s="580"/>
      <c r="Z19" s="736"/>
      <c r="AA19" s="736"/>
      <c r="AB19" s="736"/>
      <c r="AC19" s="736"/>
      <c r="AD19" s="736"/>
      <c r="AE19" s="736"/>
      <c r="AF19" s="736"/>
    </row>
    <row r="20" spans="1:32" ht="15">
      <c r="A20" s="729">
        <v>132</v>
      </c>
      <c r="B20" s="215">
        <v>4875</v>
      </c>
      <c r="C20" s="314">
        <v>25</v>
      </c>
      <c r="D20" s="378">
        <v>44716.98</v>
      </c>
      <c r="E20" s="758">
        <v>12000</v>
      </c>
      <c r="F20" s="314">
        <v>2</v>
      </c>
      <c r="G20" s="314">
        <v>0</v>
      </c>
      <c r="H20" s="314">
        <v>2</v>
      </c>
      <c r="I20" s="314">
        <v>2</v>
      </c>
      <c r="J20" s="314">
        <v>3</v>
      </c>
      <c r="K20" s="314">
        <v>3</v>
      </c>
      <c r="L20" s="314">
        <v>3</v>
      </c>
      <c r="M20" s="314">
        <v>2</v>
      </c>
      <c r="N20" s="314">
        <v>4</v>
      </c>
      <c r="O20" s="314">
        <v>4</v>
      </c>
      <c r="P20" s="314">
        <v>3</v>
      </c>
      <c r="Q20" s="314">
        <v>4</v>
      </c>
      <c r="R20" s="314">
        <v>3</v>
      </c>
      <c r="S20" s="314">
        <v>4</v>
      </c>
      <c r="T20" s="314">
        <v>2</v>
      </c>
      <c r="U20" s="314">
        <v>2</v>
      </c>
      <c r="V20" s="725"/>
      <c r="W20" s="215">
        <v>6</v>
      </c>
      <c r="X20" s="215">
        <v>30</v>
      </c>
      <c r="Y20" s="727">
        <v>13500</v>
      </c>
      <c r="Z20" s="314">
        <v>3</v>
      </c>
      <c r="AA20" s="314">
        <v>2</v>
      </c>
      <c r="AB20" s="314">
        <v>4</v>
      </c>
      <c r="AC20" s="314">
        <v>3</v>
      </c>
      <c r="AD20" s="314">
        <v>3</v>
      </c>
      <c r="AE20" s="314">
        <v>3</v>
      </c>
      <c r="AF20" s="314">
        <v>3</v>
      </c>
    </row>
    <row r="21" spans="1:32" ht="15">
      <c r="A21" s="729">
        <v>133</v>
      </c>
      <c r="B21" s="215">
        <v>15000</v>
      </c>
      <c r="C21" s="314">
        <v>60</v>
      </c>
      <c r="D21" s="378">
        <v>29700</v>
      </c>
      <c r="E21" s="756">
        <v>6000</v>
      </c>
      <c r="F21" s="314">
        <v>3</v>
      </c>
      <c r="G21" s="314">
        <v>2</v>
      </c>
      <c r="H21" s="314">
        <v>3</v>
      </c>
      <c r="I21" s="314">
        <v>2</v>
      </c>
      <c r="J21" s="314">
        <v>3</v>
      </c>
      <c r="K21" s="314">
        <v>3</v>
      </c>
      <c r="L21" s="314">
        <v>4</v>
      </c>
      <c r="M21" s="314">
        <v>2</v>
      </c>
      <c r="N21" s="314">
        <v>2</v>
      </c>
      <c r="O21" s="314">
        <v>3</v>
      </c>
      <c r="P21" s="314">
        <v>3</v>
      </c>
      <c r="Q21" s="314">
        <v>2</v>
      </c>
      <c r="R21" s="314">
        <v>3</v>
      </c>
      <c r="S21" s="314">
        <v>3</v>
      </c>
      <c r="T21" s="314">
        <v>2</v>
      </c>
      <c r="U21" s="314">
        <v>2</v>
      </c>
      <c r="V21" s="725"/>
      <c r="W21" s="215">
        <v>3</v>
      </c>
      <c r="X21" s="215">
        <v>250</v>
      </c>
      <c r="Y21" s="731">
        <v>6000</v>
      </c>
      <c r="Z21" s="314">
        <v>3</v>
      </c>
      <c r="AA21" s="314">
        <v>2</v>
      </c>
      <c r="AB21" s="314">
        <v>2</v>
      </c>
      <c r="AC21" s="314">
        <v>3</v>
      </c>
      <c r="AD21" s="314">
        <v>3</v>
      </c>
      <c r="AE21" s="314">
        <v>3</v>
      </c>
      <c r="AF21" s="314">
        <v>3</v>
      </c>
    </row>
    <row r="22" spans="1:32" ht="15">
      <c r="A22" s="729">
        <v>136</v>
      </c>
      <c r="B22" s="368">
        <v>35100</v>
      </c>
      <c r="C22" s="371">
        <v>130</v>
      </c>
      <c r="D22" s="377">
        <v>111453</v>
      </c>
      <c r="E22" s="382">
        <v>65000</v>
      </c>
      <c r="F22" s="739">
        <v>4</v>
      </c>
      <c r="G22" s="739">
        <v>2</v>
      </c>
      <c r="H22" s="739">
        <v>2</v>
      </c>
      <c r="I22" s="739">
        <v>3</v>
      </c>
      <c r="J22" s="739">
        <v>4</v>
      </c>
      <c r="K22" s="739">
        <v>3</v>
      </c>
      <c r="L22" s="739">
        <v>4</v>
      </c>
      <c r="M22" s="739">
        <v>3</v>
      </c>
      <c r="N22" s="739">
        <v>3</v>
      </c>
      <c r="O22" s="739">
        <v>4</v>
      </c>
      <c r="P22" s="739">
        <v>3</v>
      </c>
      <c r="Q22" s="739">
        <v>3</v>
      </c>
      <c r="R22" s="739">
        <v>4</v>
      </c>
      <c r="S22" s="739">
        <v>4</v>
      </c>
      <c r="T22" s="739">
        <v>4</v>
      </c>
      <c r="U22" s="739">
        <v>4</v>
      </c>
      <c r="V22" s="725"/>
      <c r="W22" s="747">
        <v>5</v>
      </c>
      <c r="X22" s="747">
        <v>102</v>
      </c>
      <c r="Y22" s="580">
        <v>3000</v>
      </c>
      <c r="Z22" s="748">
        <v>4</v>
      </c>
      <c r="AA22" s="748">
        <v>4</v>
      </c>
      <c r="AB22" s="748">
        <v>4</v>
      </c>
      <c r="AC22" s="748">
        <v>3</v>
      </c>
      <c r="AD22" s="748">
        <v>4</v>
      </c>
      <c r="AE22" s="748">
        <v>4</v>
      </c>
      <c r="AF22" s="748">
        <v>3</v>
      </c>
    </row>
    <row r="23" spans="1:32" ht="15">
      <c r="A23" s="729">
        <v>139</v>
      </c>
      <c r="B23" s="215">
        <v>13000</v>
      </c>
      <c r="C23" s="314">
        <v>200</v>
      </c>
      <c r="D23" s="378">
        <v>26700</v>
      </c>
      <c r="E23" s="756">
        <v>12000</v>
      </c>
      <c r="F23" s="314">
        <v>3</v>
      </c>
      <c r="G23" s="314">
        <v>1</v>
      </c>
      <c r="H23" s="314">
        <v>1</v>
      </c>
      <c r="I23" s="314">
        <v>2</v>
      </c>
      <c r="J23" s="314">
        <v>2</v>
      </c>
      <c r="K23" s="314">
        <v>3</v>
      </c>
      <c r="L23" s="314">
        <v>4</v>
      </c>
      <c r="M23" s="314">
        <v>1</v>
      </c>
      <c r="N23" s="314">
        <v>99</v>
      </c>
      <c r="O23" s="314">
        <v>2</v>
      </c>
      <c r="P23" s="314">
        <v>2</v>
      </c>
      <c r="Q23" s="314">
        <v>4</v>
      </c>
      <c r="R23" s="314">
        <v>4</v>
      </c>
      <c r="S23" s="314">
        <v>3</v>
      </c>
      <c r="T23" s="314">
        <v>2</v>
      </c>
      <c r="U23" s="314">
        <v>1</v>
      </c>
      <c r="V23" s="725"/>
      <c r="W23" s="215">
        <v>3</v>
      </c>
      <c r="X23" s="215">
        <v>49</v>
      </c>
      <c r="Y23" s="580">
        <v>3000</v>
      </c>
      <c r="Z23" s="314">
        <v>3</v>
      </c>
      <c r="AA23" s="314">
        <v>2</v>
      </c>
      <c r="AB23" s="314">
        <v>3</v>
      </c>
      <c r="AC23" s="314">
        <v>3</v>
      </c>
      <c r="AD23" s="314">
        <v>2</v>
      </c>
      <c r="AE23" s="314">
        <v>2</v>
      </c>
      <c r="AF23" s="314">
        <v>2</v>
      </c>
    </row>
    <row r="24" spans="1:32" ht="15">
      <c r="A24" s="729">
        <v>141</v>
      </c>
      <c r="B24" s="371">
        <v>3750</v>
      </c>
      <c r="C24" s="371">
        <v>15</v>
      </c>
      <c r="D24" s="377">
        <v>5000</v>
      </c>
      <c r="E24" s="382">
        <v>5000</v>
      </c>
      <c r="F24" s="736">
        <v>4</v>
      </c>
      <c r="G24" s="736">
        <v>4</v>
      </c>
      <c r="H24" s="736">
        <v>4</v>
      </c>
      <c r="I24" s="736">
        <v>4</v>
      </c>
      <c r="J24" s="736">
        <v>2</v>
      </c>
      <c r="K24" s="736">
        <v>3</v>
      </c>
      <c r="L24" s="736">
        <v>3</v>
      </c>
      <c r="M24" s="736">
        <v>0</v>
      </c>
      <c r="N24" s="736">
        <v>99</v>
      </c>
      <c r="O24" s="736">
        <v>2</v>
      </c>
      <c r="P24" s="736">
        <v>2</v>
      </c>
      <c r="Q24" s="736">
        <v>3</v>
      </c>
      <c r="R24" s="736">
        <v>4</v>
      </c>
      <c r="S24" s="736">
        <v>4</v>
      </c>
      <c r="T24" s="736">
        <v>2</v>
      </c>
      <c r="U24" s="736">
        <v>1</v>
      </c>
      <c r="V24" s="725"/>
      <c r="W24" s="737">
        <v>1</v>
      </c>
      <c r="X24" s="737">
        <v>60</v>
      </c>
      <c r="Y24" s="580">
        <v>0</v>
      </c>
      <c r="Z24" s="736">
        <v>3</v>
      </c>
      <c r="AA24" s="736">
        <v>1</v>
      </c>
      <c r="AB24" s="736">
        <v>1</v>
      </c>
      <c r="AC24" s="736">
        <v>3</v>
      </c>
      <c r="AD24" s="736">
        <v>99</v>
      </c>
      <c r="AE24" s="736">
        <v>2</v>
      </c>
      <c r="AF24" s="736">
        <v>2</v>
      </c>
    </row>
    <row r="25" spans="1:32" ht="15">
      <c r="A25" s="729">
        <v>142</v>
      </c>
      <c r="B25" s="371">
        <v>6000</v>
      </c>
      <c r="C25" s="371">
        <v>25</v>
      </c>
      <c r="D25" s="377">
        <v>6000</v>
      </c>
      <c r="E25" s="757">
        <v>6000</v>
      </c>
      <c r="F25" s="736">
        <v>3</v>
      </c>
      <c r="G25" s="736">
        <v>3</v>
      </c>
      <c r="H25" s="736">
        <v>3</v>
      </c>
      <c r="I25" s="736">
        <v>4</v>
      </c>
      <c r="J25" s="736">
        <v>4</v>
      </c>
      <c r="K25" s="736">
        <v>3</v>
      </c>
      <c r="L25" s="736">
        <v>4</v>
      </c>
      <c r="M25" s="736">
        <v>3</v>
      </c>
      <c r="N25" s="736">
        <v>3</v>
      </c>
      <c r="O25" s="736">
        <v>3</v>
      </c>
      <c r="P25" s="736">
        <v>3</v>
      </c>
      <c r="Q25" s="736">
        <v>2</v>
      </c>
      <c r="R25" s="736">
        <v>4</v>
      </c>
      <c r="S25" s="736">
        <v>4</v>
      </c>
      <c r="T25" s="736">
        <v>3</v>
      </c>
      <c r="U25" s="736">
        <v>3</v>
      </c>
      <c r="V25" s="725"/>
      <c r="W25" s="737">
        <v>6</v>
      </c>
      <c r="X25" s="737">
        <v>90</v>
      </c>
      <c r="Y25" s="580">
        <v>3475</v>
      </c>
      <c r="Z25" s="736">
        <v>2</v>
      </c>
      <c r="AA25" s="736">
        <v>3</v>
      </c>
      <c r="AB25" s="736">
        <v>4</v>
      </c>
      <c r="AC25" s="736">
        <v>4</v>
      </c>
      <c r="AD25" s="736">
        <v>4</v>
      </c>
      <c r="AE25" s="736">
        <v>3</v>
      </c>
      <c r="AF25" s="736">
        <v>3</v>
      </c>
    </row>
    <row r="26" spans="1:32" ht="15">
      <c r="A26" s="729">
        <v>165</v>
      </c>
      <c r="B26" s="371">
        <v>1800</v>
      </c>
      <c r="C26" s="371">
        <v>25</v>
      </c>
      <c r="D26" s="377">
        <v>7000</v>
      </c>
      <c r="E26" s="382">
        <v>4500</v>
      </c>
      <c r="F26" s="736">
        <v>3</v>
      </c>
      <c r="G26" s="736">
        <v>3</v>
      </c>
      <c r="H26" s="736">
        <v>3</v>
      </c>
      <c r="I26" s="736">
        <v>4</v>
      </c>
      <c r="J26" s="736">
        <v>4</v>
      </c>
      <c r="K26" s="736">
        <v>3</v>
      </c>
      <c r="L26" s="736">
        <v>3</v>
      </c>
      <c r="M26" s="736">
        <v>3</v>
      </c>
      <c r="N26" s="736">
        <v>2</v>
      </c>
      <c r="O26" s="736">
        <v>3</v>
      </c>
      <c r="P26" s="736">
        <v>3</v>
      </c>
      <c r="Q26" s="736">
        <v>4</v>
      </c>
      <c r="R26" s="736">
        <v>3</v>
      </c>
      <c r="S26" s="736">
        <v>3</v>
      </c>
      <c r="T26" s="736">
        <v>4</v>
      </c>
      <c r="U26" s="736">
        <v>3</v>
      </c>
      <c r="V26" s="725"/>
      <c r="W26" s="750">
        <v>2</v>
      </c>
      <c r="X26" s="750">
        <v>50</v>
      </c>
      <c r="Y26" s="580">
        <v>3000</v>
      </c>
      <c r="Z26" s="736">
        <v>3</v>
      </c>
      <c r="AA26" s="736">
        <v>3</v>
      </c>
      <c r="AB26" s="736">
        <v>3</v>
      </c>
      <c r="AC26" s="736">
        <v>3</v>
      </c>
      <c r="AD26" s="736">
        <v>4</v>
      </c>
      <c r="AE26" s="736">
        <v>4</v>
      </c>
      <c r="AF26" s="736">
        <v>3</v>
      </c>
    </row>
    <row r="27" spans="1:32" ht="15">
      <c r="A27" s="729">
        <v>186</v>
      </c>
      <c r="B27" s="371">
        <v>3220</v>
      </c>
      <c r="C27" s="371">
        <v>35</v>
      </c>
      <c r="D27" s="377">
        <v>6000</v>
      </c>
      <c r="E27" s="758">
        <v>6000</v>
      </c>
      <c r="F27" s="739">
        <v>99</v>
      </c>
      <c r="G27" s="739">
        <v>2</v>
      </c>
      <c r="H27" s="739">
        <v>2</v>
      </c>
      <c r="I27" s="739">
        <v>2</v>
      </c>
      <c r="J27" s="739">
        <v>2</v>
      </c>
      <c r="K27" s="739">
        <v>2</v>
      </c>
      <c r="L27" s="739">
        <v>3</v>
      </c>
      <c r="M27" s="739">
        <v>99</v>
      </c>
      <c r="N27" s="739">
        <v>99</v>
      </c>
      <c r="O27" s="739">
        <v>2</v>
      </c>
      <c r="P27" s="739">
        <v>2</v>
      </c>
      <c r="Q27" s="739">
        <v>3</v>
      </c>
      <c r="R27" s="739">
        <v>2</v>
      </c>
      <c r="S27" s="739">
        <v>3</v>
      </c>
      <c r="T27" s="739">
        <v>1</v>
      </c>
      <c r="U27" s="739">
        <v>1</v>
      </c>
      <c r="V27" s="725"/>
      <c r="W27" s="740">
        <v>5</v>
      </c>
      <c r="X27" s="740">
        <v>80</v>
      </c>
      <c r="Y27" s="580">
        <v>2400</v>
      </c>
      <c r="Z27" s="739">
        <v>4</v>
      </c>
      <c r="AA27" s="739">
        <v>3</v>
      </c>
      <c r="AB27" s="739">
        <v>4</v>
      </c>
      <c r="AC27" s="739">
        <v>3</v>
      </c>
      <c r="AD27" s="739">
        <v>3</v>
      </c>
      <c r="AE27" s="739">
        <v>3</v>
      </c>
      <c r="AF27" s="739">
        <v>3</v>
      </c>
    </row>
    <row r="28" spans="1:32" ht="15">
      <c r="A28" s="729">
        <v>187</v>
      </c>
      <c r="B28" s="215">
        <v>7500</v>
      </c>
      <c r="C28" s="314">
        <v>35</v>
      </c>
      <c r="D28" s="378">
        <v>10600</v>
      </c>
      <c r="E28" s="756">
        <v>11100</v>
      </c>
      <c r="F28" s="314">
        <v>3</v>
      </c>
      <c r="G28" s="314">
        <v>2</v>
      </c>
      <c r="H28" s="314">
        <v>1</v>
      </c>
      <c r="I28" s="314">
        <v>2</v>
      </c>
      <c r="J28" s="314">
        <v>3</v>
      </c>
      <c r="K28" s="314">
        <v>3</v>
      </c>
      <c r="L28" s="314">
        <v>3</v>
      </c>
      <c r="M28" s="314">
        <v>99</v>
      </c>
      <c r="N28" s="314">
        <v>2</v>
      </c>
      <c r="O28" s="314">
        <v>2</v>
      </c>
      <c r="P28" s="314">
        <v>3</v>
      </c>
      <c r="Q28" s="314">
        <v>3</v>
      </c>
      <c r="R28" s="314">
        <v>4</v>
      </c>
      <c r="S28" s="314">
        <v>3</v>
      </c>
      <c r="T28" s="314">
        <v>2</v>
      </c>
      <c r="U28" s="314">
        <v>2</v>
      </c>
      <c r="V28" s="725"/>
      <c r="W28" s="215">
        <v>9</v>
      </c>
      <c r="X28" s="215">
        <v>60</v>
      </c>
      <c r="Y28" s="731">
        <v>3820</v>
      </c>
      <c r="Z28" s="314">
        <v>3</v>
      </c>
      <c r="AA28" s="314">
        <v>2</v>
      </c>
      <c r="AB28" s="314">
        <v>2</v>
      </c>
      <c r="AC28" s="314">
        <v>4</v>
      </c>
      <c r="AD28" s="314">
        <v>2</v>
      </c>
      <c r="AE28" s="314">
        <v>4</v>
      </c>
      <c r="AF28" s="314">
        <v>2</v>
      </c>
    </row>
    <row r="29" spans="1:32" ht="15">
      <c r="A29" s="729">
        <v>188</v>
      </c>
      <c r="B29" s="215">
        <v>3250</v>
      </c>
      <c r="C29" s="314">
        <v>60</v>
      </c>
      <c r="D29" s="378">
        <v>11250</v>
      </c>
      <c r="E29" s="756">
        <v>10250</v>
      </c>
      <c r="F29" s="314">
        <v>3</v>
      </c>
      <c r="G29" s="314">
        <v>3</v>
      </c>
      <c r="H29" s="314">
        <v>4</v>
      </c>
      <c r="I29" s="314">
        <v>2</v>
      </c>
      <c r="J29" s="314">
        <v>3</v>
      </c>
      <c r="K29" s="314">
        <v>3</v>
      </c>
      <c r="L29" s="314">
        <v>4</v>
      </c>
      <c r="M29" s="314">
        <v>1</v>
      </c>
      <c r="N29" s="314">
        <v>99</v>
      </c>
      <c r="O29" s="314">
        <v>3</v>
      </c>
      <c r="P29" s="314">
        <v>3</v>
      </c>
      <c r="Q29" s="314">
        <v>2</v>
      </c>
      <c r="R29" s="314">
        <v>4</v>
      </c>
      <c r="S29" s="314">
        <v>4</v>
      </c>
      <c r="T29" s="314">
        <v>2</v>
      </c>
      <c r="U29" s="314">
        <v>3</v>
      </c>
      <c r="V29" s="725"/>
      <c r="W29" s="215">
        <v>8</v>
      </c>
      <c r="X29" s="215">
        <v>98</v>
      </c>
      <c r="Y29" s="731">
        <v>4400</v>
      </c>
      <c r="Z29" s="314">
        <v>4</v>
      </c>
      <c r="AA29" s="314">
        <v>2</v>
      </c>
      <c r="AB29" s="314">
        <v>3</v>
      </c>
      <c r="AC29" s="314">
        <v>3</v>
      </c>
      <c r="AD29" s="314">
        <v>4</v>
      </c>
      <c r="AE29" s="314">
        <v>3</v>
      </c>
      <c r="AF29" s="314">
        <v>3</v>
      </c>
    </row>
    <row r="30" spans="1:32" ht="15">
      <c r="A30" s="729">
        <v>189</v>
      </c>
      <c r="B30" s="368">
        <v>13000</v>
      </c>
      <c r="C30" s="371">
        <v>50</v>
      </c>
      <c r="D30" s="377">
        <v>34000</v>
      </c>
      <c r="E30" s="758">
        <v>30000</v>
      </c>
      <c r="F30" s="736">
        <v>3</v>
      </c>
      <c r="G30" s="736">
        <v>3</v>
      </c>
      <c r="H30" s="736">
        <v>2</v>
      </c>
      <c r="I30" s="736">
        <v>3</v>
      </c>
      <c r="J30" s="736">
        <v>4</v>
      </c>
      <c r="K30" s="736">
        <v>3</v>
      </c>
      <c r="L30" s="736">
        <v>4</v>
      </c>
      <c r="M30" s="736">
        <v>2</v>
      </c>
      <c r="N30" s="736">
        <v>2</v>
      </c>
      <c r="O30" s="736">
        <v>4</v>
      </c>
      <c r="P30" s="736">
        <v>3</v>
      </c>
      <c r="Q30" s="736">
        <v>4</v>
      </c>
      <c r="R30" s="736">
        <v>4</v>
      </c>
      <c r="S30" s="736">
        <v>4</v>
      </c>
      <c r="T30" s="736">
        <v>3</v>
      </c>
      <c r="U30" s="736">
        <v>2</v>
      </c>
      <c r="V30" s="725"/>
      <c r="W30" s="737">
        <v>4</v>
      </c>
      <c r="X30" s="737">
        <v>60</v>
      </c>
      <c r="Y30" s="580">
        <v>3000</v>
      </c>
      <c r="Z30" s="736">
        <v>3</v>
      </c>
      <c r="AA30" s="736">
        <v>3</v>
      </c>
      <c r="AB30" s="736">
        <v>3</v>
      </c>
      <c r="AC30" s="736">
        <v>4</v>
      </c>
      <c r="AD30" s="736">
        <v>4</v>
      </c>
      <c r="AE30" s="736">
        <v>4</v>
      </c>
      <c r="AF30" s="736">
        <v>4</v>
      </c>
    </row>
    <row r="31" spans="1:32" ht="15">
      <c r="A31" s="729">
        <v>191</v>
      </c>
      <c r="B31" s="371">
        <v>6900</v>
      </c>
      <c r="C31" s="371">
        <v>35</v>
      </c>
      <c r="D31" s="377">
        <v>16000</v>
      </c>
      <c r="E31" s="382">
        <v>7500</v>
      </c>
      <c r="F31" s="739">
        <v>3</v>
      </c>
      <c r="G31" s="739">
        <v>1</v>
      </c>
      <c r="H31" s="739">
        <v>2</v>
      </c>
      <c r="I31" s="739">
        <v>1</v>
      </c>
      <c r="J31" s="739">
        <v>3</v>
      </c>
      <c r="K31" s="739">
        <v>2</v>
      </c>
      <c r="L31" s="739">
        <v>3</v>
      </c>
      <c r="M31" s="739">
        <v>99</v>
      </c>
      <c r="N31" s="739">
        <v>99</v>
      </c>
      <c r="O31" s="739">
        <v>2</v>
      </c>
      <c r="P31" s="739">
        <v>2</v>
      </c>
      <c r="Q31" s="739">
        <v>3</v>
      </c>
      <c r="R31" s="739">
        <v>3</v>
      </c>
      <c r="S31" s="739">
        <v>3</v>
      </c>
      <c r="T31" s="739">
        <v>3</v>
      </c>
      <c r="U31" s="739">
        <v>2</v>
      </c>
      <c r="V31" s="725"/>
      <c r="W31" s="746"/>
      <c r="X31" s="746"/>
      <c r="Y31" s="647"/>
      <c r="Z31" s="739"/>
      <c r="AA31" s="739"/>
      <c r="AB31" s="739"/>
      <c r="AC31" s="739"/>
      <c r="AD31" s="739"/>
      <c r="AE31" s="739"/>
      <c r="AF31" s="739"/>
    </row>
    <row r="32" spans="1:32" ht="15">
      <c r="A32" s="729">
        <v>192</v>
      </c>
      <c r="B32" s="215">
        <v>5700</v>
      </c>
      <c r="C32" s="314">
        <v>22</v>
      </c>
      <c r="D32" s="378">
        <v>22400</v>
      </c>
      <c r="E32" s="756">
        <v>5000</v>
      </c>
      <c r="F32" s="314">
        <v>1</v>
      </c>
      <c r="G32" s="314">
        <v>0</v>
      </c>
      <c r="H32" s="314">
        <v>1</v>
      </c>
      <c r="I32" s="314">
        <v>2</v>
      </c>
      <c r="J32" s="314">
        <v>3</v>
      </c>
      <c r="K32" s="314">
        <v>3</v>
      </c>
      <c r="L32" s="314">
        <v>4</v>
      </c>
      <c r="M32" s="314">
        <v>99</v>
      </c>
      <c r="N32" s="314">
        <v>99</v>
      </c>
      <c r="O32" s="314">
        <v>4</v>
      </c>
      <c r="P32" s="314">
        <v>4</v>
      </c>
      <c r="Q32" s="314">
        <v>4</v>
      </c>
      <c r="R32" s="314">
        <v>4</v>
      </c>
      <c r="S32" s="314">
        <v>3</v>
      </c>
      <c r="T32" s="314">
        <v>3</v>
      </c>
      <c r="U32" s="314">
        <v>1</v>
      </c>
      <c r="V32" s="725"/>
      <c r="W32" s="215">
        <v>6</v>
      </c>
      <c r="X32" s="215">
        <v>70</v>
      </c>
      <c r="Y32" s="580">
        <v>3000</v>
      </c>
      <c r="Z32" s="314">
        <v>2</v>
      </c>
      <c r="AA32" s="314">
        <v>99</v>
      </c>
      <c r="AB32" s="314">
        <v>3</v>
      </c>
      <c r="AC32" s="314">
        <v>4</v>
      </c>
      <c r="AD32" s="314">
        <v>4</v>
      </c>
      <c r="AE32" s="314">
        <v>4</v>
      </c>
      <c r="AF32" s="314">
        <v>3</v>
      </c>
    </row>
    <row r="33" spans="1:32" ht="15">
      <c r="A33" s="730">
        <v>193</v>
      </c>
      <c r="B33" s="215">
        <v>4000</v>
      </c>
      <c r="C33" s="314">
        <v>25</v>
      </c>
      <c r="D33" s="378">
        <v>10720</v>
      </c>
      <c r="E33" s="757">
        <v>10720</v>
      </c>
      <c r="F33" s="314">
        <v>4</v>
      </c>
      <c r="G33" s="314">
        <v>3</v>
      </c>
      <c r="H33" s="314">
        <v>4</v>
      </c>
      <c r="I33" s="314">
        <v>4</v>
      </c>
      <c r="J33" s="314">
        <v>4</v>
      </c>
      <c r="K33" s="314">
        <v>4</v>
      </c>
      <c r="L33" s="314">
        <v>4</v>
      </c>
      <c r="M33" s="314">
        <v>3</v>
      </c>
      <c r="N33" s="314">
        <v>3</v>
      </c>
      <c r="O33" s="314">
        <v>3</v>
      </c>
      <c r="P33" s="314">
        <v>3</v>
      </c>
      <c r="Q33" s="314">
        <v>3</v>
      </c>
      <c r="R33" s="314">
        <v>4</v>
      </c>
      <c r="S33" s="314">
        <v>4</v>
      </c>
      <c r="T33" s="314">
        <v>2</v>
      </c>
      <c r="U33" s="314">
        <v>2</v>
      </c>
      <c r="V33" s="725"/>
      <c r="W33" s="741">
        <v>2</v>
      </c>
      <c r="X33" s="741">
        <v>16</v>
      </c>
      <c r="Y33" s="580">
        <v>2800</v>
      </c>
      <c r="Z33" s="742">
        <v>3</v>
      </c>
      <c r="AA33" s="742">
        <v>3</v>
      </c>
      <c r="AB33" s="742">
        <v>2</v>
      </c>
      <c r="AC33" s="742">
        <v>4</v>
      </c>
      <c r="AD33" s="742">
        <v>4</v>
      </c>
      <c r="AE33" s="742">
        <v>3</v>
      </c>
      <c r="AF33" s="742">
        <v>3</v>
      </c>
    </row>
    <row r="34" spans="1:32" ht="15">
      <c r="A34" s="729">
        <v>194</v>
      </c>
      <c r="B34" s="215">
        <v>5550</v>
      </c>
      <c r="C34" s="314">
        <v>27</v>
      </c>
      <c r="D34" s="378">
        <v>56000</v>
      </c>
      <c r="E34" s="756">
        <v>9000</v>
      </c>
      <c r="F34" s="314">
        <v>3</v>
      </c>
      <c r="G34" s="314">
        <v>1</v>
      </c>
      <c r="H34" s="314">
        <v>1</v>
      </c>
      <c r="I34" s="314">
        <v>2</v>
      </c>
      <c r="J34" s="314">
        <v>3</v>
      </c>
      <c r="K34" s="314">
        <v>4</v>
      </c>
      <c r="L34" s="314">
        <v>4</v>
      </c>
      <c r="M34" s="314">
        <v>3</v>
      </c>
      <c r="N34" s="314">
        <v>2</v>
      </c>
      <c r="O34" s="314">
        <v>3</v>
      </c>
      <c r="P34" s="314">
        <v>3</v>
      </c>
      <c r="Q34" s="314">
        <v>3</v>
      </c>
      <c r="R34" s="314">
        <v>4</v>
      </c>
      <c r="S34" s="314">
        <v>3</v>
      </c>
      <c r="T34" s="314">
        <v>4</v>
      </c>
      <c r="U34" s="314">
        <v>3</v>
      </c>
      <c r="V34" s="725"/>
      <c r="W34" s="215">
        <v>2</v>
      </c>
      <c r="X34" s="215">
        <v>30</v>
      </c>
      <c r="Y34" s="580">
        <v>2000</v>
      </c>
      <c r="Z34" s="314">
        <v>3</v>
      </c>
      <c r="AA34" s="314">
        <v>1</v>
      </c>
      <c r="AB34" s="314">
        <v>4</v>
      </c>
      <c r="AC34" s="314">
        <v>3</v>
      </c>
      <c r="AD34" s="314">
        <v>4</v>
      </c>
      <c r="AE34" s="314">
        <v>4</v>
      </c>
      <c r="AF34" s="314">
        <v>3</v>
      </c>
    </row>
    <row r="35" spans="1:32" ht="15">
      <c r="A35" s="729">
        <v>209</v>
      </c>
      <c r="B35" s="215">
        <v>6795</v>
      </c>
      <c r="C35" s="314">
        <v>27</v>
      </c>
      <c r="D35" s="378">
        <v>36500</v>
      </c>
      <c r="E35" s="757">
        <v>11000</v>
      </c>
      <c r="F35" s="314">
        <v>3</v>
      </c>
      <c r="G35" s="314">
        <v>2</v>
      </c>
      <c r="H35" s="314">
        <v>2</v>
      </c>
      <c r="I35" s="314">
        <v>2</v>
      </c>
      <c r="J35" s="314">
        <v>3</v>
      </c>
      <c r="K35" s="314">
        <v>2</v>
      </c>
      <c r="L35" s="314">
        <v>3</v>
      </c>
      <c r="M35" s="314">
        <v>99</v>
      </c>
      <c r="N35" s="314">
        <v>99</v>
      </c>
      <c r="O35" s="314">
        <v>3</v>
      </c>
      <c r="P35" s="314">
        <v>3</v>
      </c>
      <c r="Q35" s="314">
        <v>2</v>
      </c>
      <c r="R35" s="314">
        <v>3</v>
      </c>
      <c r="S35" s="314">
        <v>2</v>
      </c>
      <c r="T35" s="314">
        <v>2</v>
      </c>
      <c r="U35" s="314">
        <v>2</v>
      </c>
      <c r="V35" s="725"/>
      <c r="W35" s="215">
        <v>6</v>
      </c>
      <c r="X35" s="215">
        <v>55</v>
      </c>
      <c r="Y35" s="580">
        <v>4000</v>
      </c>
      <c r="Z35" s="314">
        <v>3</v>
      </c>
      <c r="AA35" s="314">
        <v>2</v>
      </c>
      <c r="AB35" s="314">
        <v>3</v>
      </c>
      <c r="AC35" s="314">
        <v>3</v>
      </c>
      <c r="AD35" s="314">
        <v>2</v>
      </c>
      <c r="AE35" s="314">
        <v>2</v>
      </c>
      <c r="AF35" s="314">
        <v>2</v>
      </c>
    </row>
    <row r="36" spans="1:32" ht="15">
      <c r="A36" s="729">
        <v>213</v>
      </c>
      <c r="B36" s="371">
        <v>1400</v>
      </c>
      <c r="C36" s="371">
        <v>35</v>
      </c>
      <c r="D36" s="377">
        <v>6500</v>
      </c>
      <c r="E36" s="382">
        <v>5000</v>
      </c>
      <c r="F36" s="739">
        <v>2</v>
      </c>
      <c r="G36" s="739">
        <v>2</v>
      </c>
      <c r="H36" s="739">
        <v>0</v>
      </c>
      <c r="I36" s="739">
        <v>2</v>
      </c>
      <c r="J36" s="739">
        <v>3</v>
      </c>
      <c r="K36" s="739">
        <v>3</v>
      </c>
      <c r="L36" s="739">
        <v>3</v>
      </c>
      <c r="M36" s="739">
        <v>2</v>
      </c>
      <c r="N36" s="739">
        <v>99</v>
      </c>
      <c r="O36" s="739">
        <v>2</v>
      </c>
      <c r="P36" s="739">
        <v>2</v>
      </c>
      <c r="Q36" s="739">
        <v>3</v>
      </c>
      <c r="R36" s="739">
        <v>3</v>
      </c>
      <c r="S36" s="739">
        <v>3</v>
      </c>
      <c r="T36" s="739">
        <v>2</v>
      </c>
      <c r="U36" s="739">
        <v>2</v>
      </c>
      <c r="V36" s="725"/>
      <c r="W36" s="738"/>
      <c r="X36" s="738"/>
      <c r="Y36" s="580"/>
      <c r="Z36" s="739"/>
      <c r="AA36" s="739"/>
      <c r="AB36" s="739"/>
      <c r="AC36" s="739"/>
      <c r="AD36" s="739"/>
      <c r="AE36" s="739"/>
      <c r="AF36" s="739"/>
    </row>
    <row r="37" spans="1:32" ht="15">
      <c r="A37" s="729">
        <v>214</v>
      </c>
      <c r="B37" s="371">
        <v>4050</v>
      </c>
      <c r="C37" s="371">
        <v>30</v>
      </c>
      <c r="D37" s="377">
        <v>10380</v>
      </c>
      <c r="E37" s="756">
        <v>10380</v>
      </c>
      <c r="F37" s="739">
        <v>4</v>
      </c>
      <c r="G37" s="739">
        <v>4</v>
      </c>
      <c r="H37" s="739">
        <v>4</v>
      </c>
      <c r="I37" s="739">
        <v>4</v>
      </c>
      <c r="J37" s="739">
        <v>4</v>
      </c>
      <c r="K37" s="739">
        <v>4</v>
      </c>
      <c r="L37" s="739">
        <v>4</v>
      </c>
      <c r="M37" s="739">
        <v>3</v>
      </c>
      <c r="N37" s="739">
        <v>3</v>
      </c>
      <c r="O37" s="739">
        <v>3</v>
      </c>
      <c r="P37" s="739">
        <v>3</v>
      </c>
      <c r="Q37" s="739">
        <v>3</v>
      </c>
      <c r="R37" s="739">
        <v>3</v>
      </c>
      <c r="S37" s="739">
        <v>4</v>
      </c>
      <c r="T37" s="739">
        <v>3</v>
      </c>
      <c r="U37" s="739">
        <v>2</v>
      </c>
      <c r="V37" s="725"/>
      <c r="W37" s="740">
        <v>6</v>
      </c>
      <c r="X37" s="740">
        <v>60</v>
      </c>
      <c r="Y37" s="580">
        <v>2700</v>
      </c>
      <c r="Z37" s="739">
        <v>4</v>
      </c>
      <c r="AA37" s="739">
        <v>3</v>
      </c>
      <c r="AB37" s="739">
        <v>3</v>
      </c>
      <c r="AC37" s="739">
        <v>3</v>
      </c>
      <c r="AD37" s="739">
        <v>3</v>
      </c>
      <c r="AE37" s="739">
        <v>3</v>
      </c>
      <c r="AF37" s="739">
        <v>3</v>
      </c>
    </row>
    <row r="38" spans="1:32" ht="15">
      <c r="A38" s="729">
        <v>215</v>
      </c>
      <c r="B38" s="371">
        <v>8160</v>
      </c>
      <c r="C38" s="371">
        <v>34</v>
      </c>
      <c r="D38" s="377">
        <v>51500</v>
      </c>
      <c r="E38" s="382">
        <v>6000</v>
      </c>
      <c r="F38" s="736">
        <v>2</v>
      </c>
      <c r="G38" s="736">
        <v>2</v>
      </c>
      <c r="H38" s="736">
        <v>3</v>
      </c>
      <c r="I38" s="736">
        <v>2</v>
      </c>
      <c r="J38" s="736">
        <v>4</v>
      </c>
      <c r="K38" s="736">
        <v>3</v>
      </c>
      <c r="L38" s="736">
        <v>4</v>
      </c>
      <c r="M38" s="736">
        <v>4</v>
      </c>
      <c r="N38" s="736">
        <v>4</v>
      </c>
      <c r="O38" s="736">
        <v>4</v>
      </c>
      <c r="P38" s="736">
        <v>4</v>
      </c>
      <c r="Q38" s="736">
        <v>3</v>
      </c>
      <c r="R38" s="736">
        <v>4</v>
      </c>
      <c r="S38" s="736">
        <v>4</v>
      </c>
      <c r="T38" s="736">
        <v>4</v>
      </c>
      <c r="U38" s="736">
        <v>4</v>
      </c>
      <c r="V38" s="725"/>
      <c r="W38" s="737">
        <v>7</v>
      </c>
      <c r="X38" s="737">
        <v>43</v>
      </c>
      <c r="Y38" s="580">
        <v>3000</v>
      </c>
      <c r="Z38" s="736">
        <v>4</v>
      </c>
      <c r="AA38" s="736">
        <v>2</v>
      </c>
      <c r="AB38" s="736">
        <v>4</v>
      </c>
      <c r="AC38" s="736">
        <v>4</v>
      </c>
      <c r="AD38" s="736">
        <v>4</v>
      </c>
      <c r="AE38" s="736">
        <v>4</v>
      </c>
      <c r="AF38" s="736">
        <v>4</v>
      </c>
    </row>
    <row r="39" spans="1:32" ht="15">
      <c r="A39" s="729">
        <v>216</v>
      </c>
      <c r="B39" s="215">
        <v>3900</v>
      </c>
      <c r="C39" s="314">
        <v>25</v>
      </c>
      <c r="D39" s="378">
        <v>9600</v>
      </c>
      <c r="E39" s="756">
        <v>5000</v>
      </c>
      <c r="F39" s="314">
        <v>2</v>
      </c>
      <c r="G39" s="314">
        <v>2</v>
      </c>
      <c r="H39" s="314">
        <v>1</v>
      </c>
      <c r="I39" s="314">
        <v>2</v>
      </c>
      <c r="J39" s="314">
        <v>3</v>
      </c>
      <c r="K39" s="314">
        <v>3</v>
      </c>
      <c r="L39" s="314">
        <v>3</v>
      </c>
      <c r="M39" s="314">
        <v>1</v>
      </c>
      <c r="N39" s="314">
        <v>99</v>
      </c>
      <c r="O39" s="314">
        <v>2</v>
      </c>
      <c r="P39" s="314">
        <v>2</v>
      </c>
      <c r="Q39" s="314">
        <v>3</v>
      </c>
      <c r="R39" s="314">
        <v>3</v>
      </c>
      <c r="S39" s="314">
        <v>4</v>
      </c>
      <c r="T39" s="314">
        <v>3</v>
      </c>
      <c r="U39" s="314">
        <v>2</v>
      </c>
      <c r="V39" s="725"/>
      <c r="W39" s="744">
        <v>1</v>
      </c>
      <c r="X39" s="744">
        <v>150</v>
      </c>
      <c r="Y39" s="580">
        <v>3000</v>
      </c>
      <c r="Z39" s="314">
        <v>3</v>
      </c>
      <c r="AA39" s="314">
        <v>2</v>
      </c>
      <c r="AB39" s="314">
        <v>3</v>
      </c>
      <c r="AC39" s="314">
        <v>3</v>
      </c>
      <c r="AD39" s="314">
        <v>3</v>
      </c>
      <c r="AE39" s="314">
        <v>3</v>
      </c>
      <c r="AF39" s="314">
        <v>2</v>
      </c>
    </row>
    <row r="40" spans="1:32" ht="15">
      <c r="A40" s="729">
        <v>217</v>
      </c>
      <c r="B40" s="371">
        <v>4120</v>
      </c>
      <c r="C40" s="371">
        <v>45</v>
      </c>
      <c r="D40" s="377">
        <v>5464</v>
      </c>
      <c r="E40" s="382">
        <v>3500</v>
      </c>
      <c r="F40" s="736">
        <v>2</v>
      </c>
      <c r="G40" s="736">
        <v>2</v>
      </c>
      <c r="H40" s="736">
        <v>3</v>
      </c>
      <c r="I40" s="736">
        <v>3</v>
      </c>
      <c r="J40" s="736">
        <v>3</v>
      </c>
      <c r="K40" s="736">
        <v>2</v>
      </c>
      <c r="L40" s="736">
        <v>3</v>
      </c>
      <c r="M40" s="736">
        <v>99</v>
      </c>
      <c r="N40" s="736">
        <v>99</v>
      </c>
      <c r="O40" s="736">
        <v>2</v>
      </c>
      <c r="P40" s="736">
        <v>3</v>
      </c>
      <c r="Q40" s="736">
        <v>3</v>
      </c>
      <c r="R40" s="736">
        <v>3</v>
      </c>
      <c r="S40" s="736">
        <v>4</v>
      </c>
      <c r="T40" s="736">
        <v>99</v>
      </c>
      <c r="U40" s="736">
        <v>4</v>
      </c>
      <c r="V40" s="725"/>
      <c r="W40" s="735">
        <v>3</v>
      </c>
      <c r="X40" s="735">
        <v>37</v>
      </c>
      <c r="Y40" s="580">
        <v>4150</v>
      </c>
      <c r="Z40" s="736">
        <v>3</v>
      </c>
      <c r="AA40" s="736">
        <v>4</v>
      </c>
      <c r="AB40" s="736">
        <v>4</v>
      </c>
      <c r="AC40" s="736">
        <v>3</v>
      </c>
      <c r="AD40" s="736">
        <v>3</v>
      </c>
      <c r="AE40" s="736">
        <v>4</v>
      </c>
      <c r="AF40" s="736">
        <v>2</v>
      </c>
    </row>
    <row r="41" spans="1:32" ht="15">
      <c r="A41" s="729">
        <v>218</v>
      </c>
      <c r="B41" s="371">
        <v>3000</v>
      </c>
      <c r="C41" s="371">
        <v>30</v>
      </c>
      <c r="D41" s="377">
        <v>7738.45</v>
      </c>
      <c r="E41" s="382">
        <v>4000</v>
      </c>
      <c r="F41" s="736">
        <v>3</v>
      </c>
      <c r="G41" s="736">
        <v>2</v>
      </c>
      <c r="H41" s="736">
        <v>2</v>
      </c>
      <c r="I41" s="736">
        <v>3</v>
      </c>
      <c r="J41" s="736">
        <v>4</v>
      </c>
      <c r="K41" s="736">
        <v>3</v>
      </c>
      <c r="L41" s="736">
        <v>4</v>
      </c>
      <c r="M41" s="736">
        <v>2</v>
      </c>
      <c r="N41" s="736">
        <v>3</v>
      </c>
      <c r="O41" s="736">
        <v>4</v>
      </c>
      <c r="P41" s="736">
        <v>4</v>
      </c>
      <c r="Q41" s="736">
        <v>2</v>
      </c>
      <c r="R41" s="736">
        <v>4</v>
      </c>
      <c r="S41" s="736">
        <v>4</v>
      </c>
      <c r="T41" s="736">
        <v>4</v>
      </c>
      <c r="U41" s="736">
        <v>3</v>
      </c>
      <c r="V41" s="725"/>
      <c r="W41" s="735">
        <v>4</v>
      </c>
      <c r="X41" s="735">
        <v>100</v>
      </c>
      <c r="Y41" s="580">
        <v>3000</v>
      </c>
      <c r="Z41" s="736">
        <v>2</v>
      </c>
      <c r="AA41" s="736">
        <v>1</v>
      </c>
      <c r="AB41" s="736">
        <v>3</v>
      </c>
      <c r="AC41" s="736">
        <v>3</v>
      </c>
      <c r="AD41" s="736">
        <v>3</v>
      </c>
      <c r="AE41" s="736">
        <v>4</v>
      </c>
      <c r="AF41" s="736">
        <v>2</v>
      </c>
    </row>
    <row r="42" spans="1:32" ht="15">
      <c r="A42" s="729">
        <v>219</v>
      </c>
      <c r="B42" s="215">
        <v>5240</v>
      </c>
      <c r="C42" s="314">
        <v>110</v>
      </c>
      <c r="D42" s="378">
        <v>11450</v>
      </c>
      <c r="E42" s="382">
        <v>5000</v>
      </c>
      <c r="F42" s="314">
        <v>3</v>
      </c>
      <c r="G42" s="314">
        <v>3</v>
      </c>
      <c r="H42" s="314">
        <v>3</v>
      </c>
      <c r="I42" s="314">
        <v>3</v>
      </c>
      <c r="J42" s="314">
        <v>4</v>
      </c>
      <c r="K42" s="314">
        <v>3</v>
      </c>
      <c r="L42" s="314">
        <v>3</v>
      </c>
      <c r="M42" s="314">
        <v>99</v>
      </c>
      <c r="N42" s="314">
        <v>3</v>
      </c>
      <c r="O42" s="314">
        <v>4</v>
      </c>
      <c r="P42" s="314">
        <v>3</v>
      </c>
      <c r="Q42" s="314">
        <v>3</v>
      </c>
      <c r="R42" s="314">
        <v>4</v>
      </c>
      <c r="S42" s="314">
        <v>4</v>
      </c>
      <c r="T42" s="314">
        <v>4</v>
      </c>
      <c r="U42" s="314">
        <v>3</v>
      </c>
      <c r="V42" s="725"/>
      <c r="W42" s="215">
        <v>5</v>
      </c>
      <c r="X42" s="215">
        <v>75</v>
      </c>
      <c r="Y42" s="580">
        <v>5000</v>
      </c>
      <c r="Z42" s="314">
        <v>3</v>
      </c>
      <c r="AA42" s="314">
        <v>3</v>
      </c>
      <c r="AB42" s="314">
        <v>3</v>
      </c>
      <c r="AC42" s="314">
        <v>4</v>
      </c>
      <c r="AD42" s="314">
        <v>3</v>
      </c>
      <c r="AE42" s="314">
        <v>3</v>
      </c>
      <c r="AF42" s="314">
        <v>3</v>
      </c>
    </row>
    <row r="43" spans="1:32" ht="15">
      <c r="A43" s="729">
        <v>220</v>
      </c>
      <c r="B43" s="215">
        <v>16000</v>
      </c>
      <c r="C43" s="314">
        <v>77</v>
      </c>
      <c r="D43" s="384"/>
      <c r="E43" s="382">
        <v>6300</v>
      </c>
      <c r="F43" s="314">
        <v>3</v>
      </c>
      <c r="G43" s="314">
        <v>3</v>
      </c>
      <c r="H43" s="314">
        <v>2</v>
      </c>
      <c r="I43" s="314">
        <v>3</v>
      </c>
      <c r="J43" s="314">
        <v>4</v>
      </c>
      <c r="K43" s="314">
        <v>4</v>
      </c>
      <c r="L43" s="314">
        <v>4</v>
      </c>
      <c r="M43" s="314">
        <v>2</v>
      </c>
      <c r="N43" s="314">
        <v>99</v>
      </c>
      <c r="O43" s="314">
        <v>4</v>
      </c>
      <c r="P43" s="314">
        <v>4</v>
      </c>
      <c r="Q43" s="314">
        <v>99</v>
      </c>
      <c r="R43" s="314">
        <v>4</v>
      </c>
      <c r="S43" s="314">
        <v>4</v>
      </c>
      <c r="T43" s="314">
        <v>4</v>
      </c>
      <c r="U43" s="314">
        <v>4</v>
      </c>
      <c r="V43" s="725"/>
      <c r="W43" s="215">
        <v>5</v>
      </c>
      <c r="X43" s="215">
        <v>75</v>
      </c>
      <c r="Y43" s="580">
        <v>2750</v>
      </c>
      <c r="Z43" s="314">
        <v>3</v>
      </c>
      <c r="AA43" s="314">
        <v>0</v>
      </c>
      <c r="AB43" s="314">
        <v>3</v>
      </c>
      <c r="AC43" s="314">
        <v>3</v>
      </c>
      <c r="AD43" s="314">
        <v>3</v>
      </c>
      <c r="AE43" s="314">
        <v>3</v>
      </c>
      <c r="AF43" s="314">
        <v>3</v>
      </c>
    </row>
    <row r="44" spans="1:32" ht="15">
      <c r="A44" s="729">
        <v>221</v>
      </c>
      <c r="B44" s="371">
        <v>8500</v>
      </c>
      <c r="C44" s="371">
        <v>40</v>
      </c>
      <c r="D44" s="377">
        <v>25500</v>
      </c>
      <c r="E44" s="756">
        <v>10000</v>
      </c>
      <c r="F44" s="739">
        <v>3</v>
      </c>
      <c r="G44" s="739">
        <v>3</v>
      </c>
      <c r="H44" s="739">
        <v>3</v>
      </c>
      <c r="I44" s="739">
        <v>4</v>
      </c>
      <c r="J44" s="739">
        <v>4</v>
      </c>
      <c r="K44" s="739">
        <v>3</v>
      </c>
      <c r="L44" s="739">
        <v>4</v>
      </c>
      <c r="M44" s="739">
        <v>3</v>
      </c>
      <c r="N44" s="739">
        <v>2</v>
      </c>
      <c r="O44" s="739">
        <v>3</v>
      </c>
      <c r="P44" s="739">
        <v>3</v>
      </c>
      <c r="Q44" s="739">
        <v>2</v>
      </c>
      <c r="R44" s="739">
        <v>3</v>
      </c>
      <c r="S44" s="739">
        <v>4</v>
      </c>
      <c r="T44" s="739">
        <v>2</v>
      </c>
      <c r="U44" s="739">
        <v>2</v>
      </c>
      <c r="V44" s="725"/>
      <c r="W44" s="740">
        <v>2</v>
      </c>
      <c r="X44" s="751">
        <v>30</v>
      </c>
      <c r="Y44" s="580">
        <v>3000</v>
      </c>
      <c r="Z44" s="739">
        <v>4</v>
      </c>
      <c r="AA44" s="739">
        <v>2</v>
      </c>
      <c r="AB44" s="739">
        <v>2</v>
      </c>
      <c r="AC44" s="739">
        <v>3</v>
      </c>
      <c r="AD44" s="739">
        <v>2</v>
      </c>
      <c r="AE44" s="739">
        <v>3</v>
      </c>
      <c r="AF44" s="739">
        <v>2</v>
      </c>
    </row>
    <row r="45" spans="1:32" ht="15">
      <c r="A45" s="729">
        <v>226</v>
      </c>
      <c r="B45" s="368">
        <v>13400</v>
      </c>
      <c r="C45" s="371">
        <v>91</v>
      </c>
      <c r="D45" s="377"/>
      <c r="E45" s="382">
        <v>2000</v>
      </c>
      <c r="F45" s="736">
        <v>1</v>
      </c>
      <c r="G45" s="736">
        <v>1</v>
      </c>
      <c r="H45" s="736">
        <v>2</v>
      </c>
      <c r="I45" s="736">
        <v>2</v>
      </c>
      <c r="J45" s="736">
        <v>3</v>
      </c>
      <c r="K45" s="736">
        <v>3</v>
      </c>
      <c r="L45" s="736">
        <v>4</v>
      </c>
      <c r="M45" s="736">
        <v>99</v>
      </c>
      <c r="N45" s="736">
        <v>99</v>
      </c>
      <c r="O45" s="736">
        <v>4</v>
      </c>
      <c r="P45" s="736">
        <v>3</v>
      </c>
      <c r="Q45" s="736">
        <v>4</v>
      </c>
      <c r="R45" s="736">
        <v>4</v>
      </c>
      <c r="S45" s="736">
        <v>4</v>
      </c>
      <c r="T45" s="736">
        <v>3</v>
      </c>
      <c r="U45" s="736">
        <v>2</v>
      </c>
      <c r="V45" s="725"/>
      <c r="W45" s="749"/>
      <c r="X45" s="749"/>
      <c r="Y45" s="580"/>
      <c r="Z45" s="736"/>
      <c r="AA45" s="736"/>
      <c r="AB45" s="736"/>
      <c r="AC45" s="736"/>
      <c r="AD45" s="736"/>
      <c r="AE45" s="736"/>
      <c r="AF45" s="736"/>
    </row>
    <row r="46" spans="1:32" ht="15">
      <c r="A46" s="729">
        <v>233</v>
      </c>
      <c r="B46" s="215">
        <v>6500</v>
      </c>
      <c r="C46" s="314">
        <v>35</v>
      </c>
      <c r="D46" s="378">
        <v>12600</v>
      </c>
      <c r="E46" s="758">
        <v>12000</v>
      </c>
      <c r="F46" s="314">
        <v>3</v>
      </c>
      <c r="G46" s="314">
        <v>2</v>
      </c>
      <c r="H46" s="314">
        <v>2</v>
      </c>
      <c r="I46" s="314">
        <v>3</v>
      </c>
      <c r="J46" s="314">
        <v>4</v>
      </c>
      <c r="K46" s="314">
        <v>4</v>
      </c>
      <c r="L46" s="314">
        <v>4</v>
      </c>
      <c r="M46" s="314">
        <v>3</v>
      </c>
      <c r="N46" s="314">
        <v>99</v>
      </c>
      <c r="O46" s="314">
        <v>4</v>
      </c>
      <c r="P46" s="314">
        <v>3</v>
      </c>
      <c r="Q46" s="314">
        <v>3</v>
      </c>
      <c r="R46" s="314">
        <v>3</v>
      </c>
      <c r="S46" s="314">
        <v>3</v>
      </c>
      <c r="T46" s="314">
        <v>3</v>
      </c>
      <c r="U46" s="314">
        <v>3</v>
      </c>
      <c r="V46" s="725"/>
      <c r="W46" s="215">
        <v>5</v>
      </c>
      <c r="X46" s="215">
        <v>35</v>
      </c>
      <c r="Y46" s="731">
        <v>3000</v>
      </c>
      <c r="Z46" s="314">
        <v>3</v>
      </c>
      <c r="AA46" s="314">
        <v>3</v>
      </c>
      <c r="AB46" s="314">
        <v>4</v>
      </c>
      <c r="AC46" s="314">
        <v>3</v>
      </c>
      <c r="AD46" s="314">
        <v>3</v>
      </c>
      <c r="AE46" s="314">
        <v>4</v>
      </c>
      <c r="AF46" s="314">
        <v>3</v>
      </c>
    </row>
    <row r="47" spans="1:32" ht="15">
      <c r="A47" s="729">
        <v>249</v>
      </c>
      <c r="B47" s="215">
        <v>1700</v>
      </c>
      <c r="C47" s="314">
        <v>25</v>
      </c>
      <c r="D47" s="384"/>
      <c r="E47" s="756">
        <v>0</v>
      </c>
      <c r="F47" s="314">
        <v>4</v>
      </c>
      <c r="G47" s="314">
        <v>4</v>
      </c>
      <c r="H47" s="314">
        <v>2</v>
      </c>
      <c r="I47" s="314">
        <v>2</v>
      </c>
      <c r="J47" s="314">
        <v>4</v>
      </c>
      <c r="K47" s="314">
        <v>3</v>
      </c>
      <c r="L47" s="314">
        <v>3</v>
      </c>
      <c r="M47" s="314">
        <v>2</v>
      </c>
      <c r="N47" s="314">
        <v>99</v>
      </c>
      <c r="O47" s="314">
        <v>3</v>
      </c>
      <c r="P47" s="314">
        <v>3</v>
      </c>
      <c r="Q47" s="314">
        <v>3</v>
      </c>
      <c r="R47" s="314">
        <v>4</v>
      </c>
      <c r="S47" s="314">
        <v>4</v>
      </c>
      <c r="T47" s="314">
        <v>4</v>
      </c>
      <c r="U47" s="314">
        <v>3</v>
      </c>
      <c r="V47" s="725"/>
      <c r="W47" s="215">
        <v>3</v>
      </c>
      <c r="X47" s="215">
        <v>185</v>
      </c>
      <c r="Y47" s="580">
        <v>0</v>
      </c>
      <c r="Z47" s="314">
        <v>3</v>
      </c>
      <c r="AA47" s="314">
        <v>2</v>
      </c>
      <c r="AB47" s="314">
        <v>2</v>
      </c>
      <c r="AC47" s="314">
        <v>3</v>
      </c>
      <c r="AD47" s="314">
        <v>3</v>
      </c>
      <c r="AE47" s="314">
        <v>4</v>
      </c>
      <c r="AF47" s="314">
        <v>3</v>
      </c>
    </row>
    <row r="48" spans="1:32" ht="15">
      <c r="A48" s="729">
        <v>255</v>
      </c>
      <c r="B48" s="215">
        <v>4500</v>
      </c>
      <c r="C48" s="314">
        <v>18</v>
      </c>
      <c r="D48" s="378">
        <v>9800</v>
      </c>
      <c r="E48" s="382">
        <v>5500</v>
      </c>
      <c r="F48" s="314">
        <v>3</v>
      </c>
      <c r="G48" s="314">
        <v>2</v>
      </c>
      <c r="H48" s="314">
        <v>2</v>
      </c>
      <c r="I48" s="314">
        <v>3</v>
      </c>
      <c r="J48" s="314">
        <v>3</v>
      </c>
      <c r="K48" s="314">
        <v>3</v>
      </c>
      <c r="L48" s="314">
        <v>4</v>
      </c>
      <c r="M48" s="314">
        <v>2</v>
      </c>
      <c r="N48" s="314">
        <v>3</v>
      </c>
      <c r="O48" s="314">
        <v>2</v>
      </c>
      <c r="P48" s="314">
        <v>3</v>
      </c>
      <c r="Q48" s="314">
        <v>3</v>
      </c>
      <c r="R48" s="314">
        <v>4</v>
      </c>
      <c r="S48" s="314">
        <v>3</v>
      </c>
      <c r="T48" s="314">
        <v>2</v>
      </c>
      <c r="U48" s="314">
        <v>2</v>
      </c>
      <c r="V48" s="725"/>
      <c r="W48" s="215">
        <v>5</v>
      </c>
      <c r="X48" s="215">
        <v>50</v>
      </c>
      <c r="Y48" s="580">
        <v>3000</v>
      </c>
      <c r="Z48" s="314">
        <v>3</v>
      </c>
      <c r="AA48" s="314">
        <v>3</v>
      </c>
      <c r="AB48" s="314">
        <v>3</v>
      </c>
      <c r="AC48" s="314">
        <v>4</v>
      </c>
      <c r="AD48" s="314">
        <v>3</v>
      </c>
      <c r="AE48" s="314">
        <v>3</v>
      </c>
      <c r="AF48" s="314">
        <v>2</v>
      </c>
    </row>
    <row r="49" spans="1:32" ht="15">
      <c r="A49" s="729">
        <v>269</v>
      </c>
      <c r="B49" s="215">
        <v>4900</v>
      </c>
      <c r="C49" s="314">
        <v>25</v>
      </c>
      <c r="D49" s="378">
        <v>20700</v>
      </c>
      <c r="E49" s="382">
        <v>8000</v>
      </c>
      <c r="F49" s="314">
        <v>3</v>
      </c>
      <c r="G49" s="314">
        <v>3</v>
      </c>
      <c r="H49" s="314">
        <v>4</v>
      </c>
      <c r="I49" s="314">
        <v>3</v>
      </c>
      <c r="J49" s="314">
        <v>3</v>
      </c>
      <c r="K49" s="314">
        <v>3</v>
      </c>
      <c r="L49" s="314">
        <v>4</v>
      </c>
      <c r="M49" s="314">
        <v>99</v>
      </c>
      <c r="N49" s="314">
        <v>4</v>
      </c>
      <c r="O49" s="314">
        <v>4</v>
      </c>
      <c r="P49" s="314">
        <v>3</v>
      </c>
      <c r="Q49" s="314">
        <v>2</v>
      </c>
      <c r="R49" s="314">
        <v>3</v>
      </c>
      <c r="S49" s="314">
        <v>3</v>
      </c>
      <c r="T49" s="314">
        <v>2</v>
      </c>
      <c r="U49" s="314">
        <v>1</v>
      </c>
      <c r="V49" s="725"/>
      <c r="W49" s="215">
        <v>1</v>
      </c>
      <c r="X49" s="215">
        <v>20</v>
      </c>
      <c r="Y49" s="580"/>
      <c r="Z49" s="314">
        <v>3</v>
      </c>
      <c r="AA49" s="314">
        <v>3</v>
      </c>
      <c r="AB49" s="314">
        <v>2</v>
      </c>
      <c r="AC49" s="314">
        <v>3</v>
      </c>
      <c r="AD49" s="314">
        <v>4</v>
      </c>
      <c r="AE49" s="314">
        <v>4</v>
      </c>
      <c r="AF49" s="314">
        <v>3</v>
      </c>
    </row>
    <row r="50" spans="1:32" ht="15">
      <c r="A50" s="729">
        <v>270</v>
      </c>
      <c r="B50" s="371">
        <v>7200</v>
      </c>
      <c r="C50" s="371">
        <v>30</v>
      </c>
      <c r="D50" s="377">
        <v>24150</v>
      </c>
      <c r="E50" s="757">
        <v>3050</v>
      </c>
      <c r="F50" s="739">
        <v>2</v>
      </c>
      <c r="G50" s="739">
        <v>99</v>
      </c>
      <c r="H50" s="739">
        <v>1</v>
      </c>
      <c r="I50" s="739">
        <v>2</v>
      </c>
      <c r="J50" s="739">
        <v>4</v>
      </c>
      <c r="K50" s="739">
        <v>4</v>
      </c>
      <c r="L50" s="739">
        <v>4</v>
      </c>
      <c r="M50" s="739">
        <v>1</v>
      </c>
      <c r="N50" s="739">
        <v>99</v>
      </c>
      <c r="O50" s="739">
        <v>3</v>
      </c>
      <c r="P50" s="739">
        <v>3</v>
      </c>
      <c r="Q50" s="739">
        <v>99</v>
      </c>
      <c r="R50" s="739">
        <v>4</v>
      </c>
      <c r="S50" s="739">
        <v>2</v>
      </c>
      <c r="T50" s="739">
        <v>2</v>
      </c>
      <c r="U50" s="739">
        <v>2</v>
      </c>
      <c r="V50" s="725"/>
      <c r="W50" s="738">
        <v>15</v>
      </c>
      <c r="X50" s="738">
        <v>30</v>
      </c>
      <c r="Y50" s="580">
        <v>2800</v>
      </c>
      <c r="Z50" s="739">
        <v>3</v>
      </c>
      <c r="AA50" s="739">
        <v>1</v>
      </c>
      <c r="AB50" s="739">
        <v>3</v>
      </c>
      <c r="AC50" s="739">
        <v>4</v>
      </c>
      <c r="AD50" s="739">
        <v>4</v>
      </c>
      <c r="AE50" s="739">
        <v>4</v>
      </c>
      <c r="AF50" s="739">
        <v>4</v>
      </c>
    </row>
    <row r="51" spans="1:32" ht="15">
      <c r="A51" s="729">
        <v>281</v>
      </c>
      <c r="B51" s="215">
        <v>12500</v>
      </c>
      <c r="C51" s="314">
        <v>50</v>
      </c>
      <c r="D51" s="378">
        <v>19000</v>
      </c>
      <c r="E51" s="756">
        <v>10000</v>
      </c>
      <c r="F51" s="314">
        <v>99</v>
      </c>
      <c r="G51" s="314">
        <v>2</v>
      </c>
      <c r="H51" s="314">
        <v>2</v>
      </c>
      <c r="I51" s="314">
        <v>3</v>
      </c>
      <c r="J51" s="314">
        <v>4</v>
      </c>
      <c r="K51" s="314">
        <v>3</v>
      </c>
      <c r="L51" s="314">
        <v>4</v>
      </c>
      <c r="M51" s="314">
        <v>2</v>
      </c>
      <c r="N51" s="314">
        <v>2</v>
      </c>
      <c r="O51" s="314">
        <v>3</v>
      </c>
      <c r="P51" s="314">
        <v>3</v>
      </c>
      <c r="Q51" s="314">
        <v>3</v>
      </c>
      <c r="R51" s="314">
        <v>4</v>
      </c>
      <c r="S51" s="314">
        <v>3</v>
      </c>
      <c r="T51" s="314">
        <v>2</v>
      </c>
      <c r="U51" s="314">
        <v>2</v>
      </c>
      <c r="V51" s="725"/>
      <c r="W51" s="215">
        <v>2</v>
      </c>
      <c r="X51" s="215">
        <v>14</v>
      </c>
      <c r="Y51" s="580">
        <v>3300</v>
      </c>
      <c r="Z51" s="314">
        <v>3</v>
      </c>
      <c r="AA51" s="314">
        <v>2</v>
      </c>
      <c r="AB51" s="314">
        <v>2</v>
      </c>
      <c r="AC51" s="314">
        <v>4</v>
      </c>
      <c r="AD51" s="314">
        <v>3</v>
      </c>
      <c r="AE51" s="314">
        <v>3</v>
      </c>
      <c r="AF51" s="314">
        <v>2</v>
      </c>
    </row>
    <row r="52" spans="1:32" ht="15">
      <c r="A52" s="729">
        <v>282</v>
      </c>
      <c r="B52" s="215">
        <v>1500</v>
      </c>
      <c r="C52" s="314">
        <v>10</v>
      </c>
      <c r="D52" s="378">
        <v>2900</v>
      </c>
      <c r="E52" s="382">
        <v>2700</v>
      </c>
      <c r="F52" s="314">
        <v>4</v>
      </c>
      <c r="G52" s="314">
        <v>3</v>
      </c>
      <c r="H52" s="314">
        <v>4</v>
      </c>
      <c r="I52" s="314">
        <v>4</v>
      </c>
      <c r="J52" s="314">
        <v>3</v>
      </c>
      <c r="K52" s="314">
        <v>3</v>
      </c>
      <c r="L52" s="314">
        <v>4</v>
      </c>
      <c r="M52" s="314">
        <v>3</v>
      </c>
      <c r="N52" s="314">
        <v>3</v>
      </c>
      <c r="O52" s="314">
        <v>4</v>
      </c>
      <c r="P52" s="314">
        <v>3</v>
      </c>
      <c r="Q52" s="314">
        <v>99</v>
      </c>
      <c r="R52" s="314">
        <v>4</v>
      </c>
      <c r="S52" s="314">
        <v>3</v>
      </c>
      <c r="T52" s="314">
        <v>4</v>
      </c>
      <c r="U52" s="314">
        <v>2</v>
      </c>
      <c r="V52" s="725"/>
      <c r="W52" s="215"/>
      <c r="X52" s="215"/>
      <c r="Y52" s="580">
        <v>0</v>
      </c>
      <c r="Z52" s="314"/>
      <c r="AA52" s="314"/>
      <c r="AB52" s="314"/>
      <c r="AC52" s="314"/>
      <c r="AD52" s="314"/>
      <c r="AE52" s="314"/>
      <c r="AF52" s="314"/>
    </row>
    <row r="53" spans="1:32" ht="15">
      <c r="A53" s="729">
        <v>403</v>
      </c>
      <c r="B53" s="371">
        <v>5790</v>
      </c>
      <c r="C53" s="371">
        <v>53</v>
      </c>
      <c r="D53" s="377">
        <v>20250</v>
      </c>
      <c r="E53" s="756">
        <v>5550</v>
      </c>
      <c r="F53" s="736"/>
      <c r="G53" s="736"/>
      <c r="H53" s="736"/>
      <c r="I53" s="736"/>
      <c r="J53" s="736"/>
      <c r="K53" s="736"/>
      <c r="L53" s="736"/>
      <c r="M53" s="736"/>
      <c r="N53" s="736"/>
      <c r="O53" s="736"/>
      <c r="P53" s="736"/>
      <c r="Q53" s="736"/>
      <c r="R53" s="736"/>
      <c r="S53" s="736"/>
      <c r="T53" s="736"/>
      <c r="U53" s="736"/>
      <c r="V53" s="725"/>
      <c r="W53" s="737">
        <v>4</v>
      </c>
      <c r="X53" s="737">
        <v>70</v>
      </c>
      <c r="Y53" s="580">
        <v>5000</v>
      </c>
      <c r="Z53" s="736"/>
      <c r="AA53" s="736"/>
      <c r="AB53" s="736"/>
      <c r="AC53" s="736"/>
      <c r="AD53" s="736"/>
      <c r="AE53" s="736"/>
      <c r="AF53" s="736"/>
    </row>
    <row r="54" spans="1:32" ht="15">
      <c r="A54" s="729">
        <v>404</v>
      </c>
      <c r="B54" s="371">
        <v>1800</v>
      </c>
      <c r="C54" s="371">
        <v>20</v>
      </c>
      <c r="D54" s="377">
        <v>9150</v>
      </c>
      <c r="E54" s="758">
        <v>7000</v>
      </c>
      <c r="F54" s="736"/>
      <c r="G54" s="736"/>
      <c r="H54" s="736"/>
      <c r="I54" s="736"/>
      <c r="J54" s="736"/>
      <c r="K54" s="736"/>
      <c r="L54" s="736"/>
      <c r="M54" s="736"/>
      <c r="N54" s="736"/>
      <c r="O54" s="736"/>
      <c r="P54" s="736"/>
      <c r="Q54" s="736"/>
      <c r="R54" s="736"/>
      <c r="S54" s="736"/>
      <c r="T54" s="736"/>
      <c r="U54" s="736"/>
      <c r="V54" s="725"/>
      <c r="W54" s="735"/>
      <c r="X54" s="735"/>
      <c r="Y54" s="580"/>
      <c r="Z54" s="736"/>
      <c r="AA54" s="736"/>
      <c r="AB54" s="736"/>
      <c r="AC54" s="736"/>
      <c r="AD54" s="736"/>
      <c r="AE54" s="736"/>
      <c r="AF54" s="736"/>
    </row>
    <row r="55" spans="1:32" ht="15">
      <c r="A55" s="729">
        <v>417</v>
      </c>
      <c r="B55" s="368"/>
      <c r="C55" s="371"/>
      <c r="D55" s="377"/>
      <c r="E55" s="758">
        <v>6000</v>
      </c>
      <c r="F55" s="736"/>
      <c r="G55" s="736"/>
      <c r="H55" s="736"/>
      <c r="I55" s="736"/>
      <c r="J55" s="736"/>
      <c r="K55" s="736"/>
      <c r="L55" s="736"/>
      <c r="M55" s="736"/>
      <c r="N55" s="736"/>
      <c r="O55" s="736"/>
      <c r="P55" s="736"/>
      <c r="Q55" s="736"/>
      <c r="R55" s="736"/>
      <c r="S55" s="736"/>
      <c r="T55" s="736"/>
      <c r="U55" s="736"/>
      <c r="V55" s="725"/>
      <c r="W55" s="735"/>
      <c r="X55" s="735"/>
      <c r="Y55" s="727">
        <v>4200</v>
      </c>
      <c r="Z55" s="736"/>
      <c r="AA55" s="736"/>
      <c r="AB55" s="736"/>
      <c r="AC55" s="736"/>
      <c r="AD55" s="736"/>
      <c r="AE55" s="736"/>
      <c r="AF55" s="736"/>
    </row>
    <row r="56" spans="1:32" ht="15">
      <c r="A56" s="729">
        <v>418</v>
      </c>
      <c r="B56" s="215"/>
      <c r="C56" s="314"/>
      <c r="D56" s="378"/>
      <c r="E56" s="382"/>
      <c r="F56" s="314"/>
      <c r="G56" s="314"/>
      <c r="H56" s="314"/>
      <c r="I56" s="314"/>
      <c r="J56" s="314"/>
      <c r="K56" s="314"/>
      <c r="L56" s="314"/>
      <c r="M56" s="314"/>
      <c r="N56" s="314"/>
      <c r="O56" s="314"/>
      <c r="P56" s="314"/>
      <c r="Q56" s="314"/>
      <c r="R56" s="314"/>
      <c r="S56" s="314"/>
      <c r="T56" s="314"/>
      <c r="U56" s="314"/>
      <c r="V56" s="725"/>
      <c r="W56" s="215"/>
      <c r="X56" s="215"/>
      <c r="Y56" s="580">
        <v>0</v>
      </c>
      <c r="Z56" s="314"/>
      <c r="AA56" s="314"/>
      <c r="AB56" s="314"/>
      <c r="AC56" s="314"/>
      <c r="AD56" s="314"/>
      <c r="AE56" s="314"/>
      <c r="AF56" s="314"/>
    </row>
    <row r="57" spans="1:32" ht="15">
      <c r="A57" s="729">
        <v>437</v>
      </c>
      <c r="B57" s="215">
        <v>1950</v>
      </c>
      <c r="C57" s="314">
        <v>26</v>
      </c>
      <c r="D57" s="378">
        <v>12845</v>
      </c>
      <c r="E57" s="756">
        <v>10145</v>
      </c>
      <c r="F57" s="314"/>
      <c r="G57" s="314"/>
      <c r="H57" s="314"/>
      <c r="I57" s="314"/>
      <c r="J57" s="314"/>
      <c r="K57" s="314"/>
      <c r="L57" s="314"/>
      <c r="M57" s="314"/>
      <c r="N57" s="314"/>
      <c r="O57" s="314"/>
      <c r="P57" s="314"/>
      <c r="Q57" s="314"/>
      <c r="R57" s="314"/>
      <c r="S57" s="314"/>
      <c r="T57" s="314"/>
      <c r="U57" s="314"/>
      <c r="V57" s="725"/>
      <c r="W57" s="215"/>
      <c r="X57" s="215"/>
      <c r="Y57" s="727">
        <v>0</v>
      </c>
      <c r="Z57" s="314"/>
      <c r="AA57" s="314"/>
      <c r="AB57" s="314"/>
      <c r="AC57" s="314"/>
      <c r="AD57" s="314"/>
      <c r="AE57" s="314"/>
      <c r="AF57" s="314"/>
    </row>
  </sheetData>
  <sortState xmlns:xlrd2="http://schemas.microsoft.com/office/spreadsheetml/2017/richdata2" ref="A3:AF57">
    <sortCondition ref="A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11</vt:i4>
      </vt:variant>
    </vt:vector>
  </HeadingPairs>
  <TitlesOfParts>
    <vt:vector size="11" baseType="lpstr">
      <vt:lpstr>Wichtige Infos</vt:lpstr>
      <vt:lpstr>Stammdaten</vt:lpstr>
      <vt:lpstr>2020_Unbereinigte Daten</vt:lpstr>
      <vt:lpstr>2019</vt:lpstr>
      <vt:lpstr>2018</vt:lpstr>
      <vt:lpstr>2017</vt:lpstr>
      <vt:lpstr>2016</vt:lpstr>
      <vt:lpstr>2015</vt:lpstr>
      <vt:lpstr>2014</vt:lpstr>
      <vt:lpstr>2013</vt:lpstr>
      <vt:lpstr>2012</vt:lpstr>
    </vt:vector>
  </TitlesOfParts>
  <Company>Children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Schumacher</dc:creator>
  <cp:lastModifiedBy>Yannick Zurl</cp:lastModifiedBy>
  <cp:lastPrinted>2019-01-07T11:07:19Z</cp:lastPrinted>
  <dcterms:created xsi:type="dcterms:W3CDTF">2007-04-27T07:56:30Z</dcterms:created>
  <dcterms:modified xsi:type="dcterms:W3CDTF">2019-11-26T18:26:05Z</dcterms:modified>
</cp:coreProperties>
</file>