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teso01-my.sharepoint.com/personal/pbenavides_iteso_mx/Documents/Docencia/Series de tiempo/repos/clases/stp25/Mod1/datos/"/>
    </mc:Choice>
  </mc:AlternateContent>
  <xr:revisionPtr revIDLastSave="0" documentId="8_{FA99915A-D40B-4DAD-8A44-5094F54298AF}" xr6:coauthVersionLast="47" xr6:coauthVersionMax="47" xr10:uidLastSave="{00000000-0000-0000-0000-000000000000}"/>
  <bookViews>
    <workbookView xWindow="-98" yWindow="-98" windowWidth="21795" windowHeight="12975" xr2:uid="{86FBFDF4-368B-4DA6-9439-397D4E1E3F36}"/>
  </bookViews>
  <sheets>
    <sheet name="victoria (2)" sheetId="2" r:id="rId1"/>
    <sheet name="victoria" sheetId="1" r:id="rId2"/>
  </sheets>
  <definedNames>
    <definedName name="ExternalData_1" localSheetId="0" hidden="1">'victoria (2)'!$A$1:$G$81</definedName>
  </definedNames>
  <calcPr calcId="0"/>
</workbook>
</file>

<file path=xl/calcChain.xml><?xml version="1.0" encoding="utf-8"?>
<calcChain xmlns="http://schemas.openxmlformats.org/spreadsheetml/2006/main">
  <c r="P2" i="2" l="1"/>
  <c r="O5" i="2"/>
  <c r="O4" i="2"/>
  <c r="O3" i="2"/>
  <c r="O2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9" i="2"/>
  <c r="I9" i="2" s="1"/>
  <c r="K22" i="2" l="1"/>
  <c r="L22" i="2" s="1"/>
  <c r="P3" i="2"/>
  <c r="K71" i="2" s="1"/>
  <c r="L71" i="2" s="1"/>
  <c r="P4" i="2"/>
  <c r="K56" i="2" s="1"/>
  <c r="L56" i="2" s="1"/>
  <c r="P5" i="2"/>
  <c r="K34" i="2" l="1"/>
  <c r="L34" i="2" s="1"/>
  <c r="K55" i="2"/>
  <c r="L55" i="2" s="1"/>
  <c r="K14" i="2"/>
  <c r="L14" i="2" s="1"/>
  <c r="K72" i="2"/>
  <c r="L72" i="2" s="1"/>
  <c r="K15" i="2"/>
  <c r="L15" i="2" s="1"/>
  <c r="K42" i="2"/>
  <c r="L42" i="2" s="1"/>
  <c r="K74" i="2"/>
  <c r="L74" i="2" s="1"/>
  <c r="K49" i="2"/>
  <c r="L49" i="2" s="1"/>
  <c r="K29" i="2"/>
  <c r="L29" i="2" s="1"/>
  <c r="K69" i="2"/>
  <c r="L69" i="2" s="1"/>
  <c r="K9" i="2"/>
  <c r="L9" i="2" s="1"/>
  <c r="K41" i="2"/>
  <c r="L41" i="2" s="1"/>
  <c r="K61" i="2"/>
  <c r="L61" i="2" s="1"/>
  <c r="K21" i="2"/>
  <c r="L21" i="2" s="1"/>
  <c r="K17" i="2"/>
  <c r="L17" i="2" s="1"/>
  <c r="K59" i="2"/>
  <c r="L59" i="2" s="1"/>
  <c r="K39" i="2"/>
  <c r="L39" i="2" s="1"/>
  <c r="K19" i="2"/>
  <c r="L19" i="2" s="1"/>
  <c r="K16" i="2"/>
  <c r="L16" i="2" s="1"/>
  <c r="K62" i="2"/>
  <c r="L62" i="2" s="1"/>
  <c r="K23" i="2"/>
  <c r="L23" i="2" s="1"/>
  <c r="K43" i="2"/>
  <c r="L43" i="2" s="1"/>
  <c r="K63" i="2"/>
  <c r="L63" i="2" s="1"/>
  <c r="K25" i="2"/>
  <c r="L25" i="2" s="1"/>
  <c r="K33" i="2"/>
  <c r="L33" i="2" s="1"/>
  <c r="K53" i="2"/>
  <c r="L53" i="2" s="1"/>
  <c r="K48" i="2"/>
  <c r="L48" i="2" s="1"/>
  <c r="K28" i="2"/>
  <c r="L28" i="2" s="1"/>
  <c r="K68" i="2"/>
  <c r="L68" i="2" s="1"/>
  <c r="K40" i="2"/>
  <c r="L40" i="2" s="1"/>
  <c r="K60" i="2"/>
  <c r="L60" i="2" s="1"/>
  <c r="K20" i="2"/>
  <c r="L20" i="2" s="1"/>
  <c r="K30" i="2"/>
  <c r="L30" i="2" s="1"/>
  <c r="K50" i="2"/>
  <c r="L50" i="2" s="1"/>
  <c r="K70" i="2"/>
  <c r="L70" i="2" s="1"/>
  <c r="K10" i="2"/>
  <c r="L10" i="2" s="1"/>
  <c r="K18" i="2"/>
  <c r="L18" i="2" s="1"/>
  <c r="K58" i="2"/>
  <c r="L58" i="2" s="1"/>
  <c r="K38" i="2"/>
  <c r="L38" i="2" s="1"/>
  <c r="K44" i="2"/>
  <c r="L44" i="2" s="1"/>
  <c r="K57" i="2"/>
  <c r="L57" i="2" s="1"/>
  <c r="K45" i="2"/>
  <c r="L45" i="2" s="1"/>
  <c r="K46" i="2"/>
  <c r="L46" i="2" s="1"/>
  <c r="K47" i="2"/>
  <c r="L47" i="2" s="1"/>
  <c r="K51" i="2"/>
  <c r="L51" i="2" s="1"/>
  <c r="K64" i="2"/>
  <c r="L64" i="2" s="1"/>
  <c r="K24" i="2"/>
  <c r="L24" i="2" s="1"/>
  <c r="K52" i="2"/>
  <c r="L52" i="2" s="1"/>
  <c r="K73" i="2"/>
  <c r="L73" i="2" s="1"/>
  <c r="K65" i="2"/>
  <c r="L65" i="2" s="1"/>
  <c r="K54" i="2"/>
  <c r="L54" i="2" s="1"/>
  <c r="K66" i="2"/>
  <c r="L66" i="2" s="1"/>
  <c r="K26" i="2"/>
  <c r="L26" i="2" s="1"/>
  <c r="K35" i="2"/>
  <c r="L35" i="2" s="1"/>
  <c r="K27" i="2"/>
  <c r="L27" i="2" s="1"/>
  <c r="K36" i="2"/>
  <c r="L36" i="2" s="1"/>
  <c r="K67" i="2"/>
  <c r="L67" i="2" s="1"/>
  <c r="K11" i="2"/>
  <c r="L11" i="2" s="1"/>
  <c r="K31" i="2"/>
  <c r="L31" i="2" s="1"/>
  <c r="K32" i="2"/>
  <c r="L32" i="2" s="1"/>
  <c r="K12" i="2"/>
  <c r="L12" i="2" s="1"/>
  <c r="K13" i="2"/>
  <c r="L13" i="2" s="1"/>
  <c r="K37" i="2"/>
  <c r="L37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3D6E30-2F4A-4AE3-B4E0-B0B7DBA067B4}" keepAlive="1" name="Query - victoria" description="Connection to the 'victoria' query in the workbook." type="5" refreshedVersion="8" background="1" saveData="1">
    <dbPr connection="Provider=Microsoft.Mashup.OleDb.1;Data Source=$Workbook$;Location=victoria;Extended Properties=&quot;&quot;" command="SELECT * FROM [victoria]"/>
  </connection>
</connections>
</file>

<file path=xl/sharedStrings.xml><?xml version="1.0" encoding="utf-8"?>
<sst xmlns="http://schemas.openxmlformats.org/spreadsheetml/2006/main" count="1141" uniqueCount="20">
  <si>
    <t>Quarter</t>
  </si>
  <si>
    <t>Region</t>
  </si>
  <si>
    <t>State</t>
  </si>
  <si>
    <t>Purpose</t>
  </si>
  <si>
    <t>Trips</t>
  </si>
  <si>
    <t>Lakes</t>
  </si>
  <si>
    <t>Victoria</t>
  </si>
  <si>
    <t>Business</t>
  </si>
  <si>
    <t>Holiday</t>
  </si>
  <si>
    <t>Other</t>
  </si>
  <si>
    <t>Visiting</t>
  </si>
  <si>
    <t>Tendencia</t>
  </si>
  <si>
    <t>Serie sin tendencia</t>
  </si>
  <si>
    <t>Mes</t>
  </si>
  <si>
    <t>Trim 2</t>
  </si>
  <si>
    <t>Trim 3</t>
  </si>
  <si>
    <t>Trim 4</t>
  </si>
  <si>
    <t>Trim 1</t>
  </si>
  <si>
    <t>Estacionalidad</t>
  </si>
  <si>
    <t>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</si>
</sst>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NumberFormat="1"/>
    <xf numFmtId="0" fontId="0" fillId="33" borderId="10" xfId="0" applyFont="1" applyFill="1" applyBorder="1"/>
    <xf numFmtId="0" fontId="0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'victoria (2)'!$E$1</c:f>
              <c:strCache>
                <c:ptCount val="1"/>
                <c:pt idx="0">
                  <c:v>Holiday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'victoria (2)'!$E$2:$E$81</c:f>
              <c:numCache>
                <c:formatCode>General</c:formatCode>
                <c:ptCount val="80"/>
                <c:pt idx="0">
                  <c:v>161.18036380000001</c:v>
                </c:pt>
                <c:pt idx="1">
                  <c:v>183.87018810000001</c:v>
                </c:pt>
                <c:pt idx="2">
                  <c:v>100.48612079999999</c:v>
                </c:pt>
                <c:pt idx="3">
                  <c:v>79.879742100000001</c:v>
                </c:pt>
                <c:pt idx="4">
                  <c:v>118.2478227</c:v>
                </c:pt>
                <c:pt idx="5">
                  <c:v>90.607857999999993</c:v>
                </c:pt>
                <c:pt idx="6">
                  <c:v>63.806904699999997</c:v>
                </c:pt>
                <c:pt idx="7">
                  <c:v>103.67991000000001</c:v>
                </c:pt>
                <c:pt idx="8">
                  <c:v>169.7725677</c:v>
                </c:pt>
                <c:pt idx="9">
                  <c:v>97.288011699999998</c:v>
                </c:pt>
                <c:pt idx="10">
                  <c:v>60.044255300000003</c:v>
                </c:pt>
                <c:pt idx="11">
                  <c:v>108.21609309999999</c:v>
                </c:pt>
                <c:pt idx="12">
                  <c:v>175.5322185</c:v>
                </c:pt>
                <c:pt idx="13">
                  <c:v>119.6513084</c:v>
                </c:pt>
                <c:pt idx="14">
                  <c:v>52.5277855</c:v>
                </c:pt>
                <c:pt idx="15">
                  <c:v>101.0579101</c:v>
                </c:pt>
                <c:pt idx="16">
                  <c:v>179.09641099999999</c:v>
                </c:pt>
                <c:pt idx="17">
                  <c:v>106.83124789999999</c:v>
                </c:pt>
                <c:pt idx="18">
                  <c:v>67.3406971</c:v>
                </c:pt>
                <c:pt idx="19">
                  <c:v>104.9337226</c:v>
                </c:pt>
                <c:pt idx="20">
                  <c:v>155.4853263</c:v>
                </c:pt>
                <c:pt idx="21">
                  <c:v>117.9849031</c:v>
                </c:pt>
                <c:pt idx="22">
                  <c:v>81.772474799999998</c:v>
                </c:pt>
                <c:pt idx="23">
                  <c:v>62.719938200000001</c:v>
                </c:pt>
                <c:pt idx="24">
                  <c:v>201.3489687</c:v>
                </c:pt>
                <c:pt idx="25">
                  <c:v>129.84826630000001</c:v>
                </c:pt>
                <c:pt idx="26">
                  <c:v>54.622962700000002</c:v>
                </c:pt>
                <c:pt idx="27">
                  <c:v>89.838066299999994</c:v>
                </c:pt>
                <c:pt idx="28">
                  <c:v>140.71895599999999</c:v>
                </c:pt>
                <c:pt idx="29">
                  <c:v>76.587599299999994</c:v>
                </c:pt>
                <c:pt idx="30">
                  <c:v>73.920770599999997</c:v>
                </c:pt>
                <c:pt idx="31">
                  <c:v>70.299063700000005</c:v>
                </c:pt>
                <c:pt idx="32">
                  <c:v>136.86594700000001</c:v>
                </c:pt>
                <c:pt idx="33">
                  <c:v>96.802805000000006</c:v>
                </c:pt>
                <c:pt idx="34">
                  <c:v>71.564143999999999</c:v>
                </c:pt>
                <c:pt idx="35">
                  <c:v>65.775209000000004</c:v>
                </c:pt>
                <c:pt idx="36">
                  <c:v>153.88414829999999</c:v>
                </c:pt>
                <c:pt idx="37">
                  <c:v>146.4000609</c:v>
                </c:pt>
                <c:pt idx="38">
                  <c:v>44.277396799999998</c:v>
                </c:pt>
                <c:pt idx="39">
                  <c:v>57.459395399999998</c:v>
                </c:pt>
                <c:pt idx="40">
                  <c:v>183.92751340000001</c:v>
                </c:pt>
                <c:pt idx="41">
                  <c:v>94.691215700000001</c:v>
                </c:pt>
                <c:pt idx="42">
                  <c:v>67.5721262</c:v>
                </c:pt>
                <c:pt idx="43">
                  <c:v>87.071330599999996</c:v>
                </c:pt>
                <c:pt idx="44">
                  <c:v>134.40568830000001</c:v>
                </c:pt>
                <c:pt idx="45">
                  <c:v>99.238435100000004</c:v>
                </c:pt>
                <c:pt idx="46">
                  <c:v>63.271137400000001</c:v>
                </c:pt>
                <c:pt idx="47">
                  <c:v>100.743042</c:v>
                </c:pt>
                <c:pt idx="48">
                  <c:v>145.74120310000001</c:v>
                </c:pt>
                <c:pt idx="49">
                  <c:v>111.27287080000001</c:v>
                </c:pt>
                <c:pt idx="50">
                  <c:v>68.178241900000003</c:v>
                </c:pt>
                <c:pt idx="51">
                  <c:v>110.0040394</c:v>
                </c:pt>
                <c:pt idx="52">
                  <c:v>188.31447370000001</c:v>
                </c:pt>
                <c:pt idx="53">
                  <c:v>102.2419319</c:v>
                </c:pt>
                <c:pt idx="54">
                  <c:v>52.5081609</c:v>
                </c:pt>
                <c:pt idx="55">
                  <c:v>105.5413468</c:v>
                </c:pt>
                <c:pt idx="56">
                  <c:v>102.7328657</c:v>
                </c:pt>
                <c:pt idx="57">
                  <c:v>72.737191100000004</c:v>
                </c:pt>
                <c:pt idx="58">
                  <c:v>53.1819852</c:v>
                </c:pt>
                <c:pt idx="59">
                  <c:v>117.25081489999999</c:v>
                </c:pt>
                <c:pt idx="60">
                  <c:v>189.36010479999999</c:v>
                </c:pt>
                <c:pt idx="61">
                  <c:v>99.500371400000006</c:v>
                </c:pt>
                <c:pt idx="62">
                  <c:v>48.019884099999999</c:v>
                </c:pt>
                <c:pt idx="63">
                  <c:v>101.7181745</c:v>
                </c:pt>
                <c:pt idx="64">
                  <c:v>149.3215209</c:v>
                </c:pt>
                <c:pt idx="65">
                  <c:v>104.3730417</c:v>
                </c:pt>
                <c:pt idx="66">
                  <c:v>50.155713599999999</c:v>
                </c:pt>
                <c:pt idx="67">
                  <c:v>87.418336499999995</c:v>
                </c:pt>
                <c:pt idx="68">
                  <c:v>138.66419149999999</c:v>
                </c:pt>
                <c:pt idx="69">
                  <c:v>119.7419537</c:v>
                </c:pt>
                <c:pt idx="70">
                  <c:v>61.755284699999997</c:v>
                </c:pt>
                <c:pt idx="71">
                  <c:v>86.473742599999994</c:v>
                </c:pt>
                <c:pt idx="72">
                  <c:v>171.76713169999999</c:v>
                </c:pt>
                <c:pt idx="73">
                  <c:v>90.853416800000005</c:v>
                </c:pt>
                <c:pt idx="74">
                  <c:v>59.238303299999998</c:v>
                </c:pt>
                <c:pt idx="75">
                  <c:v>111.1502773</c:v>
                </c:pt>
                <c:pt idx="76">
                  <c:v>179.68573559999999</c:v>
                </c:pt>
                <c:pt idx="77">
                  <c:v>93.040861899999996</c:v>
                </c:pt>
                <c:pt idx="78">
                  <c:v>59.449393999999998</c:v>
                </c:pt>
                <c:pt idx="79">
                  <c:v>145.74705069999999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E-4E5E-923F-F0531B4BA379}"/>
            </c:ext>
          </c:extLst>
        </c:ser>
        <c:ser>
          <c:idx val="1"/>
          <c:order val="1"/>
          <c:tx>
            <c:strRef>
              <c:f>'victoria (2)'!$H$1</c:f>
              <c:strCache>
                <c:ptCount val="1"/>
                <c:pt idx="0">
                  <c:v>Tendencia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'victoria (2)'!$H$2:$H$81</c:f>
              <c:numCache>
                <c:formatCode>General</c:formatCode>
                <c:ptCount val="80"/>
                <c:pt idx="7">
                  <c:v>112.31941002666667</c:v>
                </c:pt>
                <c:pt idx="8">
                  <c:v>108.31124644666667</c:v>
                </c:pt>
                <c:pt idx="9">
                  <c:v>107.99299464000001</c:v>
                </c:pt>
                <c:pt idx="10">
                  <c:v>108.41600311333335</c:v>
                </c:pt>
                <c:pt idx="11">
                  <c:v>107.58006677999998</c:v>
                </c:pt>
                <c:pt idx="12">
                  <c:v>106.69246010666667</c:v>
                </c:pt>
                <c:pt idx="13">
                  <c:v>111.01762465999998</c:v>
                </c:pt>
                <c:pt idx="14">
                  <c:v>114.62949122000001</c:v>
                </c:pt>
                <c:pt idx="15">
                  <c:v>113.16899554000001</c:v>
                </c:pt>
                <c:pt idx="16">
                  <c:v>106.03215357333332</c:v>
                </c:pt>
                <c:pt idx="17">
                  <c:v>112.96955070666667</c:v>
                </c:pt>
                <c:pt idx="18">
                  <c:v>117.62315144</c:v>
                </c:pt>
                <c:pt idx="19">
                  <c:v>114.05027608000002</c:v>
                </c:pt>
                <c:pt idx="20">
                  <c:v>108.3373326</c:v>
                </c:pt>
                <c:pt idx="21">
                  <c:v>109.74184244</c:v>
                </c:pt>
                <c:pt idx="22">
                  <c:v>111.34583002666666</c:v>
                </c:pt>
                <c:pt idx="23">
                  <c:v>109.53668739333332</c:v>
                </c:pt>
                <c:pt idx="24">
                  <c:v>102.28353090666666</c:v>
                </c:pt>
                <c:pt idx="25">
                  <c:v>104.28584417999998</c:v>
                </c:pt>
                <c:pt idx="26">
                  <c:v>106.24998470666668</c:v>
                </c:pt>
                <c:pt idx="27">
                  <c:v>104.02534613333333</c:v>
                </c:pt>
                <c:pt idx="28">
                  <c:v>98.044671646666671</c:v>
                </c:pt>
                <c:pt idx="29">
                  <c:v>100.43795465999999</c:v>
                </c:pt>
                <c:pt idx="30">
                  <c:v>104.74646039999998</c:v>
                </c:pt>
                <c:pt idx="31">
                  <c:v>103.51695763999997</c:v>
                </c:pt>
                <c:pt idx="32">
                  <c:v>93.924319419999989</c:v>
                </c:pt>
                <c:pt idx="33">
                  <c:v>97.529602559999987</c:v>
                </c:pt>
                <c:pt idx="34">
                  <c:v>100.20081942666664</c:v>
                </c:pt>
                <c:pt idx="35">
                  <c:v>98.716423419999984</c:v>
                </c:pt>
                <c:pt idx="36">
                  <c:v>95.139915059999993</c:v>
                </c:pt>
                <c:pt idx="37">
                  <c:v>98.99445432666667</c:v>
                </c:pt>
                <c:pt idx="38">
                  <c:v>100.68229862666666</c:v>
                </c:pt>
                <c:pt idx="39">
                  <c:v>100.21377020666667</c:v>
                </c:pt>
                <c:pt idx="40">
                  <c:v>97.805576540000004</c:v>
                </c:pt>
                <c:pt idx="41">
                  <c:v>101.06813641333335</c:v>
                </c:pt>
                <c:pt idx="42">
                  <c:v>103.71538486666668</c:v>
                </c:pt>
                <c:pt idx="43">
                  <c:v>103.87558706000003</c:v>
                </c:pt>
                <c:pt idx="44">
                  <c:v>100.95024646666668</c:v>
                </c:pt>
                <c:pt idx="45">
                  <c:v>103.74454065333336</c:v>
                </c:pt>
                <c:pt idx="46">
                  <c:v>107.60884299333335</c:v>
                </c:pt>
                <c:pt idx="47">
                  <c:v>107.27876069333335</c:v>
                </c:pt>
                <c:pt idx="48">
                  <c:v>102.05301625333333</c:v>
                </c:pt>
                <c:pt idx="49">
                  <c:v>102.58912625333332</c:v>
                </c:pt>
                <c:pt idx="50">
                  <c:v>102.93346391333333</c:v>
                </c:pt>
                <c:pt idx="51">
                  <c:v>100.67417422</c:v>
                </c:pt>
                <c:pt idx="52">
                  <c:v>99.530515993333339</c:v>
                </c:pt>
                <c:pt idx="53">
                  <c:v>105.53862730666668</c:v>
                </c:pt>
                <c:pt idx="54">
                  <c:v>107.95390957333335</c:v>
                </c:pt>
                <c:pt idx="55">
                  <c:v>104.43903238000001</c:v>
                </c:pt>
                <c:pt idx="56">
                  <c:v>101.50416380666667</c:v>
                </c:pt>
                <c:pt idx="57">
                  <c:v>104.04074048</c:v>
                </c:pt>
                <c:pt idx="58">
                  <c:v>106.45372713333333</c:v>
                </c:pt>
                <c:pt idx="59">
                  <c:v>102.46383874666665</c:v>
                </c:pt>
                <c:pt idx="60">
                  <c:v>95.73742959999997</c:v>
                </c:pt>
                <c:pt idx="61">
                  <c:v>98.165580239999997</c:v>
                </c:pt>
                <c:pt idx="62">
                  <c:v>102.6478330933333</c:v>
                </c:pt>
                <c:pt idx="63">
                  <c:v>99.728762286666651</c:v>
                </c:pt>
                <c:pt idx="64">
                  <c:v>98.644820746666667</c:v>
                </c:pt>
                <c:pt idx="65">
                  <c:v>105.24681678666666</c:v>
                </c:pt>
                <c:pt idx="66">
                  <c:v>107.75824555999999</c:v>
                </c:pt>
                <c:pt idx="67">
                  <c:v>103.89074478666667</c:v>
                </c:pt>
                <c:pt idx="68">
                  <c:v>98.676756286666659</c:v>
                </c:pt>
                <c:pt idx="69">
                  <c:v>104.02244723333335</c:v>
                </c:pt>
                <c:pt idx="70">
                  <c:v>107.02384575333333</c:v>
                </c:pt>
                <c:pt idx="71">
                  <c:v>104.20592705333334</c:v>
                </c:pt>
                <c:pt idx="72">
                  <c:v>103.96762904000001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E-4E5E-923F-F0531B4BA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66463"/>
        <c:axId val="95230528"/>
      </c:lineChart>
      <c:catAx>
        <c:axId val="27166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30528"/>
        <c:crosses val="autoZero"/>
        <c:auto val="1"/>
        <c:lblAlgn val="ctr"/>
        <c:lblOffset val="100"/>
        <c:noMultiLvlLbl val="0"/>
      </c:catAx>
      <c:valAx>
        <c:axId val="9523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66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'victoria (2)'!$K$1</c:f>
              <c:strCache>
                <c:ptCount val="1"/>
                <c:pt idx="0">
                  <c:v>Estacionalidad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'victoria (2)'!$K$2:$K$81</c:f>
              <c:numCache>
                <c:formatCode>General</c:formatCode>
                <c:ptCount val="80"/>
                <c:pt idx="7">
                  <c:v>-13.499095573333333</c:v>
                </c:pt>
                <c:pt idx="8">
                  <c:v>58.782556006274511</c:v>
                </c:pt>
                <c:pt idx="9">
                  <c:v>1.7378331537500014</c:v>
                </c:pt>
                <c:pt idx="10">
                  <c:v>-46.204766940416661</c:v>
                </c:pt>
                <c:pt idx="11">
                  <c:v>-13.499095573333333</c:v>
                </c:pt>
                <c:pt idx="12">
                  <c:v>58.782556006274511</c:v>
                </c:pt>
                <c:pt idx="13">
                  <c:v>1.7378331537500014</c:v>
                </c:pt>
                <c:pt idx="14">
                  <c:v>-46.204766940416661</c:v>
                </c:pt>
                <c:pt idx="15">
                  <c:v>-13.499095573333333</c:v>
                </c:pt>
                <c:pt idx="16">
                  <c:v>58.782556006274511</c:v>
                </c:pt>
                <c:pt idx="17">
                  <c:v>1.7378331537500014</c:v>
                </c:pt>
                <c:pt idx="18">
                  <c:v>-46.204766940416661</c:v>
                </c:pt>
                <c:pt idx="19">
                  <c:v>-13.499095573333333</c:v>
                </c:pt>
                <c:pt idx="20">
                  <c:v>58.782556006274511</c:v>
                </c:pt>
                <c:pt idx="21">
                  <c:v>1.7378331537500014</c:v>
                </c:pt>
                <c:pt idx="22">
                  <c:v>-46.204766940416661</c:v>
                </c:pt>
                <c:pt idx="23">
                  <c:v>-13.499095573333333</c:v>
                </c:pt>
                <c:pt idx="24">
                  <c:v>58.782556006274511</c:v>
                </c:pt>
                <c:pt idx="25">
                  <c:v>1.7378331537500014</c:v>
                </c:pt>
                <c:pt idx="26">
                  <c:v>-46.204766940416661</c:v>
                </c:pt>
                <c:pt idx="27">
                  <c:v>-13.499095573333333</c:v>
                </c:pt>
                <c:pt idx="28">
                  <c:v>58.782556006274511</c:v>
                </c:pt>
                <c:pt idx="29">
                  <c:v>1.7378331537500014</c:v>
                </c:pt>
                <c:pt idx="30">
                  <c:v>-46.204766940416661</c:v>
                </c:pt>
                <c:pt idx="31">
                  <c:v>-13.499095573333333</c:v>
                </c:pt>
                <c:pt idx="32">
                  <c:v>58.782556006274511</c:v>
                </c:pt>
                <c:pt idx="33">
                  <c:v>1.7378331537500014</c:v>
                </c:pt>
                <c:pt idx="34">
                  <c:v>-46.204766940416661</c:v>
                </c:pt>
                <c:pt idx="35">
                  <c:v>-13.499095573333333</c:v>
                </c:pt>
                <c:pt idx="36">
                  <c:v>58.782556006274511</c:v>
                </c:pt>
                <c:pt idx="37">
                  <c:v>1.7378331537500014</c:v>
                </c:pt>
                <c:pt idx="38">
                  <c:v>-46.204766940416661</c:v>
                </c:pt>
                <c:pt idx="39">
                  <c:v>-13.499095573333333</c:v>
                </c:pt>
                <c:pt idx="40">
                  <c:v>58.782556006274511</c:v>
                </c:pt>
                <c:pt idx="41">
                  <c:v>1.7378331537500014</c:v>
                </c:pt>
                <c:pt idx="42">
                  <c:v>-46.204766940416661</c:v>
                </c:pt>
                <c:pt idx="43">
                  <c:v>-13.499095573333333</c:v>
                </c:pt>
                <c:pt idx="44">
                  <c:v>58.782556006274511</c:v>
                </c:pt>
                <c:pt idx="45">
                  <c:v>1.7378331537500014</c:v>
                </c:pt>
                <c:pt idx="46">
                  <c:v>-46.204766940416661</c:v>
                </c:pt>
                <c:pt idx="47">
                  <c:v>-13.499095573333333</c:v>
                </c:pt>
                <c:pt idx="48">
                  <c:v>58.782556006274511</c:v>
                </c:pt>
                <c:pt idx="49">
                  <c:v>1.7378331537500014</c:v>
                </c:pt>
                <c:pt idx="50">
                  <c:v>-46.204766940416661</c:v>
                </c:pt>
                <c:pt idx="51">
                  <c:v>-13.499095573333333</c:v>
                </c:pt>
                <c:pt idx="52">
                  <c:v>58.782556006274511</c:v>
                </c:pt>
                <c:pt idx="53">
                  <c:v>1.7378331537500014</c:v>
                </c:pt>
                <c:pt idx="54">
                  <c:v>-46.204766940416661</c:v>
                </c:pt>
                <c:pt idx="55">
                  <c:v>-13.499095573333333</c:v>
                </c:pt>
                <c:pt idx="56">
                  <c:v>58.782556006274511</c:v>
                </c:pt>
                <c:pt idx="57">
                  <c:v>1.7378331537500014</c:v>
                </c:pt>
                <c:pt idx="58">
                  <c:v>-46.204766940416661</c:v>
                </c:pt>
                <c:pt idx="59">
                  <c:v>-13.499095573333333</c:v>
                </c:pt>
                <c:pt idx="60">
                  <c:v>58.782556006274511</c:v>
                </c:pt>
                <c:pt idx="61">
                  <c:v>1.7378331537500014</c:v>
                </c:pt>
                <c:pt idx="62">
                  <c:v>-46.204766940416661</c:v>
                </c:pt>
                <c:pt idx="63">
                  <c:v>-13.499095573333333</c:v>
                </c:pt>
                <c:pt idx="64">
                  <c:v>58.782556006274511</c:v>
                </c:pt>
                <c:pt idx="65">
                  <c:v>1.7378331537500014</c:v>
                </c:pt>
                <c:pt idx="66">
                  <c:v>-46.204766940416661</c:v>
                </c:pt>
                <c:pt idx="67">
                  <c:v>-13.499095573333333</c:v>
                </c:pt>
                <c:pt idx="68">
                  <c:v>58.782556006274511</c:v>
                </c:pt>
                <c:pt idx="69">
                  <c:v>1.7378331537500014</c:v>
                </c:pt>
                <c:pt idx="70">
                  <c:v>-46.204766940416661</c:v>
                </c:pt>
                <c:pt idx="71">
                  <c:v>-13.499095573333333</c:v>
                </c:pt>
                <c:pt idx="72">
                  <c:v>58.782556006274511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4A-4886-903B-A2606E617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8906095"/>
        <c:axId val="808904655"/>
      </c:lineChart>
      <c:catAx>
        <c:axId val="808906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904655"/>
        <c:crosses val="autoZero"/>
        <c:auto val="1"/>
        <c:lblAlgn val="ctr"/>
        <c:lblOffset val="100"/>
        <c:noMultiLvlLbl val="0"/>
      </c:catAx>
      <c:valAx>
        <c:axId val="80890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90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'victoria (2)'!$L$1</c:f>
              <c:strCache>
                <c:ptCount val="1"/>
                <c:pt idx="0">
                  <c:v>Residual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'victoria (2)'!$L$2:$L$81</c:f>
              <c:numCache>
                <c:formatCode>General</c:formatCode>
                <c:ptCount val="80"/>
                <c:pt idx="7">
                  <c:v>4.8595955466666663</c:v>
                </c:pt>
                <c:pt idx="8">
                  <c:v>2.6787652470588128</c:v>
                </c:pt>
                <c:pt idx="9">
                  <c:v>-12.442816093750009</c:v>
                </c:pt>
                <c:pt idx="10">
                  <c:v>-2.1669808729166817</c:v>
                </c:pt>
                <c:pt idx="11">
                  <c:v>14.135121893333347</c:v>
                </c:pt>
                <c:pt idx="12">
                  <c:v>10.057202387058815</c:v>
                </c:pt>
                <c:pt idx="13">
                  <c:v>6.8958505862500221</c:v>
                </c:pt>
                <c:pt idx="14">
                  <c:v>-15.896938779583344</c:v>
                </c:pt>
                <c:pt idx="15">
                  <c:v>1.3880101333333226</c:v>
                </c:pt>
                <c:pt idx="16">
                  <c:v>14.28170142039216</c:v>
                </c:pt>
                <c:pt idx="17">
                  <c:v>-7.8761359604166739</c:v>
                </c:pt>
                <c:pt idx="18">
                  <c:v>-4.0776873995833398</c:v>
                </c:pt>
                <c:pt idx="19">
                  <c:v>4.3825420933333117</c:v>
                </c:pt>
                <c:pt idx="20">
                  <c:v>-11.63456230627451</c:v>
                </c:pt>
                <c:pt idx="21">
                  <c:v>6.5052275062499962</c:v>
                </c:pt>
                <c:pt idx="22">
                  <c:v>16.631411713749998</c:v>
                </c:pt>
                <c:pt idx="23">
                  <c:v>-33.317653619999987</c:v>
                </c:pt>
                <c:pt idx="24">
                  <c:v>40.282881787058834</c:v>
                </c:pt>
                <c:pt idx="25">
                  <c:v>23.824588966250019</c:v>
                </c:pt>
                <c:pt idx="26">
                  <c:v>-5.4222550662500169</c:v>
                </c:pt>
                <c:pt idx="27">
                  <c:v>-0.68818426000000166</c:v>
                </c:pt>
                <c:pt idx="28">
                  <c:v>-16.108271652941191</c:v>
                </c:pt>
                <c:pt idx="29">
                  <c:v>-25.588188513749998</c:v>
                </c:pt>
                <c:pt idx="30">
                  <c:v>15.379077140416683</c:v>
                </c:pt>
                <c:pt idx="31">
                  <c:v>-19.718798366666633</c:v>
                </c:pt>
                <c:pt idx="32">
                  <c:v>-15.840928426274495</c:v>
                </c:pt>
                <c:pt idx="33">
                  <c:v>-2.4646307137499814</c:v>
                </c:pt>
                <c:pt idx="34">
                  <c:v>17.568091513750019</c:v>
                </c:pt>
                <c:pt idx="35">
                  <c:v>-19.442118846666645</c:v>
                </c:pt>
                <c:pt idx="36">
                  <c:v>-3.8322766274511366E-2</c:v>
                </c:pt>
                <c:pt idx="37">
                  <c:v>45.667773419583327</c:v>
                </c:pt>
                <c:pt idx="38">
                  <c:v>-10.200134886250005</c:v>
                </c:pt>
                <c:pt idx="39">
                  <c:v>-29.255279233333333</c:v>
                </c:pt>
                <c:pt idx="40">
                  <c:v>27.339380853725494</c:v>
                </c:pt>
                <c:pt idx="41">
                  <c:v>-8.1147538670833494</c:v>
                </c:pt>
                <c:pt idx="42">
                  <c:v>10.061508273749979</c:v>
                </c:pt>
                <c:pt idx="43">
                  <c:v>-3.3051608866666999</c:v>
                </c:pt>
                <c:pt idx="44">
                  <c:v>-25.327114172941187</c:v>
                </c:pt>
                <c:pt idx="45">
                  <c:v>-6.2439387070833572</c:v>
                </c:pt>
                <c:pt idx="46">
                  <c:v>1.8670613470833075</c:v>
                </c:pt>
                <c:pt idx="47">
                  <c:v>6.9633768799999824</c:v>
                </c:pt>
                <c:pt idx="48">
                  <c:v>-15.09436915960783</c:v>
                </c:pt>
                <c:pt idx="49">
                  <c:v>6.9459113929166865</c:v>
                </c:pt>
                <c:pt idx="50">
                  <c:v>11.449544927083338</c:v>
                </c:pt>
                <c:pt idx="51">
                  <c:v>22.828960753333334</c:v>
                </c:pt>
                <c:pt idx="52">
                  <c:v>30.001401700392158</c:v>
                </c:pt>
                <c:pt idx="53">
                  <c:v>-5.0345285604166872</c:v>
                </c:pt>
                <c:pt idx="54">
                  <c:v>-9.240981732916687</c:v>
                </c:pt>
                <c:pt idx="55">
                  <c:v>14.601409993333318</c:v>
                </c:pt>
                <c:pt idx="56">
                  <c:v>-57.553854112941174</c:v>
                </c:pt>
                <c:pt idx="57">
                  <c:v>-33.041382533749996</c:v>
                </c:pt>
                <c:pt idx="58">
                  <c:v>-7.0669749929166699</c:v>
                </c:pt>
                <c:pt idx="59">
                  <c:v>28.286071726666677</c:v>
                </c:pt>
                <c:pt idx="60">
                  <c:v>34.840119193725506</c:v>
                </c:pt>
                <c:pt idx="61">
                  <c:v>-0.4030419937499925</c:v>
                </c:pt>
                <c:pt idx="62">
                  <c:v>-8.4231820529166441</c:v>
                </c:pt>
                <c:pt idx="63">
                  <c:v>15.488507786666686</c:v>
                </c:pt>
                <c:pt idx="64">
                  <c:v>-8.1058558529411826</c:v>
                </c:pt>
                <c:pt idx="65">
                  <c:v>-2.6116082404166558</c:v>
                </c:pt>
                <c:pt idx="66">
                  <c:v>-11.397765019583332</c:v>
                </c:pt>
                <c:pt idx="67">
                  <c:v>-2.9733127133333443</c:v>
                </c:pt>
                <c:pt idx="68">
                  <c:v>-18.795120792941184</c:v>
                </c:pt>
                <c:pt idx="69">
                  <c:v>13.981673312916643</c:v>
                </c:pt>
                <c:pt idx="70">
                  <c:v>0.93620588708332519</c:v>
                </c:pt>
                <c:pt idx="71">
                  <c:v>-4.2330888800000128</c:v>
                </c:pt>
                <c:pt idx="72">
                  <c:v>9.0169466537254763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E5-4A90-8E7E-AAD45060A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901552"/>
        <c:axId val="629900592"/>
      </c:lineChart>
      <c:catAx>
        <c:axId val="629901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00592"/>
        <c:crosses val="autoZero"/>
        <c:auto val="1"/>
        <c:lblAlgn val="ctr"/>
        <c:lblOffset val="100"/>
        <c:noMultiLvlLbl val="0"/>
      </c:catAx>
      <c:valAx>
        <c:axId val="62990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0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76200</xdr:colOff>
      <xdr:row>0</xdr:row>
      <xdr:rowOff>104775</xdr:rowOff>
    </xdr:from>
    <xdr:to>
      <xdr:col>23</xdr:col>
      <xdr:colOff>114300</xdr:colOff>
      <xdr:row>15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24FE36-288C-4848-8EFD-D71AEF593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17</xdr:row>
      <xdr:rowOff>0</xdr:rowOff>
    </xdr:from>
    <xdr:to>
      <xdr:col>23</xdr:col>
      <xdr:colOff>38100</xdr:colOff>
      <xdr:row>32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686B1D-B685-43A9-97F2-BB730226C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33</xdr:row>
      <xdr:rowOff>0</xdr:rowOff>
    </xdr:from>
    <xdr:to>
      <xdr:col>23</xdr:col>
      <xdr:colOff>38100</xdr:colOff>
      <xdr:row>48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A37CF6-C98B-4CD9-A1D6-54F79BB79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CE0C68B-C38F-4124-824A-78CC5D68BAC1}" autoFormatId="16" applyNumberFormats="0" applyBorderFormats="0" applyFontFormats="0" applyPatternFormats="0" applyAlignmentFormats="0" applyWidthHeightFormats="0">
  <queryTableRefresh nextId="14" unboundColumnsRight="5">
    <queryTableFields count="12">
      <queryTableField id="1" name="Quarter" tableColumnId="1"/>
      <queryTableField id="2" name="Region" tableColumnId="2"/>
      <queryTableField id="3" name="State" tableColumnId="3"/>
      <queryTableField id="4" name="Business" tableColumnId="4"/>
      <queryTableField id="5" name="Holiday" tableColumnId="5"/>
      <queryTableField id="6" name="Other" tableColumnId="6"/>
      <queryTableField id="7" name="Visiting" tableColumnId="7"/>
      <queryTableField id="8" dataBound="0" tableColumnId="8"/>
      <queryTableField id="9" dataBound="0" tableColumnId="9"/>
      <queryTableField id="10" dataBound="0" tableColumnId="10"/>
      <queryTableField id="12" dataBound="0" tableColumnId="12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D19D85-AA89-4B4A-81E0-00A2DF6BB352}" name="victoria_1" displayName="victoria_1" ref="A1:L81" tableType="queryTable" totalsRowShown="0">
  <autoFilter ref="A1:L81" xr:uid="{98D19D85-AA89-4B4A-81E0-00A2DF6BB352}"/>
  <tableColumns count="12">
    <tableColumn id="1" xr3:uid="{F2CF104B-DE23-4569-9FF4-34628AB1178F}" uniqueName="1" name="Quarter" queryTableFieldId="1" dataDxfId="6"/>
    <tableColumn id="2" xr3:uid="{071DF53D-3BA9-4DD7-A735-EB94A47907F5}" uniqueName="2" name="Region" queryTableFieldId="2" dataDxfId="5"/>
    <tableColumn id="3" xr3:uid="{87C01DE9-9454-41A0-8C22-6DC983100FA4}" uniqueName="3" name="State" queryTableFieldId="3" dataDxfId="4"/>
    <tableColumn id="4" xr3:uid="{FA498D9B-DA1B-466F-82C1-C92566616743}" uniqueName="4" name="Business" queryTableFieldId="4"/>
    <tableColumn id="5" xr3:uid="{6D7ED052-F3F6-4A7C-9D8B-67725C45C4F7}" uniqueName="5" name="Holiday" queryTableFieldId="5"/>
    <tableColumn id="6" xr3:uid="{55B180FC-D886-427E-9E94-6A84BBFEF6A8}" uniqueName="6" name="Other" queryTableFieldId="6"/>
    <tableColumn id="7" xr3:uid="{581AD09A-E0C3-43E9-994F-E75CA8CEEDCA}" uniqueName="7" name="Visiting" queryTableFieldId="7"/>
    <tableColumn id="8" xr3:uid="{4E0B5238-4E4C-4E53-8270-123A6088E0FD}" uniqueName="8" name="Tendencia" queryTableFieldId="8"/>
    <tableColumn id="9" xr3:uid="{295D0AB2-AC0D-4E21-91DB-38ACA7C961A2}" uniqueName="9" name="Serie sin tendencia" queryTableFieldId="9" dataDxfId="3">
      <calculatedColumnFormula>+victoria_1[[#This Row],[Holiday]]-victoria_1[[#This Row],[Tendencia]]</calculatedColumnFormula>
    </tableColumn>
    <tableColumn id="10" xr3:uid="{3AB6A4F9-71F0-4F71-91DA-B3AB7FC57A48}" uniqueName="10" name="Mes" queryTableFieldId="10" dataDxfId="2">
      <calculatedColumnFormula>+MONTH(victoria_1[[#This Row],[Quarter]])</calculatedColumnFormula>
    </tableColumn>
    <tableColumn id="12" xr3:uid="{A6B8DD2E-9521-4F3E-9197-9F39AB7EEA11}" uniqueName="12" name="Estacionalidad" queryTableFieldId="12" dataDxfId="1">
      <calculatedColumnFormula>+_xlfn.XLOOKUP(victoria_1[[#This Row],[Mes]],$O$2:$O$5,$P$2:$P$5,"REVISAR")</calculatedColumnFormula>
    </tableColumn>
    <tableColumn id="13" xr3:uid="{AA45E615-58EF-4E59-B79E-532C13CC4833}" uniqueName="13" name="Residual" queryTableFieldId="13" dataDxfId="0">
      <calculatedColumnFormula>+victoria_1[[#This Row],[Holiday]]-victoria_1[[#This Row],[Tendencia]]-victoria_1[[#This Row],[Estacionalidad]]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1C6808-00E2-453C-8F99-3DD0B24454B3}" name="victoria" displayName="victoria" ref="A1:E321" totalsRowShown="0">
  <autoFilter ref="A1:E321" xr:uid="{4F1C6808-00E2-453C-8F99-3DD0B24454B3}"/>
  <tableColumns count="5">
    <tableColumn id="1" xr3:uid="{FEE65714-D00C-46B4-B45C-D397B55FC715}" name="Quarter" dataDxfId="7"/>
    <tableColumn id="2" xr3:uid="{3F8B2215-1532-48D0-BD46-E92D6941734C}" name="Region"/>
    <tableColumn id="3" xr3:uid="{13E85F5F-E0CE-415C-BC32-6355049F904A}" name="State"/>
    <tableColumn id="4" xr3:uid="{4420A4E3-5844-4C45-97F9-FC3049AE2EE6}" name="Purpose"/>
    <tableColumn id="5" xr3:uid="{548A8D05-1260-4207-93E4-FA40FB0A268D}" name="Trips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1DEE3-2159-4525-AF7E-74655ADF8EA9}">
  <dimension ref="A1:P81"/>
  <sheetViews>
    <sheetView tabSelected="1" workbookViewId="0">
      <selection activeCell="G11" sqref="G11"/>
    </sheetView>
  </sheetViews>
  <sheetFormatPr defaultRowHeight="14.25" x14ac:dyDescent="0.45"/>
  <cols>
    <col min="1" max="1" width="14.86328125" bestFit="1" customWidth="1"/>
    <col min="2" max="2" width="8.3984375" bestFit="1" customWidth="1"/>
    <col min="3" max="3" width="7.1328125" bestFit="1" customWidth="1"/>
    <col min="4" max="4" width="10.73046875" customWidth="1"/>
    <col min="5" max="5" width="11.73046875" bestFit="1" customWidth="1"/>
    <col min="6" max="7" width="10.73046875" customWidth="1"/>
    <col min="8" max="8" width="12.59765625" bestFit="1" customWidth="1"/>
    <col min="9" max="9" width="18.1328125" bestFit="1" customWidth="1"/>
    <col min="11" max="11" width="14.59765625" bestFit="1" customWidth="1"/>
  </cols>
  <sheetData>
    <row r="1" spans="1:16" x14ac:dyDescent="0.4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18</v>
      </c>
      <c r="L1" t="s">
        <v>19</v>
      </c>
    </row>
    <row r="2" spans="1:16" x14ac:dyDescent="0.45">
      <c r="A2" s="2">
        <v>35796</v>
      </c>
      <c r="B2" s="3" t="s">
        <v>5</v>
      </c>
      <c r="C2" s="3" t="s">
        <v>6</v>
      </c>
      <c r="D2">
        <v>9.7822178999999991</v>
      </c>
      <c r="E2">
        <v>161.18036380000001</v>
      </c>
      <c r="F2">
        <v>0</v>
      </c>
      <c r="G2">
        <v>40.873309800000001</v>
      </c>
      <c r="J2">
        <f>+MONTH(victoria_1[[#This Row],[Quarter]])</f>
        <v>1</v>
      </c>
      <c r="L2" s="3"/>
      <c r="N2" t="s">
        <v>17</v>
      </c>
      <c r="O2" s="4">
        <f>+MONTH(victoria_1[[#This Row],[Quarter]])</f>
        <v>1</v>
      </c>
      <c r="P2">
        <f>+AVERAGEIF(victoria_1[Mes],O2,victoria_1[Serie sin tendencia])</f>
        <v>58.782556006274511</v>
      </c>
    </row>
    <row r="3" spans="1:16" x14ac:dyDescent="0.45">
      <c r="A3" s="2">
        <v>35886</v>
      </c>
      <c r="B3" s="3" t="s">
        <v>5</v>
      </c>
      <c r="C3" s="3" t="s">
        <v>6</v>
      </c>
      <c r="D3">
        <v>42.596614099999996</v>
      </c>
      <c r="E3">
        <v>183.87018810000001</v>
      </c>
      <c r="F3">
        <v>0</v>
      </c>
      <c r="G3">
        <v>19.4783717</v>
      </c>
      <c r="J3">
        <f>+MONTH(victoria_1[[#This Row],[Quarter]])</f>
        <v>4</v>
      </c>
      <c r="L3" s="3"/>
      <c r="N3" t="s">
        <v>14</v>
      </c>
      <c r="O3" s="5">
        <f>+MONTH(victoria_1[[#This Row],[Quarter]])</f>
        <v>4</v>
      </c>
      <c r="P3">
        <f>+AVERAGEIF(victoria_1[Mes],O3,victoria_1[Serie sin tendencia])</f>
        <v>1.7378331537500014</v>
      </c>
    </row>
    <row r="4" spans="1:16" x14ac:dyDescent="0.45">
      <c r="A4" s="2">
        <v>35977</v>
      </c>
      <c r="B4" s="3" t="s">
        <v>5</v>
      </c>
      <c r="C4" s="3" t="s">
        <v>6</v>
      </c>
      <c r="D4">
        <v>28.587684800000002</v>
      </c>
      <c r="E4">
        <v>100.48612079999999</v>
      </c>
      <c r="F4">
        <v>14.2150008</v>
      </c>
      <c r="G4">
        <v>54.709241499999997</v>
      </c>
      <c r="J4">
        <f>+MONTH(victoria_1[[#This Row],[Quarter]])</f>
        <v>7</v>
      </c>
      <c r="L4" s="3"/>
      <c r="N4" t="s">
        <v>15</v>
      </c>
      <c r="O4" s="4">
        <f>+MONTH(victoria_1[[#This Row],[Quarter]])</f>
        <v>7</v>
      </c>
      <c r="P4">
        <f>+AVERAGEIF(victoria_1[Mes],O4,victoria_1[Serie sin tendencia])</f>
        <v>-46.204766940416661</v>
      </c>
    </row>
    <row r="5" spans="1:16" x14ac:dyDescent="0.45">
      <c r="A5" s="2">
        <v>36069</v>
      </c>
      <c r="B5" s="3" t="s">
        <v>5</v>
      </c>
      <c r="C5" s="3" t="s">
        <v>6</v>
      </c>
      <c r="D5">
        <v>26.9473938</v>
      </c>
      <c r="E5">
        <v>79.879742100000001</v>
      </c>
      <c r="F5">
        <v>1.9373184000000001</v>
      </c>
      <c r="G5">
        <v>33.355660100000001</v>
      </c>
      <c r="J5">
        <f>+MONTH(victoria_1[[#This Row],[Quarter]])</f>
        <v>10</v>
      </c>
      <c r="L5" s="3"/>
      <c r="N5" t="s">
        <v>16</v>
      </c>
      <c r="O5" s="5">
        <f>+MONTH(victoria_1[[#This Row],[Quarter]])</f>
        <v>10</v>
      </c>
      <c r="P5">
        <f>+AVERAGEIF(victoria_1[Mes],O5,victoria_1[Serie sin tendencia])</f>
        <v>-13.499095573333333</v>
      </c>
    </row>
    <row r="6" spans="1:16" x14ac:dyDescent="0.45">
      <c r="A6" s="2">
        <v>36161</v>
      </c>
      <c r="B6" s="3" t="s">
        <v>5</v>
      </c>
      <c r="C6" s="3" t="s">
        <v>6</v>
      </c>
      <c r="D6">
        <v>2.9184524000000001</v>
      </c>
      <c r="E6">
        <v>118.2478227</v>
      </c>
      <c r="F6">
        <v>3.9458861999999999</v>
      </c>
      <c r="G6">
        <v>27.338397199999999</v>
      </c>
      <c r="J6">
        <f>+MONTH(victoria_1[[#This Row],[Quarter]])</f>
        <v>1</v>
      </c>
      <c r="L6" s="3"/>
    </row>
    <row r="7" spans="1:16" x14ac:dyDescent="0.45">
      <c r="A7" s="2">
        <v>36251</v>
      </c>
      <c r="B7" s="3" t="s">
        <v>5</v>
      </c>
      <c r="C7" s="3" t="s">
        <v>6</v>
      </c>
      <c r="D7">
        <v>20.242638199999998</v>
      </c>
      <c r="E7">
        <v>90.607857999999993</v>
      </c>
      <c r="F7">
        <v>5.4406007000000001</v>
      </c>
      <c r="G7">
        <v>18.473272300000001</v>
      </c>
      <c r="J7">
        <f>+MONTH(victoria_1[[#This Row],[Quarter]])</f>
        <v>4</v>
      </c>
      <c r="L7" s="3"/>
    </row>
    <row r="8" spans="1:16" x14ac:dyDescent="0.45">
      <c r="A8" s="2">
        <v>36342</v>
      </c>
      <c r="B8" s="3" t="s">
        <v>5</v>
      </c>
      <c r="C8" s="3" t="s">
        <v>6</v>
      </c>
      <c r="D8">
        <v>4.3241904</v>
      </c>
      <c r="E8">
        <v>63.806904699999997</v>
      </c>
      <c r="F8">
        <v>0</v>
      </c>
      <c r="G8">
        <v>29.981950699999999</v>
      </c>
      <c r="J8">
        <f>+MONTH(victoria_1[[#This Row],[Quarter]])</f>
        <v>7</v>
      </c>
      <c r="L8" s="3"/>
    </row>
    <row r="9" spans="1:16" x14ac:dyDescent="0.45">
      <c r="A9" s="2">
        <v>36434</v>
      </c>
      <c r="B9" s="3" t="s">
        <v>5</v>
      </c>
      <c r="C9" s="3" t="s">
        <v>6</v>
      </c>
      <c r="D9">
        <v>1.9056419</v>
      </c>
      <c r="E9">
        <v>103.67991000000001</v>
      </c>
      <c r="F9">
        <v>0</v>
      </c>
      <c r="G9">
        <v>54.5434907</v>
      </c>
      <c r="H9">
        <f>+AVERAGE(E2:E16)</f>
        <v>112.31941002666667</v>
      </c>
      <c r="I9">
        <f>+victoria_1[[#This Row],[Holiday]]-victoria_1[[#This Row],[Tendencia]]</f>
        <v>-8.6395000266666671</v>
      </c>
      <c r="J9">
        <f>+MONTH(victoria_1[[#This Row],[Quarter]])</f>
        <v>10</v>
      </c>
      <c r="K9">
        <f>+_xlfn.XLOOKUP(victoria_1[[#This Row],[Mes]],$O$2:$O$5,$P$2:$P$5,"REVISAR")</f>
        <v>-13.499095573333333</v>
      </c>
      <c r="L9" s="3">
        <f>+victoria_1[[#This Row],[Holiday]]-victoria_1[[#This Row],[Tendencia]]-victoria_1[[#This Row],[Estacionalidad]]</f>
        <v>4.8595955466666663</v>
      </c>
    </row>
    <row r="10" spans="1:16" x14ac:dyDescent="0.45">
      <c r="A10" s="2">
        <v>36526</v>
      </c>
      <c r="B10" s="3" t="s">
        <v>5</v>
      </c>
      <c r="C10" s="3" t="s">
        <v>6</v>
      </c>
      <c r="D10">
        <v>6.8633683000000003</v>
      </c>
      <c r="E10">
        <v>169.7725677</v>
      </c>
      <c r="F10">
        <v>13.7194626</v>
      </c>
      <c r="G10">
        <v>47.118022400000001</v>
      </c>
      <c r="H10">
        <f t="shared" ref="H10:H73" si="0">+AVERAGE(E3:E17)</f>
        <v>108.31124644666667</v>
      </c>
      <c r="I10">
        <f>+victoria_1[[#This Row],[Holiday]]-victoria_1[[#This Row],[Tendencia]]</f>
        <v>61.461321253333324</v>
      </c>
      <c r="J10">
        <f>+MONTH(victoria_1[[#This Row],[Quarter]])</f>
        <v>1</v>
      </c>
      <c r="K10">
        <f>+_xlfn.XLOOKUP(victoria_1[[#This Row],[Mes]],$O$2:$O$5,$P$2:$P$5,"REVISAR")</f>
        <v>58.782556006274511</v>
      </c>
      <c r="L10" s="3">
        <f>+victoria_1[[#This Row],[Holiday]]-victoria_1[[#This Row],[Tendencia]]-victoria_1[[#This Row],[Estacionalidad]]</f>
        <v>2.6787652470588128</v>
      </c>
    </row>
    <row r="11" spans="1:16" x14ac:dyDescent="0.45">
      <c r="A11" s="2">
        <v>36617</v>
      </c>
      <c r="B11" s="3" t="s">
        <v>5</v>
      </c>
      <c r="C11" s="3" t="s">
        <v>6</v>
      </c>
      <c r="D11">
        <v>2.0286119</v>
      </c>
      <c r="E11">
        <v>97.288011699999998</v>
      </c>
      <c r="F11">
        <v>10.065798900000001</v>
      </c>
      <c r="G11">
        <v>51.757672300000003</v>
      </c>
      <c r="H11">
        <f t="shared" si="0"/>
        <v>107.99299464000001</v>
      </c>
      <c r="I11">
        <f>+victoria_1[[#This Row],[Holiday]]-victoria_1[[#This Row],[Tendencia]]</f>
        <v>-10.704982940000008</v>
      </c>
      <c r="J11">
        <f>+MONTH(victoria_1[[#This Row],[Quarter]])</f>
        <v>4</v>
      </c>
      <c r="K11">
        <f>+_xlfn.XLOOKUP(victoria_1[[#This Row],[Mes]],$O$2:$O$5,$P$2:$P$5,"REVISAR")</f>
        <v>1.7378331537500014</v>
      </c>
      <c r="L11" s="3">
        <f>+victoria_1[[#This Row],[Holiday]]-victoria_1[[#This Row],[Tendencia]]-victoria_1[[#This Row],[Estacionalidad]]</f>
        <v>-12.442816093750009</v>
      </c>
    </row>
    <row r="12" spans="1:16" x14ac:dyDescent="0.45">
      <c r="A12" s="2">
        <v>36708</v>
      </c>
      <c r="B12" s="3" t="s">
        <v>5</v>
      </c>
      <c r="C12" s="3" t="s">
        <v>6</v>
      </c>
      <c r="D12">
        <v>12.588227399999999</v>
      </c>
      <c r="E12">
        <v>60.044255300000003</v>
      </c>
      <c r="F12">
        <v>3.70729</v>
      </c>
      <c r="G12">
        <v>42.731528599999997</v>
      </c>
      <c r="H12">
        <f t="shared" si="0"/>
        <v>108.41600311333335</v>
      </c>
      <c r="I12">
        <f>+victoria_1[[#This Row],[Holiday]]-victoria_1[[#This Row],[Tendencia]]</f>
        <v>-48.371747813333343</v>
      </c>
      <c r="J12">
        <f>+MONTH(victoria_1[[#This Row],[Quarter]])</f>
        <v>7</v>
      </c>
      <c r="K12">
        <f>+_xlfn.XLOOKUP(victoria_1[[#This Row],[Mes]],$O$2:$O$5,$P$2:$P$5,"REVISAR")</f>
        <v>-46.204766940416661</v>
      </c>
      <c r="L12" s="3">
        <f>+victoria_1[[#This Row],[Holiday]]-victoria_1[[#This Row],[Tendencia]]-victoria_1[[#This Row],[Estacionalidad]]</f>
        <v>-2.1669808729166817</v>
      </c>
    </row>
    <row r="13" spans="1:16" x14ac:dyDescent="0.45">
      <c r="A13" s="2">
        <v>36800</v>
      </c>
      <c r="B13" s="3" t="s">
        <v>5</v>
      </c>
      <c r="C13" s="3" t="s">
        <v>6</v>
      </c>
      <c r="D13">
        <v>9.2582932000000007</v>
      </c>
      <c r="E13">
        <v>108.21609309999999</v>
      </c>
      <c r="F13">
        <v>4.4375090000000004</v>
      </c>
      <c r="G13">
        <v>44.525215000000003</v>
      </c>
      <c r="H13">
        <f t="shared" si="0"/>
        <v>107.58006677999998</v>
      </c>
      <c r="I13">
        <f>+victoria_1[[#This Row],[Holiday]]-victoria_1[[#This Row],[Tendencia]]</f>
        <v>0.63602632000001336</v>
      </c>
      <c r="J13">
        <f>+MONTH(victoria_1[[#This Row],[Quarter]])</f>
        <v>10</v>
      </c>
      <c r="K13">
        <f>+_xlfn.XLOOKUP(victoria_1[[#This Row],[Mes]],$O$2:$O$5,$P$2:$P$5,"REVISAR")</f>
        <v>-13.499095573333333</v>
      </c>
      <c r="L13" s="3">
        <f>+victoria_1[[#This Row],[Holiday]]-victoria_1[[#This Row],[Tendencia]]-victoria_1[[#This Row],[Estacionalidad]]</f>
        <v>14.135121893333347</v>
      </c>
    </row>
    <row r="14" spans="1:16" x14ac:dyDescent="0.45">
      <c r="A14" s="2">
        <v>36892</v>
      </c>
      <c r="B14" s="3" t="s">
        <v>5</v>
      </c>
      <c r="C14" s="3" t="s">
        <v>6</v>
      </c>
      <c r="D14">
        <v>7.1741361000000001</v>
      </c>
      <c r="E14">
        <v>175.5322185</v>
      </c>
      <c r="F14">
        <v>4.3328775999999998</v>
      </c>
      <c r="G14">
        <v>61.575777700000003</v>
      </c>
      <c r="H14">
        <f t="shared" si="0"/>
        <v>106.69246010666667</v>
      </c>
      <c r="I14">
        <f>+victoria_1[[#This Row],[Holiday]]-victoria_1[[#This Row],[Tendencia]]</f>
        <v>68.839758393333327</v>
      </c>
      <c r="J14">
        <f>+MONTH(victoria_1[[#This Row],[Quarter]])</f>
        <v>1</v>
      </c>
      <c r="K14">
        <f>+_xlfn.XLOOKUP(victoria_1[[#This Row],[Mes]],$O$2:$O$5,$P$2:$P$5,"REVISAR")</f>
        <v>58.782556006274511</v>
      </c>
      <c r="L14" s="3">
        <f>+victoria_1[[#This Row],[Holiday]]-victoria_1[[#This Row],[Tendencia]]-victoria_1[[#This Row],[Estacionalidad]]</f>
        <v>10.057202387058815</v>
      </c>
    </row>
    <row r="15" spans="1:16" x14ac:dyDescent="0.45">
      <c r="A15" s="2">
        <v>36982</v>
      </c>
      <c r="B15" s="3" t="s">
        <v>5</v>
      </c>
      <c r="C15" s="3" t="s">
        <v>6</v>
      </c>
      <c r="D15">
        <v>15.6960386</v>
      </c>
      <c r="E15">
        <v>119.6513084</v>
      </c>
      <c r="F15">
        <v>0</v>
      </c>
      <c r="G15">
        <v>33.8876755</v>
      </c>
      <c r="H15">
        <f t="shared" si="0"/>
        <v>111.01762465999998</v>
      </c>
      <c r="I15">
        <f>+victoria_1[[#This Row],[Holiday]]-victoria_1[[#This Row],[Tendencia]]</f>
        <v>8.6336837400000235</v>
      </c>
      <c r="J15">
        <f>+MONTH(victoria_1[[#This Row],[Quarter]])</f>
        <v>4</v>
      </c>
      <c r="K15">
        <f>+_xlfn.XLOOKUP(victoria_1[[#This Row],[Mes]],$O$2:$O$5,$P$2:$P$5,"REVISAR")</f>
        <v>1.7378331537500014</v>
      </c>
      <c r="L15" s="3">
        <f>+victoria_1[[#This Row],[Holiday]]-victoria_1[[#This Row],[Tendencia]]-victoria_1[[#This Row],[Estacionalidad]]</f>
        <v>6.8958505862500221</v>
      </c>
    </row>
    <row r="16" spans="1:16" x14ac:dyDescent="0.45">
      <c r="A16" s="2">
        <v>37073</v>
      </c>
      <c r="B16" s="3" t="s">
        <v>5</v>
      </c>
      <c r="C16" s="3" t="s">
        <v>6</v>
      </c>
      <c r="D16">
        <v>40.6808245</v>
      </c>
      <c r="E16">
        <v>52.5277855</v>
      </c>
      <c r="F16">
        <v>0</v>
      </c>
      <c r="G16">
        <v>34.132047800000002</v>
      </c>
      <c r="H16">
        <f t="shared" si="0"/>
        <v>114.62949122000001</v>
      </c>
      <c r="I16">
        <f>+victoria_1[[#This Row],[Holiday]]-victoria_1[[#This Row],[Tendencia]]</f>
        <v>-62.101705720000005</v>
      </c>
      <c r="J16">
        <f>+MONTH(victoria_1[[#This Row],[Quarter]])</f>
        <v>7</v>
      </c>
      <c r="K16">
        <f>+_xlfn.XLOOKUP(victoria_1[[#This Row],[Mes]],$O$2:$O$5,$P$2:$P$5,"REVISAR")</f>
        <v>-46.204766940416661</v>
      </c>
      <c r="L16" s="3">
        <f>+victoria_1[[#This Row],[Holiday]]-victoria_1[[#This Row],[Tendencia]]-victoria_1[[#This Row],[Estacionalidad]]</f>
        <v>-15.896938779583344</v>
      </c>
    </row>
    <row r="17" spans="1:12" x14ac:dyDescent="0.45">
      <c r="A17" s="2">
        <v>37165</v>
      </c>
      <c r="B17" s="3" t="s">
        <v>5</v>
      </c>
      <c r="C17" s="3" t="s">
        <v>6</v>
      </c>
      <c r="D17">
        <v>12.0845217</v>
      </c>
      <c r="E17">
        <v>101.0579101</v>
      </c>
      <c r="F17">
        <v>3.4323727000000002</v>
      </c>
      <c r="G17">
        <v>24.984565799999999</v>
      </c>
      <c r="H17">
        <f t="shared" si="0"/>
        <v>113.16899554000001</v>
      </c>
      <c r="I17">
        <f>+victoria_1[[#This Row],[Holiday]]-victoria_1[[#This Row],[Tendencia]]</f>
        <v>-12.111085440000011</v>
      </c>
      <c r="J17">
        <f>+MONTH(victoria_1[[#This Row],[Quarter]])</f>
        <v>10</v>
      </c>
      <c r="K17">
        <f>+_xlfn.XLOOKUP(victoria_1[[#This Row],[Mes]],$O$2:$O$5,$P$2:$P$5,"REVISAR")</f>
        <v>-13.499095573333333</v>
      </c>
      <c r="L17" s="3">
        <f>+victoria_1[[#This Row],[Holiday]]-victoria_1[[#This Row],[Tendencia]]-victoria_1[[#This Row],[Estacionalidad]]</f>
        <v>1.3880101333333226</v>
      </c>
    </row>
    <row r="18" spans="1:12" x14ac:dyDescent="0.45">
      <c r="A18" s="2">
        <v>37257</v>
      </c>
      <c r="B18" s="3" t="s">
        <v>5</v>
      </c>
      <c r="C18" s="3" t="s">
        <v>6</v>
      </c>
      <c r="D18">
        <v>8.3324119999999997</v>
      </c>
      <c r="E18">
        <v>179.09641099999999</v>
      </c>
      <c r="F18">
        <v>6.1113622999999997</v>
      </c>
      <c r="G18">
        <v>43.772466799999997</v>
      </c>
      <c r="H18">
        <f t="shared" si="0"/>
        <v>106.03215357333332</v>
      </c>
      <c r="I18">
        <f>+victoria_1[[#This Row],[Holiday]]-victoria_1[[#This Row],[Tendencia]]</f>
        <v>73.064257426666671</v>
      </c>
      <c r="J18">
        <f>+MONTH(victoria_1[[#This Row],[Quarter]])</f>
        <v>1</v>
      </c>
      <c r="K18">
        <f>+_xlfn.XLOOKUP(victoria_1[[#This Row],[Mes]],$O$2:$O$5,$P$2:$P$5,"REVISAR")</f>
        <v>58.782556006274511</v>
      </c>
      <c r="L18" s="3">
        <f>+victoria_1[[#This Row],[Holiday]]-victoria_1[[#This Row],[Tendencia]]-victoria_1[[#This Row],[Estacionalidad]]</f>
        <v>14.28170142039216</v>
      </c>
    </row>
    <row r="19" spans="1:12" x14ac:dyDescent="0.45">
      <c r="A19" s="2">
        <v>37347</v>
      </c>
      <c r="B19" s="3" t="s">
        <v>5</v>
      </c>
      <c r="C19" s="3" t="s">
        <v>6</v>
      </c>
      <c r="D19">
        <v>16.706137699999999</v>
      </c>
      <c r="E19">
        <v>106.83124789999999</v>
      </c>
      <c r="F19">
        <v>0</v>
      </c>
      <c r="G19">
        <v>30.462278999999999</v>
      </c>
      <c r="H19">
        <f t="shared" si="0"/>
        <v>112.96955070666667</v>
      </c>
      <c r="I19">
        <f>+victoria_1[[#This Row],[Holiday]]-victoria_1[[#This Row],[Tendencia]]</f>
        <v>-6.1383028066666725</v>
      </c>
      <c r="J19">
        <f>+MONTH(victoria_1[[#This Row],[Quarter]])</f>
        <v>4</v>
      </c>
      <c r="K19">
        <f>+_xlfn.XLOOKUP(victoria_1[[#This Row],[Mes]],$O$2:$O$5,$P$2:$P$5,"REVISAR")</f>
        <v>1.7378331537500014</v>
      </c>
      <c r="L19" s="3">
        <f>+victoria_1[[#This Row],[Holiday]]-victoria_1[[#This Row],[Tendencia]]-victoria_1[[#This Row],[Estacionalidad]]</f>
        <v>-7.8761359604166739</v>
      </c>
    </row>
    <row r="20" spans="1:12" x14ac:dyDescent="0.45">
      <c r="A20" s="2">
        <v>37438</v>
      </c>
      <c r="B20" s="3" t="s">
        <v>5</v>
      </c>
      <c r="C20" s="3" t="s">
        <v>6</v>
      </c>
      <c r="D20">
        <v>1.8933202</v>
      </c>
      <c r="E20">
        <v>67.3406971</v>
      </c>
      <c r="F20">
        <v>3.7440958000000002</v>
      </c>
      <c r="G20">
        <v>27.042518900000001</v>
      </c>
      <c r="H20">
        <f t="shared" si="0"/>
        <v>117.62315144</v>
      </c>
      <c r="I20">
        <f>+victoria_1[[#This Row],[Holiday]]-victoria_1[[#This Row],[Tendencia]]</f>
        <v>-50.282454340000001</v>
      </c>
      <c r="J20">
        <f>+MONTH(victoria_1[[#This Row],[Quarter]])</f>
        <v>7</v>
      </c>
      <c r="K20">
        <f>+_xlfn.XLOOKUP(victoria_1[[#This Row],[Mes]],$O$2:$O$5,$P$2:$P$5,"REVISAR")</f>
        <v>-46.204766940416661</v>
      </c>
      <c r="L20" s="3">
        <f>+victoria_1[[#This Row],[Holiday]]-victoria_1[[#This Row],[Tendencia]]-victoria_1[[#This Row],[Estacionalidad]]</f>
        <v>-4.0776873995833398</v>
      </c>
    </row>
    <row r="21" spans="1:12" x14ac:dyDescent="0.45">
      <c r="A21" s="2">
        <v>37530</v>
      </c>
      <c r="B21" s="3" t="s">
        <v>5</v>
      </c>
      <c r="C21" s="3" t="s">
        <v>6</v>
      </c>
      <c r="D21">
        <v>9.9980651999999992</v>
      </c>
      <c r="E21">
        <v>104.9337226</v>
      </c>
      <c r="F21">
        <v>0</v>
      </c>
      <c r="G21">
        <v>54.801910499999998</v>
      </c>
      <c r="H21">
        <f t="shared" si="0"/>
        <v>114.05027608000002</v>
      </c>
      <c r="I21">
        <f>+victoria_1[[#This Row],[Holiday]]-victoria_1[[#This Row],[Tendencia]]</f>
        <v>-9.1165534800000216</v>
      </c>
      <c r="J21">
        <f>+MONTH(victoria_1[[#This Row],[Quarter]])</f>
        <v>10</v>
      </c>
      <c r="K21">
        <f>+_xlfn.XLOOKUP(victoria_1[[#This Row],[Mes]],$O$2:$O$5,$P$2:$P$5,"REVISAR")</f>
        <v>-13.499095573333333</v>
      </c>
      <c r="L21" s="3">
        <f>+victoria_1[[#This Row],[Holiday]]-victoria_1[[#This Row],[Tendencia]]-victoria_1[[#This Row],[Estacionalidad]]</f>
        <v>4.3825420933333117</v>
      </c>
    </row>
    <row r="22" spans="1:12" x14ac:dyDescent="0.45">
      <c r="A22" s="2">
        <v>37622</v>
      </c>
      <c r="B22" s="3" t="s">
        <v>5</v>
      </c>
      <c r="C22" s="3" t="s">
        <v>6</v>
      </c>
      <c r="D22">
        <v>11.296559999999999</v>
      </c>
      <c r="E22">
        <v>155.4853263</v>
      </c>
      <c r="F22">
        <v>6.0642299</v>
      </c>
      <c r="G22">
        <v>50.027249500000003</v>
      </c>
      <c r="H22">
        <f t="shared" si="0"/>
        <v>108.3373326</v>
      </c>
      <c r="I22">
        <f>+victoria_1[[#This Row],[Holiday]]-victoria_1[[#This Row],[Tendencia]]</f>
        <v>47.147993700000001</v>
      </c>
      <c r="J22">
        <f>+MONTH(victoria_1[[#This Row],[Quarter]])</f>
        <v>1</v>
      </c>
      <c r="K22">
        <f>+_xlfn.XLOOKUP(victoria_1[[#This Row],[Mes]],$O$2:$O$5,$P$2:$P$5,"REVISAR")</f>
        <v>58.782556006274511</v>
      </c>
      <c r="L22" s="3">
        <f>+victoria_1[[#This Row],[Holiday]]-victoria_1[[#This Row],[Tendencia]]-victoria_1[[#This Row],[Estacionalidad]]</f>
        <v>-11.63456230627451</v>
      </c>
    </row>
    <row r="23" spans="1:12" x14ac:dyDescent="0.45">
      <c r="A23" s="2">
        <v>37712</v>
      </c>
      <c r="B23" s="3" t="s">
        <v>5</v>
      </c>
      <c r="C23" s="3" t="s">
        <v>6</v>
      </c>
      <c r="D23">
        <v>7.7029870000000003</v>
      </c>
      <c r="E23">
        <v>117.9849031</v>
      </c>
      <c r="F23">
        <v>0</v>
      </c>
      <c r="G23">
        <v>64.730184899999998</v>
      </c>
      <c r="H23">
        <f t="shared" si="0"/>
        <v>109.74184244</v>
      </c>
      <c r="I23">
        <f>+victoria_1[[#This Row],[Holiday]]-victoria_1[[#This Row],[Tendencia]]</f>
        <v>8.2430606599999976</v>
      </c>
      <c r="J23">
        <f>+MONTH(victoria_1[[#This Row],[Quarter]])</f>
        <v>4</v>
      </c>
      <c r="K23">
        <f>+_xlfn.XLOOKUP(victoria_1[[#This Row],[Mes]],$O$2:$O$5,$P$2:$P$5,"REVISAR")</f>
        <v>1.7378331537500014</v>
      </c>
      <c r="L23" s="3">
        <f>+victoria_1[[#This Row],[Holiday]]-victoria_1[[#This Row],[Tendencia]]-victoria_1[[#This Row],[Estacionalidad]]</f>
        <v>6.5052275062499962</v>
      </c>
    </row>
    <row r="24" spans="1:12" x14ac:dyDescent="0.45">
      <c r="A24" s="2">
        <v>37803</v>
      </c>
      <c r="B24" s="3" t="s">
        <v>5</v>
      </c>
      <c r="C24" s="3" t="s">
        <v>6</v>
      </c>
      <c r="D24">
        <v>4.2786024999999999</v>
      </c>
      <c r="E24">
        <v>81.772474799999998</v>
      </c>
      <c r="F24">
        <v>0</v>
      </c>
      <c r="G24">
        <v>26.7027456</v>
      </c>
      <c r="H24">
        <f t="shared" si="0"/>
        <v>111.34583002666666</v>
      </c>
      <c r="I24">
        <f>+victoria_1[[#This Row],[Holiday]]-victoria_1[[#This Row],[Tendencia]]</f>
        <v>-29.573355226666663</v>
      </c>
      <c r="J24">
        <f>+MONTH(victoria_1[[#This Row],[Quarter]])</f>
        <v>7</v>
      </c>
      <c r="K24">
        <f>+_xlfn.XLOOKUP(victoria_1[[#This Row],[Mes]],$O$2:$O$5,$P$2:$P$5,"REVISAR")</f>
        <v>-46.204766940416661</v>
      </c>
      <c r="L24" s="3">
        <f>+victoria_1[[#This Row],[Holiday]]-victoria_1[[#This Row],[Tendencia]]-victoria_1[[#This Row],[Estacionalidad]]</f>
        <v>16.631411713749998</v>
      </c>
    </row>
    <row r="25" spans="1:12" x14ac:dyDescent="0.45">
      <c r="A25" s="2">
        <v>37895</v>
      </c>
      <c r="B25" s="3" t="s">
        <v>5</v>
      </c>
      <c r="C25" s="3" t="s">
        <v>6</v>
      </c>
      <c r="D25">
        <v>20.884770799999998</v>
      </c>
      <c r="E25">
        <v>62.719938200000001</v>
      </c>
      <c r="F25">
        <v>4.1289682000000001</v>
      </c>
      <c r="G25">
        <v>46.408828900000003</v>
      </c>
      <c r="H25">
        <f t="shared" si="0"/>
        <v>109.53668739333332</v>
      </c>
      <c r="I25">
        <f>+victoria_1[[#This Row],[Holiday]]-victoria_1[[#This Row],[Tendencia]]</f>
        <v>-46.816749193333322</v>
      </c>
      <c r="J25">
        <f>+MONTH(victoria_1[[#This Row],[Quarter]])</f>
        <v>10</v>
      </c>
      <c r="K25">
        <f>+_xlfn.XLOOKUP(victoria_1[[#This Row],[Mes]],$O$2:$O$5,$P$2:$P$5,"REVISAR")</f>
        <v>-13.499095573333333</v>
      </c>
      <c r="L25" s="3">
        <f>+victoria_1[[#This Row],[Holiday]]-victoria_1[[#This Row],[Tendencia]]-victoria_1[[#This Row],[Estacionalidad]]</f>
        <v>-33.317653619999987</v>
      </c>
    </row>
    <row r="26" spans="1:12" x14ac:dyDescent="0.45">
      <c r="A26" s="2">
        <v>37987</v>
      </c>
      <c r="B26" s="3" t="s">
        <v>5</v>
      </c>
      <c r="C26" s="3" t="s">
        <v>6</v>
      </c>
      <c r="D26">
        <v>13.631072899999999</v>
      </c>
      <c r="E26">
        <v>201.3489687</v>
      </c>
      <c r="F26">
        <v>7.9487711000000001</v>
      </c>
      <c r="G26">
        <v>71.065432099999995</v>
      </c>
      <c r="H26">
        <f t="shared" si="0"/>
        <v>102.28353090666666</v>
      </c>
      <c r="I26">
        <f>+victoria_1[[#This Row],[Holiday]]-victoria_1[[#This Row],[Tendencia]]</f>
        <v>99.065437793333345</v>
      </c>
      <c r="J26">
        <f>+MONTH(victoria_1[[#This Row],[Quarter]])</f>
        <v>1</v>
      </c>
      <c r="K26">
        <f>+_xlfn.XLOOKUP(victoria_1[[#This Row],[Mes]],$O$2:$O$5,$P$2:$P$5,"REVISAR")</f>
        <v>58.782556006274511</v>
      </c>
      <c r="L26" s="3">
        <f>+victoria_1[[#This Row],[Holiday]]-victoria_1[[#This Row],[Tendencia]]-victoria_1[[#This Row],[Estacionalidad]]</f>
        <v>40.282881787058834</v>
      </c>
    </row>
    <row r="27" spans="1:12" x14ac:dyDescent="0.45">
      <c r="A27" s="2">
        <v>38078</v>
      </c>
      <c r="B27" s="3" t="s">
        <v>5</v>
      </c>
      <c r="C27" s="3" t="s">
        <v>6</v>
      </c>
      <c r="D27">
        <v>20.945671999999998</v>
      </c>
      <c r="E27">
        <v>129.84826630000001</v>
      </c>
      <c r="F27">
        <v>3.6207115000000001</v>
      </c>
      <c r="G27">
        <v>22.406641499999999</v>
      </c>
      <c r="H27">
        <f t="shared" si="0"/>
        <v>104.28584417999998</v>
      </c>
      <c r="I27">
        <f>+victoria_1[[#This Row],[Holiday]]-victoria_1[[#This Row],[Tendencia]]</f>
        <v>25.562422120000022</v>
      </c>
      <c r="J27">
        <f>+MONTH(victoria_1[[#This Row],[Quarter]])</f>
        <v>4</v>
      </c>
      <c r="K27">
        <f>+_xlfn.XLOOKUP(victoria_1[[#This Row],[Mes]],$O$2:$O$5,$P$2:$P$5,"REVISAR")</f>
        <v>1.7378331537500014</v>
      </c>
      <c r="L27" s="3">
        <f>+victoria_1[[#This Row],[Holiday]]-victoria_1[[#This Row],[Tendencia]]-victoria_1[[#This Row],[Estacionalidad]]</f>
        <v>23.824588966250019</v>
      </c>
    </row>
    <row r="28" spans="1:12" x14ac:dyDescent="0.45">
      <c r="A28" s="2">
        <v>38169</v>
      </c>
      <c r="B28" s="3" t="s">
        <v>5</v>
      </c>
      <c r="C28" s="3" t="s">
        <v>6</v>
      </c>
      <c r="D28">
        <v>37.722185899999999</v>
      </c>
      <c r="E28">
        <v>54.622962700000002</v>
      </c>
      <c r="F28">
        <v>1.3140944999999999</v>
      </c>
      <c r="G28">
        <v>16.2298312</v>
      </c>
      <c r="H28">
        <f t="shared" si="0"/>
        <v>106.24998470666668</v>
      </c>
      <c r="I28">
        <f>+victoria_1[[#This Row],[Holiday]]-victoria_1[[#This Row],[Tendencia]]</f>
        <v>-51.627022006666678</v>
      </c>
      <c r="J28">
        <f>+MONTH(victoria_1[[#This Row],[Quarter]])</f>
        <v>7</v>
      </c>
      <c r="K28">
        <f>+_xlfn.XLOOKUP(victoria_1[[#This Row],[Mes]],$O$2:$O$5,$P$2:$P$5,"REVISAR")</f>
        <v>-46.204766940416661</v>
      </c>
      <c r="L28" s="3">
        <f>+victoria_1[[#This Row],[Holiday]]-victoria_1[[#This Row],[Tendencia]]-victoria_1[[#This Row],[Estacionalidad]]</f>
        <v>-5.4222550662500169</v>
      </c>
    </row>
    <row r="29" spans="1:12" x14ac:dyDescent="0.45">
      <c r="A29" s="2">
        <v>38261</v>
      </c>
      <c r="B29" s="3" t="s">
        <v>5</v>
      </c>
      <c r="C29" s="3" t="s">
        <v>6</v>
      </c>
      <c r="D29">
        <v>9.7190778000000009</v>
      </c>
      <c r="E29">
        <v>89.838066299999994</v>
      </c>
      <c r="F29">
        <v>0</v>
      </c>
      <c r="G29">
        <v>39.234585199999998</v>
      </c>
      <c r="H29">
        <f t="shared" si="0"/>
        <v>104.02534613333333</v>
      </c>
      <c r="I29">
        <f>+victoria_1[[#This Row],[Holiday]]-victoria_1[[#This Row],[Tendencia]]</f>
        <v>-14.187279833333335</v>
      </c>
      <c r="J29">
        <f>+MONTH(victoria_1[[#This Row],[Quarter]])</f>
        <v>10</v>
      </c>
      <c r="K29">
        <f>+_xlfn.XLOOKUP(victoria_1[[#This Row],[Mes]],$O$2:$O$5,$P$2:$P$5,"REVISAR")</f>
        <v>-13.499095573333333</v>
      </c>
      <c r="L29" s="3">
        <f>+victoria_1[[#This Row],[Holiday]]-victoria_1[[#This Row],[Tendencia]]-victoria_1[[#This Row],[Estacionalidad]]</f>
        <v>-0.68818426000000166</v>
      </c>
    </row>
    <row r="30" spans="1:12" x14ac:dyDescent="0.45">
      <c r="A30" s="2">
        <v>38353</v>
      </c>
      <c r="B30" s="3" t="s">
        <v>5</v>
      </c>
      <c r="C30" s="3" t="s">
        <v>6</v>
      </c>
      <c r="D30">
        <v>0</v>
      </c>
      <c r="E30">
        <v>140.71895599999999</v>
      </c>
      <c r="F30">
        <v>0</v>
      </c>
      <c r="G30">
        <v>42.677979299999997</v>
      </c>
      <c r="H30">
        <f t="shared" si="0"/>
        <v>98.044671646666671</v>
      </c>
      <c r="I30">
        <f>+victoria_1[[#This Row],[Holiday]]-victoria_1[[#This Row],[Tendencia]]</f>
        <v>42.67428435333332</v>
      </c>
      <c r="J30">
        <f>+MONTH(victoria_1[[#This Row],[Quarter]])</f>
        <v>1</v>
      </c>
      <c r="K30">
        <f>+_xlfn.XLOOKUP(victoria_1[[#This Row],[Mes]],$O$2:$O$5,$P$2:$P$5,"REVISAR")</f>
        <v>58.782556006274511</v>
      </c>
      <c r="L30" s="3">
        <f>+victoria_1[[#This Row],[Holiday]]-victoria_1[[#This Row],[Tendencia]]-victoria_1[[#This Row],[Estacionalidad]]</f>
        <v>-16.108271652941191</v>
      </c>
    </row>
    <row r="31" spans="1:12" x14ac:dyDescent="0.45">
      <c r="A31" s="2">
        <v>38443</v>
      </c>
      <c r="B31" s="3" t="s">
        <v>5</v>
      </c>
      <c r="C31" s="3" t="s">
        <v>6</v>
      </c>
      <c r="D31">
        <v>23.080401899999998</v>
      </c>
      <c r="E31">
        <v>76.587599299999994</v>
      </c>
      <c r="F31">
        <v>5.3188744999999997</v>
      </c>
      <c r="G31">
        <v>18.7613789</v>
      </c>
      <c r="H31">
        <f t="shared" si="0"/>
        <v>100.43795465999999</v>
      </c>
      <c r="I31">
        <f>+victoria_1[[#This Row],[Holiday]]-victoria_1[[#This Row],[Tendencia]]</f>
        <v>-23.850355359999995</v>
      </c>
      <c r="J31">
        <f>+MONTH(victoria_1[[#This Row],[Quarter]])</f>
        <v>4</v>
      </c>
      <c r="K31">
        <f>+_xlfn.XLOOKUP(victoria_1[[#This Row],[Mes]],$O$2:$O$5,$P$2:$P$5,"REVISAR")</f>
        <v>1.7378331537500014</v>
      </c>
      <c r="L31" s="3">
        <f>+victoria_1[[#This Row],[Holiday]]-victoria_1[[#This Row],[Tendencia]]-victoria_1[[#This Row],[Estacionalidad]]</f>
        <v>-25.588188513749998</v>
      </c>
    </row>
    <row r="32" spans="1:12" x14ac:dyDescent="0.45">
      <c r="A32" s="2">
        <v>38534</v>
      </c>
      <c r="B32" s="3" t="s">
        <v>5</v>
      </c>
      <c r="C32" s="3" t="s">
        <v>6</v>
      </c>
      <c r="D32">
        <v>3.8287794000000002</v>
      </c>
      <c r="E32">
        <v>73.920770599999997</v>
      </c>
      <c r="F32">
        <v>7.6446769000000003</v>
      </c>
      <c r="G32">
        <v>36.711531700000002</v>
      </c>
      <c r="H32">
        <f t="shared" si="0"/>
        <v>104.74646039999998</v>
      </c>
      <c r="I32">
        <f>+victoria_1[[#This Row],[Holiday]]-victoria_1[[#This Row],[Tendencia]]</f>
        <v>-30.825689799999978</v>
      </c>
      <c r="J32">
        <f>+MONTH(victoria_1[[#This Row],[Quarter]])</f>
        <v>7</v>
      </c>
      <c r="K32">
        <f>+_xlfn.XLOOKUP(victoria_1[[#This Row],[Mes]],$O$2:$O$5,$P$2:$P$5,"REVISAR")</f>
        <v>-46.204766940416661</v>
      </c>
      <c r="L32" s="3">
        <f>+victoria_1[[#This Row],[Holiday]]-victoria_1[[#This Row],[Tendencia]]-victoria_1[[#This Row],[Estacionalidad]]</f>
        <v>15.379077140416683</v>
      </c>
    </row>
    <row r="33" spans="1:12" x14ac:dyDescent="0.45">
      <c r="A33" s="2">
        <v>38626</v>
      </c>
      <c r="B33" s="3" t="s">
        <v>5</v>
      </c>
      <c r="C33" s="3" t="s">
        <v>6</v>
      </c>
      <c r="D33">
        <v>13.8273268</v>
      </c>
      <c r="E33">
        <v>70.299063700000005</v>
      </c>
      <c r="F33">
        <v>6.0092929000000002</v>
      </c>
      <c r="G33">
        <v>29.642801899999998</v>
      </c>
      <c r="H33">
        <f t="shared" si="0"/>
        <v>103.51695763999997</v>
      </c>
      <c r="I33">
        <f>+victoria_1[[#This Row],[Holiday]]-victoria_1[[#This Row],[Tendencia]]</f>
        <v>-33.217893939999968</v>
      </c>
      <c r="J33">
        <f>+MONTH(victoria_1[[#This Row],[Quarter]])</f>
        <v>10</v>
      </c>
      <c r="K33">
        <f>+_xlfn.XLOOKUP(victoria_1[[#This Row],[Mes]],$O$2:$O$5,$P$2:$P$5,"REVISAR")</f>
        <v>-13.499095573333333</v>
      </c>
      <c r="L33" s="3">
        <f>+victoria_1[[#This Row],[Holiday]]-victoria_1[[#This Row],[Tendencia]]-victoria_1[[#This Row],[Estacionalidad]]</f>
        <v>-19.718798366666633</v>
      </c>
    </row>
    <row r="34" spans="1:12" x14ac:dyDescent="0.45">
      <c r="A34" s="2">
        <v>38718</v>
      </c>
      <c r="B34" s="3" t="s">
        <v>5</v>
      </c>
      <c r="C34" s="3" t="s">
        <v>6</v>
      </c>
      <c r="D34">
        <v>3.6235240000000002</v>
      </c>
      <c r="E34">
        <v>136.86594700000001</v>
      </c>
      <c r="F34">
        <v>9.6369989999999994</v>
      </c>
      <c r="G34">
        <v>41.693843000000001</v>
      </c>
      <c r="H34">
        <f t="shared" si="0"/>
        <v>93.924319419999989</v>
      </c>
      <c r="I34">
        <f>+victoria_1[[#This Row],[Holiday]]-victoria_1[[#This Row],[Tendencia]]</f>
        <v>42.941627580000016</v>
      </c>
      <c r="J34">
        <f>+MONTH(victoria_1[[#This Row],[Quarter]])</f>
        <v>1</v>
      </c>
      <c r="K34">
        <f>+_xlfn.XLOOKUP(victoria_1[[#This Row],[Mes]],$O$2:$O$5,$P$2:$P$5,"REVISAR")</f>
        <v>58.782556006274511</v>
      </c>
      <c r="L34" s="3">
        <f>+victoria_1[[#This Row],[Holiday]]-victoria_1[[#This Row],[Tendencia]]-victoria_1[[#This Row],[Estacionalidad]]</f>
        <v>-15.840928426274495</v>
      </c>
    </row>
    <row r="35" spans="1:12" x14ac:dyDescent="0.45">
      <c r="A35" s="2">
        <v>38808</v>
      </c>
      <c r="B35" s="3" t="s">
        <v>5</v>
      </c>
      <c r="C35" s="3" t="s">
        <v>6</v>
      </c>
      <c r="D35">
        <v>13.167806000000001</v>
      </c>
      <c r="E35">
        <v>96.802805000000006</v>
      </c>
      <c r="F35">
        <v>6.8223719999999997</v>
      </c>
      <c r="G35">
        <v>31.729558000000001</v>
      </c>
      <c r="H35">
        <f t="shared" si="0"/>
        <v>97.529602559999987</v>
      </c>
      <c r="I35">
        <f>+victoria_1[[#This Row],[Holiday]]-victoria_1[[#This Row],[Tendencia]]</f>
        <v>-0.72679755999998008</v>
      </c>
      <c r="J35">
        <f>+MONTH(victoria_1[[#This Row],[Quarter]])</f>
        <v>4</v>
      </c>
      <c r="K35">
        <f>+_xlfn.XLOOKUP(victoria_1[[#This Row],[Mes]],$O$2:$O$5,$P$2:$P$5,"REVISAR")</f>
        <v>1.7378331537500014</v>
      </c>
      <c r="L35" s="3">
        <f>+victoria_1[[#This Row],[Holiday]]-victoria_1[[#This Row],[Tendencia]]-victoria_1[[#This Row],[Estacionalidad]]</f>
        <v>-2.4646307137499814</v>
      </c>
    </row>
    <row r="36" spans="1:12" x14ac:dyDescent="0.45">
      <c r="A36" s="2">
        <v>38899</v>
      </c>
      <c r="B36" s="3" t="s">
        <v>5</v>
      </c>
      <c r="C36" s="3" t="s">
        <v>6</v>
      </c>
      <c r="D36">
        <v>20.079986999999999</v>
      </c>
      <c r="E36">
        <v>71.564143999999999</v>
      </c>
      <c r="F36">
        <v>0</v>
      </c>
      <c r="G36">
        <v>21.995858999999999</v>
      </c>
      <c r="H36">
        <f t="shared" si="0"/>
        <v>100.20081942666664</v>
      </c>
      <c r="I36">
        <f>+victoria_1[[#This Row],[Holiday]]-victoria_1[[#This Row],[Tendencia]]</f>
        <v>-28.636675426666642</v>
      </c>
      <c r="J36">
        <f>+MONTH(victoria_1[[#This Row],[Quarter]])</f>
        <v>7</v>
      </c>
      <c r="K36">
        <f>+_xlfn.XLOOKUP(victoria_1[[#This Row],[Mes]],$O$2:$O$5,$P$2:$P$5,"REVISAR")</f>
        <v>-46.204766940416661</v>
      </c>
      <c r="L36" s="3">
        <f>+victoria_1[[#This Row],[Holiday]]-victoria_1[[#This Row],[Tendencia]]-victoria_1[[#This Row],[Estacionalidad]]</f>
        <v>17.568091513750019</v>
      </c>
    </row>
    <row r="37" spans="1:12" x14ac:dyDescent="0.45">
      <c r="A37" s="2">
        <v>38991</v>
      </c>
      <c r="B37" s="3" t="s">
        <v>5</v>
      </c>
      <c r="C37" s="3" t="s">
        <v>6</v>
      </c>
      <c r="D37">
        <v>17.615024999999999</v>
      </c>
      <c r="E37">
        <v>65.775209000000004</v>
      </c>
      <c r="F37">
        <v>6.2170319999999997</v>
      </c>
      <c r="G37">
        <v>17.928923999999999</v>
      </c>
      <c r="H37">
        <f t="shared" si="0"/>
        <v>98.716423419999984</v>
      </c>
      <c r="I37">
        <f>+victoria_1[[#This Row],[Holiday]]-victoria_1[[#This Row],[Tendencia]]</f>
        <v>-32.94121441999998</v>
      </c>
      <c r="J37">
        <f>+MONTH(victoria_1[[#This Row],[Quarter]])</f>
        <v>10</v>
      </c>
      <c r="K37">
        <f>+_xlfn.XLOOKUP(victoria_1[[#This Row],[Mes]],$O$2:$O$5,$P$2:$P$5,"REVISAR")</f>
        <v>-13.499095573333333</v>
      </c>
      <c r="L37" s="3">
        <f>+victoria_1[[#This Row],[Holiday]]-victoria_1[[#This Row],[Tendencia]]-victoria_1[[#This Row],[Estacionalidad]]</f>
        <v>-19.442118846666645</v>
      </c>
    </row>
    <row r="38" spans="1:12" x14ac:dyDescent="0.45">
      <c r="A38" s="2">
        <v>39083</v>
      </c>
      <c r="B38" s="3" t="s">
        <v>5</v>
      </c>
      <c r="C38" s="3" t="s">
        <v>6</v>
      </c>
      <c r="D38">
        <v>7.9691749999999999</v>
      </c>
      <c r="E38">
        <v>153.88414829999999</v>
      </c>
      <c r="F38">
        <v>3.4389751999999998</v>
      </c>
      <c r="G38">
        <v>30.630598599999999</v>
      </c>
      <c r="H38">
        <f t="shared" si="0"/>
        <v>95.139915059999993</v>
      </c>
      <c r="I38">
        <f>+victoria_1[[#This Row],[Holiday]]-victoria_1[[#This Row],[Tendencia]]</f>
        <v>58.74423324</v>
      </c>
      <c r="J38">
        <f>+MONTH(victoria_1[[#This Row],[Quarter]])</f>
        <v>1</v>
      </c>
      <c r="K38">
        <f>+_xlfn.XLOOKUP(victoria_1[[#This Row],[Mes]],$O$2:$O$5,$P$2:$P$5,"REVISAR")</f>
        <v>58.782556006274511</v>
      </c>
      <c r="L38" s="3">
        <f>+victoria_1[[#This Row],[Holiday]]-victoria_1[[#This Row],[Tendencia]]-victoria_1[[#This Row],[Estacionalidad]]</f>
        <v>-3.8322766274511366E-2</v>
      </c>
    </row>
    <row r="39" spans="1:12" x14ac:dyDescent="0.45">
      <c r="A39" s="2">
        <v>39173</v>
      </c>
      <c r="B39" s="3" t="s">
        <v>5</v>
      </c>
      <c r="C39" s="3" t="s">
        <v>6</v>
      </c>
      <c r="D39">
        <v>2.5520125</v>
      </c>
      <c r="E39">
        <v>146.4000609</v>
      </c>
      <c r="F39">
        <v>2.1508424000000002</v>
      </c>
      <c r="G39">
        <v>26.826429999999998</v>
      </c>
      <c r="H39">
        <f t="shared" si="0"/>
        <v>98.99445432666667</v>
      </c>
      <c r="I39">
        <f>+victoria_1[[#This Row],[Holiday]]-victoria_1[[#This Row],[Tendencia]]</f>
        <v>47.40560657333333</v>
      </c>
      <c r="J39">
        <f>+MONTH(victoria_1[[#This Row],[Quarter]])</f>
        <v>4</v>
      </c>
      <c r="K39">
        <f>+_xlfn.XLOOKUP(victoria_1[[#This Row],[Mes]],$O$2:$O$5,$P$2:$P$5,"REVISAR")</f>
        <v>1.7378331537500014</v>
      </c>
      <c r="L39" s="3">
        <f>+victoria_1[[#This Row],[Holiday]]-victoria_1[[#This Row],[Tendencia]]-victoria_1[[#This Row],[Estacionalidad]]</f>
        <v>45.667773419583327</v>
      </c>
    </row>
    <row r="40" spans="1:12" x14ac:dyDescent="0.45">
      <c r="A40" s="2">
        <v>39264</v>
      </c>
      <c r="B40" s="3" t="s">
        <v>5</v>
      </c>
      <c r="C40" s="3" t="s">
        <v>6</v>
      </c>
      <c r="D40">
        <v>15.664574099999999</v>
      </c>
      <c r="E40">
        <v>44.277396799999998</v>
      </c>
      <c r="F40">
        <v>1.3713603999999999</v>
      </c>
      <c r="G40">
        <v>19.469618199999999</v>
      </c>
      <c r="H40">
        <f t="shared" si="0"/>
        <v>100.68229862666666</v>
      </c>
      <c r="I40">
        <f>+victoria_1[[#This Row],[Holiday]]-victoria_1[[#This Row],[Tendencia]]</f>
        <v>-56.404901826666666</v>
      </c>
      <c r="J40">
        <f>+MONTH(victoria_1[[#This Row],[Quarter]])</f>
        <v>7</v>
      </c>
      <c r="K40">
        <f>+_xlfn.XLOOKUP(victoria_1[[#This Row],[Mes]],$O$2:$O$5,$P$2:$P$5,"REVISAR")</f>
        <v>-46.204766940416661</v>
      </c>
      <c r="L40" s="3">
        <f>+victoria_1[[#This Row],[Holiday]]-victoria_1[[#This Row],[Tendencia]]-victoria_1[[#This Row],[Estacionalidad]]</f>
        <v>-10.200134886250005</v>
      </c>
    </row>
    <row r="41" spans="1:12" x14ac:dyDescent="0.45">
      <c r="A41" s="2">
        <v>39356</v>
      </c>
      <c r="B41" s="3" t="s">
        <v>5</v>
      </c>
      <c r="C41" s="3" t="s">
        <v>6</v>
      </c>
      <c r="D41">
        <v>11.6664011</v>
      </c>
      <c r="E41">
        <v>57.459395399999998</v>
      </c>
      <c r="F41">
        <v>9.7559100999999995</v>
      </c>
      <c r="G41">
        <v>44.856249200000001</v>
      </c>
      <c r="H41">
        <f t="shared" si="0"/>
        <v>100.21377020666667</v>
      </c>
      <c r="I41">
        <f>+victoria_1[[#This Row],[Holiday]]-victoria_1[[#This Row],[Tendencia]]</f>
        <v>-42.754374806666668</v>
      </c>
      <c r="J41">
        <f>+MONTH(victoria_1[[#This Row],[Quarter]])</f>
        <v>10</v>
      </c>
      <c r="K41">
        <f>+_xlfn.XLOOKUP(victoria_1[[#This Row],[Mes]],$O$2:$O$5,$P$2:$P$5,"REVISAR")</f>
        <v>-13.499095573333333</v>
      </c>
      <c r="L41" s="3">
        <f>+victoria_1[[#This Row],[Holiday]]-victoria_1[[#This Row],[Tendencia]]-victoria_1[[#This Row],[Estacionalidad]]</f>
        <v>-29.255279233333333</v>
      </c>
    </row>
    <row r="42" spans="1:12" x14ac:dyDescent="0.45">
      <c r="A42" s="2">
        <v>39448</v>
      </c>
      <c r="B42" s="3" t="s">
        <v>5</v>
      </c>
      <c r="C42" s="3" t="s">
        <v>6</v>
      </c>
      <c r="D42">
        <v>1.855788</v>
      </c>
      <c r="E42">
        <v>183.92751340000001</v>
      </c>
      <c r="F42">
        <v>2.7609406999999999</v>
      </c>
      <c r="G42">
        <v>37.731839299999997</v>
      </c>
      <c r="H42">
        <f t="shared" si="0"/>
        <v>97.805576540000004</v>
      </c>
      <c r="I42">
        <f>+victoria_1[[#This Row],[Holiday]]-victoria_1[[#This Row],[Tendencia]]</f>
        <v>86.121936860000005</v>
      </c>
      <c r="J42">
        <f>+MONTH(victoria_1[[#This Row],[Quarter]])</f>
        <v>1</v>
      </c>
      <c r="K42">
        <f>+_xlfn.XLOOKUP(victoria_1[[#This Row],[Mes]],$O$2:$O$5,$P$2:$P$5,"REVISAR")</f>
        <v>58.782556006274511</v>
      </c>
      <c r="L42" s="3">
        <f>+victoria_1[[#This Row],[Holiday]]-victoria_1[[#This Row],[Tendencia]]-victoria_1[[#This Row],[Estacionalidad]]</f>
        <v>27.339380853725494</v>
      </c>
    </row>
    <row r="43" spans="1:12" x14ac:dyDescent="0.45">
      <c r="A43" s="2">
        <v>39539</v>
      </c>
      <c r="B43" s="3" t="s">
        <v>5</v>
      </c>
      <c r="C43" s="3" t="s">
        <v>6</v>
      </c>
      <c r="D43">
        <v>3.2157404000000001</v>
      </c>
      <c r="E43">
        <v>94.691215700000001</v>
      </c>
      <c r="F43">
        <v>0</v>
      </c>
      <c r="G43">
        <v>30.2578326</v>
      </c>
      <c r="H43">
        <f t="shared" si="0"/>
        <v>101.06813641333335</v>
      </c>
      <c r="I43">
        <f>+victoria_1[[#This Row],[Holiday]]-victoria_1[[#This Row],[Tendencia]]</f>
        <v>-6.3769207133333481</v>
      </c>
      <c r="J43">
        <f>+MONTH(victoria_1[[#This Row],[Quarter]])</f>
        <v>4</v>
      </c>
      <c r="K43">
        <f>+_xlfn.XLOOKUP(victoria_1[[#This Row],[Mes]],$O$2:$O$5,$P$2:$P$5,"REVISAR")</f>
        <v>1.7378331537500014</v>
      </c>
      <c r="L43" s="3">
        <f>+victoria_1[[#This Row],[Holiday]]-victoria_1[[#This Row],[Tendencia]]-victoria_1[[#This Row],[Estacionalidad]]</f>
        <v>-8.1147538670833494</v>
      </c>
    </row>
    <row r="44" spans="1:12" x14ac:dyDescent="0.45">
      <c r="A44" s="2">
        <v>39630</v>
      </c>
      <c r="B44" s="3" t="s">
        <v>5</v>
      </c>
      <c r="C44" s="3" t="s">
        <v>6</v>
      </c>
      <c r="D44">
        <v>24.8308739</v>
      </c>
      <c r="E44">
        <v>67.5721262</v>
      </c>
      <c r="F44">
        <v>0</v>
      </c>
      <c r="G44">
        <v>26.432463599999998</v>
      </c>
      <c r="H44">
        <f t="shared" si="0"/>
        <v>103.71538486666668</v>
      </c>
      <c r="I44">
        <f>+victoria_1[[#This Row],[Holiday]]-victoria_1[[#This Row],[Tendencia]]</f>
        <v>-36.143258666666682</v>
      </c>
      <c r="J44">
        <f>+MONTH(victoria_1[[#This Row],[Quarter]])</f>
        <v>7</v>
      </c>
      <c r="K44">
        <f>+_xlfn.XLOOKUP(victoria_1[[#This Row],[Mes]],$O$2:$O$5,$P$2:$P$5,"REVISAR")</f>
        <v>-46.204766940416661</v>
      </c>
      <c r="L44" s="3">
        <f>+victoria_1[[#This Row],[Holiday]]-victoria_1[[#This Row],[Tendencia]]-victoria_1[[#This Row],[Estacionalidad]]</f>
        <v>10.061508273749979</v>
      </c>
    </row>
    <row r="45" spans="1:12" x14ac:dyDescent="0.45">
      <c r="A45" s="2">
        <v>39722</v>
      </c>
      <c r="B45" s="3" t="s">
        <v>5</v>
      </c>
      <c r="C45" s="3" t="s">
        <v>6</v>
      </c>
      <c r="D45">
        <v>14.7821534</v>
      </c>
      <c r="E45">
        <v>87.071330599999996</v>
      </c>
      <c r="F45">
        <v>0</v>
      </c>
      <c r="G45">
        <v>17.725208500000001</v>
      </c>
      <c r="H45">
        <f t="shared" si="0"/>
        <v>103.87558706000003</v>
      </c>
      <c r="I45">
        <f>+victoria_1[[#This Row],[Holiday]]-victoria_1[[#This Row],[Tendencia]]</f>
        <v>-16.804256460000033</v>
      </c>
      <c r="J45">
        <f>+MONTH(victoria_1[[#This Row],[Quarter]])</f>
        <v>10</v>
      </c>
      <c r="K45">
        <f>+_xlfn.XLOOKUP(victoria_1[[#This Row],[Mes]],$O$2:$O$5,$P$2:$P$5,"REVISAR")</f>
        <v>-13.499095573333333</v>
      </c>
      <c r="L45" s="3">
        <f>+victoria_1[[#This Row],[Holiday]]-victoria_1[[#This Row],[Tendencia]]-victoria_1[[#This Row],[Estacionalidad]]</f>
        <v>-3.3051608866666999</v>
      </c>
    </row>
    <row r="46" spans="1:12" x14ac:dyDescent="0.45">
      <c r="A46" s="2">
        <v>39814</v>
      </c>
      <c r="B46" s="3" t="s">
        <v>5</v>
      </c>
      <c r="C46" s="3" t="s">
        <v>6</v>
      </c>
      <c r="D46">
        <v>3.7653153000000001</v>
      </c>
      <c r="E46">
        <v>134.40568830000001</v>
      </c>
      <c r="F46">
        <v>0</v>
      </c>
      <c r="G46">
        <v>40.781603699999998</v>
      </c>
      <c r="H46">
        <f t="shared" si="0"/>
        <v>100.95024646666668</v>
      </c>
      <c r="I46">
        <f>+victoria_1[[#This Row],[Holiday]]-victoria_1[[#This Row],[Tendencia]]</f>
        <v>33.455441833333325</v>
      </c>
      <c r="J46">
        <f>+MONTH(victoria_1[[#This Row],[Quarter]])</f>
        <v>1</v>
      </c>
      <c r="K46">
        <f>+_xlfn.XLOOKUP(victoria_1[[#This Row],[Mes]],$O$2:$O$5,$P$2:$P$5,"REVISAR")</f>
        <v>58.782556006274511</v>
      </c>
      <c r="L46" s="3">
        <f>+victoria_1[[#This Row],[Holiday]]-victoria_1[[#This Row],[Tendencia]]-victoria_1[[#This Row],[Estacionalidad]]</f>
        <v>-25.327114172941187</v>
      </c>
    </row>
    <row r="47" spans="1:12" x14ac:dyDescent="0.45">
      <c r="A47" s="2">
        <v>39904</v>
      </c>
      <c r="B47" s="3" t="s">
        <v>5</v>
      </c>
      <c r="C47" s="3" t="s">
        <v>6</v>
      </c>
      <c r="D47">
        <v>7.2239357000000002</v>
      </c>
      <c r="E47">
        <v>99.238435100000004</v>
      </c>
      <c r="F47">
        <v>1.0799163000000001</v>
      </c>
      <c r="G47">
        <v>23.459917799999999</v>
      </c>
      <c r="H47">
        <f t="shared" si="0"/>
        <v>103.74454065333336</v>
      </c>
      <c r="I47">
        <f>+victoria_1[[#This Row],[Holiday]]-victoria_1[[#This Row],[Tendencia]]</f>
        <v>-4.5061055533333558</v>
      </c>
      <c r="J47">
        <f>+MONTH(victoria_1[[#This Row],[Quarter]])</f>
        <v>4</v>
      </c>
      <c r="K47">
        <f>+_xlfn.XLOOKUP(victoria_1[[#This Row],[Mes]],$O$2:$O$5,$P$2:$P$5,"REVISAR")</f>
        <v>1.7378331537500014</v>
      </c>
      <c r="L47" s="3">
        <f>+victoria_1[[#This Row],[Holiday]]-victoria_1[[#This Row],[Tendencia]]-victoria_1[[#This Row],[Estacionalidad]]</f>
        <v>-6.2439387070833572</v>
      </c>
    </row>
    <row r="48" spans="1:12" x14ac:dyDescent="0.45">
      <c r="A48" s="2">
        <v>39995</v>
      </c>
      <c r="B48" s="3" t="s">
        <v>5</v>
      </c>
      <c r="C48" s="3" t="s">
        <v>6</v>
      </c>
      <c r="D48">
        <v>0.7599032</v>
      </c>
      <c r="E48">
        <v>63.271137400000001</v>
      </c>
      <c r="F48">
        <v>4.8988193999999998</v>
      </c>
      <c r="G48">
        <v>12.4557497</v>
      </c>
      <c r="H48">
        <f t="shared" si="0"/>
        <v>107.60884299333335</v>
      </c>
      <c r="I48">
        <f>+victoria_1[[#This Row],[Holiday]]-victoria_1[[#This Row],[Tendencia]]</f>
        <v>-44.337705593333354</v>
      </c>
      <c r="J48">
        <f>+MONTH(victoria_1[[#This Row],[Quarter]])</f>
        <v>7</v>
      </c>
      <c r="K48">
        <f>+_xlfn.XLOOKUP(victoria_1[[#This Row],[Mes]],$O$2:$O$5,$P$2:$P$5,"REVISAR")</f>
        <v>-46.204766940416661</v>
      </c>
      <c r="L48" s="3">
        <f>+victoria_1[[#This Row],[Holiday]]-victoria_1[[#This Row],[Tendencia]]-victoria_1[[#This Row],[Estacionalidad]]</f>
        <v>1.8670613470833075</v>
      </c>
    </row>
    <row r="49" spans="1:12" x14ac:dyDescent="0.45">
      <c r="A49" s="2">
        <v>40087</v>
      </c>
      <c r="B49" s="3" t="s">
        <v>5</v>
      </c>
      <c r="C49" s="3" t="s">
        <v>6</v>
      </c>
      <c r="D49">
        <v>14.5899228</v>
      </c>
      <c r="E49">
        <v>100.743042</v>
      </c>
      <c r="F49">
        <v>0</v>
      </c>
      <c r="G49">
        <v>32.518728299999999</v>
      </c>
      <c r="H49">
        <f t="shared" si="0"/>
        <v>107.27876069333335</v>
      </c>
      <c r="I49">
        <f>+victoria_1[[#This Row],[Holiday]]-victoria_1[[#This Row],[Tendencia]]</f>
        <v>-6.5357186933333509</v>
      </c>
      <c r="J49">
        <f>+MONTH(victoria_1[[#This Row],[Quarter]])</f>
        <v>10</v>
      </c>
      <c r="K49">
        <f>+_xlfn.XLOOKUP(victoria_1[[#This Row],[Mes]],$O$2:$O$5,$P$2:$P$5,"REVISAR")</f>
        <v>-13.499095573333333</v>
      </c>
      <c r="L49" s="3">
        <f>+victoria_1[[#This Row],[Holiday]]-victoria_1[[#This Row],[Tendencia]]-victoria_1[[#This Row],[Estacionalidad]]</f>
        <v>6.9633768799999824</v>
      </c>
    </row>
    <row r="50" spans="1:12" x14ac:dyDescent="0.45">
      <c r="A50" s="2">
        <v>40179</v>
      </c>
      <c r="B50" s="3" t="s">
        <v>5</v>
      </c>
      <c r="C50" s="3" t="s">
        <v>6</v>
      </c>
      <c r="D50">
        <v>20.751140199999998</v>
      </c>
      <c r="E50">
        <v>145.74120310000001</v>
      </c>
      <c r="F50">
        <v>6.8285840000000002</v>
      </c>
      <c r="G50">
        <v>28.777965900000002</v>
      </c>
      <c r="H50">
        <f t="shared" si="0"/>
        <v>102.05301625333333</v>
      </c>
      <c r="I50">
        <f>+victoria_1[[#This Row],[Holiday]]-victoria_1[[#This Row],[Tendencia]]</f>
        <v>43.688186846666682</v>
      </c>
      <c r="J50">
        <f>+MONTH(victoria_1[[#This Row],[Quarter]])</f>
        <v>1</v>
      </c>
      <c r="K50">
        <f>+_xlfn.XLOOKUP(victoria_1[[#This Row],[Mes]],$O$2:$O$5,$P$2:$P$5,"REVISAR")</f>
        <v>58.782556006274511</v>
      </c>
      <c r="L50" s="3">
        <f>+victoria_1[[#This Row],[Holiday]]-victoria_1[[#This Row],[Tendencia]]-victoria_1[[#This Row],[Estacionalidad]]</f>
        <v>-15.09436915960783</v>
      </c>
    </row>
    <row r="51" spans="1:12" x14ac:dyDescent="0.45">
      <c r="A51" s="2">
        <v>40269</v>
      </c>
      <c r="B51" s="3" t="s">
        <v>5</v>
      </c>
      <c r="C51" s="3" t="s">
        <v>6</v>
      </c>
      <c r="D51">
        <v>23.573668999999999</v>
      </c>
      <c r="E51">
        <v>111.27287080000001</v>
      </c>
      <c r="F51">
        <v>1.5273445000000001</v>
      </c>
      <c r="G51">
        <v>30.448775699999999</v>
      </c>
      <c r="H51">
        <f t="shared" si="0"/>
        <v>102.58912625333332</v>
      </c>
      <c r="I51">
        <f>+victoria_1[[#This Row],[Holiday]]-victoria_1[[#This Row],[Tendencia]]</f>
        <v>8.6837445466666878</v>
      </c>
      <c r="J51">
        <f>+MONTH(victoria_1[[#This Row],[Quarter]])</f>
        <v>4</v>
      </c>
      <c r="K51">
        <f>+_xlfn.XLOOKUP(victoria_1[[#This Row],[Mes]],$O$2:$O$5,$P$2:$P$5,"REVISAR")</f>
        <v>1.7378331537500014</v>
      </c>
      <c r="L51" s="3">
        <f>+victoria_1[[#This Row],[Holiday]]-victoria_1[[#This Row],[Tendencia]]-victoria_1[[#This Row],[Estacionalidad]]</f>
        <v>6.9459113929166865</v>
      </c>
    </row>
    <row r="52" spans="1:12" x14ac:dyDescent="0.45">
      <c r="A52" s="2">
        <v>40360</v>
      </c>
      <c r="B52" s="3" t="s">
        <v>5</v>
      </c>
      <c r="C52" s="3" t="s">
        <v>6</v>
      </c>
      <c r="D52">
        <v>9.8709301000000007</v>
      </c>
      <c r="E52">
        <v>68.178241900000003</v>
      </c>
      <c r="F52">
        <v>0</v>
      </c>
      <c r="G52">
        <v>14.841308099999999</v>
      </c>
      <c r="H52">
        <f t="shared" si="0"/>
        <v>102.93346391333333</v>
      </c>
      <c r="I52">
        <f>+victoria_1[[#This Row],[Holiday]]-victoria_1[[#This Row],[Tendencia]]</f>
        <v>-34.755222013333324</v>
      </c>
      <c r="J52">
        <f>+MONTH(victoria_1[[#This Row],[Quarter]])</f>
        <v>7</v>
      </c>
      <c r="K52">
        <f>+_xlfn.XLOOKUP(victoria_1[[#This Row],[Mes]],$O$2:$O$5,$P$2:$P$5,"REVISAR")</f>
        <v>-46.204766940416661</v>
      </c>
      <c r="L52" s="3">
        <f>+victoria_1[[#This Row],[Holiday]]-victoria_1[[#This Row],[Tendencia]]-victoria_1[[#This Row],[Estacionalidad]]</f>
        <v>11.449544927083338</v>
      </c>
    </row>
    <row r="53" spans="1:12" x14ac:dyDescent="0.45">
      <c r="A53" s="2">
        <v>40452</v>
      </c>
      <c r="B53" s="3" t="s">
        <v>5</v>
      </c>
      <c r="C53" s="3" t="s">
        <v>6</v>
      </c>
      <c r="D53">
        <v>13.586347999999999</v>
      </c>
      <c r="E53">
        <v>110.0040394</v>
      </c>
      <c r="F53">
        <v>3.9424351999999998</v>
      </c>
      <c r="G53">
        <v>27.5149908</v>
      </c>
      <c r="H53">
        <f t="shared" si="0"/>
        <v>100.67417422</v>
      </c>
      <c r="I53">
        <f>+victoria_1[[#This Row],[Holiday]]-victoria_1[[#This Row],[Tendencia]]</f>
        <v>9.3298651799999988</v>
      </c>
      <c r="J53">
        <f>+MONTH(victoria_1[[#This Row],[Quarter]])</f>
        <v>10</v>
      </c>
      <c r="K53">
        <f>+_xlfn.XLOOKUP(victoria_1[[#This Row],[Mes]],$O$2:$O$5,$P$2:$P$5,"REVISAR")</f>
        <v>-13.499095573333333</v>
      </c>
      <c r="L53" s="3">
        <f>+victoria_1[[#This Row],[Holiday]]-victoria_1[[#This Row],[Tendencia]]-victoria_1[[#This Row],[Estacionalidad]]</f>
        <v>22.828960753333334</v>
      </c>
    </row>
    <row r="54" spans="1:12" x14ac:dyDescent="0.45">
      <c r="A54" s="2">
        <v>40544</v>
      </c>
      <c r="B54" s="3" t="s">
        <v>5</v>
      </c>
      <c r="C54" s="3" t="s">
        <v>6</v>
      </c>
      <c r="D54">
        <v>5.1801085000000002</v>
      </c>
      <c r="E54">
        <v>188.31447370000001</v>
      </c>
      <c r="F54">
        <v>0</v>
      </c>
      <c r="G54">
        <v>38.673697500000003</v>
      </c>
      <c r="H54">
        <f t="shared" si="0"/>
        <v>99.530515993333339</v>
      </c>
      <c r="I54">
        <f>+victoria_1[[#This Row],[Holiday]]-victoria_1[[#This Row],[Tendencia]]</f>
        <v>88.783957706666669</v>
      </c>
      <c r="J54">
        <f>+MONTH(victoria_1[[#This Row],[Quarter]])</f>
        <v>1</v>
      </c>
      <c r="K54">
        <f>+_xlfn.XLOOKUP(victoria_1[[#This Row],[Mes]],$O$2:$O$5,$P$2:$P$5,"REVISAR")</f>
        <v>58.782556006274511</v>
      </c>
      <c r="L54" s="3">
        <f>+victoria_1[[#This Row],[Holiday]]-victoria_1[[#This Row],[Tendencia]]-victoria_1[[#This Row],[Estacionalidad]]</f>
        <v>30.001401700392158</v>
      </c>
    </row>
    <row r="55" spans="1:12" x14ac:dyDescent="0.45">
      <c r="A55" s="2">
        <v>40634</v>
      </c>
      <c r="B55" s="3" t="s">
        <v>5</v>
      </c>
      <c r="C55" s="3" t="s">
        <v>6</v>
      </c>
      <c r="D55">
        <v>5.2699872000000001</v>
      </c>
      <c r="E55">
        <v>102.2419319</v>
      </c>
      <c r="F55">
        <v>3.3628512000000002</v>
      </c>
      <c r="G55">
        <v>39.849253099999999</v>
      </c>
      <c r="H55">
        <f t="shared" si="0"/>
        <v>105.53862730666668</v>
      </c>
      <c r="I55">
        <f>+victoria_1[[#This Row],[Holiday]]-victoria_1[[#This Row],[Tendencia]]</f>
        <v>-3.2966954066666858</v>
      </c>
      <c r="J55">
        <f>+MONTH(victoria_1[[#This Row],[Quarter]])</f>
        <v>4</v>
      </c>
      <c r="K55">
        <f>+_xlfn.XLOOKUP(victoria_1[[#This Row],[Mes]],$O$2:$O$5,$P$2:$P$5,"REVISAR")</f>
        <v>1.7378331537500014</v>
      </c>
      <c r="L55" s="3">
        <f>+victoria_1[[#This Row],[Holiday]]-victoria_1[[#This Row],[Tendencia]]-victoria_1[[#This Row],[Estacionalidad]]</f>
        <v>-5.0345285604166872</v>
      </c>
    </row>
    <row r="56" spans="1:12" x14ac:dyDescent="0.45">
      <c r="A56" s="2">
        <v>40725</v>
      </c>
      <c r="B56" s="3" t="s">
        <v>5</v>
      </c>
      <c r="C56" s="3" t="s">
        <v>6</v>
      </c>
      <c r="D56">
        <v>9.4570243000000005</v>
      </c>
      <c r="E56">
        <v>52.5081609</v>
      </c>
      <c r="F56">
        <v>12.3052084</v>
      </c>
      <c r="G56">
        <v>14.006515200000001</v>
      </c>
      <c r="H56">
        <f t="shared" si="0"/>
        <v>107.95390957333335</v>
      </c>
      <c r="I56">
        <f>+victoria_1[[#This Row],[Holiday]]-victoria_1[[#This Row],[Tendencia]]</f>
        <v>-55.445748673333348</v>
      </c>
      <c r="J56">
        <f>+MONTH(victoria_1[[#This Row],[Quarter]])</f>
        <v>7</v>
      </c>
      <c r="K56">
        <f>+_xlfn.XLOOKUP(victoria_1[[#This Row],[Mes]],$O$2:$O$5,$P$2:$P$5,"REVISAR")</f>
        <v>-46.204766940416661</v>
      </c>
      <c r="L56" s="3">
        <f>+victoria_1[[#This Row],[Holiday]]-victoria_1[[#This Row],[Tendencia]]-victoria_1[[#This Row],[Estacionalidad]]</f>
        <v>-9.240981732916687</v>
      </c>
    </row>
    <row r="57" spans="1:12" x14ac:dyDescent="0.45">
      <c r="A57" s="2">
        <v>40817</v>
      </c>
      <c r="B57" s="3" t="s">
        <v>5</v>
      </c>
      <c r="C57" s="3" t="s">
        <v>6</v>
      </c>
      <c r="D57">
        <v>7.1085133999999996</v>
      </c>
      <c r="E57">
        <v>105.5413468</v>
      </c>
      <c r="F57">
        <v>3.4988359999999998</v>
      </c>
      <c r="G57">
        <v>19.704629000000001</v>
      </c>
      <c r="H57">
        <f t="shared" si="0"/>
        <v>104.43903238000001</v>
      </c>
      <c r="I57">
        <f>+victoria_1[[#This Row],[Holiday]]-victoria_1[[#This Row],[Tendencia]]</f>
        <v>1.1023144199999848</v>
      </c>
      <c r="J57">
        <f>+MONTH(victoria_1[[#This Row],[Quarter]])</f>
        <v>10</v>
      </c>
      <c r="K57">
        <f>+_xlfn.XLOOKUP(victoria_1[[#This Row],[Mes]],$O$2:$O$5,$P$2:$P$5,"REVISAR")</f>
        <v>-13.499095573333333</v>
      </c>
      <c r="L57" s="3">
        <f>+victoria_1[[#This Row],[Holiday]]-victoria_1[[#This Row],[Tendencia]]-victoria_1[[#This Row],[Estacionalidad]]</f>
        <v>14.601409993333318</v>
      </c>
    </row>
    <row r="58" spans="1:12" x14ac:dyDescent="0.45">
      <c r="A58" s="2">
        <v>40909</v>
      </c>
      <c r="B58" s="3" t="s">
        <v>5</v>
      </c>
      <c r="C58" s="3" t="s">
        <v>6</v>
      </c>
      <c r="D58">
        <v>17.5323052</v>
      </c>
      <c r="E58">
        <v>102.7328657</v>
      </c>
      <c r="F58">
        <v>2.0895750999999998</v>
      </c>
      <c r="G58">
        <v>50.588252900000001</v>
      </c>
      <c r="H58">
        <f t="shared" si="0"/>
        <v>101.50416380666667</v>
      </c>
      <c r="I58">
        <f>+victoria_1[[#This Row],[Holiday]]-victoria_1[[#This Row],[Tendencia]]</f>
        <v>1.2287018933333371</v>
      </c>
      <c r="J58">
        <f>+MONTH(victoria_1[[#This Row],[Quarter]])</f>
        <v>1</v>
      </c>
      <c r="K58">
        <f>+_xlfn.XLOOKUP(victoria_1[[#This Row],[Mes]],$O$2:$O$5,$P$2:$P$5,"REVISAR")</f>
        <v>58.782556006274511</v>
      </c>
      <c r="L58" s="3">
        <f>+victoria_1[[#This Row],[Holiday]]-victoria_1[[#This Row],[Tendencia]]-victoria_1[[#This Row],[Estacionalidad]]</f>
        <v>-57.553854112941174</v>
      </c>
    </row>
    <row r="59" spans="1:12" x14ac:dyDescent="0.45">
      <c r="A59" s="2">
        <v>41000</v>
      </c>
      <c r="B59" s="3" t="s">
        <v>5</v>
      </c>
      <c r="C59" s="3" t="s">
        <v>6</v>
      </c>
      <c r="D59">
        <v>9.7347640999999996</v>
      </c>
      <c r="E59">
        <v>72.737191100000004</v>
      </c>
      <c r="F59">
        <v>1.6190329999999999</v>
      </c>
      <c r="G59">
        <v>45.727910799999997</v>
      </c>
      <c r="H59">
        <f t="shared" si="0"/>
        <v>104.04074048</v>
      </c>
      <c r="I59">
        <f>+victoria_1[[#This Row],[Holiday]]-victoria_1[[#This Row],[Tendencia]]</f>
        <v>-31.303549379999993</v>
      </c>
      <c r="J59">
        <f>+MONTH(victoria_1[[#This Row],[Quarter]])</f>
        <v>4</v>
      </c>
      <c r="K59">
        <f>+_xlfn.XLOOKUP(victoria_1[[#This Row],[Mes]],$O$2:$O$5,$P$2:$P$5,"REVISAR")</f>
        <v>1.7378331537500014</v>
      </c>
      <c r="L59" s="3">
        <f>+victoria_1[[#This Row],[Holiday]]-victoria_1[[#This Row],[Tendencia]]-victoria_1[[#This Row],[Estacionalidad]]</f>
        <v>-33.041382533749996</v>
      </c>
    </row>
    <row r="60" spans="1:12" x14ac:dyDescent="0.45">
      <c r="A60" s="2">
        <v>41091</v>
      </c>
      <c r="B60" s="3" t="s">
        <v>5</v>
      </c>
      <c r="C60" s="3" t="s">
        <v>6</v>
      </c>
      <c r="D60">
        <v>17.0386624</v>
      </c>
      <c r="E60">
        <v>53.1819852</v>
      </c>
      <c r="F60">
        <v>4.2237157999999999</v>
      </c>
      <c r="G60">
        <v>41.724007</v>
      </c>
      <c r="H60">
        <f t="shared" si="0"/>
        <v>106.45372713333333</v>
      </c>
      <c r="I60">
        <f>+victoria_1[[#This Row],[Holiday]]-victoria_1[[#This Row],[Tendencia]]</f>
        <v>-53.271741933333331</v>
      </c>
      <c r="J60">
        <f>+MONTH(victoria_1[[#This Row],[Quarter]])</f>
        <v>7</v>
      </c>
      <c r="K60">
        <f>+_xlfn.XLOOKUP(victoria_1[[#This Row],[Mes]],$O$2:$O$5,$P$2:$P$5,"REVISAR")</f>
        <v>-46.204766940416661</v>
      </c>
      <c r="L60" s="3">
        <f>+victoria_1[[#This Row],[Holiday]]-victoria_1[[#This Row],[Tendencia]]-victoria_1[[#This Row],[Estacionalidad]]</f>
        <v>-7.0669749929166699</v>
      </c>
    </row>
    <row r="61" spans="1:12" x14ac:dyDescent="0.45">
      <c r="A61" s="2">
        <v>41183</v>
      </c>
      <c r="B61" s="3" t="s">
        <v>5</v>
      </c>
      <c r="C61" s="3" t="s">
        <v>6</v>
      </c>
      <c r="D61">
        <v>14.3948403</v>
      </c>
      <c r="E61">
        <v>117.25081489999999</v>
      </c>
      <c r="F61">
        <v>5.1899056999999997</v>
      </c>
      <c r="G61">
        <v>43.351019999999998</v>
      </c>
      <c r="H61">
        <f t="shared" si="0"/>
        <v>102.46383874666665</v>
      </c>
      <c r="I61">
        <f>+victoria_1[[#This Row],[Holiday]]-victoria_1[[#This Row],[Tendencia]]</f>
        <v>14.786976153333342</v>
      </c>
      <c r="J61">
        <f>+MONTH(victoria_1[[#This Row],[Quarter]])</f>
        <v>10</v>
      </c>
      <c r="K61">
        <f>+_xlfn.XLOOKUP(victoria_1[[#This Row],[Mes]],$O$2:$O$5,$P$2:$P$5,"REVISAR")</f>
        <v>-13.499095573333333</v>
      </c>
      <c r="L61" s="3">
        <f>+victoria_1[[#This Row],[Holiday]]-victoria_1[[#This Row],[Tendencia]]-victoria_1[[#This Row],[Estacionalidad]]</f>
        <v>28.286071726666677</v>
      </c>
    </row>
    <row r="62" spans="1:12" x14ac:dyDescent="0.45">
      <c r="A62" s="2">
        <v>41275</v>
      </c>
      <c r="B62" s="3" t="s">
        <v>5</v>
      </c>
      <c r="C62" s="3" t="s">
        <v>6</v>
      </c>
      <c r="D62">
        <v>12.2039214</v>
      </c>
      <c r="E62">
        <v>189.36010479999999</v>
      </c>
      <c r="F62">
        <v>1.0016669</v>
      </c>
      <c r="G62">
        <v>41.2602726</v>
      </c>
      <c r="H62">
        <f t="shared" si="0"/>
        <v>95.73742959999997</v>
      </c>
      <c r="I62">
        <f>+victoria_1[[#This Row],[Holiday]]-victoria_1[[#This Row],[Tendencia]]</f>
        <v>93.622675200000018</v>
      </c>
      <c r="J62">
        <f>+MONTH(victoria_1[[#This Row],[Quarter]])</f>
        <v>1</v>
      </c>
      <c r="K62">
        <f>+_xlfn.XLOOKUP(victoria_1[[#This Row],[Mes]],$O$2:$O$5,$P$2:$P$5,"REVISAR")</f>
        <v>58.782556006274511</v>
      </c>
      <c r="L62" s="3">
        <f>+victoria_1[[#This Row],[Holiday]]-victoria_1[[#This Row],[Tendencia]]-victoria_1[[#This Row],[Estacionalidad]]</f>
        <v>34.840119193725506</v>
      </c>
    </row>
    <row r="63" spans="1:12" x14ac:dyDescent="0.45">
      <c r="A63" s="2">
        <v>41365</v>
      </c>
      <c r="B63" s="3" t="s">
        <v>5</v>
      </c>
      <c r="C63" s="3" t="s">
        <v>6</v>
      </c>
      <c r="D63">
        <v>7.4448376999999999</v>
      </c>
      <c r="E63">
        <v>99.500371400000006</v>
      </c>
      <c r="F63">
        <v>1.5640712000000001</v>
      </c>
      <c r="G63">
        <v>24.3507316</v>
      </c>
      <c r="H63">
        <f t="shared" si="0"/>
        <v>98.165580239999997</v>
      </c>
      <c r="I63">
        <f>+victoria_1[[#This Row],[Holiday]]-victoria_1[[#This Row],[Tendencia]]</f>
        <v>1.3347911600000089</v>
      </c>
      <c r="J63">
        <f>+MONTH(victoria_1[[#This Row],[Quarter]])</f>
        <v>4</v>
      </c>
      <c r="K63">
        <f>+_xlfn.XLOOKUP(victoria_1[[#This Row],[Mes]],$O$2:$O$5,$P$2:$P$5,"REVISAR")</f>
        <v>1.7378331537500014</v>
      </c>
      <c r="L63" s="3">
        <f>+victoria_1[[#This Row],[Holiday]]-victoria_1[[#This Row],[Tendencia]]-victoria_1[[#This Row],[Estacionalidad]]</f>
        <v>-0.4030419937499925</v>
      </c>
    </row>
    <row r="64" spans="1:12" x14ac:dyDescent="0.45">
      <c r="A64" s="2">
        <v>41456</v>
      </c>
      <c r="B64" s="3" t="s">
        <v>5</v>
      </c>
      <c r="C64" s="3" t="s">
        <v>6</v>
      </c>
      <c r="D64">
        <v>13.099235800000001</v>
      </c>
      <c r="E64">
        <v>48.019884099999999</v>
      </c>
      <c r="F64">
        <v>5.5278299999999998</v>
      </c>
      <c r="G64">
        <v>45.692915499999998</v>
      </c>
      <c r="H64">
        <f t="shared" si="0"/>
        <v>102.6478330933333</v>
      </c>
      <c r="I64">
        <f>+victoria_1[[#This Row],[Holiday]]-victoria_1[[#This Row],[Tendencia]]</f>
        <v>-54.627948993333305</v>
      </c>
      <c r="J64">
        <f>+MONTH(victoria_1[[#This Row],[Quarter]])</f>
        <v>7</v>
      </c>
      <c r="K64">
        <f>+_xlfn.XLOOKUP(victoria_1[[#This Row],[Mes]],$O$2:$O$5,$P$2:$P$5,"REVISAR")</f>
        <v>-46.204766940416661</v>
      </c>
      <c r="L64" s="3">
        <f>+victoria_1[[#This Row],[Holiday]]-victoria_1[[#This Row],[Tendencia]]-victoria_1[[#This Row],[Estacionalidad]]</f>
        <v>-8.4231820529166441</v>
      </c>
    </row>
    <row r="65" spans="1:12" x14ac:dyDescent="0.45">
      <c r="A65" s="2">
        <v>41548</v>
      </c>
      <c r="B65" s="3" t="s">
        <v>5</v>
      </c>
      <c r="C65" s="3" t="s">
        <v>6</v>
      </c>
      <c r="D65">
        <v>15.7799838</v>
      </c>
      <c r="E65">
        <v>101.7181745</v>
      </c>
      <c r="F65">
        <v>2.7063850999999999</v>
      </c>
      <c r="G65">
        <v>35.925288000000002</v>
      </c>
      <c r="H65">
        <f t="shared" si="0"/>
        <v>99.728762286666651</v>
      </c>
      <c r="I65">
        <f>+victoria_1[[#This Row],[Holiday]]-victoria_1[[#This Row],[Tendencia]]</f>
        <v>1.9894122133333525</v>
      </c>
      <c r="J65">
        <f>+MONTH(victoria_1[[#This Row],[Quarter]])</f>
        <v>10</v>
      </c>
      <c r="K65">
        <f>+_xlfn.XLOOKUP(victoria_1[[#This Row],[Mes]],$O$2:$O$5,$P$2:$P$5,"REVISAR")</f>
        <v>-13.499095573333333</v>
      </c>
      <c r="L65" s="3">
        <f>+victoria_1[[#This Row],[Holiday]]-victoria_1[[#This Row],[Tendencia]]-victoria_1[[#This Row],[Estacionalidad]]</f>
        <v>15.488507786666686</v>
      </c>
    </row>
    <row r="66" spans="1:12" x14ac:dyDescent="0.45">
      <c r="A66" s="2">
        <v>41640</v>
      </c>
      <c r="B66" s="3" t="s">
        <v>5</v>
      </c>
      <c r="C66" s="3" t="s">
        <v>6</v>
      </c>
      <c r="D66">
        <v>10.8604164</v>
      </c>
      <c r="E66">
        <v>149.3215209</v>
      </c>
      <c r="F66">
        <v>4.9219556999999998</v>
      </c>
      <c r="G66">
        <v>51.299342299999999</v>
      </c>
      <c r="H66">
        <f t="shared" si="0"/>
        <v>98.644820746666667</v>
      </c>
      <c r="I66">
        <f>+victoria_1[[#This Row],[Holiday]]-victoria_1[[#This Row],[Tendencia]]</f>
        <v>50.676700153333329</v>
      </c>
      <c r="J66">
        <f>+MONTH(victoria_1[[#This Row],[Quarter]])</f>
        <v>1</v>
      </c>
      <c r="K66">
        <f>+_xlfn.XLOOKUP(victoria_1[[#This Row],[Mes]],$O$2:$O$5,$P$2:$P$5,"REVISAR")</f>
        <v>58.782556006274511</v>
      </c>
      <c r="L66" s="3">
        <f>+victoria_1[[#This Row],[Holiday]]-victoria_1[[#This Row],[Tendencia]]-victoria_1[[#This Row],[Estacionalidad]]</f>
        <v>-8.1058558529411826</v>
      </c>
    </row>
    <row r="67" spans="1:12" x14ac:dyDescent="0.45">
      <c r="A67" s="2">
        <v>41730</v>
      </c>
      <c r="B67" s="3" t="s">
        <v>5</v>
      </c>
      <c r="C67" s="3" t="s">
        <v>6</v>
      </c>
      <c r="D67">
        <v>20.693863499999999</v>
      </c>
      <c r="E67">
        <v>104.3730417</v>
      </c>
      <c r="F67">
        <v>7.0655241000000002</v>
      </c>
      <c r="G67">
        <v>27.221678099999998</v>
      </c>
      <c r="H67">
        <f t="shared" si="0"/>
        <v>105.24681678666666</v>
      </c>
      <c r="I67">
        <f>+victoria_1[[#This Row],[Holiday]]-victoria_1[[#This Row],[Tendencia]]</f>
        <v>-0.87377508666665449</v>
      </c>
      <c r="J67">
        <f>+MONTH(victoria_1[[#This Row],[Quarter]])</f>
        <v>4</v>
      </c>
      <c r="K67">
        <f>+_xlfn.XLOOKUP(victoria_1[[#This Row],[Mes]],$O$2:$O$5,$P$2:$P$5,"REVISAR")</f>
        <v>1.7378331537500014</v>
      </c>
      <c r="L67" s="3">
        <f>+victoria_1[[#This Row],[Holiday]]-victoria_1[[#This Row],[Tendencia]]-victoria_1[[#This Row],[Estacionalidad]]</f>
        <v>-2.6116082404166558</v>
      </c>
    </row>
    <row r="68" spans="1:12" x14ac:dyDescent="0.45">
      <c r="A68" s="2">
        <v>41821</v>
      </c>
      <c r="B68" s="3" t="s">
        <v>5</v>
      </c>
      <c r="C68" s="3" t="s">
        <v>6</v>
      </c>
      <c r="D68">
        <v>10.5485088</v>
      </c>
      <c r="E68">
        <v>50.155713599999999</v>
      </c>
      <c r="F68">
        <v>20.4236495</v>
      </c>
      <c r="G68">
        <v>32.051027699999999</v>
      </c>
      <c r="H68">
        <f t="shared" si="0"/>
        <v>107.75824555999999</v>
      </c>
      <c r="I68">
        <f>+victoria_1[[#This Row],[Holiday]]-victoria_1[[#This Row],[Tendencia]]</f>
        <v>-57.602531959999993</v>
      </c>
      <c r="J68">
        <f>+MONTH(victoria_1[[#This Row],[Quarter]])</f>
        <v>7</v>
      </c>
      <c r="K68">
        <f>+_xlfn.XLOOKUP(victoria_1[[#This Row],[Mes]],$O$2:$O$5,$P$2:$P$5,"REVISAR")</f>
        <v>-46.204766940416661</v>
      </c>
      <c r="L68" s="3">
        <f>+victoria_1[[#This Row],[Holiday]]-victoria_1[[#This Row],[Tendencia]]-victoria_1[[#This Row],[Estacionalidad]]</f>
        <v>-11.397765019583332</v>
      </c>
    </row>
    <row r="69" spans="1:12" x14ac:dyDescent="0.45">
      <c r="A69" s="2">
        <v>41913</v>
      </c>
      <c r="B69" s="3" t="s">
        <v>5</v>
      </c>
      <c r="C69" s="3" t="s">
        <v>6</v>
      </c>
      <c r="D69">
        <v>16.342211299999999</v>
      </c>
      <c r="E69">
        <v>87.418336499999995</v>
      </c>
      <c r="F69">
        <v>2.0359278999999999</v>
      </c>
      <c r="G69">
        <v>21.246201899999999</v>
      </c>
      <c r="H69">
        <f t="shared" si="0"/>
        <v>103.89074478666667</v>
      </c>
      <c r="I69">
        <f>+victoria_1[[#This Row],[Holiday]]-victoria_1[[#This Row],[Tendencia]]</f>
        <v>-16.472408286666678</v>
      </c>
      <c r="J69">
        <f>+MONTH(victoria_1[[#This Row],[Quarter]])</f>
        <v>10</v>
      </c>
      <c r="K69">
        <f>+_xlfn.XLOOKUP(victoria_1[[#This Row],[Mes]],$O$2:$O$5,$P$2:$P$5,"REVISAR")</f>
        <v>-13.499095573333333</v>
      </c>
      <c r="L69" s="3">
        <f>+victoria_1[[#This Row],[Holiday]]-victoria_1[[#This Row],[Tendencia]]-victoria_1[[#This Row],[Estacionalidad]]</f>
        <v>-2.9733127133333443</v>
      </c>
    </row>
    <row r="70" spans="1:12" x14ac:dyDescent="0.45">
      <c r="A70" s="2">
        <v>42005</v>
      </c>
      <c r="B70" s="3" t="s">
        <v>5</v>
      </c>
      <c r="C70" s="3" t="s">
        <v>6</v>
      </c>
      <c r="D70">
        <v>2.6715154000000001</v>
      </c>
      <c r="E70">
        <v>138.66419149999999</v>
      </c>
      <c r="F70">
        <v>7.7728891000000004</v>
      </c>
      <c r="G70">
        <v>35.763874399999999</v>
      </c>
      <c r="H70">
        <f t="shared" si="0"/>
        <v>98.676756286666659</v>
      </c>
      <c r="I70">
        <f>+victoria_1[[#This Row],[Holiday]]-victoria_1[[#This Row],[Tendencia]]</f>
        <v>39.987435213333328</v>
      </c>
      <c r="J70">
        <f>+MONTH(victoria_1[[#This Row],[Quarter]])</f>
        <v>1</v>
      </c>
      <c r="K70">
        <f>+_xlfn.XLOOKUP(victoria_1[[#This Row],[Mes]],$O$2:$O$5,$P$2:$P$5,"REVISAR")</f>
        <v>58.782556006274511</v>
      </c>
      <c r="L70" s="3">
        <f>+victoria_1[[#This Row],[Holiday]]-victoria_1[[#This Row],[Tendencia]]-victoria_1[[#This Row],[Estacionalidad]]</f>
        <v>-18.795120792941184</v>
      </c>
    </row>
    <row r="71" spans="1:12" x14ac:dyDescent="0.45">
      <c r="A71" s="2">
        <v>42095</v>
      </c>
      <c r="B71" s="3" t="s">
        <v>5</v>
      </c>
      <c r="C71" s="3" t="s">
        <v>6</v>
      </c>
      <c r="D71">
        <v>21.8765657</v>
      </c>
      <c r="E71">
        <v>119.7419537</v>
      </c>
      <c r="F71">
        <v>3.0643462000000001</v>
      </c>
      <c r="G71">
        <v>27.0246298</v>
      </c>
      <c r="H71">
        <f t="shared" si="0"/>
        <v>104.02244723333335</v>
      </c>
      <c r="I71">
        <f>+victoria_1[[#This Row],[Holiday]]-victoria_1[[#This Row],[Tendencia]]</f>
        <v>15.719506466666644</v>
      </c>
      <c r="J71">
        <f>+MONTH(victoria_1[[#This Row],[Quarter]])</f>
        <v>4</v>
      </c>
      <c r="K71">
        <f>+_xlfn.XLOOKUP(victoria_1[[#This Row],[Mes]],$O$2:$O$5,$P$2:$P$5,"REVISAR")</f>
        <v>1.7378331537500014</v>
      </c>
      <c r="L71" s="3">
        <f>+victoria_1[[#This Row],[Holiday]]-victoria_1[[#This Row],[Tendencia]]-victoria_1[[#This Row],[Estacionalidad]]</f>
        <v>13.981673312916643</v>
      </c>
    </row>
    <row r="72" spans="1:12" x14ac:dyDescent="0.45">
      <c r="A72" s="2">
        <v>42186</v>
      </c>
      <c r="B72" s="3" t="s">
        <v>5</v>
      </c>
      <c r="C72" s="3" t="s">
        <v>6</v>
      </c>
      <c r="D72">
        <v>24.945072499999998</v>
      </c>
      <c r="E72">
        <v>61.755284699999997</v>
      </c>
      <c r="F72">
        <v>27.768339699999999</v>
      </c>
      <c r="G72">
        <v>43.795341299999997</v>
      </c>
      <c r="H72">
        <f t="shared" si="0"/>
        <v>107.02384575333333</v>
      </c>
      <c r="I72">
        <f>+victoria_1[[#This Row],[Holiday]]-victoria_1[[#This Row],[Tendencia]]</f>
        <v>-45.268561053333336</v>
      </c>
      <c r="J72">
        <f>+MONTH(victoria_1[[#This Row],[Quarter]])</f>
        <v>7</v>
      </c>
      <c r="K72">
        <f>+_xlfn.XLOOKUP(victoria_1[[#This Row],[Mes]],$O$2:$O$5,$P$2:$P$5,"REVISAR")</f>
        <v>-46.204766940416661</v>
      </c>
      <c r="L72" s="3">
        <f>+victoria_1[[#This Row],[Holiday]]-victoria_1[[#This Row],[Tendencia]]-victoria_1[[#This Row],[Estacionalidad]]</f>
        <v>0.93620588708332519</v>
      </c>
    </row>
    <row r="73" spans="1:12" x14ac:dyDescent="0.45">
      <c r="A73" s="2">
        <v>42278</v>
      </c>
      <c r="B73" s="3" t="s">
        <v>5</v>
      </c>
      <c r="C73" s="3" t="s">
        <v>6</v>
      </c>
      <c r="D73">
        <v>10.1436352</v>
      </c>
      <c r="E73">
        <v>86.473742599999994</v>
      </c>
      <c r="F73">
        <v>0</v>
      </c>
      <c r="G73">
        <v>17.635372199999999</v>
      </c>
      <c r="H73">
        <f t="shared" si="0"/>
        <v>104.20592705333334</v>
      </c>
      <c r="I73">
        <f>+victoria_1[[#This Row],[Holiday]]-victoria_1[[#This Row],[Tendencia]]</f>
        <v>-17.732184453333346</v>
      </c>
      <c r="J73">
        <f>+MONTH(victoria_1[[#This Row],[Quarter]])</f>
        <v>10</v>
      </c>
      <c r="K73">
        <f>+_xlfn.XLOOKUP(victoria_1[[#This Row],[Mes]],$O$2:$O$5,$P$2:$P$5,"REVISAR")</f>
        <v>-13.499095573333333</v>
      </c>
      <c r="L73" s="3">
        <f>+victoria_1[[#This Row],[Holiday]]-victoria_1[[#This Row],[Tendencia]]-victoria_1[[#This Row],[Estacionalidad]]</f>
        <v>-4.2330888800000128</v>
      </c>
    </row>
    <row r="74" spans="1:12" x14ac:dyDescent="0.45">
      <c r="A74" s="2">
        <v>42370</v>
      </c>
      <c r="B74" s="3" t="s">
        <v>5</v>
      </c>
      <c r="C74" s="3" t="s">
        <v>6</v>
      </c>
      <c r="D74">
        <v>19.686171000000002</v>
      </c>
      <c r="E74">
        <v>171.76713169999999</v>
      </c>
      <c r="F74">
        <v>15.816872999999999</v>
      </c>
      <c r="G74">
        <v>45.924343399999998</v>
      </c>
      <c r="H74">
        <f t="shared" ref="H74" si="1">+AVERAGE(E67:E81)</f>
        <v>103.96762904000001</v>
      </c>
      <c r="I74">
        <f>+victoria_1[[#This Row],[Holiday]]-victoria_1[[#This Row],[Tendencia]]</f>
        <v>67.799502659999987</v>
      </c>
      <c r="J74">
        <f>+MONTH(victoria_1[[#This Row],[Quarter]])</f>
        <v>1</v>
      </c>
      <c r="K74">
        <f>+_xlfn.XLOOKUP(victoria_1[[#This Row],[Mes]],$O$2:$O$5,$P$2:$P$5,"REVISAR")</f>
        <v>58.782556006274511</v>
      </c>
      <c r="L74" s="3">
        <f>+victoria_1[[#This Row],[Holiday]]-victoria_1[[#This Row],[Tendencia]]-victoria_1[[#This Row],[Estacionalidad]]</f>
        <v>9.0169466537254763</v>
      </c>
    </row>
    <row r="75" spans="1:12" x14ac:dyDescent="0.45">
      <c r="A75" s="2">
        <v>42461</v>
      </c>
      <c r="B75" s="3" t="s">
        <v>5</v>
      </c>
      <c r="C75" s="3" t="s">
        <v>6</v>
      </c>
      <c r="D75">
        <v>12.545260000000001</v>
      </c>
      <c r="E75">
        <v>90.853416800000005</v>
      </c>
      <c r="F75">
        <v>6.2734490000000003</v>
      </c>
      <c r="G75">
        <v>29.168776099999999</v>
      </c>
      <c r="J75">
        <f>+MONTH(victoria_1[[#This Row],[Quarter]])</f>
        <v>4</v>
      </c>
      <c r="L75" s="3"/>
    </row>
    <row r="76" spans="1:12" x14ac:dyDescent="0.45">
      <c r="A76" s="2">
        <v>42552</v>
      </c>
      <c r="B76" s="3" t="s">
        <v>5</v>
      </c>
      <c r="C76" s="3" t="s">
        <v>6</v>
      </c>
      <c r="D76">
        <v>15.151551400000001</v>
      </c>
      <c r="E76">
        <v>59.238303299999998</v>
      </c>
      <c r="F76">
        <v>1.7543918000000001</v>
      </c>
      <c r="G76">
        <v>16.699307999999998</v>
      </c>
      <c r="J76">
        <f>+MONTH(victoria_1[[#This Row],[Quarter]])</f>
        <v>7</v>
      </c>
      <c r="L76" s="3"/>
    </row>
    <row r="77" spans="1:12" x14ac:dyDescent="0.45">
      <c r="A77" s="2">
        <v>42644</v>
      </c>
      <c r="B77" s="3" t="s">
        <v>5</v>
      </c>
      <c r="C77" s="3" t="s">
        <v>6</v>
      </c>
      <c r="D77">
        <v>16.381564600000001</v>
      </c>
      <c r="E77">
        <v>111.1502773</v>
      </c>
      <c r="F77">
        <v>14.8180598</v>
      </c>
      <c r="G77">
        <v>37.824175400000001</v>
      </c>
      <c r="J77">
        <f>+MONTH(victoria_1[[#This Row],[Quarter]])</f>
        <v>10</v>
      </c>
      <c r="L77" s="3"/>
    </row>
    <row r="78" spans="1:12" x14ac:dyDescent="0.45">
      <c r="A78" s="2">
        <v>42736</v>
      </c>
      <c r="B78" s="3" t="s">
        <v>5</v>
      </c>
      <c r="C78" s="3" t="s">
        <v>6</v>
      </c>
      <c r="D78">
        <v>19.776661099999998</v>
      </c>
      <c r="E78">
        <v>179.68573559999999</v>
      </c>
      <c r="F78">
        <v>13.3423997</v>
      </c>
      <c r="G78">
        <v>34.983671399999999</v>
      </c>
      <c r="J78">
        <f>+MONTH(victoria_1[[#This Row],[Quarter]])</f>
        <v>1</v>
      </c>
      <c r="L78" s="3"/>
    </row>
    <row r="79" spans="1:12" x14ac:dyDescent="0.45">
      <c r="A79" s="2">
        <v>42826</v>
      </c>
      <c r="B79" s="3" t="s">
        <v>5</v>
      </c>
      <c r="C79" s="3" t="s">
        <v>6</v>
      </c>
      <c r="D79">
        <v>11.3158779</v>
      </c>
      <c r="E79">
        <v>93.040861899999996</v>
      </c>
      <c r="F79">
        <v>0</v>
      </c>
      <c r="G79">
        <v>91.046732199999994</v>
      </c>
      <c r="J79">
        <f>+MONTH(victoria_1[[#This Row],[Quarter]])</f>
        <v>4</v>
      </c>
      <c r="L79" s="3"/>
    </row>
    <row r="80" spans="1:12" x14ac:dyDescent="0.45">
      <c r="A80" s="2">
        <v>42917</v>
      </c>
      <c r="B80" s="3" t="s">
        <v>5</v>
      </c>
      <c r="C80" s="3" t="s">
        <v>6</v>
      </c>
      <c r="D80">
        <v>20.697850200000001</v>
      </c>
      <c r="E80">
        <v>59.449393999999998</v>
      </c>
      <c r="F80">
        <v>6.592708</v>
      </c>
      <c r="G80">
        <v>31.475982200000001</v>
      </c>
      <c r="J80">
        <f>+MONTH(victoria_1[[#This Row],[Quarter]])</f>
        <v>7</v>
      </c>
      <c r="L80" s="3"/>
    </row>
    <row r="81" spans="1:12" x14ac:dyDescent="0.45">
      <c r="A81" s="2">
        <v>43009</v>
      </c>
      <c r="B81" s="3" t="s">
        <v>5</v>
      </c>
      <c r="C81" s="3" t="s">
        <v>6</v>
      </c>
      <c r="D81">
        <v>8.5912786000000008</v>
      </c>
      <c r="E81">
        <v>145.74705069999999</v>
      </c>
      <c r="F81">
        <v>8.6875575999999999</v>
      </c>
      <c r="G81">
        <v>26.5496169</v>
      </c>
      <c r="J81">
        <f>+MONTH(victoria_1[[#This Row],[Quarter]])</f>
        <v>10</v>
      </c>
      <c r="L81" s="3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1504F-9384-4BF6-985C-268CE8223F52}">
  <dimension ref="A1:E321"/>
  <sheetViews>
    <sheetView zoomScale="140" zoomScaleNormal="140" workbookViewId="0">
      <selection activeCell="C7" sqref="C7"/>
    </sheetView>
  </sheetViews>
  <sheetFormatPr defaultRowHeight="14.25" x14ac:dyDescent="0.45"/>
  <cols>
    <col min="1" max="1" width="10" bestFit="1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 s="1">
        <v>35796</v>
      </c>
      <c r="B2" t="s">
        <v>5</v>
      </c>
      <c r="C2" t="s">
        <v>6</v>
      </c>
      <c r="D2" t="s">
        <v>7</v>
      </c>
      <c r="E2">
        <v>9.7822178999999991</v>
      </c>
    </row>
    <row r="3" spans="1:5" x14ac:dyDescent="0.45">
      <c r="A3" s="1">
        <v>35886</v>
      </c>
      <c r="B3" t="s">
        <v>5</v>
      </c>
      <c r="C3" t="s">
        <v>6</v>
      </c>
      <c r="D3" t="s">
        <v>7</v>
      </c>
      <c r="E3">
        <v>42.596614099999996</v>
      </c>
    </row>
    <row r="4" spans="1:5" x14ac:dyDescent="0.45">
      <c r="A4" s="1">
        <v>35977</v>
      </c>
      <c r="B4" t="s">
        <v>5</v>
      </c>
      <c r="C4" t="s">
        <v>6</v>
      </c>
      <c r="D4" t="s">
        <v>7</v>
      </c>
      <c r="E4">
        <v>28.587684800000002</v>
      </c>
    </row>
    <row r="5" spans="1:5" x14ac:dyDescent="0.45">
      <c r="A5" s="1">
        <v>36069</v>
      </c>
      <c r="B5" t="s">
        <v>5</v>
      </c>
      <c r="C5" t="s">
        <v>6</v>
      </c>
      <c r="D5" t="s">
        <v>7</v>
      </c>
      <c r="E5">
        <v>26.9473938</v>
      </c>
    </row>
    <row r="6" spans="1:5" x14ac:dyDescent="0.45">
      <c r="A6" s="1">
        <v>36161</v>
      </c>
      <c r="B6" t="s">
        <v>5</v>
      </c>
      <c r="C6" t="s">
        <v>6</v>
      </c>
      <c r="D6" t="s">
        <v>7</v>
      </c>
      <c r="E6">
        <v>2.9184524000000001</v>
      </c>
    </row>
    <row r="7" spans="1:5" x14ac:dyDescent="0.45">
      <c r="A7" s="1">
        <v>36251</v>
      </c>
      <c r="B7" t="s">
        <v>5</v>
      </c>
      <c r="C7" t="s">
        <v>6</v>
      </c>
      <c r="D7" t="s">
        <v>7</v>
      </c>
      <c r="E7">
        <v>20.242638199999998</v>
      </c>
    </row>
    <row r="8" spans="1:5" x14ac:dyDescent="0.45">
      <c r="A8" s="1">
        <v>36342</v>
      </c>
      <c r="B8" t="s">
        <v>5</v>
      </c>
      <c r="C8" t="s">
        <v>6</v>
      </c>
      <c r="D8" t="s">
        <v>7</v>
      </c>
      <c r="E8">
        <v>4.3241904</v>
      </c>
    </row>
    <row r="9" spans="1:5" x14ac:dyDescent="0.45">
      <c r="A9" s="1">
        <v>36434</v>
      </c>
      <c r="B9" t="s">
        <v>5</v>
      </c>
      <c r="C9" t="s">
        <v>6</v>
      </c>
      <c r="D9" t="s">
        <v>7</v>
      </c>
      <c r="E9">
        <v>1.9056419</v>
      </c>
    </row>
    <row r="10" spans="1:5" x14ac:dyDescent="0.45">
      <c r="A10" s="1">
        <v>36526</v>
      </c>
      <c r="B10" t="s">
        <v>5</v>
      </c>
      <c r="C10" t="s">
        <v>6</v>
      </c>
      <c r="D10" t="s">
        <v>7</v>
      </c>
      <c r="E10">
        <v>6.8633683000000003</v>
      </c>
    </row>
    <row r="11" spans="1:5" x14ac:dyDescent="0.45">
      <c r="A11" s="1">
        <v>36617</v>
      </c>
      <c r="B11" t="s">
        <v>5</v>
      </c>
      <c r="C11" t="s">
        <v>6</v>
      </c>
      <c r="D11" t="s">
        <v>7</v>
      </c>
      <c r="E11">
        <v>2.0286119</v>
      </c>
    </row>
    <row r="12" spans="1:5" x14ac:dyDescent="0.45">
      <c r="A12" s="1">
        <v>36708</v>
      </c>
      <c r="B12" t="s">
        <v>5</v>
      </c>
      <c r="C12" t="s">
        <v>6</v>
      </c>
      <c r="D12" t="s">
        <v>7</v>
      </c>
      <c r="E12">
        <v>12.588227399999999</v>
      </c>
    </row>
    <row r="13" spans="1:5" x14ac:dyDescent="0.45">
      <c r="A13" s="1">
        <v>36800</v>
      </c>
      <c r="B13" t="s">
        <v>5</v>
      </c>
      <c r="C13" t="s">
        <v>6</v>
      </c>
      <c r="D13" t="s">
        <v>7</v>
      </c>
      <c r="E13">
        <v>9.2582932000000007</v>
      </c>
    </row>
    <row r="14" spans="1:5" x14ac:dyDescent="0.45">
      <c r="A14" s="1">
        <v>36892</v>
      </c>
      <c r="B14" t="s">
        <v>5</v>
      </c>
      <c r="C14" t="s">
        <v>6</v>
      </c>
      <c r="D14" t="s">
        <v>7</v>
      </c>
      <c r="E14">
        <v>7.1741361000000001</v>
      </c>
    </row>
    <row r="15" spans="1:5" x14ac:dyDescent="0.45">
      <c r="A15" s="1">
        <v>36982</v>
      </c>
      <c r="B15" t="s">
        <v>5</v>
      </c>
      <c r="C15" t="s">
        <v>6</v>
      </c>
      <c r="D15" t="s">
        <v>7</v>
      </c>
      <c r="E15">
        <v>15.6960386</v>
      </c>
    </row>
    <row r="16" spans="1:5" x14ac:dyDescent="0.45">
      <c r="A16" s="1">
        <v>37073</v>
      </c>
      <c r="B16" t="s">
        <v>5</v>
      </c>
      <c r="C16" t="s">
        <v>6</v>
      </c>
      <c r="D16" t="s">
        <v>7</v>
      </c>
      <c r="E16">
        <v>40.6808245</v>
      </c>
    </row>
    <row r="17" spans="1:5" x14ac:dyDescent="0.45">
      <c r="A17" s="1">
        <v>37165</v>
      </c>
      <c r="B17" t="s">
        <v>5</v>
      </c>
      <c r="C17" t="s">
        <v>6</v>
      </c>
      <c r="D17" t="s">
        <v>7</v>
      </c>
      <c r="E17">
        <v>12.0845217</v>
      </c>
    </row>
    <row r="18" spans="1:5" x14ac:dyDescent="0.45">
      <c r="A18" s="1">
        <v>37257</v>
      </c>
      <c r="B18" t="s">
        <v>5</v>
      </c>
      <c r="C18" t="s">
        <v>6</v>
      </c>
      <c r="D18" t="s">
        <v>7</v>
      </c>
      <c r="E18">
        <v>8.3324119999999997</v>
      </c>
    </row>
    <row r="19" spans="1:5" x14ac:dyDescent="0.45">
      <c r="A19" s="1">
        <v>37347</v>
      </c>
      <c r="B19" t="s">
        <v>5</v>
      </c>
      <c r="C19" t="s">
        <v>6</v>
      </c>
      <c r="D19" t="s">
        <v>7</v>
      </c>
      <c r="E19">
        <v>16.706137699999999</v>
      </c>
    </row>
    <row r="20" spans="1:5" x14ac:dyDescent="0.45">
      <c r="A20" s="1">
        <v>37438</v>
      </c>
      <c r="B20" t="s">
        <v>5</v>
      </c>
      <c r="C20" t="s">
        <v>6</v>
      </c>
      <c r="D20" t="s">
        <v>7</v>
      </c>
      <c r="E20">
        <v>1.8933202</v>
      </c>
    </row>
    <row r="21" spans="1:5" x14ac:dyDescent="0.45">
      <c r="A21" s="1">
        <v>37530</v>
      </c>
      <c r="B21" t="s">
        <v>5</v>
      </c>
      <c r="C21" t="s">
        <v>6</v>
      </c>
      <c r="D21" t="s">
        <v>7</v>
      </c>
      <c r="E21">
        <v>9.9980651999999992</v>
      </c>
    </row>
    <row r="22" spans="1:5" x14ac:dyDescent="0.45">
      <c r="A22" s="1">
        <v>37622</v>
      </c>
      <c r="B22" t="s">
        <v>5</v>
      </c>
      <c r="C22" t="s">
        <v>6</v>
      </c>
      <c r="D22" t="s">
        <v>7</v>
      </c>
      <c r="E22">
        <v>11.296559999999999</v>
      </c>
    </row>
    <row r="23" spans="1:5" x14ac:dyDescent="0.45">
      <c r="A23" s="1">
        <v>37712</v>
      </c>
      <c r="B23" t="s">
        <v>5</v>
      </c>
      <c r="C23" t="s">
        <v>6</v>
      </c>
      <c r="D23" t="s">
        <v>7</v>
      </c>
      <c r="E23">
        <v>7.7029870000000003</v>
      </c>
    </row>
    <row r="24" spans="1:5" x14ac:dyDescent="0.45">
      <c r="A24" s="1">
        <v>37803</v>
      </c>
      <c r="B24" t="s">
        <v>5</v>
      </c>
      <c r="C24" t="s">
        <v>6</v>
      </c>
      <c r="D24" t="s">
        <v>7</v>
      </c>
      <c r="E24">
        <v>4.2786024999999999</v>
      </c>
    </row>
    <row r="25" spans="1:5" x14ac:dyDescent="0.45">
      <c r="A25" s="1">
        <v>37895</v>
      </c>
      <c r="B25" t="s">
        <v>5</v>
      </c>
      <c r="C25" t="s">
        <v>6</v>
      </c>
      <c r="D25" t="s">
        <v>7</v>
      </c>
      <c r="E25">
        <v>20.884770799999998</v>
      </c>
    </row>
    <row r="26" spans="1:5" x14ac:dyDescent="0.45">
      <c r="A26" s="1">
        <v>37987</v>
      </c>
      <c r="B26" t="s">
        <v>5</v>
      </c>
      <c r="C26" t="s">
        <v>6</v>
      </c>
      <c r="D26" t="s">
        <v>7</v>
      </c>
      <c r="E26">
        <v>13.631072899999999</v>
      </c>
    </row>
    <row r="27" spans="1:5" x14ac:dyDescent="0.45">
      <c r="A27" s="1">
        <v>38078</v>
      </c>
      <c r="B27" t="s">
        <v>5</v>
      </c>
      <c r="C27" t="s">
        <v>6</v>
      </c>
      <c r="D27" t="s">
        <v>7</v>
      </c>
      <c r="E27">
        <v>20.945671999999998</v>
      </c>
    </row>
    <row r="28" spans="1:5" x14ac:dyDescent="0.45">
      <c r="A28" s="1">
        <v>38169</v>
      </c>
      <c r="B28" t="s">
        <v>5</v>
      </c>
      <c r="C28" t="s">
        <v>6</v>
      </c>
      <c r="D28" t="s">
        <v>7</v>
      </c>
      <c r="E28">
        <v>37.722185899999999</v>
      </c>
    </row>
    <row r="29" spans="1:5" x14ac:dyDescent="0.45">
      <c r="A29" s="1">
        <v>38261</v>
      </c>
      <c r="B29" t="s">
        <v>5</v>
      </c>
      <c r="C29" t="s">
        <v>6</v>
      </c>
      <c r="D29" t="s">
        <v>7</v>
      </c>
      <c r="E29">
        <v>9.7190778000000009</v>
      </c>
    </row>
    <row r="30" spans="1:5" x14ac:dyDescent="0.45">
      <c r="A30" s="1">
        <v>38353</v>
      </c>
      <c r="B30" t="s">
        <v>5</v>
      </c>
      <c r="C30" t="s">
        <v>6</v>
      </c>
      <c r="D30" t="s">
        <v>7</v>
      </c>
      <c r="E30">
        <v>0</v>
      </c>
    </row>
    <row r="31" spans="1:5" x14ac:dyDescent="0.45">
      <c r="A31" s="1">
        <v>38443</v>
      </c>
      <c r="B31" t="s">
        <v>5</v>
      </c>
      <c r="C31" t="s">
        <v>6</v>
      </c>
      <c r="D31" t="s">
        <v>7</v>
      </c>
      <c r="E31">
        <v>23.080401899999998</v>
      </c>
    </row>
    <row r="32" spans="1:5" x14ac:dyDescent="0.45">
      <c r="A32" s="1">
        <v>38534</v>
      </c>
      <c r="B32" t="s">
        <v>5</v>
      </c>
      <c r="C32" t="s">
        <v>6</v>
      </c>
      <c r="D32" t="s">
        <v>7</v>
      </c>
      <c r="E32">
        <v>3.8287794000000002</v>
      </c>
    </row>
    <row r="33" spans="1:5" x14ac:dyDescent="0.45">
      <c r="A33" s="1">
        <v>38626</v>
      </c>
      <c r="B33" t="s">
        <v>5</v>
      </c>
      <c r="C33" t="s">
        <v>6</v>
      </c>
      <c r="D33" t="s">
        <v>7</v>
      </c>
      <c r="E33">
        <v>13.8273268</v>
      </c>
    </row>
    <row r="34" spans="1:5" x14ac:dyDescent="0.45">
      <c r="A34" s="1">
        <v>38718</v>
      </c>
      <c r="B34" t="s">
        <v>5</v>
      </c>
      <c r="C34" t="s">
        <v>6</v>
      </c>
      <c r="D34" t="s">
        <v>7</v>
      </c>
      <c r="E34">
        <v>3.6235240000000002</v>
      </c>
    </row>
    <row r="35" spans="1:5" x14ac:dyDescent="0.45">
      <c r="A35" s="1">
        <v>38808</v>
      </c>
      <c r="B35" t="s">
        <v>5</v>
      </c>
      <c r="C35" t="s">
        <v>6</v>
      </c>
      <c r="D35" t="s">
        <v>7</v>
      </c>
      <c r="E35">
        <v>13.167806000000001</v>
      </c>
    </row>
    <row r="36" spans="1:5" x14ac:dyDescent="0.45">
      <c r="A36" s="1">
        <v>38899</v>
      </c>
      <c r="B36" t="s">
        <v>5</v>
      </c>
      <c r="C36" t="s">
        <v>6</v>
      </c>
      <c r="D36" t="s">
        <v>7</v>
      </c>
      <c r="E36">
        <v>20.079986999999999</v>
      </c>
    </row>
    <row r="37" spans="1:5" x14ac:dyDescent="0.45">
      <c r="A37" s="1">
        <v>38991</v>
      </c>
      <c r="B37" t="s">
        <v>5</v>
      </c>
      <c r="C37" t="s">
        <v>6</v>
      </c>
      <c r="D37" t="s">
        <v>7</v>
      </c>
      <c r="E37">
        <v>17.615024999999999</v>
      </c>
    </row>
    <row r="38" spans="1:5" x14ac:dyDescent="0.45">
      <c r="A38" s="1">
        <v>39083</v>
      </c>
      <c r="B38" t="s">
        <v>5</v>
      </c>
      <c r="C38" t="s">
        <v>6</v>
      </c>
      <c r="D38" t="s">
        <v>7</v>
      </c>
      <c r="E38">
        <v>7.9691749999999999</v>
      </c>
    </row>
    <row r="39" spans="1:5" x14ac:dyDescent="0.45">
      <c r="A39" s="1">
        <v>39173</v>
      </c>
      <c r="B39" t="s">
        <v>5</v>
      </c>
      <c r="C39" t="s">
        <v>6</v>
      </c>
      <c r="D39" t="s">
        <v>7</v>
      </c>
      <c r="E39">
        <v>2.5520125</v>
      </c>
    </row>
    <row r="40" spans="1:5" x14ac:dyDescent="0.45">
      <c r="A40" s="1">
        <v>39264</v>
      </c>
      <c r="B40" t="s">
        <v>5</v>
      </c>
      <c r="C40" t="s">
        <v>6</v>
      </c>
      <c r="D40" t="s">
        <v>7</v>
      </c>
      <c r="E40">
        <v>15.664574099999999</v>
      </c>
    </row>
    <row r="41" spans="1:5" x14ac:dyDescent="0.45">
      <c r="A41" s="1">
        <v>39356</v>
      </c>
      <c r="B41" t="s">
        <v>5</v>
      </c>
      <c r="C41" t="s">
        <v>6</v>
      </c>
      <c r="D41" t="s">
        <v>7</v>
      </c>
      <c r="E41">
        <v>11.6664011</v>
      </c>
    </row>
    <row r="42" spans="1:5" x14ac:dyDescent="0.45">
      <c r="A42" s="1">
        <v>39448</v>
      </c>
      <c r="B42" t="s">
        <v>5</v>
      </c>
      <c r="C42" t="s">
        <v>6</v>
      </c>
      <c r="D42" t="s">
        <v>7</v>
      </c>
      <c r="E42">
        <v>1.855788</v>
      </c>
    </row>
    <row r="43" spans="1:5" x14ac:dyDescent="0.45">
      <c r="A43" s="1">
        <v>39539</v>
      </c>
      <c r="B43" t="s">
        <v>5</v>
      </c>
      <c r="C43" t="s">
        <v>6</v>
      </c>
      <c r="D43" t="s">
        <v>7</v>
      </c>
      <c r="E43">
        <v>3.2157404000000001</v>
      </c>
    </row>
    <row r="44" spans="1:5" x14ac:dyDescent="0.45">
      <c r="A44" s="1">
        <v>39630</v>
      </c>
      <c r="B44" t="s">
        <v>5</v>
      </c>
      <c r="C44" t="s">
        <v>6</v>
      </c>
      <c r="D44" t="s">
        <v>7</v>
      </c>
      <c r="E44">
        <v>24.8308739</v>
      </c>
    </row>
    <row r="45" spans="1:5" x14ac:dyDescent="0.45">
      <c r="A45" s="1">
        <v>39722</v>
      </c>
      <c r="B45" t="s">
        <v>5</v>
      </c>
      <c r="C45" t="s">
        <v>6</v>
      </c>
      <c r="D45" t="s">
        <v>7</v>
      </c>
      <c r="E45">
        <v>14.7821534</v>
      </c>
    </row>
    <row r="46" spans="1:5" x14ac:dyDescent="0.45">
      <c r="A46" s="1">
        <v>39814</v>
      </c>
      <c r="B46" t="s">
        <v>5</v>
      </c>
      <c r="C46" t="s">
        <v>6</v>
      </c>
      <c r="D46" t="s">
        <v>7</v>
      </c>
      <c r="E46">
        <v>3.7653153000000001</v>
      </c>
    </row>
    <row r="47" spans="1:5" x14ac:dyDescent="0.45">
      <c r="A47" s="1">
        <v>39904</v>
      </c>
      <c r="B47" t="s">
        <v>5</v>
      </c>
      <c r="C47" t="s">
        <v>6</v>
      </c>
      <c r="D47" t="s">
        <v>7</v>
      </c>
      <c r="E47">
        <v>7.2239357000000002</v>
      </c>
    </row>
    <row r="48" spans="1:5" x14ac:dyDescent="0.45">
      <c r="A48" s="1">
        <v>39995</v>
      </c>
      <c r="B48" t="s">
        <v>5</v>
      </c>
      <c r="C48" t="s">
        <v>6</v>
      </c>
      <c r="D48" t="s">
        <v>7</v>
      </c>
      <c r="E48">
        <v>0.7599032</v>
      </c>
    </row>
    <row r="49" spans="1:5" x14ac:dyDescent="0.45">
      <c r="A49" s="1">
        <v>40087</v>
      </c>
      <c r="B49" t="s">
        <v>5</v>
      </c>
      <c r="C49" t="s">
        <v>6</v>
      </c>
      <c r="D49" t="s">
        <v>7</v>
      </c>
      <c r="E49">
        <v>14.5899228</v>
      </c>
    </row>
    <row r="50" spans="1:5" x14ac:dyDescent="0.45">
      <c r="A50" s="1">
        <v>40179</v>
      </c>
      <c r="B50" t="s">
        <v>5</v>
      </c>
      <c r="C50" t="s">
        <v>6</v>
      </c>
      <c r="D50" t="s">
        <v>7</v>
      </c>
      <c r="E50">
        <v>20.751140199999998</v>
      </c>
    </row>
    <row r="51" spans="1:5" x14ac:dyDescent="0.45">
      <c r="A51" s="1">
        <v>40269</v>
      </c>
      <c r="B51" t="s">
        <v>5</v>
      </c>
      <c r="C51" t="s">
        <v>6</v>
      </c>
      <c r="D51" t="s">
        <v>7</v>
      </c>
      <c r="E51">
        <v>23.573668999999999</v>
      </c>
    </row>
    <row r="52" spans="1:5" x14ac:dyDescent="0.45">
      <c r="A52" s="1">
        <v>40360</v>
      </c>
      <c r="B52" t="s">
        <v>5</v>
      </c>
      <c r="C52" t="s">
        <v>6</v>
      </c>
      <c r="D52" t="s">
        <v>7</v>
      </c>
      <c r="E52">
        <v>9.8709301000000007</v>
      </c>
    </row>
    <row r="53" spans="1:5" x14ac:dyDescent="0.45">
      <c r="A53" s="1">
        <v>40452</v>
      </c>
      <c r="B53" t="s">
        <v>5</v>
      </c>
      <c r="C53" t="s">
        <v>6</v>
      </c>
      <c r="D53" t="s">
        <v>7</v>
      </c>
      <c r="E53">
        <v>13.586347999999999</v>
      </c>
    </row>
    <row r="54" spans="1:5" x14ac:dyDescent="0.45">
      <c r="A54" s="1">
        <v>40544</v>
      </c>
      <c r="B54" t="s">
        <v>5</v>
      </c>
      <c r="C54" t="s">
        <v>6</v>
      </c>
      <c r="D54" t="s">
        <v>7</v>
      </c>
      <c r="E54">
        <v>5.1801085000000002</v>
      </c>
    </row>
    <row r="55" spans="1:5" x14ac:dyDescent="0.45">
      <c r="A55" s="1">
        <v>40634</v>
      </c>
      <c r="B55" t="s">
        <v>5</v>
      </c>
      <c r="C55" t="s">
        <v>6</v>
      </c>
      <c r="D55" t="s">
        <v>7</v>
      </c>
      <c r="E55">
        <v>5.2699872000000001</v>
      </c>
    </row>
    <row r="56" spans="1:5" x14ac:dyDescent="0.45">
      <c r="A56" s="1">
        <v>40725</v>
      </c>
      <c r="B56" t="s">
        <v>5</v>
      </c>
      <c r="C56" t="s">
        <v>6</v>
      </c>
      <c r="D56" t="s">
        <v>7</v>
      </c>
      <c r="E56">
        <v>9.4570243000000005</v>
      </c>
    </row>
    <row r="57" spans="1:5" x14ac:dyDescent="0.45">
      <c r="A57" s="1">
        <v>40817</v>
      </c>
      <c r="B57" t="s">
        <v>5</v>
      </c>
      <c r="C57" t="s">
        <v>6</v>
      </c>
      <c r="D57" t="s">
        <v>7</v>
      </c>
      <c r="E57">
        <v>7.1085133999999996</v>
      </c>
    </row>
    <row r="58" spans="1:5" x14ac:dyDescent="0.45">
      <c r="A58" s="1">
        <v>40909</v>
      </c>
      <c r="B58" t="s">
        <v>5</v>
      </c>
      <c r="C58" t="s">
        <v>6</v>
      </c>
      <c r="D58" t="s">
        <v>7</v>
      </c>
      <c r="E58">
        <v>17.5323052</v>
      </c>
    </row>
    <row r="59" spans="1:5" x14ac:dyDescent="0.45">
      <c r="A59" s="1">
        <v>41000</v>
      </c>
      <c r="B59" t="s">
        <v>5</v>
      </c>
      <c r="C59" t="s">
        <v>6</v>
      </c>
      <c r="D59" t="s">
        <v>7</v>
      </c>
      <c r="E59">
        <v>9.7347640999999996</v>
      </c>
    </row>
    <row r="60" spans="1:5" x14ac:dyDescent="0.45">
      <c r="A60" s="1">
        <v>41091</v>
      </c>
      <c r="B60" t="s">
        <v>5</v>
      </c>
      <c r="C60" t="s">
        <v>6</v>
      </c>
      <c r="D60" t="s">
        <v>7</v>
      </c>
      <c r="E60">
        <v>17.0386624</v>
      </c>
    </row>
    <row r="61" spans="1:5" x14ac:dyDescent="0.45">
      <c r="A61" s="1">
        <v>41183</v>
      </c>
      <c r="B61" t="s">
        <v>5</v>
      </c>
      <c r="C61" t="s">
        <v>6</v>
      </c>
      <c r="D61" t="s">
        <v>7</v>
      </c>
      <c r="E61">
        <v>14.3948403</v>
      </c>
    </row>
    <row r="62" spans="1:5" x14ac:dyDescent="0.45">
      <c r="A62" s="1">
        <v>41275</v>
      </c>
      <c r="B62" t="s">
        <v>5</v>
      </c>
      <c r="C62" t="s">
        <v>6</v>
      </c>
      <c r="D62" t="s">
        <v>7</v>
      </c>
      <c r="E62">
        <v>12.2039214</v>
      </c>
    </row>
    <row r="63" spans="1:5" x14ac:dyDescent="0.45">
      <c r="A63" s="1">
        <v>41365</v>
      </c>
      <c r="B63" t="s">
        <v>5</v>
      </c>
      <c r="C63" t="s">
        <v>6</v>
      </c>
      <c r="D63" t="s">
        <v>7</v>
      </c>
      <c r="E63">
        <v>7.4448376999999999</v>
      </c>
    </row>
    <row r="64" spans="1:5" x14ac:dyDescent="0.45">
      <c r="A64" s="1">
        <v>41456</v>
      </c>
      <c r="B64" t="s">
        <v>5</v>
      </c>
      <c r="C64" t="s">
        <v>6</v>
      </c>
      <c r="D64" t="s">
        <v>7</v>
      </c>
      <c r="E64">
        <v>13.099235800000001</v>
      </c>
    </row>
    <row r="65" spans="1:5" x14ac:dyDescent="0.45">
      <c r="A65" s="1">
        <v>41548</v>
      </c>
      <c r="B65" t="s">
        <v>5</v>
      </c>
      <c r="C65" t="s">
        <v>6</v>
      </c>
      <c r="D65" t="s">
        <v>7</v>
      </c>
      <c r="E65">
        <v>15.7799838</v>
      </c>
    </row>
    <row r="66" spans="1:5" x14ac:dyDescent="0.45">
      <c r="A66" s="1">
        <v>41640</v>
      </c>
      <c r="B66" t="s">
        <v>5</v>
      </c>
      <c r="C66" t="s">
        <v>6</v>
      </c>
      <c r="D66" t="s">
        <v>7</v>
      </c>
      <c r="E66">
        <v>10.8604164</v>
      </c>
    </row>
    <row r="67" spans="1:5" x14ac:dyDescent="0.45">
      <c r="A67" s="1">
        <v>41730</v>
      </c>
      <c r="B67" t="s">
        <v>5</v>
      </c>
      <c r="C67" t="s">
        <v>6</v>
      </c>
      <c r="D67" t="s">
        <v>7</v>
      </c>
      <c r="E67">
        <v>20.693863499999999</v>
      </c>
    </row>
    <row r="68" spans="1:5" x14ac:dyDescent="0.45">
      <c r="A68" s="1">
        <v>41821</v>
      </c>
      <c r="B68" t="s">
        <v>5</v>
      </c>
      <c r="C68" t="s">
        <v>6</v>
      </c>
      <c r="D68" t="s">
        <v>7</v>
      </c>
      <c r="E68">
        <v>10.5485088</v>
      </c>
    </row>
    <row r="69" spans="1:5" x14ac:dyDescent="0.45">
      <c r="A69" s="1">
        <v>41913</v>
      </c>
      <c r="B69" t="s">
        <v>5</v>
      </c>
      <c r="C69" t="s">
        <v>6</v>
      </c>
      <c r="D69" t="s">
        <v>7</v>
      </c>
      <c r="E69">
        <v>16.342211299999999</v>
      </c>
    </row>
    <row r="70" spans="1:5" x14ac:dyDescent="0.45">
      <c r="A70" s="1">
        <v>42005</v>
      </c>
      <c r="B70" t="s">
        <v>5</v>
      </c>
      <c r="C70" t="s">
        <v>6</v>
      </c>
      <c r="D70" t="s">
        <v>7</v>
      </c>
      <c r="E70">
        <v>2.6715154000000001</v>
      </c>
    </row>
    <row r="71" spans="1:5" x14ac:dyDescent="0.45">
      <c r="A71" s="1">
        <v>42095</v>
      </c>
      <c r="B71" t="s">
        <v>5</v>
      </c>
      <c r="C71" t="s">
        <v>6</v>
      </c>
      <c r="D71" t="s">
        <v>7</v>
      </c>
      <c r="E71">
        <v>21.8765657</v>
      </c>
    </row>
    <row r="72" spans="1:5" x14ac:dyDescent="0.45">
      <c r="A72" s="1">
        <v>42186</v>
      </c>
      <c r="B72" t="s">
        <v>5</v>
      </c>
      <c r="C72" t="s">
        <v>6</v>
      </c>
      <c r="D72" t="s">
        <v>7</v>
      </c>
      <c r="E72">
        <v>24.945072499999998</v>
      </c>
    </row>
    <row r="73" spans="1:5" x14ac:dyDescent="0.45">
      <c r="A73" s="1">
        <v>42278</v>
      </c>
      <c r="B73" t="s">
        <v>5</v>
      </c>
      <c r="C73" t="s">
        <v>6</v>
      </c>
      <c r="D73" t="s">
        <v>7</v>
      </c>
      <c r="E73">
        <v>10.1436352</v>
      </c>
    </row>
    <row r="74" spans="1:5" x14ac:dyDescent="0.45">
      <c r="A74" s="1">
        <v>42370</v>
      </c>
      <c r="B74" t="s">
        <v>5</v>
      </c>
      <c r="C74" t="s">
        <v>6</v>
      </c>
      <c r="D74" t="s">
        <v>7</v>
      </c>
      <c r="E74">
        <v>19.686171000000002</v>
      </c>
    </row>
    <row r="75" spans="1:5" x14ac:dyDescent="0.45">
      <c r="A75" s="1">
        <v>42461</v>
      </c>
      <c r="B75" t="s">
        <v>5</v>
      </c>
      <c r="C75" t="s">
        <v>6</v>
      </c>
      <c r="D75" t="s">
        <v>7</v>
      </c>
      <c r="E75">
        <v>12.545260000000001</v>
      </c>
    </row>
    <row r="76" spans="1:5" x14ac:dyDescent="0.45">
      <c r="A76" s="1">
        <v>42552</v>
      </c>
      <c r="B76" t="s">
        <v>5</v>
      </c>
      <c r="C76" t="s">
        <v>6</v>
      </c>
      <c r="D76" t="s">
        <v>7</v>
      </c>
      <c r="E76">
        <v>15.151551400000001</v>
      </c>
    </row>
    <row r="77" spans="1:5" x14ac:dyDescent="0.45">
      <c r="A77" s="1">
        <v>42644</v>
      </c>
      <c r="B77" t="s">
        <v>5</v>
      </c>
      <c r="C77" t="s">
        <v>6</v>
      </c>
      <c r="D77" t="s">
        <v>7</v>
      </c>
      <c r="E77">
        <v>16.381564600000001</v>
      </c>
    </row>
    <row r="78" spans="1:5" x14ac:dyDescent="0.45">
      <c r="A78" s="1">
        <v>42736</v>
      </c>
      <c r="B78" t="s">
        <v>5</v>
      </c>
      <c r="C78" t="s">
        <v>6</v>
      </c>
      <c r="D78" t="s">
        <v>7</v>
      </c>
      <c r="E78">
        <v>19.776661099999998</v>
      </c>
    </row>
    <row r="79" spans="1:5" x14ac:dyDescent="0.45">
      <c r="A79" s="1">
        <v>42826</v>
      </c>
      <c r="B79" t="s">
        <v>5</v>
      </c>
      <c r="C79" t="s">
        <v>6</v>
      </c>
      <c r="D79" t="s">
        <v>7</v>
      </c>
      <c r="E79">
        <v>11.3158779</v>
      </c>
    </row>
    <row r="80" spans="1:5" x14ac:dyDescent="0.45">
      <c r="A80" s="1">
        <v>42917</v>
      </c>
      <c r="B80" t="s">
        <v>5</v>
      </c>
      <c r="C80" t="s">
        <v>6</v>
      </c>
      <c r="D80" t="s">
        <v>7</v>
      </c>
      <c r="E80">
        <v>20.697850200000001</v>
      </c>
    </row>
    <row r="81" spans="1:5" x14ac:dyDescent="0.45">
      <c r="A81" s="1">
        <v>43009</v>
      </c>
      <c r="B81" t="s">
        <v>5</v>
      </c>
      <c r="C81" t="s">
        <v>6</v>
      </c>
      <c r="D81" t="s">
        <v>7</v>
      </c>
      <c r="E81">
        <v>8.5912786000000008</v>
      </c>
    </row>
    <row r="82" spans="1:5" x14ac:dyDescent="0.45">
      <c r="A82" s="1">
        <v>35796</v>
      </c>
      <c r="B82" t="s">
        <v>5</v>
      </c>
      <c r="C82" t="s">
        <v>6</v>
      </c>
      <c r="D82" t="s">
        <v>8</v>
      </c>
      <c r="E82">
        <v>161.18036380000001</v>
      </c>
    </row>
    <row r="83" spans="1:5" x14ac:dyDescent="0.45">
      <c r="A83" s="1">
        <v>35886</v>
      </c>
      <c r="B83" t="s">
        <v>5</v>
      </c>
      <c r="C83" t="s">
        <v>6</v>
      </c>
      <c r="D83" t="s">
        <v>8</v>
      </c>
      <c r="E83">
        <v>183.87018810000001</v>
      </c>
    </row>
    <row r="84" spans="1:5" x14ac:dyDescent="0.45">
      <c r="A84" s="1">
        <v>35977</v>
      </c>
      <c r="B84" t="s">
        <v>5</v>
      </c>
      <c r="C84" t="s">
        <v>6</v>
      </c>
      <c r="D84" t="s">
        <v>8</v>
      </c>
      <c r="E84">
        <v>100.48612079999999</v>
      </c>
    </row>
    <row r="85" spans="1:5" x14ac:dyDescent="0.45">
      <c r="A85" s="1">
        <v>36069</v>
      </c>
      <c r="B85" t="s">
        <v>5</v>
      </c>
      <c r="C85" t="s">
        <v>6</v>
      </c>
      <c r="D85" t="s">
        <v>8</v>
      </c>
      <c r="E85">
        <v>79.879742100000001</v>
      </c>
    </row>
    <row r="86" spans="1:5" x14ac:dyDescent="0.45">
      <c r="A86" s="1">
        <v>36161</v>
      </c>
      <c r="B86" t="s">
        <v>5</v>
      </c>
      <c r="C86" t="s">
        <v>6</v>
      </c>
      <c r="D86" t="s">
        <v>8</v>
      </c>
      <c r="E86">
        <v>118.2478227</v>
      </c>
    </row>
    <row r="87" spans="1:5" x14ac:dyDescent="0.45">
      <c r="A87" s="1">
        <v>36251</v>
      </c>
      <c r="B87" t="s">
        <v>5</v>
      </c>
      <c r="C87" t="s">
        <v>6</v>
      </c>
      <c r="D87" t="s">
        <v>8</v>
      </c>
      <c r="E87">
        <v>90.607857999999993</v>
      </c>
    </row>
    <row r="88" spans="1:5" x14ac:dyDescent="0.45">
      <c r="A88" s="1">
        <v>36342</v>
      </c>
      <c r="B88" t="s">
        <v>5</v>
      </c>
      <c r="C88" t="s">
        <v>6</v>
      </c>
      <c r="D88" t="s">
        <v>8</v>
      </c>
      <c r="E88">
        <v>63.806904699999997</v>
      </c>
    </row>
    <row r="89" spans="1:5" x14ac:dyDescent="0.45">
      <c r="A89" s="1">
        <v>36434</v>
      </c>
      <c r="B89" t="s">
        <v>5</v>
      </c>
      <c r="C89" t="s">
        <v>6</v>
      </c>
      <c r="D89" t="s">
        <v>8</v>
      </c>
      <c r="E89">
        <v>103.67991000000001</v>
      </c>
    </row>
    <row r="90" spans="1:5" x14ac:dyDescent="0.45">
      <c r="A90" s="1">
        <v>36526</v>
      </c>
      <c r="B90" t="s">
        <v>5</v>
      </c>
      <c r="C90" t="s">
        <v>6</v>
      </c>
      <c r="D90" t="s">
        <v>8</v>
      </c>
      <c r="E90">
        <v>169.7725677</v>
      </c>
    </row>
    <row r="91" spans="1:5" x14ac:dyDescent="0.45">
      <c r="A91" s="1">
        <v>36617</v>
      </c>
      <c r="B91" t="s">
        <v>5</v>
      </c>
      <c r="C91" t="s">
        <v>6</v>
      </c>
      <c r="D91" t="s">
        <v>8</v>
      </c>
      <c r="E91">
        <v>97.288011699999998</v>
      </c>
    </row>
    <row r="92" spans="1:5" x14ac:dyDescent="0.45">
      <c r="A92" s="1">
        <v>36708</v>
      </c>
      <c r="B92" t="s">
        <v>5</v>
      </c>
      <c r="C92" t="s">
        <v>6</v>
      </c>
      <c r="D92" t="s">
        <v>8</v>
      </c>
      <c r="E92">
        <v>60.044255300000003</v>
      </c>
    </row>
    <row r="93" spans="1:5" x14ac:dyDescent="0.45">
      <c r="A93" s="1">
        <v>36800</v>
      </c>
      <c r="B93" t="s">
        <v>5</v>
      </c>
      <c r="C93" t="s">
        <v>6</v>
      </c>
      <c r="D93" t="s">
        <v>8</v>
      </c>
      <c r="E93">
        <v>108.21609309999999</v>
      </c>
    </row>
    <row r="94" spans="1:5" x14ac:dyDescent="0.45">
      <c r="A94" s="1">
        <v>36892</v>
      </c>
      <c r="B94" t="s">
        <v>5</v>
      </c>
      <c r="C94" t="s">
        <v>6</v>
      </c>
      <c r="D94" t="s">
        <v>8</v>
      </c>
      <c r="E94">
        <v>175.5322185</v>
      </c>
    </row>
    <row r="95" spans="1:5" x14ac:dyDescent="0.45">
      <c r="A95" s="1">
        <v>36982</v>
      </c>
      <c r="B95" t="s">
        <v>5</v>
      </c>
      <c r="C95" t="s">
        <v>6</v>
      </c>
      <c r="D95" t="s">
        <v>8</v>
      </c>
      <c r="E95">
        <v>119.6513084</v>
      </c>
    </row>
    <row r="96" spans="1:5" x14ac:dyDescent="0.45">
      <c r="A96" s="1">
        <v>37073</v>
      </c>
      <c r="B96" t="s">
        <v>5</v>
      </c>
      <c r="C96" t="s">
        <v>6</v>
      </c>
      <c r="D96" t="s">
        <v>8</v>
      </c>
      <c r="E96">
        <v>52.5277855</v>
      </c>
    </row>
    <row r="97" spans="1:5" x14ac:dyDescent="0.45">
      <c r="A97" s="1">
        <v>37165</v>
      </c>
      <c r="B97" t="s">
        <v>5</v>
      </c>
      <c r="C97" t="s">
        <v>6</v>
      </c>
      <c r="D97" t="s">
        <v>8</v>
      </c>
      <c r="E97">
        <v>101.0579101</v>
      </c>
    </row>
    <row r="98" spans="1:5" x14ac:dyDescent="0.45">
      <c r="A98" s="1">
        <v>37257</v>
      </c>
      <c r="B98" t="s">
        <v>5</v>
      </c>
      <c r="C98" t="s">
        <v>6</v>
      </c>
      <c r="D98" t="s">
        <v>8</v>
      </c>
      <c r="E98">
        <v>179.09641099999999</v>
      </c>
    </row>
    <row r="99" spans="1:5" x14ac:dyDescent="0.45">
      <c r="A99" s="1">
        <v>37347</v>
      </c>
      <c r="B99" t="s">
        <v>5</v>
      </c>
      <c r="C99" t="s">
        <v>6</v>
      </c>
      <c r="D99" t="s">
        <v>8</v>
      </c>
      <c r="E99">
        <v>106.83124789999999</v>
      </c>
    </row>
    <row r="100" spans="1:5" x14ac:dyDescent="0.45">
      <c r="A100" s="1">
        <v>37438</v>
      </c>
      <c r="B100" t="s">
        <v>5</v>
      </c>
      <c r="C100" t="s">
        <v>6</v>
      </c>
      <c r="D100" t="s">
        <v>8</v>
      </c>
      <c r="E100">
        <v>67.3406971</v>
      </c>
    </row>
    <row r="101" spans="1:5" x14ac:dyDescent="0.45">
      <c r="A101" s="1">
        <v>37530</v>
      </c>
      <c r="B101" t="s">
        <v>5</v>
      </c>
      <c r="C101" t="s">
        <v>6</v>
      </c>
      <c r="D101" t="s">
        <v>8</v>
      </c>
      <c r="E101">
        <v>104.9337226</v>
      </c>
    </row>
    <row r="102" spans="1:5" x14ac:dyDescent="0.45">
      <c r="A102" s="1">
        <v>37622</v>
      </c>
      <c r="B102" t="s">
        <v>5</v>
      </c>
      <c r="C102" t="s">
        <v>6</v>
      </c>
      <c r="D102" t="s">
        <v>8</v>
      </c>
      <c r="E102">
        <v>155.4853263</v>
      </c>
    </row>
    <row r="103" spans="1:5" x14ac:dyDescent="0.45">
      <c r="A103" s="1">
        <v>37712</v>
      </c>
      <c r="B103" t="s">
        <v>5</v>
      </c>
      <c r="C103" t="s">
        <v>6</v>
      </c>
      <c r="D103" t="s">
        <v>8</v>
      </c>
      <c r="E103">
        <v>117.9849031</v>
      </c>
    </row>
    <row r="104" spans="1:5" x14ac:dyDescent="0.45">
      <c r="A104" s="1">
        <v>37803</v>
      </c>
      <c r="B104" t="s">
        <v>5</v>
      </c>
      <c r="C104" t="s">
        <v>6</v>
      </c>
      <c r="D104" t="s">
        <v>8</v>
      </c>
      <c r="E104">
        <v>81.772474799999998</v>
      </c>
    </row>
    <row r="105" spans="1:5" x14ac:dyDescent="0.45">
      <c r="A105" s="1">
        <v>37895</v>
      </c>
      <c r="B105" t="s">
        <v>5</v>
      </c>
      <c r="C105" t="s">
        <v>6</v>
      </c>
      <c r="D105" t="s">
        <v>8</v>
      </c>
      <c r="E105">
        <v>62.719938200000001</v>
      </c>
    </row>
    <row r="106" spans="1:5" x14ac:dyDescent="0.45">
      <c r="A106" s="1">
        <v>37987</v>
      </c>
      <c r="B106" t="s">
        <v>5</v>
      </c>
      <c r="C106" t="s">
        <v>6</v>
      </c>
      <c r="D106" t="s">
        <v>8</v>
      </c>
      <c r="E106">
        <v>201.3489687</v>
      </c>
    </row>
    <row r="107" spans="1:5" x14ac:dyDescent="0.45">
      <c r="A107" s="1">
        <v>38078</v>
      </c>
      <c r="B107" t="s">
        <v>5</v>
      </c>
      <c r="C107" t="s">
        <v>6</v>
      </c>
      <c r="D107" t="s">
        <v>8</v>
      </c>
      <c r="E107">
        <v>129.84826630000001</v>
      </c>
    </row>
    <row r="108" spans="1:5" x14ac:dyDescent="0.45">
      <c r="A108" s="1">
        <v>38169</v>
      </c>
      <c r="B108" t="s">
        <v>5</v>
      </c>
      <c r="C108" t="s">
        <v>6</v>
      </c>
      <c r="D108" t="s">
        <v>8</v>
      </c>
      <c r="E108">
        <v>54.622962700000002</v>
      </c>
    </row>
    <row r="109" spans="1:5" x14ac:dyDescent="0.45">
      <c r="A109" s="1">
        <v>38261</v>
      </c>
      <c r="B109" t="s">
        <v>5</v>
      </c>
      <c r="C109" t="s">
        <v>6</v>
      </c>
      <c r="D109" t="s">
        <v>8</v>
      </c>
      <c r="E109">
        <v>89.838066299999994</v>
      </c>
    </row>
    <row r="110" spans="1:5" x14ac:dyDescent="0.45">
      <c r="A110" s="1">
        <v>38353</v>
      </c>
      <c r="B110" t="s">
        <v>5</v>
      </c>
      <c r="C110" t="s">
        <v>6</v>
      </c>
      <c r="D110" t="s">
        <v>8</v>
      </c>
      <c r="E110">
        <v>140.71895599999999</v>
      </c>
    </row>
    <row r="111" spans="1:5" x14ac:dyDescent="0.45">
      <c r="A111" s="1">
        <v>38443</v>
      </c>
      <c r="B111" t="s">
        <v>5</v>
      </c>
      <c r="C111" t="s">
        <v>6</v>
      </c>
      <c r="D111" t="s">
        <v>8</v>
      </c>
      <c r="E111">
        <v>76.587599299999994</v>
      </c>
    </row>
    <row r="112" spans="1:5" x14ac:dyDescent="0.45">
      <c r="A112" s="1">
        <v>38534</v>
      </c>
      <c r="B112" t="s">
        <v>5</v>
      </c>
      <c r="C112" t="s">
        <v>6</v>
      </c>
      <c r="D112" t="s">
        <v>8</v>
      </c>
      <c r="E112">
        <v>73.920770599999997</v>
      </c>
    </row>
    <row r="113" spans="1:5" x14ac:dyDescent="0.45">
      <c r="A113" s="1">
        <v>38626</v>
      </c>
      <c r="B113" t="s">
        <v>5</v>
      </c>
      <c r="C113" t="s">
        <v>6</v>
      </c>
      <c r="D113" t="s">
        <v>8</v>
      </c>
      <c r="E113">
        <v>70.299063700000005</v>
      </c>
    </row>
    <row r="114" spans="1:5" x14ac:dyDescent="0.45">
      <c r="A114" s="1">
        <v>38718</v>
      </c>
      <c r="B114" t="s">
        <v>5</v>
      </c>
      <c r="C114" t="s">
        <v>6</v>
      </c>
      <c r="D114" t="s">
        <v>8</v>
      </c>
      <c r="E114">
        <v>136.86594700000001</v>
      </c>
    </row>
    <row r="115" spans="1:5" x14ac:dyDescent="0.45">
      <c r="A115" s="1">
        <v>38808</v>
      </c>
      <c r="B115" t="s">
        <v>5</v>
      </c>
      <c r="C115" t="s">
        <v>6</v>
      </c>
      <c r="D115" t="s">
        <v>8</v>
      </c>
      <c r="E115">
        <v>96.802805000000006</v>
      </c>
    </row>
    <row r="116" spans="1:5" x14ac:dyDescent="0.45">
      <c r="A116" s="1">
        <v>38899</v>
      </c>
      <c r="B116" t="s">
        <v>5</v>
      </c>
      <c r="C116" t="s">
        <v>6</v>
      </c>
      <c r="D116" t="s">
        <v>8</v>
      </c>
      <c r="E116">
        <v>71.564143999999999</v>
      </c>
    </row>
    <row r="117" spans="1:5" x14ac:dyDescent="0.45">
      <c r="A117" s="1">
        <v>38991</v>
      </c>
      <c r="B117" t="s">
        <v>5</v>
      </c>
      <c r="C117" t="s">
        <v>6</v>
      </c>
      <c r="D117" t="s">
        <v>8</v>
      </c>
      <c r="E117">
        <v>65.775209000000004</v>
      </c>
    </row>
    <row r="118" spans="1:5" x14ac:dyDescent="0.45">
      <c r="A118" s="1">
        <v>39083</v>
      </c>
      <c r="B118" t="s">
        <v>5</v>
      </c>
      <c r="C118" t="s">
        <v>6</v>
      </c>
      <c r="D118" t="s">
        <v>8</v>
      </c>
      <c r="E118">
        <v>153.88414829999999</v>
      </c>
    </row>
    <row r="119" spans="1:5" x14ac:dyDescent="0.45">
      <c r="A119" s="1">
        <v>39173</v>
      </c>
      <c r="B119" t="s">
        <v>5</v>
      </c>
      <c r="C119" t="s">
        <v>6</v>
      </c>
      <c r="D119" t="s">
        <v>8</v>
      </c>
      <c r="E119">
        <v>146.4000609</v>
      </c>
    </row>
    <row r="120" spans="1:5" x14ac:dyDescent="0.45">
      <c r="A120" s="1">
        <v>39264</v>
      </c>
      <c r="B120" t="s">
        <v>5</v>
      </c>
      <c r="C120" t="s">
        <v>6</v>
      </c>
      <c r="D120" t="s">
        <v>8</v>
      </c>
      <c r="E120">
        <v>44.277396799999998</v>
      </c>
    </row>
    <row r="121" spans="1:5" x14ac:dyDescent="0.45">
      <c r="A121" s="1">
        <v>39356</v>
      </c>
      <c r="B121" t="s">
        <v>5</v>
      </c>
      <c r="C121" t="s">
        <v>6</v>
      </c>
      <c r="D121" t="s">
        <v>8</v>
      </c>
      <c r="E121">
        <v>57.459395399999998</v>
      </c>
    </row>
    <row r="122" spans="1:5" x14ac:dyDescent="0.45">
      <c r="A122" s="1">
        <v>39448</v>
      </c>
      <c r="B122" t="s">
        <v>5</v>
      </c>
      <c r="C122" t="s">
        <v>6</v>
      </c>
      <c r="D122" t="s">
        <v>8</v>
      </c>
      <c r="E122">
        <v>183.92751340000001</v>
      </c>
    </row>
    <row r="123" spans="1:5" x14ac:dyDescent="0.45">
      <c r="A123" s="1">
        <v>39539</v>
      </c>
      <c r="B123" t="s">
        <v>5</v>
      </c>
      <c r="C123" t="s">
        <v>6</v>
      </c>
      <c r="D123" t="s">
        <v>8</v>
      </c>
      <c r="E123">
        <v>94.691215700000001</v>
      </c>
    </row>
    <row r="124" spans="1:5" x14ac:dyDescent="0.45">
      <c r="A124" s="1">
        <v>39630</v>
      </c>
      <c r="B124" t="s">
        <v>5</v>
      </c>
      <c r="C124" t="s">
        <v>6</v>
      </c>
      <c r="D124" t="s">
        <v>8</v>
      </c>
      <c r="E124">
        <v>67.5721262</v>
      </c>
    </row>
    <row r="125" spans="1:5" x14ac:dyDescent="0.45">
      <c r="A125" s="1">
        <v>39722</v>
      </c>
      <c r="B125" t="s">
        <v>5</v>
      </c>
      <c r="C125" t="s">
        <v>6</v>
      </c>
      <c r="D125" t="s">
        <v>8</v>
      </c>
      <c r="E125">
        <v>87.071330599999996</v>
      </c>
    </row>
    <row r="126" spans="1:5" x14ac:dyDescent="0.45">
      <c r="A126" s="1">
        <v>39814</v>
      </c>
      <c r="B126" t="s">
        <v>5</v>
      </c>
      <c r="C126" t="s">
        <v>6</v>
      </c>
      <c r="D126" t="s">
        <v>8</v>
      </c>
      <c r="E126">
        <v>134.40568830000001</v>
      </c>
    </row>
    <row r="127" spans="1:5" x14ac:dyDescent="0.45">
      <c r="A127" s="1">
        <v>39904</v>
      </c>
      <c r="B127" t="s">
        <v>5</v>
      </c>
      <c r="C127" t="s">
        <v>6</v>
      </c>
      <c r="D127" t="s">
        <v>8</v>
      </c>
      <c r="E127">
        <v>99.238435100000004</v>
      </c>
    </row>
    <row r="128" spans="1:5" x14ac:dyDescent="0.45">
      <c r="A128" s="1">
        <v>39995</v>
      </c>
      <c r="B128" t="s">
        <v>5</v>
      </c>
      <c r="C128" t="s">
        <v>6</v>
      </c>
      <c r="D128" t="s">
        <v>8</v>
      </c>
      <c r="E128">
        <v>63.271137400000001</v>
      </c>
    </row>
    <row r="129" spans="1:5" x14ac:dyDescent="0.45">
      <c r="A129" s="1">
        <v>40087</v>
      </c>
      <c r="B129" t="s">
        <v>5</v>
      </c>
      <c r="C129" t="s">
        <v>6</v>
      </c>
      <c r="D129" t="s">
        <v>8</v>
      </c>
      <c r="E129">
        <v>100.743042</v>
      </c>
    </row>
    <row r="130" spans="1:5" x14ac:dyDescent="0.45">
      <c r="A130" s="1">
        <v>40179</v>
      </c>
      <c r="B130" t="s">
        <v>5</v>
      </c>
      <c r="C130" t="s">
        <v>6</v>
      </c>
      <c r="D130" t="s">
        <v>8</v>
      </c>
      <c r="E130">
        <v>145.74120310000001</v>
      </c>
    </row>
    <row r="131" spans="1:5" x14ac:dyDescent="0.45">
      <c r="A131" s="1">
        <v>40269</v>
      </c>
      <c r="B131" t="s">
        <v>5</v>
      </c>
      <c r="C131" t="s">
        <v>6</v>
      </c>
      <c r="D131" t="s">
        <v>8</v>
      </c>
      <c r="E131">
        <v>111.27287080000001</v>
      </c>
    </row>
    <row r="132" spans="1:5" x14ac:dyDescent="0.45">
      <c r="A132" s="1">
        <v>40360</v>
      </c>
      <c r="B132" t="s">
        <v>5</v>
      </c>
      <c r="C132" t="s">
        <v>6</v>
      </c>
      <c r="D132" t="s">
        <v>8</v>
      </c>
      <c r="E132">
        <v>68.178241900000003</v>
      </c>
    </row>
    <row r="133" spans="1:5" x14ac:dyDescent="0.45">
      <c r="A133" s="1">
        <v>40452</v>
      </c>
      <c r="B133" t="s">
        <v>5</v>
      </c>
      <c r="C133" t="s">
        <v>6</v>
      </c>
      <c r="D133" t="s">
        <v>8</v>
      </c>
      <c r="E133">
        <v>110.0040394</v>
      </c>
    </row>
    <row r="134" spans="1:5" x14ac:dyDescent="0.45">
      <c r="A134" s="1">
        <v>40544</v>
      </c>
      <c r="B134" t="s">
        <v>5</v>
      </c>
      <c r="C134" t="s">
        <v>6</v>
      </c>
      <c r="D134" t="s">
        <v>8</v>
      </c>
      <c r="E134">
        <v>188.31447370000001</v>
      </c>
    </row>
    <row r="135" spans="1:5" x14ac:dyDescent="0.45">
      <c r="A135" s="1">
        <v>40634</v>
      </c>
      <c r="B135" t="s">
        <v>5</v>
      </c>
      <c r="C135" t="s">
        <v>6</v>
      </c>
      <c r="D135" t="s">
        <v>8</v>
      </c>
      <c r="E135">
        <v>102.2419319</v>
      </c>
    </row>
    <row r="136" spans="1:5" x14ac:dyDescent="0.45">
      <c r="A136" s="1">
        <v>40725</v>
      </c>
      <c r="B136" t="s">
        <v>5</v>
      </c>
      <c r="C136" t="s">
        <v>6</v>
      </c>
      <c r="D136" t="s">
        <v>8</v>
      </c>
      <c r="E136">
        <v>52.5081609</v>
      </c>
    </row>
    <row r="137" spans="1:5" x14ac:dyDescent="0.45">
      <c r="A137" s="1">
        <v>40817</v>
      </c>
      <c r="B137" t="s">
        <v>5</v>
      </c>
      <c r="C137" t="s">
        <v>6</v>
      </c>
      <c r="D137" t="s">
        <v>8</v>
      </c>
      <c r="E137">
        <v>105.5413468</v>
      </c>
    </row>
    <row r="138" spans="1:5" x14ac:dyDescent="0.45">
      <c r="A138" s="1">
        <v>40909</v>
      </c>
      <c r="B138" t="s">
        <v>5</v>
      </c>
      <c r="C138" t="s">
        <v>6</v>
      </c>
      <c r="D138" t="s">
        <v>8</v>
      </c>
      <c r="E138">
        <v>102.7328657</v>
      </c>
    </row>
    <row r="139" spans="1:5" x14ac:dyDescent="0.45">
      <c r="A139" s="1">
        <v>41000</v>
      </c>
      <c r="B139" t="s">
        <v>5</v>
      </c>
      <c r="C139" t="s">
        <v>6</v>
      </c>
      <c r="D139" t="s">
        <v>8</v>
      </c>
      <c r="E139">
        <v>72.737191100000004</v>
      </c>
    </row>
    <row r="140" spans="1:5" x14ac:dyDescent="0.45">
      <c r="A140" s="1">
        <v>41091</v>
      </c>
      <c r="B140" t="s">
        <v>5</v>
      </c>
      <c r="C140" t="s">
        <v>6</v>
      </c>
      <c r="D140" t="s">
        <v>8</v>
      </c>
      <c r="E140">
        <v>53.1819852</v>
      </c>
    </row>
    <row r="141" spans="1:5" x14ac:dyDescent="0.45">
      <c r="A141" s="1">
        <v>41183</v>
      </c>
      <c r="B141" t="s">
        <v>5</v>
      </c>
      <c r="C141" t="s">
        <v>6</v>
      </c>
      <c r="D141" t="s">
        <v>8</v>
      </c>
      <c r="E141">
        <v>117.25081489999999</v>
      </c>
    </row>
    <row r="142" spans="1:5" x14ac:dyDescent="0.45">
      <c r="A142" s="1">
        <v>41275</v>
      </c>
      <c r="B142" t="s">
        <v>5</v>
      </c>
      <c r="C142" t="s">
        <v>6</v>
      </c>
      <c r="D142" t="s">
        <v>8</v>
      </c>
      <c r="E142">
        <v>189.36010479999999</v>
      </c>
    </row>
    <row r="143" spans="1:5" x14ac:dyDescent="0.45">
      <c r="A143" s="1">
        <v>41365</v>
      </c>
      <c r="B143" t="s">
        <v>5</v>
      </c>
      <c r="C143" t="s">
        <v>6</v>
      </c>
      <c r="D143" t="s">
        <v>8</v>
      </c>
      <c r="E143">
        <v>99.500371400000006</v>
      </c>
    </row>
    <row r="144" spans="1:5" x14ac:dyDescent="0.45">
      <c r="A144" s="1">
        <v>41456</v>
      </c>
      <c r="B144" t="s">
        <v>5</v>
      </c>
      <c r="C144" t="s">
        <v>6</v>
      </c>
      <c r="D144" t="s">
        <v>8</v>
      </c>
      <c r="E144">
        <v>48.019884099999999</v>
      </c>
    </row>
    <row r="145" spans="1:5" x14ac:dyDescent="0.45">
      <c r="A145" s="1">
        <v>41548</v>
      </c>
      <c r="B145" t="s">
        <v>5</v>
      </c>
      <c r="C145" t="s">
        <v>6</v>
      </c>
      <c r="D145" t="s">
        <v>8</v>
      </c>
      <c r="E145">
        <v>101.7181745</v>
      </c>
    </row>
    <row r="146" spans="1:5" x14ac:dyDescent="0.45">
      <c r="A146" s="1">
        <v>41640</v>
      </c>
      <c r="B146" t="s">
        <v>5</v>
      </c>
      <c r="C146" t="s">
        <v>6</v>
      </c>
      <c r="D146" t="s">
        <v>8</v>
      </c>
      <c r="E146">
        <v>149.3215209</v>
      </c>
    </row>
    <row r="147" spans="1:5" x14ac:dyDescent="0.45">
      <c r="A147" s="1">
        <v>41730</v>
      </c>
      <c r="B147" t="s">
        <v>5</v>
      </c>
      <c r="C147" t="s">
        <v>6</v>
      </c>
      <c r="D147" t="s">
        <v>8</v>
      </c>
      <c r="E147">
        <v>104.3730417</v>
      </c>
    </row>
    <row r="148" spans="1:5" x14ac:dyDescent="0.45">
      <c r="A148" s="1">
        <v>41821</v>
      </c>
      <c r="B148" t="s">
        <v>5</v>
      </c>
      <c r="C148" t="s">
        <v>6</v>
      </c>
      <c r="D148" t="s">
        <v>8</v>
      </c>
      <c r="E148">
        <v>50.155713599999999</v>
      </c>
    </row>
    <row r="149" spans="1:5" x14ac:dyDescent="0.45">
      <c r="A149" s="1">
        <v>41913</v>
      </c>
      <c r="B149" t="s">
        <v>5</v>
      </c>
      <c r="C149" t="s">
        <v>6</v>
      </c>
      <c r="D149" t="s">
        <v>8</v>
      </c>
      <c r="E149">
        <v>87.418336499999995</v>
      </c>
    </row>
    <row r="150" spans="1:5" x14ac:dyDescent="0.45">
      <c r="A150" s="1">
        <v>42005</v>
      </c>
      <c r="B150" t="s">
        <v>5</v>
      </c>
      <c r="C150" t="s">
        <v>6</v>
      </c>
      <c r="D150" t="s">
        <v>8</v>
      </c>
      <c r="E150">
        <v>138.66419149999999</v>
      </c>
    </row>
    <row r="151" spans="1:5" x14ac:dyDescent="0.45">
      <c r="A151" s="1">
        <v>42095</v>
      </c>
      <c r="B151" t="s">
        <v>5</v>
      </c>
      <c r="C151" t="s">
        <v>6</v>
      </c>
      <c r="D151" t="s">
        <v>8</v>
      </c>
      <c r="E151">
        <v>119.7419537</v>
      </c>
    </row>
    <row r="152" spans="1:5" x14ac:dyDescent="0.45">
      <c r="A152" s="1">
        <v>42186</v>
      </c>
      <c r="B152" t="s">
        <v>5</v>
      </c>
      <c r="C152" t="s">
        <v>6</v>
      </c>
      <c r="D152" t="s">
        <v>8</v>
      </c>
      <c r="E152">
        <v>61.755284699999997</v>
      </c>
    </row>
    <row r="153" spans="1:5" x14ac:dyDescent="0.45">
      <c r="A153" s="1">
        <v>42278</v>
      </c>
      <c r="B153" t="s">
        <v>5</v>
      </c>
      <c r="C153" t="s">
        <v>6</v>
      </c>
      <c r="D153" t="s">
        <v>8</v>
      </c>
      <c r="E153">
        <v>86.473742599999994</v>
      </c>
    </row>
    <row r="154" spans="1:5" x14ac:dyDescent="0.45">
      <c r="A154" s="1">
        <v>42370</v>
      </c>
      <c r="B154" t="s">
        <v>5</v>
      </c>
      <c r="C154" t="s">
        <v>6</v>
      </c>
      <c r="D154" t="s">
        <v>8</v>
      </c>
      <c r="E154">
        <v>171.76713169999999</v>
      </c>
    </row>
    <row r="155" spans="1:5" x14ac:dyDescent="0.45">
      <c r="A155" s="1">
        <v>42461</v>
      </c>
      <c r="B155" t="s">
        <v>5</v>
      </c>
      <c r="C155" t="s">
        <v>6</v>
      </c>
      <c r="D155" t="s">
        <v>8</v>
      </c>
      <c r="E155">
        <v>90.853416800000005</v>
      </c>
    </row>
    <row r="156" spans="1:5" x14ac:dyDescent="0.45">
      <c r="A156" s="1">
        <v>42552</v>
      </c>
      <c r="B156" t="s">
        <v>5</v>
      </c>
      <c r="C156" t="s">
        <v>6</v>
      </c>
      <c r="D156" t="s">
        <v>8</v>
      </c>
      <c r="E156">
        <v>59.238303299999998</v>
      </c>
    </row>
    <row r="157" spans="1:5" x14ac:dyDescent="0.45">
      <c r="A157" s="1">
        <v>42644</v>
      </c>
      <c r="B157" t="s">
        <v>5</v>
      </c>
      <c r="C157" t="s">
        <v>6</v>
      </c>
      <c r="D157" t="s">
        <v>8</v>
      </c>
      <c r="E157">
        <v>111.1502773</v>
      </c>
    </row>
    <row r="158" spans="1:5" x14ac:dyDescent="0.45">
      <c r="A158" s="1">
        <v>42736</v>
      </c>
      <c r="B158" t="s">
        <v>5</v>
      </c>
      <c r="C158" t="s">
        <v>6</v>
      </c>
      <c r="D158" t="s">
        <v>8</v>
      </c>
      <c r="E158">
        <v>179.68573559999999</v>
      </c>
    </row>
    <row r="159" spans="1:5" x14ac:dyDescent="0.45">
      <c r="A159" s="1">
        <v>42826</v>
      </c>
      <c r="B159" t="s">
        <v>5</v>
      </c>
      <c r="C159" t="s">
        <v>6</v>
      </c>
      <c r="D159" t="s">
        <v>8</v>
      </c>
      <c r="E159">
        <v>93.040861899999996</v>
      </c>
    </row>
    <row r="160" spans="1:5" x14ac:dyDescent="0.45">
      <c r="A160" s="1">
        <v>42917</v>
      </c>
      <c r="B160" t="s">
        <v>5</v>
      </c>
      <c r="C160" t="s">
        <v>6</v>
      </c>
      <c r="D160" t="s">
        <v>8</v>
      </c>
      <c r="E160">
        <v>59.449393999999998</v>
      </c>
    </row>
    <row r="161" spans="1:5" x14ac:dyDescent="0.45">
      <c r="A161" s="1">
        <v>43009</v>
      </c>
      <c r="B161" t="s">
        <v>5</v>
      </c>
      <c r="C161" t="s">
        <v>6</v>
      </c>
      <c r="D161" t="s">
        <v>8</v>
      </c>
      <c r="E161">
        <v>145.74705069999999</v>
      </c>
    </row>
    <row r="162" spans="1:5" x14ac:dyDescent="0.45">
      <c r="A162" s="1">
        <v>35796</v>
      </c>
      <c r="B162" t="s">
        <v>5</v>
      </c>
      <c r="C162" t="s">
        <v>6</v>
      </c>
      <c r="D162" t="s">
        <v>9</v>
      </c>
      <c r="E162">
        <v>0</v>
      </c>
    </row>
    <row r="163" spans="1:5" x14ac:dyDescent="0.45">
      <c r="A163" s="1">
        <v>35886</v>
      </c>
      <c r="B163" t="s">
        <v>5</v>
      </c>
      <c r="C163" t="s">
        <v>6</v>
      </c>
      <c r="D163" t="s">
        <v>9</v>
      </c>
      <c r="E163">
        <v>0</v>
      </c>
    </row>
    <row r="164" spans="1:5" x14ac:dyDescent="0.45">
      <c r="A164" s="1">
        <v>35977</v>
      </c>
      <c r="B164" t="s">
        <v>5</v>
      </c>
      <c r="C164" t="s">
        <v>6</v>
      </c>
      <c r="D164" t="s">
        <v>9</v>
      </c>
      <c r="E164">
        <v>14.2150008</v>
      </c>
    </row>
    <row r="165" spans="1:5" x14ac:dyDescent="0.45">
      <c r="A165" s="1">
        <v>36069</v>
      </c>
      <c r="B165" t="s">
        <v>5</v>
      </c>
      <c r="C165" t="s">
        <v>6</v>
      </c>
      <c r="D165" t="s">
        <v>9</v>
      </c>
      <c r="E165">
        <v>1.9373184000000001</v>
      </c>
    </row>
    <row r="166" spans="1:5" x14ac:dyDescent="0.45">
      <c r="A166" s="1">
        <v>36161</v>
      </c>
      <c r="B166" t="s">
        <v>5</v>
      </c>
      <c r="C166" t="s">
        <v>6</v>
      </c>
      <c r="D166" t="s">
        <v>9</v>
      </c>
      <c r="E166">
        <v>3.9458861999999999</v>
      </c>
    </row>
    <row r="167" spans="1:5" x14ac:dyDescent="0.45">
      <c r="A167" s="1">
        <v>36251</v>
      </c>
      <c r="B167" t="s">
        <v>5</v>
      </c>
      <c r="C167" t="s">
        <v>6</v>
      </c>
      <c r="D167" t="s">
        <v>9</v>
      </c>
      <c r="E167">
        <v>5.4406007000000001</v>
      </c>
    </row>
    <row r="168" spans="1:5" x14ac:dyDescent="0.45">
      <c r="A168" s="1">
        <v>36342</v>
      </c>
      <c r="B168" t="s">
        <v>5</v>
      </c>
      <c r="C168" t="s">
        <v>6</v>
      </c>
      <c r="D168" t="s">
        <v>9</v>
      </c>
      <c r="E168">
        <v>0</v>
      </c>
    </row>
    <row r="169" spans="1:5" x14ac:dyDescent="0.45">
      <c r="A169" s="1">
        <v>36434</v>
      </c>
      <c r="B169" t="s">
        <v>5</v>
      </c>
      <c r="C169" t="s">
        <v>6</v>
      </c>
      <c r="D169" t="s">
        <v>9</v>
      </c>
      <c r="E169">
        <v>0</v>
      </c>
    </row>
    <row r="170" spans="1:5" x14ac:dyDescent="0.45">
      <c r="A170" s="1">
        <v>36526</v>
      </c>
      <c r="B170" t="s">
        <v>5</v>
      </c>
      <c r="C170" t="s">
        <v>6</v>
      </c>
      <c r="D170" t="s">
        <v>9</v>
      </c>
      <c r="E170">
        <v>13.7194626</v>
      </c>
    </row>
    <row r="171" spans="1:5" x14ac:dyDescent="0.45">
      <c r="A171" s="1">
        <v>36617</v>
      </c>
      <c r="B171" t="s">
        <v>5</v>
      </c>
      <c r="C171" t="s">
        <v>6</v>
      </c>
      <c r="D171" t="s">
        <v>9</v>
      </c>
      <c r="E171">
        <v>10.065798900000001</v>
      </c>
    </row>
    <row r="172" spans="1:5" x14ac:dyDescent="0.45">
      <c r="A172" s="1">
        <v>36708</v>
      </c>
      <c r="B172" t="s">
        <v>5</v>
      </c>
      <c r="C172" t="s">
        <v>6</v>
      </c>
      <c r="D172" t="s">
        <v>9</v>
      </c>
      <c r="E172">
        <v>3.70729</v>
      </c>
    </row>
    <row r="173" spans="1:5" x14ac:dyDescent="0.45">
      <c r="A173" s="1">
        <v>36800</v>
      </c>
      <c r="B173" t="s">
        <v>5</v>
      </c>
      <c r="C173" t="s">
        <v>6</v>
      </c>
      <c r="D173" t="s">
        <v>9</v>
      </c>
      <c r="E173">
        <v>4.4375090000000004</v>
      </c>
    </row>
    <row r="174" spans="1:5" x14ac:dyDescent="0.45">
      <c r="A174" s="1">
        <v>36892</v>
      </c>
      <c r="B174" t="s">
        <v>5</v>
      </c>
      <c r="C174" t="s">
        <v>6</v>
      </c>
      <c r="D174" t="s">
        <v>9</v>
      </c>
      <c r="E174">
        <v>4.3328775999999998</v>
      </c>
    </row>
    <row r="175" spans="1:5" x14ac:dyDescent="0.45">
      <c r="A175" s="1">
        <v>36982</v>
      </c>
      <c r="B175" t="s">
        <v>5</v>
      </c>
      <c r="C175" t="s">
        <v>6</v>
      </c>
      <c r="D175" t="s">
        <v>9</v>
      </c>
      <c r="E175">
        <v>0</v>
      </c>
    </row>
    <row r="176" spans="1:5" x14ac:dyDescent="0.45">
      <c r="A176" s="1">
        <v>37073</v>
      </c>
      <c r="B176" t="s">
        <v>5</v>
      </c>
      <c r="C176" t="s">
        <v>6</v>
      </c>
      <c r="D176" t="s">
        <v>9</v>
      </c>
      <c r="E176">
        <v>0</v>
      </c>
    </row>
    <row r="177" spans="1:5" x14ac:dyDescent="0.45">
      <c r="A177" s="1">
        <v>37165</v>
      </c>
      <c r="B177" t="s">
        <v>5</v>
      </c>
      <c r="C177" t="s">
        <v>6</v>
      </c>
      <c r="D177" t="s">
        <v>9</v>
      </c>
      <c r="E177">
        <v>3.4323727000000002</v>
      </c>
    </row>
    <row r="178" spans="1:5" x14ac:dyDescent="0.45">
      <c r="A178" s="1">
        <v>37257</v>
      </c>
      <c r="B178" t="s">
        <v>5</v>
      </c>
      <c r="C178" t="s">
        <v>6</v>
      </c>
      <c r="D178" t="s">
        <v>9</v>
      </c>
      <c r="E178">
        <v>6.1113622999999997</v>
      </c>
    </row>
    <row r="179" spans="1:5" x14ac:dyDescent="0.45">
      <c r="A179" s="1">
        <v>37347</v>
      </c>
      <c r="B179" t="s">
        <v>5</v>
      </c>
      <c r="C179" t="s">
        <v>6</v>
      </c>
      <c r="D179" t="s">
        <v>9</v>
      </c>
      <c r="E179">
        <v>0</v>
      </c>
    </row>
    <row r="180" spans="1:5" x14ac:dyDescent="0.45">
      <c r="A180" s="1">
        <v>37438</v>
      </c>
      <c r="B180" t="s">
        <v>5</v>
      </c>
      <c r="C180" t="s">
        <v>6</v>
      </c>
      <c r="D180" t="s">
        <v>9</v>
      </c>
      <c r="E180">
        <v>3.7440958000000002</v>
      </c>
    </row>
    <row r="181" spans="1:5" x14ac:dyDescent="0.45">
      <c r="A181" s="1">
        <v>37530</v>
      </c>
      <c r="B181" t="s">
        <v>5</v>
      </c>
      <c r="C181" t="s">
        <v>6</v>
      </c>
      <c r="D181" t="s">
        <v>9</v>
      </c>
      <c r="E181">
        <v>0</v>
      </c>
    </row>
    <row r="182" spans="1:5" x14ac:dyDescent="0.45">
      <c r="A182" s="1">
        <v>37622</v>
      </c>
      <c r="B182" t="s">
        <v>5</v>
      </c>
      <c r="C182" t="s">
        <v>6</v>
      </c>
      <c r="D182" t="s">
        <v>9</v>
      </c>
      <c r="E182">
        <v>6.0642299</v>
      </c>
    </row>
    <row r="183" spans="1:5" x14ac:dyDescent="0.45">
      <c r="A183" s="1">
        <v>37712</v>
      </c>
      <c r="B183" t="s">
        <v>5</v>
      </c>
      <c r="C183" t="s">
        <v>6</v>
      </c>
      <c r="D183" t="s">
        <v>9</v>
      </c>
      <c r="E183">
        <v>0</v>
      </c>
    </row>
    <row r="184" spans="1:5" x14ac:dyDescent="0.45">
      <c r="A184" s="1">
        <v>37803</v>
      </c>
      <c r="B184" t="s">
        <v>5</v>
      </c>
      <c r="C184" t="s">
        <v>6</v>
      </c>
      <c r="D184" t="s">
        <v>9</v>
      </c>
      <c r="E184">
        <v>0</v>
      </c>
    </row>
    <row r="185" spans="1:5" x14ac:dyDescent="0.45">
      <c r="A185" s="1">
        <v>37895</v>
      </c>
      <c r="B185" t="s">
        <v>5</v>
      </c>
      <c r="C185" t="s">
        <v>6</v>
      </c>
      <c r="D185" t="s">
        <v>9</v>
      </c>
      <c r="E185">
        <v>4.1289682000000001</v>
      </c>
    </row>
    <row r="186" spans="1:5" x14ac:dyDescent="0.45">
      <c r="A186" s="1">
        <v>37987</v>
      </c>
      <c r="B186" t="s">
        <v>5</v>
      </c>
      <c r="C186" t="s">
        <v>6</v>
      </c>
      <c r="D186" t="s">
        <v>9</v>
      </c>
      <c r="E186">
        <v>7.9487711000000001</v>
      </c>
    </row>
    <row r="187" spans="1:5" x14ac:dyDescent="0.45">
      <c r="A187" s="1">
        <v>38078</v>
      </c>
      <c r="B187" t="s">
        <v>5</v>
      </c>
      <c r="C187" t="s">
        <v>6</v>
      </c>
      <c r="D187" t="s">
        <v>9</v>
      </c>
      <c r="E187">
        <v>3.6207115000000001</v>
      </c>
    </row>
    <row r="188" spans="1:5" x14ac:dyDescent="0.45">
      <c r="A188" s="1">
        <v>38169</v>
      </c>
      <c r="B188" t="s">
        <v>5</v>
      </c>
      <c r="C188" t="s">
        <v>6</v>
      </c>
      <c r="D188" t="s">
        <v>9</v>
      </c>
      <c r="E188">
        <v>1.3140944999999999</v>
      </c>
    </row>
    <row r="189" spans="1:5" x14ac:dyDescent="0.45">
      <c r="A189" s="1">
        <v>38261</v>
      </c>
      <c r="B189" t="s">
        <v>5</v>
      </c>
      <c r="C189" t="s">
        <v>6</v>
      </c>
      <c r="D189" t="s">
        <v>9</v>
      </c>
      <c r="E189">
        <v>0</v>
      </c>
    </row>
    <row r="190" spans="1:5" x14ac:dyDescent="0.45">
      <c r="A190" s="1">
        <v>38353</v>
      </c>
      <c r="B190" t="s">
        <v>5</v>
      </c>
      <c r="C190" t="s">
        <v>6</v>
      </c>
      <c r="D190" t="s">
        <v>9</v>
      </c>
      <c r="E190">
        <v>0</v>
      </c>
    </row>
    <row r="191" spans="1:5" x14ac:dyDescent="0.45">
      <c r="A191" s="1">
        <v>38443</v>
      </c>
      <c r="B191" t="s">
        <v>5</v>
      </c>
      <c r="C191" t="s">
        <v>6</v>
      </c>
      <c r="D191" t="s">
        <v>9</v>
      </c>
      <c r="E191">
        <v>5.3188744999999997</v>
      </c>
    </row>
    <row r="192" spans="1:5" x14ac:dyDescent="0.45">
      <c r="A192" s="1">
        <v>38534</v>
      </c>
      <c r="B192" t="s">
        <v>5</v>
      </c>
      <c r="C192" t="s">
        <v>6</v>
      </c>
      <c r="D192" t="s">
        <v>9</v>
      </c>
      <c r="E192">
        <v>7.6446769000000003</v>
      </c>
    </row>
    <row r="193" spans="1:5" x14ac:dyDescent="0.45">
      <c r="A193" s="1">
        <v>38626</v>
      </c>
      <c r="B193" t="s">
        <v>5</v>
      </c>
      <c r="C193" t="s">
        <v>6</v>
      </c>
      <c r="D193" t="s">
        <v>9</v>
      </c>
      <c r="E193">
        <v>6.0092929000000002</v>
      </c>
    </row>
    <row r="194" spans="1:5" x14ac:dyDescent="0.45">
      <c r="A194" s="1">
        <v>38718</v>
      </c>
      <c r="B194" t="s">
        <v>5</v>
      </c>
      <c r="C194" t="s">
        <v>6</v>
      </c>
      <c r="D194" t="s">
        <v>9</v>
      </c>
      <c r="E194">
        <v>9.6369989999999994</v>
      </c>
    </row>
    <row r="195" spans="1:5" x14ac:dyDescent="0.45">
      <c r="A195" s="1">
        <v>38808</v>
      </c>
      <c r="B195" t="s">
        <v>5</v>
      </c>
      <c r="C195" t="s">
        <v>6</v>
      </c>
      <c r="D195" t="s">
        <v>9</v>
      </c>
      <c r="E195">
        <v>6.8223719999999997</v>
      </c>
    </row>
    <row r="196" spans="1:5" x14ac:dyDescent="0.45">
      <c r="A196" s="1">
        <v>38899</v>
      </c>
      <c r="B196" t="s">
        <v>5</v>
      </c>
      <c r="C196" t="s">
        <v>6</v>
      </c>
      <c r="D196" t="s">
        <v>9</v>
      </c>
      <c r="E196">
        <v>0</v>
      </c>
    </row>
    <row r="197" spans="1:5" x14ac:dyDescent="0.45">
      <c r="A197" s="1">
        <v>38991</v>
      </c>
      <c r="B197" t="s">
        <v>5</v>
      </c>
      <c r="C197" t="s">
        <v>6</v>
      </c>
      <c r="D197" t="s">
        <v>9</v>
      </c>
      <c r="E197">
        <v>6.2170319999999997</v>
      </c>
    </row>
    <row r="198" spans="1:5" x14ac:dyDescent="0.45">
      <c r="A198" s="1">
        <v>39083</v>
      </c>
      <c r="B198" t="s">
        <v>5</v>
      </c>
      <c r="C198" t="s">
        <v>6</v>
      </c>
      <c r="D198" t="s">
        <v>9</v>
      </c>
      <c r="E198">
        <v>3.4389751999999998</v>
      </c>
    </row>
    <row r="199" spans="1:5" x14ac:dyDescent="0.45">
      <c r="A199" s="1">
        <v>39173</v>
      </c>
      <c r="B199" t="s">
        <v>5</v>
      </c>
      <c r="C199" t="s">
        <v>6</v>
      </c>
      <c r="D199" t="s">
        <v>9</v>
      </c>
      <c r="E199">
        <v>2.1508424000000002</v>
      </c>
    </row>
    <row r="200" spans="1:5" x14ac:dyDescent="0.45">
      <c r="A200" s="1">
        <v>39264</v>
      </c>
      <c r="B200" t="s">
        <v>5</v>
      </c>
      <c r="C200" t="s">
        <v>6</v>
      </c>
      <c r="D200" t="s">
        <v>9</v>
      </c>
      <c r="E200">
        <v>1.3713603999999999</v>
      </c>
    </row>
    <row r="201" spans="1:5" x14ac:dyDescent="0.45">
      <c r="A201" s="1">
        <v>39356</v>
      </c>
      <c r="B201" t="s">
        <v>5</v>
      </c>
      <c r="C201" t="s">
        <v>6</v>
      </c>
      <c r="D201" t="s">
        <v>9</v>
      </c>
      <c r="E201">
        <v>9.7559100999999995</v>
      </c>
    </row>
    <row r="202" spans="1:5" x14ac:dyDescent="0.45">
      <c r="A202" s="1">
        <v>39448</v>
      </c>
      <c r="B202" t="s">
        <v>5</v>
      </c>
      <c r="C202" t="s">
        <v>6</v>
      </c>
      <c r="D202" t="s">
        <v>9</v>
      </c>
      <c r="E202">
        <v>2.7609406999999999</v>
      </c>
    </row>
    <row r="203" spans="1:5" x14ac:dyDescent="0.45">
      <c r="A203" s="1">
        <v>39539</v>
      </c>
      <c r="B203" t="s">
        <v>5</v>
      </c>
      <c r="C203" t="s">
        <v>6</v>
      </c>
      <c r="D203" t="s">
        <v>9</v>
      </c>
      <c r="E203">
        <v>0</v>
      </c>
    </row>
    <row r="204" spans="1:5" x14ac:dyDescent="0.45">
      <c r="A204" s="1">
        <v>39630</v>
      </c>
      <c r="B204" t="s">
        <v>5</v>
      </c>
      <c r="C204" t="s">
        <v>6</v>
      </c>
      <c r="D204" t="s">
        <v>9</v>
      </c>
      <c r="E204">
        <v>0</v>
      </c>
    </row>
    <row r="205" spans="1:5" x14ac:dyDescent="0.45">
      <c r="A205" s="1">
        <v>39722</v>
      </c>
      <c r="B205" t="s">
        <v>5</v>
      </c>
      <c r="C205" t="s">
        <v>6</v>
      </c>
      <c r="D205" t="s">
        <v>9</v>
      </c>
      <c r="E205">
        <v>0</v>
      </c>
    </row>
    <row r="206" spans="1:5" x14ac:dyDescent="0.45">
      <c r="A206" s="1">
        <v>39814</v>
      </c>
      <c r="B206" t="s">
        <v>5</v>
      </c>
      <c r="C206" t="s">
        <v>6</v>
      </c>
      <c r="D206" t="s">
        <v>9</v>
      </c>
      <c r="E206">
        <v>0</v>
      </c>
    </row>
    <row r="207" spans="1:5" x14ac:dyDescent="0.45">
      <c r="A207" s="1">
        <v>39904</v>
      </c>
      <c r="B207" t="s">
        <v>5</v>
      </c>
      <c r="C207" t="s">
        <v>6</v>
      </c>
      <c r="D207" t="s">
        <v>9</v>
      </c>
      <c r="E207">
        <v>1.0799163000000001</v>
      </c>
    </row>
    <row r="208" spans="1:5" x14ac:dyDescent="0.45">
      <c r="A208" s="1">
        <v>39995</v>
      </c>
      <c r="B208" t="s">
        <v>5</v>
      </c>
      <c r="C208" t="s">
        <v>6</v>
      </c>
      <c r="D208" t="s">
        <v>9</v>
      </c>
      <c r="E208">
        <v>4.8988193999999998</v>
      </c>
    </row>
    <row r="209" spans="1:5" x14ac:dyDescent="0.45">
      <c r="A209" s="1">
        <v>40087</v>
      </c>
      <c r="B209" t="s">
        <v>5</v>
      </c>
      <c r="C209" t="s">
        <v>6</v>
      </c>
      <c r="D209" t="s">
        <v>9</v>
      </c>
      <c r="E209">
        <v>0</v>
      </c>
    </row>
    <row r="210" spans="1:5" x14ac:dyDescent="0.45">
      <c r="A210" s="1">
        <v>40179</v>
      </c>
      <c r="B210" t="s">
        <v>5</v>
      </c>
      <c r="C210" t="s">
        <v>6</v>
      </c>
      <c r="D210" t="s">
        <v>9</v>
      </c>
      <c r="E210">
        <v>6.8285840000000002</v>
      </c>
    </row>
    <row r="211" spans="1:5" x14ac:dyDescent="0.45">
      <c r="A211" s="1">
        <v>40269</v>
      </c>
      <c r="B211" t="s">
        <v>5</v>
      </c>
      <c r="C211" t="s">
        <v>6</v>
      </c>
      <c r="D211" t="s">
        <v>9</v>
      </c>
      <c r="E211">
        <v>1.5273445000000001</v>
      </c>
    </row>
    <row r="212" spans="1:5" x14ac:dyDescent="0.45">
      <c r="A212" s="1">
        <v>40360</v>
      </c>
      <c r="B212" t="s">
        <v>5</v>
      </c>
      <c r="C212" t="s">
        <v>6</v>
      </c>
      <c r="D212" t="s">
        <v>9</v>
      </c>
      <c r="E212">
        <v>0</v>
      </c>
    </row>
    <row r="213" spans="1:5" x14ac:dyDescent="0.45">
      <c r="A213" s="1">
        <v>40452</v>
      </c>
      <c r="B213" t="s">
        <v>5</v>
      </c>
      <c r="C213" t="s">
        <v>6</v>
      </c>
      <c r="D213" t="s">
        <v>9</v>
      </c>
      <c r="E213">
        <v>3.9424351999999998</v>
      </c>
    </row>
    <row r="214" spans="1:5" x14ac:dyDescent="0.45">
      <c r="A214" s="1">
        <v>40544</v>
      </c>
      <c r="B214" t="s">
        <v>5</v>
      </c>
      <c r="C214" t="s">
        <v>6</v>
      </c>
      <c r="D214" t="s">
        <v>9</v>
      </c>
      <c r="E214">
        <v>0</v>
      </c>
    </row>
    <row r="215" spans="1:5" x14ac:dyDescent="0.45">
      <c r="A215" s="1">
        <v>40634</v>
      </c>
      <c r="B215" t="s">
        <v>5</v>
      </c>
      <c r="C215" t="s">
        <v>6</v>
      </c>
      <c r="D215" t="s">
        <v>9</v>
      </c>
      <c r="E215">
        <v>3.3628512000000002</v>
      </c>
    </row>
    <row r="216" spans="1:5" x14ac:dyDescent="0.45">
      <c r="A216" s="1">
        <v>40725</v>
      </c>
      <c r="B216" t="s">
        <v>5</v>
      </c>
      <c r="C216" t="s">
        <v>6</v>
      </c>
      <c r="D216" t="s">
        <v>9</v>
      </c>
      <c r="E216">
        <v>12.3052084</v>
      </c>
    </row>
    <row r="217" spans="1:5" x14ac:dyDescent="0.45">
      <c r="A217" s="1">
        <v>40817</v>
      </c>
      <c r="B217" t="s">
        <v>5</v>
      </c>
      <c r="C217" t="s">
        <v>6</v>
      </c>
      <c r="D217" t="s">
        <v>9</v>
      </c>
      <c r="E217">
        <v>3.4988359999999998</v>
      </c>
    </row>
    <row r="218" spans="1:5" x14ac:dyDescent="0.45">
      <c r="A218" s="1">
        <v>40909</v>
      </c>
      <c r="B218" t="s">
        <v>5</v>
      </c>
      <c r="C218" t="s">
        <v>6</v>
      </c>
      <c r="D218" t="s">
        <v>9</v>
      </c>
      <c r="E218">
        <v>2.0895750999999998</v>
      </c>
    </row>
    <row r="219" spans="1:5" x14ac:dyDescent="0.45">
      <c r="A219" s="1">
        <v>41000</v>
      </c>
      <c r="B219" t="s">
        <v>5</v>
      </c>
      <c r="C219" t="s">
        <v>6</v>
      </c>
      <c r="D219" t="s">
        <v>9</v>
      </c>
      <c r="E219">
        <v>1.6190329999999999</v>
      </c>
    </row>
    <row r="220" spans="1:5" x14ac:dyDescent="0.45">
      <c r="A220" s="1">
        <v>41091</v>
      </c>
      <c r="B220" t="s">
        <v>5</v>
      </c>
      <c r="C220" t="s">
        <v>6</v>
      </c>
      <c r="D220" t="s">
        <v>9</v>
      </c>
      <c r="E220">
        <v>4.2237157999999999</v>
      </c>
    </row>
    <row r="221" spans="1:5" x14ac:dyDescent="0.45">
      <c r="A221" s="1">
        <v>41183</v>
      </c>
      <c r="B221" t="s">
        <v>5</v>
      </c>
      <c r="C221" t="s">
        <v>6</v>
      </c>
      <c r="D221" t="s">
        <v>9</v>
      </c>
      <c r="E221">
        <v>5.1899056999999997</v>
      </c>
    </row>
    <row r="222" spans="1:5" x14ac:dyDescent="0.45">
      <c r="A222" s="1">
        <v>41275</v>
      </c>
      <c r="B222" t="s">
        <v>5</v>
      </c>
      <c r="C222" t="s">
        <v>6</v>
      </c>
      <c r="D222" t="s">
        <v>9</v>
      </c>
      <c r="E222">
        <v>1.0016669</v>
      </c>
    </row>
    <row r="223" spans="1:5" x14ac:dyDescent="0.45">
      <c r="A223" s="1">
        <v>41365</v>
      </c>
      <c r="B223" t="s">
        <v>5</v>
      </c>
      <c r="C223" t="s">
        <v>6</v>
      </c>
      <c r="D223" t="s">
        <v>9</v>
      </c>
      <c r="E223">
        <v>1.5640712000000001</v>
      </c>
    </row>
    <row r="224" spans="1:5" x14ac:dyDescent="0.45">
      <c r="A224" s="1">
        <v>41456</v>
      </c>
      <c r="B224" t="s">
        <v>5</v>
      </c>
      <c r="C224" t="s">
        <v>6</v>
      </c>
      <c r="D224" t="s">
        <v>9</v>
      </c>
      <c r="E224">
        <v>5.5278299999999998</v>
      </c>
    </row>
    <row r="225" spans="1:5" x14ac:dyDescent="0.45">
      <c r="A225" s="1">
        <v>41548</v>
      </c>
      <c r="B225" t="s">
        <v>5</v>
      </c>
      <c r="C225" t="s">
        <v>6</v>
      </c>
      <c r="D225" t="s">
        <v>9</v>
      </c>
      <c r="E225">
        <v>2.7063850999999999</v>
      </c>
    </row>
    <row r="226" spans="1:5" x14ac:dyDescent="0.45">
      <c r="A226" s="1">
        <v>41640</v>
      </c>
      <c r="B226" t="s">
        <v>5</v>
      </c>
      <c r="C226" t="s">
        <v>6</v>
      </c>
      <c r="D226" t="s">
        <v>9</v>
      </c>
      <c r="E226">
        <v>4.9219556999999998</v>
      </c>
    </row>
    <row r="227" spans="1:5" x14ac:dyDescent="0.45">
      <c r="A227" s="1">
        <v>41730</v>
      </c>
      <c r="B227" t="s">
        <v>5</v>
      </c>
      <c r="C227" t="s">
        <v>6</v>
      </c>
      <c r="D227" t="s">
        <v>9</v>
      </c>
      <c r="E227">
        <v>7.0655241000000002</v>
      </c>
    </row>
    <row r="228" spans="1:5" x14ac:dyDescent="0.45">
      <c r="A228" s="1">
        <v>41821</v>
      </c>
      <c r="B228" t="s">
        <v>5</v>
      </c>
      <c r="C228" t="s">
        <v>6</v>
      </c>
      <c r="D228" t="s">
        <v>9</v>
      </c>
      <c r="E228">
        <v>20.4236495</v>
      </c>
    </row>
    <row r="229" spans="1:5" x14ac:dyDescent="0.45">
      <c r="A229" s="1">
        <v>41913</v>
      </c>
      <c r="B229" t="s">
        <v>5</v>
      </c>
      <c r="C229" t="s">
        <v>6</v>
      </c>
      <c r="D229" t="s">
        <v>9</v>
      </c>
      <c r="E229">
        <v>2.0359278999999999</v>
      </c>
    </row>
    <row r="230" spans="1:5" x14ac:dyDescent="0.45">
      <c r="A230" s="1">
        <v>42005</v>
      </c>
      <c r="B230" t="s">
        <v>5</v>
      </c>
      <c r="C230" t="s">
        <v>6</v>
      </c>
      <c r="D230" t="s">
        <v>9</v>
      </c>
      <c r="E230">
        <v>7.7728891000000004</v>
      </c>
    </row>
    <row r="231" spans="1:5" x14ac:dyDescent="0.45">
      <c r="A231" s="1">
        <v>42095</v>
      </c>
      <c r="B231" t="s">
        <v>5</v>
      </c>
      <c r="C231" t="s">
        <v>6</v>
      </c>
      <c r="D231" t="s">
        <v>9</v>
      </c>
      <c r="E231">
        <v>3.0643462000000001</v>
      </c>
    </row>
    <row r="232" spans="1:5" x14ac:dyDescent="0.45">
      <c r="A232" s="1">
        <v>42186</v>
      </c>
      <c r="B232" t="s">
        <v>5</v>
      </c>
      <c r="C232" t="s">
        <v>6</v>
      </c>
      <c r="D232" t="s">
        <v>9</v>
      </c>
      <c r="E232">
        <v>27.768339699999999</v>
      </c>
    </row>
    <row r="233" spans="1:5" x14ac:dyDescent="0.45">
      <c r="A233" s="1">
        <v>42278</v>
      </c>
      <c r="B233" t="s">
        <v>5</v>
      </c>
      <c r="C233" t="s">
        <v>6</v>
      </c>
      <c r="D233" t="s">
        <v>9</v>
      </c>
      <c r="E233">
        <v>0</v>
      </c>
    </row>
    <row r="234" spans="1:5" x14ac:dyDescent="0.45">
      <c r="A234" s="1">
        <v>42370</v>
      </c>
      <c r="B234" t="s">
        <v>5</v>
      </c>
      <c r="C234" t="s">
        <v>6</v>
      </c>
      <c r="D234" t="s">
        <v>9</v>
      </c>
      <c r="E234">
        <v>15.816872999999999</v>
      </c>
    </row>
    <row r="235" spans="1:5" x14ac:dyDescent="0.45">
      <c r="A235" s="1">
        <v>42461</v>
      </c>
      <c r="B235" t="s">
        <v>5</v>
      </c>
      <c r="C235" t="s">
        <v>6</v>
      </c>
      <c r="D235" t="s">
        <v>9</v>
      </c>
      <c r="E235">
        <v>6.2734490000000003</v>
      </c>
    </row>
    <row r="236" spans="1:5" x14ac:dyDescent="0.45">
      <c r="A236" s="1">
        <v>42552</v>
      </c>
      <c r="B236" t="s">
        <v>5</v>
      </c>
      <c r="C236" t="s">
        <v>6</v>
      </c>
      <c r="D236" t="s">
        <v>9</v>
      </c>
      <c r="E236">
        <v>1.7543918000000001</v>
      </c>
    </row>
    <row r="237" spans="1:5" x14ac:dyDescent="0.45">
      <c r="A237" s="1">
        <v>42644</v>
      </c>
      <c r="B237" t="s">
        <v>5</v>
      </c>
      <c r="C237" t="s">
        <v>6</v>
      </c>
      <c r="D237" t="s">
        <v>9</v>
      </c>
      <c r="E237">
        <v>14.8180598</v>
      </c>
    </row>
    <row r="238" spans="1:5" x14ac:dyDescent="0.45">
      <c r="A238" s="1">
        <v>42736</v>
      </c>
      <c r="B238" t="s">
        <v>5</v>
      </c>
      <c r="C238" t="s">
        <v>6</v>
      </c>
      <c r="D238" t="s">
        <v>9</v>
      </c>
      <c r="E238">
        <v>13.3423997</v>
      </c>
    </row>
    <row r="239" spans="1:5" x14ac:dyDescent="0.45">
      <c r="A239" s="1">
        <v>42826</v>
      </c>
      <c r="B239" t="s">
        <v>5</v>
      </c>
      <c r="C239" t="s">
        <v>6</v>
      </c>
      <c r="D239" t="s">
        <v>9</v>
      </c>
      <c r="E239">
        <v>0</v>
      </c>
    </row>
    <row r="240" spans="1:5" x14ac:dyDescent="0.45">
      <c r="A240" s="1">
        <v>42917</v>
      </c>
      <c r="B240" t="s">
        <v>5</v>
      </c>
      <c r="C240" t="s">
        <v>6</v>
      </c>
      <c r="D240" t="s">
        <v>9</v>
      </c>
      <c r="E240">
        <v>6.592708</v>
      </c>
    </row>
    <row r="241" spans="1:5" x14ac:dyDescent="0.45">
      <c r="A241" s="1">
        <v>43009</v>
      </c>
      <c r="B241" t="s">
        <v>5</v>
      </c>
      <c r="C241" t="s">
        <v>6</v>
      </c>
      <c r="D241" t="s">
        <v>9</v>
      </c>
      <c r="E241">
        <v>8.6875575999999999</v>
      </c>
    </row>
    <row r="242" spans="1:5" x14ac:dyDescent="0.45">
      <c r="A242" s="1">
        <v>35796</v>
      </c>
      <c r="B242" t="s">
        <v>5</v>
      </c>
      <c r="C242" t="s">
        <v>6</v>
      </c>
      <c r="D242" t="s">
        <v>10</v>
      </c>
      <c r="E242">
        <v>40.873309800000001</v>
      </c>
    </row>
    <row r="243" spans="1:5" x14ac:dyDescent="0.45">
      <c r="A243" s="1">
        <v>35886</v>
      </c>
      <c r="B243" t="s">
        <v>5</v>
      </c>
      <c r="C243" t="s">
        <v>6</v>
      </c>
      <c r="D243" t="s">
        <v>10</v>
      </c>
      <c r="E243">
        <v>19.4783717</v>
      </c>
    </row>
    <row r="244" spans="1:5" x14ac:dyDescent="0.45">
      <c r="A244" s="1">
        <v>35977</v>
      </c>
      <c r="B244" t="s">
        <v>5</v>
      </c>
      <c r="C244" t="s">
        <v>6</v>
      </c>
      <c r="D244" t="s">
        <v>10</v>
      </c>
      <c r="E244">
        <v>54.709241499999997</v>
      </c>
    </row>
    <row r="245" spans="1:5" x14ac:dyDescent="0.45">
      <c r="A245" s="1">
        <v>36069</v>
      </c>
      <c r="B245" t="s">
        <v>5</v>
      </c>
      <c r="C245" t="s">
        <v>6</v>
      </c>
      <c r="D245" t="s">
        <v>10</v>
      </c>
      <c r="E245">
        <v>33.355660100000001</v>
      </c>
    </row>
    <row r="246" spans="1:5" x14ac:dyDescent="0.45">
      <c r="A246" s="1">
        <v>36161</v>
      </c>
      <c r="B246" t="s">
        <v>5</v>
      </c>
      <c r="C246" t="s">
        <v>6</v>
      </c>
      <c r="D246" t="s">
        <v>10</v>
      </c>
      <c r="E246">
        <v>27.338397199999999</v>
      </c>
    </row>
    <row r="247" spans="1:5" x14ac:dyDescent="0.45">
      <c r="A247" s="1">
        <v>36251</v>
      </c>
      <c r="B247" t="s">
        <v>5</v>
      </c>
      <c r="C247" t="s">
        <v>6</v>
      </c>
      <c r="D247" t="s">
        <v>10</v>
      </c>
      <c r="E247">
        <v>18.473272300000001</v>
      </c>
    </row>
    <row r="248" spans="1:5" x14ac:dyDescent="0.45">
      <c r="A248" s="1">
        <v>36342</v>
      </c>
      <c r="B248" t="s">
        <v>5</v>
      </c>
      <c r="C248" t="s">
        <v>6</v>
      </c>
      <c r="D248" t="s">
        <v>10</v>
      </c>
      <c r="E248">
        <v>29.981950699999999</v>
      </c>
    </row>
    <row r="249" spans="1:5" x14ac:dyDescent="0.45">
      <c r="A249" s="1">
        <v>36434</v>
      </c>
      <c r="B249" t="s">
        <v>5</v>
      </c>
      <c r="C249" t="s">
        <v>6</v>
      </c>
      <c r="D249" t="s">
        <v>10</v>
      </c>
      <c r="E249">
        <v>54.5434907</v>
      </c>
    </row>
    <row r="250" spans="1:5" x14ac:dyDescent="0.45">
      <c r="A250" s="1">
        <v>36526</v>
      </c>
      <c r="B250" t="s">
        <v>5</v>
      </c>
      <c r="C250" t="s">
        <v>6</v>
      </c>
      <c r="D250" t="s">
        <v>10</v>
      </c>
      <c r="E250">
        <v>47.118022400000001</v>
      </c>
    </row>
    <row r="251" spans="1:5" x14ac:dyDescent="0.45">
      <c r="A251" s="1">
        <v>36617</v>
      </c>
      <c r="B251" t="s">
        <v>5</v>
      </c>
      <c r="C251" t="s">
        <v>6</v>
      </c>
      <c r="D251" t="s">
        <v>10</v>
      </c>
      <c r="E251">
        <v>51.757672300000003</v>
      </c>
    </row>
    <row r="252" spans="1:5" x14ac:dyDescent="0.45">
      <c r="A252" s="1">
        <v>36708</v>
      </c>
      <c r="B252" t="s">
        <v>5</v>
      </c>
      <c r="C252" t="s">
        <v>6</v>
      </c>
      <c r="D252" t="s">
        <v>10</v>
      </c>
      <c r="E252">
        <v>42.731528599999997</v>
      </c>
    </row>
    <row r="253" spans="1:5" x14ac:dyDescent="0.45">
      <c r="A253" s="1">
        <v>36800</v>
      </c>
      <c r="B253" t="s">
        <v>5</v>
      </c>
      <c r="C253" t="s">
        <v>6</v>
      </c>
      <c r="D253" t="s">
        <v>10</v>
      </c>
      <c r="E253">
        <v>44.525215000000003</v>
      </c>
    </row>
    <row r="254" spans="1:5" x14ac:dyDescent="0.45">
      <c r="A254" s="1">
        <v>36892</v>
      </c>
      <c r="B254" t="s">
        <v>5</v>
      </c>
      <c r="C254" t="s">
        <v>6</v>
      </c>
      <c r="D254" t="s">
        <v>10</v>
      </c>
      <c r="E254">
        <v>61.575777700000003</v>
      </c>
    </row>
    <row r="255" spans="1:5" x14ac:dyDescent="0.45">
      <c r="A255" s="1">
        <v>36982</v>
      </c>
      <c r="B255" t="s">
        <v>5</v>
      </c>
      <c r="C255" t="s">
        <v>6</v>
      </c>
      <c r="D255" t="s">
        <v>10</v>
      </c>
      <c r="E255">
        <v>33.8876755</v>
      </c>
    </row>
    <row r="256" spans="1:5" x14ac:dyDescent="0.45">
      <c r="A256" s="1">
        <v>37073</v>
      </c>
      <c r="B256" t="s">
        <v>5</v>
      </c>
      <c r="C256" t="s">
        <v>6</v>
      </c>
      <c r="D256" t="s">
        <v>10</v>
      </c>
      <c r="E256">
        <v>34.132047800000002</v>
      </c>
    </row>
    <row r="257" spans="1:5" x14ac:dyDescent="0.45">
      <c r="A257" s="1">
        <v>37165</v>
      </c>
      <c r="B257" t="s">
        <v>5</v>
      </c>
      <c r="C257" t="s">
        <v>6</v>
      </c>
      <c r="D257" t="s">
        <v>10</v>
      </c>
      <c r="E257">
        <v>24.984565799999999</v>
      </c>
    </row>
    <row r="258" spans="1:5" x14ac:dyDescent="0.45">
      <c r="A258" s="1">
        <v>37257</v>
      </c>
      <c r="B258" t="s">
        <v>5</v>
      </c>
      <c r="C258" t="s">
        <v>6</v>
      </c>
      <c r="D258" t="s">
        <v>10</v>
      </c>
      <c r="E258">
        <v>43.772466799999997</v>
      </c>
    </row>
    <row r="259" spans="1:5" x14ac:dyDescent="0.45">
      <c r="A259" s="1">
        <v>37347</v>
      </c>
      <c r="B259" t="s">
        <v>5</v>
      </c>
      <c r="C259" t="s">
        <v>6</v>
      </c>
      <c r="D259" t="s">
        <v>10</v>
      </c>
      <c r="E259">
        <v>30.462278999999999</v>
      </c>
    </row>
    <row r="260" spans="1:5" x14ac:dyDescent="0.45">
      <c r="A260" s="1">
        <v>37438</v>
      </c>
      <c r="B260" t="s">
        <v>5</v>
      </c>
      <c r="C260" t="s">
        <v>6</v>
      </c>
      <c r="D260" t="s">
        <v>10</v>
      </c>
      <c r="E260">
        <v>27.042518900000001</v>
      </c>
    </row>
    <row r="261" spans="1:5" x14ac:dyDescent="0.45">
      <c r="A261" s="1">
        <v>37530</v>
      </c>
      <c r="B261" t="s">
        <v>5</v>
      </c>
      <c r="C261" t="s">
        <v>6</v>
      </c>
      <c r="D261" t="s">
        <v>10</v>
      </c>
      <c r="E261">
        <v>54.801910499999998</v>
      </c>
    </row>
    <row r="262" spans="1:5" x14ac:dyDescent="0.45">
      <c r="A262" s="1">
        <v>37622</v>
      </c>
      <c r="B262" t="s">
        <v>5</v>
      </c>
      <c r="C262" t="s">
        <v>6</v>
      </c>
      <c r="D262" t="s">
        <v>10</v>
      </c>
      <c r="E262">
        <v>50.027249500000003</v>
      </c>
    </row>
    <row r="263" spans="1:5" x14ac:dyDescent="0.45">
      <c r="A263" s="1">
        <v>37712</v>
      </c>
      <c r="B263" t="s">
        <v>5</v>
      </c>
      <c r="C263" t="s">
        <v>6</v>
      </c>
      <c r="D263" t="s">
        <v>10</v>
      </c>
      <c r="E263">
        <v>64.730184899999998</v>
      </c>
    </row>
    <row r="264" spans="1:5" x14ac:dyDescent="0.45">
      <c r="A264" s="1">
        <v>37803</v>
      </c>
      <c r="B264" t="s">
        <v>5</v>
      </c>
      <c r="C264" t="s">
        <v>6</v>
      </c>
      <c r="D264" t="s">
        <v>10</v>
      </c>
      <c r="E264">
        <v>26.7027456</v>
      </c>
    </row>
    <row r="265" spans="1:5" x14ac:dyDescent="0.45">
      <c r="A265" s="1">
        <v>37895</v>
      </c>
      <c r="B265" t="s">
        <v>5</v>
      </c>
      <c r="C265" t="s">
        <v>6</v>
      </c>
      <c r="D265" t="s">
        <v>10</v>
      </c>
      <c r="E265">
        <v>46.408828900000003</v>
      </c>
    </row>
    <row r="266" spans="1:5" x14ac:dyDescent="0.45">
      <c r="A266" s="1">
        <v>37987</v>
      </c>
      <c r="B266" t="s">
        <v>5</v>
      </c>
      <c r="C266" t="s">
        <v>6</v>
      </c>
      <c r="D266" t="s">
        <v>10</v>
      </c>
      <c r="E266">
        <v>71.065432099999995</v>
      </c>
    </row>
    <row r="267" spans="1:5" x14ac:dyDescent="0.45">
      <c r="A267" s="1">
        <v>38078</v>
      </c>
      <c r="B267" t="s">
        <v>5</v>
      </c>
      <c r="C267" t="s">
        <v>6</v>
      </c>
      <c r="D267" t="s">
        <v>10</v>
      </c>
      <c r="E267">
        <v>22.406641499999999</v>
      </c>
    </row>
    <row r="268" spans="1:5" x14ac:dyDescent="0.45">
      <c r="A268" s="1">
        <v>38169</v>
      </c>
      <c r="B268" t="s">
        <v>5</v>
      </c>
      <c r="C268" t="s">
        <v>6</v>
      </c>
      <c r="D268" t="s">
        <v>10</v>
      </c>
      <c r="E268">
        <v>16.2298312</v>
      </c>
    </row>
    <row r="269" spans="1:5" x14ac:dyDescent="0.45">
      <c r="A269" s="1">
        <v>38261</v>
      </c>
      <c r="B269" t="s">
        <v>5</v>
      </c>
      <c r="C269" t="s">
        <v>6</v>
      </c>
      <c r="D269" t="s">
        <v>10</v>
      </c>
      <c r="E269">
        <v>39.234585199999998</v>
      </c>
    </row>
    <row r="270" spans="1:5" x14ac:dyDescent="0.45">
      <c r="A270" s="1">
        <v>38353</v>
      </c>
      <c r="B270" t="s">
        <v>5</v>
      </c>
      <c r="C270" t="s">
        <v>6</v>
      </c>
      <c r="D270" t="s">
        <v>10</v>
      </c>
      <c r="E270">
        <v>42.677979299999997</v>
      </c>
    </row>
    <row r="271" spans="1:5" x14ac:dyDescent="0.45">
      <c r="A271" s="1">
        <v>38443</v>
      </c>
      <c r="B271" t="s">
        <v>5</v>
      </c>
      <c r="C271" t="s">
        <v>6</v>
      </c>
      <c r="D271" t="s">
        <v>10</v>
      </c>
      <c r="E271">
        <v>18.7613789</v>
      </c>
    </row>
    <row r="272" spans="1:5" x14ac:dyDescent="0.45">
      <c r="A272" s="1">
        <v>38534</v>
      </c>
      <c r="B272" t="s">
        <v>5</v>
      </c>
      <c r="C272" t="s">
        <v>6</v>
      </c>
      <c r="D272" t="s">
        <v>10</v>
      </c>
      <c r="E272">
        <v>36.711531700000002</v>
      </c>
    </row>
    <row r="273" spans="1:5" x14ac:dyDescent="0.45">
      <c r="A273" s="1">
        <v>38626</v>
      </c>
      <c r="B273" t="s">
        <v>5</v>
      </c>
      <c r="C273" t="s">
        <v>6</v>
      </c>
      <c r="D273" t="s">
        <v>10</v>
      </c>
      <c r="E273">
        <v>29.642801899999998</v>
      </c>
    </row>
    <row r="274" spans="1:5" x14ac:dyDescent="0.45">
      <c r="A274" s="1">
        <v>38718</v>
      </c>
      <c r="B274" t="s">
        <v>5</v>
      </c>
      <c r="C274" t="s">
        <v>6</v>
      </c>
      <c r="D274" t="s">
        <v>10</v>
      </c>
      <c r="E274">
        <v>41.693843000000001</v>
      </c>
    </row>
    <row r="275" spans="1:5" x14ac:dyDescent="0.45">
      <c r="A275" s="1">
        <v>38808</v>
      </c>
      <c r="B275" t="s">
        <v>5</v>
      </c>
      <c r="C275" t="s">
        <v>6</v>
      </c>
      <c r="D275" t="s">
        <v>10</v>
      </c>
      <c r="E275">
        <v>31.729558000000001</v>
      </c>
    </row>
    <row r="276" spans="1:5" x14ac:dyDescent="0.45">
      <c r="A276" s="1">
        <v>38899</v>
      </c>
      <c r="B276" t="s">
        <v>5</v>
      </c>
      <c r="C276" t="s">
        <v>6</v>
      </c>
      <c r="D276" t="s">
        <v>10</v>
      </c>
      <c r="E276">
        <v>21.995858999999999</v>
      </c>
    </row>
    <row r="277" spans="1:5" x14ac:dyDescent="0.45">
      <c r="A277" s="1">
        <v>38991</v>
      </c>
      <c r="B277" t="s">
        <v>5</v>
      </c>
      <c r="C277" t="s">
        <v>6</v>
      </c>
      <c r="D277" t="s">
        <v>10</v>
      </c>
      <c r="E277">
        <v>17.928923999999999</v>
      </c>
    </row>
    <row r="278" spans="1:5" x14ac:dyDescent="0.45">
      <c r="A278" s="1">
        <v>39083</v>
      </c>
      <c r="B278" t="s">
        <v>5</v>
      </c>
      <c r="C278" t="s">
        <v>6</v>
      </c>
      <c r="D278" t="s">
        <v>10</v>
      </c>
      <c r="E278">
        <v>30.630598599999999</v>
      </c>
    </row>
    <row r="279" spans="1:5" x14ac:dyDescent="0.45">
      <c r="A279" s="1">
        <v>39173</v>
      </c>
      <c r="B279" t="s">
        <v>5</v>
      </c>
      <c r="C279" t="s">
        <v>6</v>
      </c>
      <c r="D279" t="s">
        <v>10</v>
      </c>
      <c r="E279">
        <v>26.826429999999998</v>
      </c>
    </row>
    <row r="280" spans="1:5" x14ac:dyDescent="0.45">
      <c r="A280" s="1">
        <v>39264</v>
      </c>
      <c r="B280" t="s">
        <v>5</v>
      </c>
      <c r="C280" t="s">
        <v>6</v>
      </c>
      <c r="D280" t="s">
        <v>10</v>
      </c>
      <c r="E280">
        <v>19.469618199999999</v>
      </c>
    </row>
    <row r="281" spans="1:5" x14ac:dyDescent="0.45">
      <c r="A281" s="1">
        <v>39356</v>
      </c>
      <c r="B281" t="s">
        <v>5</v>
      </c>
      <c r="C281" t="s">
        <v>6</v>
      </c>
      <c r="D281" t="s">
        <v>10</v>
      </c>
      <c r="E281">
        <v>44.856249200000001</v>
      </c>
    </row>
    <row r="282" spans="1:5" x14ac:dyDescent="0.45">
      <c r="A282" s="1">
        <v>39448</v>
      </c>
      <c r="B282" t="s">
        <v>5</v>
      </c>
      <c r="C282" t="s">
        <v>6</v>
      </c>
      <c r="D282" t="s">
        <v>10</v>
      </c>
      <c r="E282">
        <v>37.731839299999997</v>
      </c>
    </row>
    <row r="283" spans="1:5" x14ac:dyDescent="0.45">
      <c r="A283" s="1">
        <v>39539</v>
      </c>
      <c r="B283" t="s">
        <v>5</v>
      </c>
      <c r="C283" t="s">
        <v>6</v>
      </c>
      <c r="D283" t="s">
        <v>10</v>
      </c>
      <c r="E283">
        <v>30.2578326</v>
      </c>
    </row>
    <row r="284" spans="1:5" x14ac:dyDescent="0.45">
      <c r="A284" s="1">
        <v>39630</v>
      </c>
      <c r="B284" t="s">
        <v>5</v>
      </c>
      <c r="C284" t="s">
        <v>6</v>
      </c>
      <c r="D284" t="s">
        <v>10</v>
      </c>
      <c r="E284">
        <v>26.432463599999998</v>
      </c>
    </row>
    <row r="285" spans="1:5" x14ac:dyDescent="0.45">
      <c r="A285" s="1">
        <v>39722</v>
      </c>
      <c r="B285" t="s">
        <v>5</v>
      </c>
      <c r="C285" t="s">
        <v>6</v>
      </c>
      <c r="D285" t="s">
        <v>10</v>
      </c>
      <c r="E285">
        <v>17.725208500000001</v>
      </c>
    </row>
    <row r="286" spans="1:5" x14ac:dyDescent="0.45">
      <c r="A286" s="1">
        <v>39814</v>
      </c>
      <c r="B286" t="s">
        <v>5</v>
      </c>
      <c r="C286" t="s">
        <v>6</v>
      </c>
      <c r="D286" t="s">
        <v>10</v>
      </c>
      <c r="E286">
        <v>40.781603699999998</v>
      </c>
    </row>
    <row r="287" spans="1:5" x14ac:dyDescent="0.45">
      <c r="A287" s="1">
        <v>39904</v>
      </c>
      <c r="B287" t="s">
        <v>5</v>
      </c>
      <c r="C287" t="s">
        <v>6</v>
      </c>
      <c r="D287" t="s">
        <v>10</v>
      </c>
      <c r="E287">
        <v>23.459917799999999</v>
      </c>
    </row>
    <row r="288" spans="1:5" x14ac:dyDescent="0.45">
      <c r="A288" s="1">
        <v>39995</v>
      </c>
      <c r="B288" t="s">
        <v>5</v>
      </c>
      <c r="C288" t="s">
        <v>6</v>
      </c>
      <c r="D288" t="s">
        <v>10</v>
      </c>
      <c r="E288">
        <v>12.4557497</v>
      </c>
    </row>
    <row r="289" spans="1:5" x14ac:dyDescent="0.45">
      <c r="A289" s="1">
        <v>40087</v>
      </c>
      <c r="B289" t="s">
        <v>5</v>
      </c>
      <c r="C289" t="s">
        <v>6</v>
      </c>
      <c r="D289" t="s">
        <v>10</v>
      </c>
      <c r="E289">
        <v>32.518728299999999</v>
      </c>
    </row>
    <row r="290" spans="1:5" x14ac:dyDescent="0.45">
      <c r="A290" s="1">
        <v>40179</v>
      </c>
      <c r="B290" t="s">
        <v>5</v>
      </c>
      <c r="C290" t="s">
        <v>6</v>
      </c>
      <c r="D290" t="s">
        <v>10</v>
      </c>
      <c r="E290">
        <v>28.777965900000002</v>
      </c>
    </row>
    <row r="291" spans="1:5" x14ac:dyDescent="0.45">
      <c r="A291" s="1">
        <v>40269</v>
      </c>
      <c r="B291" t="s">
        <v>5</v>
      </c>
      <c r="C291" t="s">
        <v>6</v>
      </c>
      <c r="D291" t="s">
        <v>10</v>
      </c>
      <c r="E291">
        <v>30.448775699999999</v>
      </c>
    </row>
    <row r="292" spans="1:5" x14ac:dyDescent="0.45">
      <c r="A292" s="1">
        <v>40360</v>
      </c>
      <c r="B292" t="s">
        <v>5</v>
      </c>
      <c r="C292" t="s">
        <v>6</v>
      </c>
      <c r="D292" t="s">
        <v>10</v>
      </c>
      <c r="E292">
        <v>14.841308099999999</v>
      </c>
    </row>
    <row r="293" spans="1:5" x14ac:dyDescent="0.45">
      <c r="A293" s="1">
        <v>40452</v>
      </c>
      <c r="B293" t="s">
        <v>5</v>
      </c>
      <c r="C293" t="s">
        <v>6</v>
      </c>
      <c r="D293" t="s">
        <v>10</v>
      </c>
      <c r="E293">
        <v>27.5149908</v>
      </c>
    </row>
    <row r="294" spans="1:5" x14ac:dyDescent="0.45">
      <c r="A294" s="1">
        <v>40544</v>
      </c>
      <c r="B294" t="s">
        <v>5</v>
      </c>
      <c r="C294" t="s">
        <v>6</v>
      </c>
      <c r="D294" t="s">
        <v>10</v>
      </c>
      <c r="E294">
        <v>38.673697500000003</v>
      </c>
    </row>
    <row r="295" spans="1:5" x14ac:dyDescent="0.45">
      <c r="A295" s="1">
        <v>40634</v>
      </c>
      <c r="B295" t="s">
        <v>5</v>
      </c>
      <c r="C295" t="s">
        <v>6</v>
      </c>
      <c r="D295" t="s">
        <v>10</v>
      </c>
      <c r="E295">
        <v>39.849253099999999</v>
      </c>
    </row>
    <row r="296" spans="1:5" x14ac:dyDescent="0.45">
      <c r="A296" s="1">
        <v>40725</v>
      </c>
      <c r="B296" t="s">
        <v>5</v>
      </c>
      <c r="C296" t="s">
        <v>6</v>
      </c>
      <c r="D296" t="s">
        <v>10</v>
      </c>
      <c r="E296">
        <v>14.006515200000001</v>
      </c>
    </row>
    <row r="297" spans="1:5" x14ac:dyDescent="0.45">
      <c r="A297" s="1">
        <v>40817</v>
      </c>
      <c r="B297" t="s">
        <v>5</v>
      </c>
      <c r="C297" t="s">
        <v>6</v>
      </c>
      <c r="D297" t="s">
        <v>10</v>
      </c>
      <c r="E297">
        <v>19.704629000000001</v>
      </c>
    </row>
    <row r="298" spans="1:5" x14ac:dyDescent="0.45">
      <c r="A298" s="1">
        <v>40909</v>
      </c>
      <c r="B298" t="s">
        <v>5</v>
      </c>
      <c r="C298" t="s">
        <v>6</v>
      </c>
      <c r="D298" t="s">
        <v>10</v>
      </c>
      <c r="E298">
        <v>50.588252900000001</v>
      </c>
    </row>
    <row r="299" spans="1:5" x14ac:dyDescent="0.45">
      <c r="A299" s="1">
        <v>41000</v>
      </c>
      <c r="B299" t="s">
        <v>5</v>
      </c>
      <c r="C299" t="s">
        <v>6</v>
      </c>
      <c r="D299" t="s">
        <v>10</v>
      </c>
      <c r="E299">
        <v>45.727910799999997</v>
      </c>
    </row>
    <row r="300" spans="1:5" x14ac:dyDescent="0.45">
      <c r="A300" s="1">
        <v>41091</v>
      </c>
      <c r="B300" t="s">
        <v>5</v>
      </c>
      <c r="C300" t="s">
        <v>6</v>
      </c>
      <c r="D300" t="s">
        <v>10</v>
      </c>
      <c r="E300">
        <v>41.724007</v>
      </c>
    </row>
    <row r="301" spans="1:5" x14ac:dyDescent="0.45">
      <c r="A301" s="1">
        <v>41183</v>
      </c>
      <c r="B301" t="s">
        <v>5</v>
      </c>
      <c r="C301" t="s">
        <v>6</v>
      </c>
      <c r="D301" t="s">
        <v>10</v>
      </c>
      <c r="E301">
        <v>43.351019999999998</v>
      </c>
    </row>
    <row r="302" spans="1:5" x14ac:dyDescent="0.45">
      <c r="A302" s="1">
        <v>41275</v>
      </c>
      <c r="B302" t="s">
        <v>5</v>
      </c>
      <c r="C302" t="s">
        <v>6</v>
      </c>
      <c r="D302" t="s">
        <v>10</v>
      </c>
      <c r="E302">
        <v>41.2602726</v>
      </c>
    </row>
    <row r="303" spans="1:5" x14ac:dyDescent="0.45">
      <c r="A303" s="1">
        <v>41365</v>
      </c>
      <c r="B303" t="s">
        <v>5</v>
      </c>
      <c r="C303" t="s">
        <v>6</v>
      </c>
      <c r="D303" t="s">
        <v>10</v>
      </c>
      <c r="E303">
        <v>24.3507316</v>
      </c>
    </row>
    <row r="304" spans="1:5" x14ac:dyDescent="0.45">
      <c r="A304" s="1">
        <v>41456</v>
      </c>
      <c r="B304" t="s">
        <v>5</v>
      </c>
      <c r="C304" t="s">
        <v>6</v>
      </c>
      <c r="D304" t="s">
        <v>10</v>
      </c>
      <c r="E304">
        <v>45.692915499999998</v>
      </c>
    </row>
    <row r="305" spans="1:5" x14ac:dyDescent="0.45">
      <c r="A305" s="1">
        <v>41548</v>
      </c>
      <c r="B305" t="s">
        <v>5</v>
      </c>
      <c r="C305" t="s">
        <v>6</v>
      </c>
      <c r="D305" t="s">
        <v>10</v>
      </c>
      <c r="E305">
        <v>35.925288000000002</v>
      </c>
    </row>
    <row r="306" spans="1:5" x14ac:dyDescent="0.45">
      <c r="A306" s="1">
        <v>41640</v>
      </c>
      <c r="B306" t="s">
        <v>5</v>
      </c>
      <c r="C306" t="s">
        <v>6</v>
      </c>
      <c r="D306" t="s">
        <v>10</v>
      </c>
      <c r="E306">
        <v>51.299342299999999</v>
      </c>
    </row>
    <row r="307" spans="1:5" x14ac:dyDescent="0.45">
      <c r="A307" s="1">
        <v>41730</v>
      </c>
      <c r="B307" t="s">
        <v>5</v>
      </c>
      <c r="C307" t="s">
        <v>6</v>
      </c>
      <c r="D307" t="s">
        <v>10</v>
      </c>
      <c r="E307">
        <v>27.221678099999998</v>
      </c>
    </row>
    <row r="308" spans="1:5" x14ac:dyDescent="0.45">
      <c r="A308" s="1">
        <v>41821</v>
      </c>
      <c r="B308" t="s">
        <v>5</v>
      </c>
      <c r="C308" t="s">
        <v>6</v>
      </c>
      <c r="D308" t="s">
        <v>10</v>
      </c>
      <c r="E308">
        <v>32.051027699999999</v>
      </c>
    </row>
    <row r="309" spans="1:5" x14ac:dyDescent="0.45">
      <c r="A309" s="1">
        <v>41913</v>
      </c>
      <c r="B309" t="s">
        <v>5</v>
      </c>
      <c r="C309" t="s">
        <v>6</v>
      </c>
      <c r="D309" t="s">
        <v>10</v>
      </c>
      <c r="E309">
        <v>21.246201899999999</v>
      </c>
    </row>
    <row r="310" spans="1:5" x14ac:dyDescent="0.45">
      <c r="A310" s="1">
        <v>42005</v>
      </c>
      <c r="B310" t="s">
        <v>5</v>
      </c>
      <c r="C310" t="s">
        <v>6</v>
      </c>
      <c r="D310" t="s">
        <v>10</v>
      </c>
      <c r="E310">
        <v>35.763874399999999</v>
      </c>
    </row>
    <row r="311" spans="1:5" x14ac:dyDescent="0.45">
      <c r="A311" s="1">
        <v>42095</v>
      </c>
      <c r="B311" t="s">
        <v>5</v>
      </c>
      <c r="C311" t="s">
        <v>6</v>
      </c>
      <c r="D311" t="s">
        <v>10</v>
      </c>
      <c r="E311">
        <v>27.0246298</v>
      </c>
    </row>
    <row r="312" spans="1:5" x14ac:dyDescent="0.45">
      <c r="A312" s="1">
        <v>42186</v>
      </c>
      <c r="B312" t="s">
        <v>5</v>
      </c>
      <c r="C312" t="s">
        <v>6</v>
      </c>
      <c r="D312" t="s">
        <v>10</v>
      </c>
      <c r="E312">
        <v>43.795341299999997</v>
      </c>
    </row>
    <row r="313" spans="1:5" x14ac:dyDescent="0.45">
      <c r="A313" s="1">
        <v>42278</v>
      </c>
      <c r="B313" t="s">
        <v>5</v>
      </c>
      <c r="C313" t="s">
        <v>6</v>
      </c>
      <c r="D313" t="s">
        <v>10</v>
      </c>
      <c r="E313">
        <v>17.635372199999999</v>
      </c>
    </row>
    <row r="314" spans="1:5" x14ac:dyDescent="0.45">
      <c r="A314" s="1">
        <v>42370</v>
      </c>
      <c r="B314" t="s">
        <v>5</v>
      </c>
      <c r="C314" t="s">
        <v>6</v>
      </c>
      <c r="D314" t="s">
        <v>10</v>
      </c>
      <c r="E314">
        <v>45.924343399999998</v>
      </c>
    </row>
    <row r="315" spans="1:5" x14ac:dyDescent="0.45">
      <c r="A315" s="1">
        <v>42461</v>
      </c>
      <c r="B315" t="s">
        <v>5</v>
      </c>
      <c r="C315" t="s">
        <v>6</v>
      </c>
      <c r="D315" t="s">
        <v>10</v>
      </c>
      <c r="E315">
        <v>29.168776099999999</v>
      </c>
    </row>
    <row r="316" spans="1:5" x14ac:dyDescent="0.45">
      <c r="A316" s="1">
        <v>42552</v>
      </c>
      <c r="B316" t="s">
        <v>5</v>
      </c>
      <c r="C316" t="s">
        <v>6</v>
      </c>
      <c r="D316" t="s">
        <v>10</v>
      </c>
      <c r="E316">
        <v>16.699307999999998</v>
      </c>
    </row>
    <row r="317" spans="1:5" x14ac:dyDescent="0.45">
      <c r="A317" s="1">
        <v>42644</v>
      </c>
      <c r="B317" t="s">
        <v>5</v>
      </c>
      <c r="C317" t="s">
        <v>6</v>
      </c>
      <c r="D317" t="s">
        <v>10</v>
      </c>
      <c r="E317">
        <v>37.824175400000001</v>
      </c>
    </row>
    <row r="318" spans="1:5" x14ac:dyDescent="0.45">
      <c r="A318" s="1">
        <v>42736</v>
      </c>
      <c r="B318" t="s">
        <v>5</v>
      </c>
      <c r="C318" t="s">
        <v>6</v>
      </c>
      <c r="D318" t="s">
        <v>10</v>
      </c>
      <c r="E318">
        <v>34.983671399999999</v>
      </c>
    </row>
    <row r="319" spans="1:5" x14ac:dyDescent="0.45">
      <c r="A319" s="1">
        <v>42826</v>
      </c>
      <c r="B319" t="s">
        <v>5</v>
      </c>
      <c r="C319" t="s">
        <v>6</v>
      </c>
      <c r="D319" t="s">
        <v>10</v>
      </c>
      <c r="E319">
        <v>91.046732199999994</v>
      </c>
    </row>
    <row r="320" spans="1:5" x14ac:dyDescent="0.45">
      <c r="A320" s="1">
        <v>42917</v>
      </c>
      <c r="B320" t="s">
        <v>5</v>
      </c>
      <c r="C320" t="s">
        <v>6</v>
      </c>
      <c r="D320" t="s">
        <v>10</v>
      </c>
      <c r="E320">
        <v>31.475982200000001</v>
      </c>
    </row>
    <row r="321" spans="1:5" x14ac:dyDescent="0.45">
      <c r="A321" s="1">
        <v>43009</v>
      </c>
      <c r="B321" t="s">
        <v>5</v>
      </c>
      <c r="C321" t="s">
        <v>6</v>
      </c>
      <c r="D321" t="s">
        <v>10</v>
      </c>
      <c r="E321">
        <v>26.5496169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D A A B Q S w M E F A A C A A g A D I w 8 W m M q j Z m k A A A A 9 g A A A B I A H A B D b 2 5 m a W c v U G F j a 2 F n Z S 5 4 b W w g o h g A K K A U A A A A A A A A A A A A A A A A A A A A A A A A A A A A h Y 9 L D o I w G I S v Q r q n D 0 h 8 k J + y c C u J i Y l h 2 5 Q K j V A M L Z a 7 u f B I X k G M o u 5 c z j f f Y u Z + v U E 2 t k 1 w U b 3 V n U k R w x Q F y s i u 1 K Z K 0 e C O 4 Q p l H H Z C n k S l g k k 2 N h l t m a L a u X N C i P c e + x h 3 f U U i S h k p 8 u 1 e 1 q o V 6 C P r / 3 K o j X X C S I U 4 H F 5 j e I R Z v M Z s u c A U y A w h 1 + Y r R N P e Z / s D Y T M 0 b u g V V z b M C y B z B P L + w B 9 Q S w M E F A A C A A g A D I w 8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y M P F p g m v 6 1 9 w A A A L s B A A A T A B w A R m 9 y b X V s Y X M v U 2 V j d G l v b j E u b S C i G A A o o B Q A A A A A A A A A A A A A A A A A A A A A A A A A A A B 1 j 0 9 r g z A Y h + + C 3 y F k F 4 U g 9 F x 6 c r u N 0 U 1 h B / E Q 7 b s 2 1 C T y 5 k 1 p E b / 7 M p 3 d m C y H B J 7 f + + e J g 5 a U N a y Y 3 8 0 2 j u L I n S T C g V 1 U S x a V Z D v W A c U R C 6 e w H l s I 5 O n a Q p f l H h E M v V s 8 N 9 a e k 3 S o X q S G H V 9 6 e T 1 W u T U U i m o x j 3 j g + U m a Y 1 h Q 3 n r g Y V Y p m w 6 y E q V x H x Z 1 b j u v z V f o k n m f G A b + 6 i U S I B e M Q s I O k o C U h l G w g b / B M c g v E c G V J l x Q K F r R v c f e u j U v U f V u o c b r B n A c 0 7 v 0 X l 0 s B e n Z 7 k d 7 4 s m f T w n 2 r B x l j + F S p l 3 F 1 b d D n Q r 2 y + e u M D U X X q d x p M w / A t t P U E s B A i 0 A F A A C A A g A D I w 8 W m M q j Z m k A A A A 9 g A A A B I A A A A A A A A A A A A A A A A A A A A A A E N v b m Z p Z y 9 Q Y W N r Y W d l L n h t b F B L A Q I t A B Q A A g A I A A y M P F o P y u m r p A A A A O k A A A A T A A A A A A A A A A A A A A A A A P A A A A B b Q 2 9 u d G V u d F 9 U e X B l c 1 0 u e G 1 s U E s B A i 0 A F A A C A A g A D I w 8 W m C a / r X 3 A A A A u w E A A B M A A A A A A A A A A A A A A A A A 4 Q E A A E Z v c m 1 1 b G F z L 1 N l Y 3 R p b 2 4 x L m 1 Q S w U G A A A A A A M A A w D C A A A A J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w w A A A A A A A A F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Y 3 R v c m l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M 5 N j U x M m Q t Z T d m Y S 0 0 M j F m L T l k N D c t Z T J k M W E 5 N T F i O D U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2 a W N 0 b 3 J p Y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4 V D I z O j M y O j I 0 L j I x N z U 1 M j V a I i A v P j x F b n R y e S B U e X B l P S J G a W x s Q 2 9 s d W 1 u V H l w Z X M i I F Z h b H V l P S J z Q n d Z R 0 J R V U Z C U T 0 9 I i A v P j x F b n R y e S B U e X B l P S J G a W x s Q 2 9 s d W 1 u T m F t Z X M i I F Z h b H V l P S J z W y Z x d W 9 0 O 1 F 1 Y X J 0 Z X I m c X V v d D s s J n F 1 b 3 Q 7 U m V n a W 9 u J n F 1 b 3 Q 7 L C Z x d W 9 0 O 1 N 0 Y X R l J n F 1 b 3 Q 7 L C Z x d W 9 0 O 0 J 1 c 2 l u Z X N z J n F 1 b 3 Q 7 L C Z x d W 9 0 O 0 h v b G l k Y X k m c X V v d D s s J n F 1 b 3 Q 7 T 3 R o Z X I m c X V v d D s s J n F 1 b 3 Q 7 V m l z a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a W N 0 b 3 J p Y S 9 B d X R v U m V t b 3 Z l Z E N v b H V t b n M x L n t R d W F y d G V y L D B 9 J n F 1 b 3 Q 7 L C Z x d W 9 0 O 1 N l Y 3 R p b 2 4 x L 3 Z p Y 3 R v c m l h L 0 F 1 d G 9 S Z W 1 v d m V k Q 2 9 s d W 1 u c z E u e 1 J l Z 2 l v b i w x f S Z x d W 9 0 O y w m c X V v d D t T Z W N 0 a W 9 u M S 9 2 a W N 0 b 3 J p Y S 9 B d X R v U m V t b 3 Z l Z E N v b H V t b n M x L n t T d G F 0 Z S w y f S Z x d W 9 0 O y w m c X V v d D t T Z W N 0 a W 9 u M S 9 2 a W N 0 b 3 J p Y S 9 B d X R v U m V t b 3 Z l Z E N v b H V t b n M x L n t C d X N p b m V z c y w z f S Z x d W 9 0 O y w m c X V v d D t T Z W N 0 a W 9 u M S 9 2 a W N 0 b 3 J p Y S 9 B d X R v U m V t b 3 Z l Z E N v b H V t b n M x L n t I b 2 x p Z G F 5 L D R 9 J n F 1 b 3 Q 7 L C Z x d W 9 0 O 1 N l Y 3 R p b 2 4 x L 3 Z p Y 3 R v c m l h L 0 F 1 d G 9 S Z W 1 v d m V k Q 2 9 s d W 1 u c z E u e 0 9 0 a G V y L D V 9 J n F 1 b 3 Q 7 L C Z x d W 9 0 O 1 N l Y 3 R p b 2 4 x L 3 Z p Y 3 R v c m l h L 0 F 1 d G 9 S Z W 1 v d m V k Q 2 9 s d W 1 u c z E u e 1 Z p c 2 l 0 a W 5 n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Z p Y 3 R v c m l h L 0 F 1 d G 9 S Z W 1 v d m V k Q 2 9 s d W 1 u c z E u e 1 F 1 Y X J 0 Z X I s M H 0 m c X V v d D s s J n F 1 b 3 Q 7 U 2 V j d G l v b j E v d m l j d G 9 y a W E v Q X V 0 b 1 J l b W 9 2 Z W R D b 2 x 1 b W 5 z M S 5 7 U m V n a W 9 u L D F 9 J n F 1 b 3 Q 7 L C Z x d W 9 0 O 1 N l Y 3 R p b 2 4 x L 3 Z p Y 3 R v c m l h L 0 F 1 d G 9 S Z W 1 v d m V k Q 2 9 s d W 1 u c z E u e 1 N 0 Y X R l L D J 9 J n F 1 b 3 Q 7 L C Z x d W 9 0 O 1 N l Y 3 R p b 2 4 x L 3 Z p Y 3 R v c m l h L 0 F 1 d G 9 S Z W 1 v d m V k Q 2 9 s d W 1 u c z E u e 0 J 1 c 2 l u Z X N z L D N 9 J n F 1 b 3 Q 7 L C Z x d W 9 0 O 1 N l Y 3 R p b 2 4 x L 3 Z p Y 3 R v c m l h L 0 F 1 d G 9 S Z W 1 v d m V k Q 2 9 s d W 1 u c z E u e 0 h v b G l k Y X k s N H 0 m c X V v d D s s J n F 1 b 3 Q 7 U 2 V j d G l v b j E v d m l j d G 9 y a W E v Q X V 0 b 1 J l b W 9 2 Z W R D b 2 x 1 b W 5 z M S 5 7 T 3 R o Z X I s N X 0 m c X V v d D s s J n F 1 b 3 Q 7 U 2 V j d G l v b j E v d m l j d G 9 y a W E v Q X V 0 b 1 J l b W 9 2 Z W R D b 2 x 1 b W 5 z M S 5 7 V m l z a X R p b m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p Y 3 R v c m l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Y 3 R v c m l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j d G 9 y a W E v U G l 2 b 3 R l Z C U y M E N v b H V t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G 2 7 r t 5 D 1 R r w K b c D + i G E p A A A A A A I A A A A A A B B m A A A A A Q A A I A A A A L m 6 j 4 I S m f k Z N N O u e K B j s V 2 U Y z + v n g E m G T 2 p j a s q h 6 W G A A A A A A 6 A A A A A A g A A I A A A A C Q p 5 r A z p 8 W H W z E V s / W c Q w t j h P Z 7 5 O T H k S x S x N V R e 0 x d U A A A A A J A 3 u s v 4 x y l u y L l 6 0 / 8 G K G / X N T y x G b 2 u E H e 8 m + Q G j c a S x n C t 8 r K 1 o T e L n k T Z e 4 A z 8 H O 6 i J n F t V n r M a O r C 2 z C G W O H j R P M D X R 3 Y N 3 B K B h N + F 1 Q A A A A G / v 1 A f t 2 N b O w O z o 4 G H D J / z 6 B x k G + 3 + B k p n L I 9 o I N r y L x Z t Z H t / R a S t 0 t O i G F V U N E P e 1 4 p A d 3 7 K t I 2 4 R F e Z + Z O s = < / D a t a M a s h u p > 
</file>

<file path=customXml/itemProps1.xml><?xml version="1.0" encoding="utf-8"?>
<ds:datastoreItem xmlns:ds="http://schemas.openxmlformats.org/officeDocument/2006/customXml" ds:itemID="{E5E71AAA-D1D2-4C94-A5FD-44CC1C3CA3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victoria (2)</vt:lpstr>
      <vt:lpstr>victoria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 Benavides Herrera</cp:lastModifiedBy>
  <dcterms:created xsi:type="dcterms:W3CDTF">2025-01-29T01:47:07Z</dcterms:created>
  <dcterms:modified xsi:type="dcterms:W3CDTF">2025-01-29T01:47:07Z</dcterms:modified>
</cp:coreProperties>
</file>