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ent/Documents/Professional Records/PhD GMU/BINF690 Numerical Methods in Bioinformatics Fall 2020/"/>
    </mc:Choice>
  </mc:AlternateContent>
  <xr:revisionPtr revIDLastSave="0" documentId="13_ncr:1_{B42E1722-E5AC-2A49-8CF3-EAF3FBB44552}" xr6:coauthVersionLast="45" xr6:coauthVersionMax="45" xr10:uidLastSave="{00000000-0000-0000-0000-000000000000}"/>
  <bookViews>
    <workbookView xWindow="6300" yWindow="460" windowWidth="31360" windowHeight="21940" xr2:uid="{A54DAB2A-24E1-A247-BB1A-78DA399D5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B14" i="1"/>
  <c r="C14" i="1" s="1"/>
  <c r="A15" i="1"/>
  <c r="A16" i="1" s="1"/>
  <c r="G14" i="1"/>
  <c r="G15" i="1" s="1"/>
  <c r="H15" i="1" s="1"/>
  <c r="B15" i="1" l="1"/>
  <c r="C15" i="1" s="1"/>
  <c r="B16" i="1"/>
  <c r="C16" i="1" s="1"/>
  <c r="A17" i="1"/>
  <c r="H14" i="1"/>
  <c r="G16" i="1"/>
  <c r="H16" i="1" s="1"/>
  <c r="D14" i="1"/>
  <c r="D15" i="1"/>
  <c r="A18" i="1" l="1"/>
  <c r="B17" i="1"/>
  <c r="C17" i="1" s="1"/>
  <c r="E14" i="1"/>
  <c r="D16" i="1"/>
  <c r="G17" i="1"/>
  <c r="H17" i="1" s="1"/>
  <c r="E15" i="1"/>
  <c r="B18" i="1" l="1"/>
  <c r="C18" i="1" s="1"/>
  <c r="A19" i="1"/>
  <c r="E16" i="1"/>
  <c r="D17" i="1"/>
  <c r="G18" i="1"/>
  <c r="H18" i="1" s="1"/>
  <c r="A20" i="1" l="1"/>
  <c r="B19" i="1"/>
  <c r="C19" i="1" s="1"/>
  <c r="D18" i="1"/>
  <c r="E17" i="1"/>
  <c r="G19" i="1"/>
  <c r="H19" i="1" s="1"/>
  <c r="B20" i="1" l="1"/>
  <c r="C20" i="1" s="1"/>
  <c r="A21" i="1"/>
  <c r="D19" i="1"/>
  <c r="E18" i="1"/>
  <c r="G20" i="1"/>
  <c r="H20" i="1" s="1"/>
  <c r="A22" i="1" l="1"/>
  <c r="B21" i="1"/>
  <c r="C21" i="1" s="1"/>
  <c r="D20" i="1"/>
  <c r="E19" i="1"/>
  <c r="G21" i="1"/>
  <c r="H21" i="1" s="1"/>
  <c r="B22" i="1" l="1"/>
  <c r="C22" i="1" s="1"/>
  <c r="A23" i="1"/>
  <c r="D21" i="1"/>
  <c r="E20" i="1"/>
  <c r="G22" i="1"/>
  <c r="H22" i="1" s="1"/>
  <c r="A24" i="1" l="1"/>
  <c r="B23" i="1"/>
  <c r="C23" i="1" s="1"/>
  <c r="D22" i="1"/>
  <c r="E21" i="1"/>
  <c r="G23" i="1"/>
  <c r="H23" i="1" s="1"/>
  <c r="B24" i="1" l="1"/>
  <c r="C24" i="1" s="1"/>
  <c r="A25" i="1"/>
  <c r="D23" i="1"/>
  <c r="E22" i="1"/>
  <c r="G24" i="1"/>
  <c r="H24" i="1" s="1"/>
  <c r="A26" i="1" l="1"/>
  <c r="B25" i="1"/>
  <c r="C25" i="1" s="1"/>
  <c r="D24" i="1"/>
  <c r="E23" i="1"/>
  <c r="G25" i="1"/>
  <c r="H25" i="1" s="1"/>
  <c r="B26" i="1" l="1"/>
  <c r="C26" i="1" s="1"/>
  <c r="A27" i="1"/>
  <c r="D25" i="1"/>
  <c r="E24" i="1"/>
  <c r="G26" i="1"/>
  <c r="H26" i="1" s="1"/>
  <c r="A28" i="1" l="1"/>
  <c r="B27" i="1"/>
  <c r="C27" i="1" s="1"/>
  <c r="D26" i="1"/>
  <c r="E25" i="1"/>
  <c r="G27" i="1"/>
  <c r="H27" i="1" s="1"/>
  <c r="B28" i="1" l="1"/>
  <c r="C28" i="1" s="1"/>
  <c r="A29" i="1"/>
  <c r="D27" i="1"/>
  <c r="E26" i="1"/>
  <c r="G28" i="1"/>
  <c r="H28" i="1" s="1"/>
  <c r="A30" i="1" l="1"/>
  <c r="B29" i="1"/>
  <c r="C29" i="1" s="1"/>
  <c r="D28" i="1"/>
  <c r="E27" i="1"/>
  <c r="G29" i="1"/>
  <c r="H29" i="1" s="1"/>
  <c r="B30" i="1" l="1"/>
  <c r="C30" i="1" s="1"/>
  <c r="A31" i="1"/>
  <c r="D29" i="1"/>
  <c r="E28" i="1"/>
  <c r="G30" i="1"/>
  <c r="H30" i="1" s="1"/>
  <c r="A32" i="1" l="1"/>
  <c r="B31" i="1"/>
  <c r="C31" i="1" s="1"/>
  <c r="D30" i="1"/>
  <c r="E29" i="1"/>
  <c r="G31" i="1"/>
  <c r="H31" i="1" s="1"/>
  <c r="B32" i="1" l="1"/>
  <c r="C32" i="1" s="1"/>
  <c r="A33" i="1"/>
  <c r="D31" i="1"/>
  <c r="E30" i="1"/>
  <c r="G32" i="1"/>
  <c r="H32" i="1" s="1"/>
  <c r="A34" i="1" l="1"/>
  <c r="B33" i="1"/>
  <c r="C33" i="1" s="1"/>
  <c r="D32" i="1"/>
  <c r="E31" i="1"/>
  <c r="G33" i="1"/>
  <c r="H33" i="1" s="1"/>
  <c r="B34" i="1" l="1"/>
  <c r="C34" i="1" s="1"/>
  <c r="A35" i="1"/>
  <c r="D33" i="1"/>
  <c r="E32" i="1"/>
  <c r="G34" i="1"/>
  <c r="H34" i="1" s="1"/>
  <c r="A36" i="1" l="1"/>
  <c r="B35" i="1"/>
  <c r="C35" i="1" s="1"/>
  <c r="D34" i="1"/>
  <c r="E33" i="1"/>
  <c r="G35" i="1"/>
  <c r="H35" i="1" s="1"/>
  <c r="B36" i="1" l="1"/>
  <c r="C36" i="1" s="1"/>
  <c r="A37" i="1"/>
  <c r="D35" i="1"/>
  <c r="E34" i="1"/>
  <c r="G36" i="1"/>
  <c r="H36" i="1" s="1"/>
  <c r="A38" i="1" l="1"/>
  <c r="B37" i="1"/>
  <c r="C37" i="1" s="1"/>
  <c r="D36" i="1"/>
  <c r="E35" i="1"/>
  <c r="G37" i="1"/>
  <c r="H37" i="1" s="1"/>
  <c r="B38" i="1" l="1"/>
  <c r="C38" i="1" s="1"/>
  <c r="A39" i="1"/>
  <c r="D37" i="1"/>
  <c r="E36" i="1"/>
  <c r="G38" i="1"/>
  <c r="H38" i="1" s="1"/>
  <c r="A40" i="1" l="1"/>
  <c r="B39" i="1"/>
  <c r="C39" i="1" s="1"/>
  <c r="D38" i="1"/>
  <c r="E37" i="1"/>
  <c r="G39" i="1"/>
  <c r="H39" i="1" s="1"/>
  <c r="B40" i="1" l="1"/>
  <c r="C40" i="1" s="1"/>
  <c r="A41" i="1"/>
  <c r="D39" i="1"/>
  <c r="E38" i="1"/>
  <c r="G40" i="1"/>
  <c r="H40" i="1" s="1"/>
  <c r="A42" i="1" l="1"/>
  <c r="B41" i="1"/>
  <c r="C41" i="1" s="1"/>
  <c r="D40" i="1"/>
  <c r="E39" i="1"/>
  <c r="G41" i="1"/>
  <c r="H41" i="1" s="1"/>
  <c r="B42" i="1" l="1"/>
  <c r="C42" i="1" s="1"/>
  <c r="A43" i="1"/>
  <c r="D41" i="1"/>
  <c r="E40" i="1"/>
  <c r="G42" i="1"/>
  <c r="H42" i="1" s="1"/>
  <c r="A44" i="1" l="1"/>
  <c r="B43" i="1"/>
  <c r="C43" i="1" s="1"/>
  <c r="D42" i="1"/>
  <c r="E41" i="1"/>
  <c r="G43" i="1"/>
  <c r="H43" i="1" s="1"/>
  <c r="B44" i="1" l="1"/>
  <c r="C44" i="1" s="1"/>
  <c r="A45" i="1"/>
  <c r="D43" i="1"/>
  <c r="E42" i="1"/>
  <c r="G44" i="1"/>
  <c r="H44" i="1" s="1"/>
  <c r="A46" i="1" l="1"/>
  <c r="B45" i="1"/>
  <c r="C45" i="1" s="1"/>
  <c r="D44" i="1"/>
  <c r="E43" i="1"/>
  <c r="G45" i="1"/>
  <c r="H45" i="1" s="1"/>
  <c r="B46" i="1" l="1"/>
  <c r="C46" i="1" s="1"/>
  <c r="A47" i="1"/>
  <c r="D45" i="1"/>
  <c r="E44" i="1"/>
  <c r="G46" i="1"/>
  <c r="H46" i="1" s="1"/>
  <c r="A48" i="1" l="1"/>
  <c r="B47" i="1"/>
  <c r="C47" i="1" s="1"/>
  <c r="D46" i="1"/>
  <c r="E45" i="1"/>
  <c r="G47" i="1"/>
  <c r="H47" i="1" s="1"/>
  <c r="B48" i="1" l="1"/>
  <c r="C48" i="1" s="1"/>
  <c r="A49" i="1"/>
  <c r="D47" i="1"/>
  <c r="E46" i="1"/>
  <c r="G48" i="1"/>
  <c r="H48" i="1" s="1"/>
  <c r="A50" i="1" l="1"/>
  <c r="B49" i="1"/>
  <c r="C49" i="1" s="1"/>
  <c r="D48" i="1"/>
  <c r="E47" i="1"/>
  <c r="G49" i="1"/>
  <c r="H49" i="1" s="1"/>
  <c r="B50" i="1" l="1"/>
  <c r="C50" i="1" s="1"/>
  <c r="A51" i="1"/>
  <c r="D49" i="1"/>
  <c r="E48" i="1"/>
  <c r="G50" i="1"/>
  <c r="H50" i="1" s="1"/>
  <c r="A52" i="1" l="1"/>
  <c r="B51" i="1"/>
  <c r="C51" i="1" s="1"/>
  <c r="D50" i="1"/>
  <c r="E49" i="1"/>
  <c r="G51" i="1"/>
  <c r="H51" i="1" s="1"/>
  <c r="B52" i="1" l="1"/>
  <c r="C52" i="1" s="1"/>
  <c r="A53" i="1"/>
  <c r="D51" i="1"/>
  <c r="E50" i="1"/>
  <c r="G52" i="1"/>
  <c r="H52" i="1" s="1"/>
  <c r="A54" i="1" l="1"/>
  <c r="B53" i="1"/>
  <c r="C53" i="1" s="1"/>
  <c r="D52" i="1"/>
  <c r="E51" i="1"/>
  <c r="G53" i="1"/>
  <c r="H53" i="1" s="1"/>
  <c r="B54" i="1" l="1"/>
  <c r="C54" i="1" s="1"/>
  <c r="A55" i="1"/>
  <c r="D53" i="1"/>
  <c r="E52" i="1"/>
  <c r="G54" i="1"/>
  <c r="H54" i="1" s="1"/>
  <c r="A56" i="1" l="1"/>
  <c r="B55" i="1"/>
  <c r="C55" i="1" s="1"/>
  <c r="D54" i="1"/>
  <c r="E53" i="1"/>
  <c r="G55" i="1"/>
  <c r="H55" i="1" s="1"/>
  <c r="B56" i="1" l="1"/>
  <c r="C56" i="1" s="1"/>
  <c r="A57" i="1"/>
  <c r="D55" i="1"/>
  <c r="E54" i="1"/>
  <c r="G56" i="1"/>
  <c r="H56" i="1" s="1"/>
  <c r="A58" i="1" l="1"/>
  <c r="B58" i="1" s="1"/>
  <c r="C58" i="1" s="1"/>
  <c r="B57" i="1"/>
  <c r="C57" i="1" s="1"/>
  <c r="D56" i="1"/>
  <c r="E55" i="1"/>
  <c r="G57" i="1"/>
  <c r="H57" i="1" s="1"/>
  <c r="D57" i="1" l="1"/>
  <c r="E56" i="1"/>
  <c r="G58" i="1"/>
  <c r="H58" i="1" s="1"/>
  <c r="D58" i="1" l="1"/>
  <c r="E57" i="1"/>
  <c r="E58" i="1" l="1"/>
</calcChain>
</file>

<file path=xl/sharedStrings.xml><?xml version="1.0" encoding="utf-8"?>
<sst xmlns="http://schemas.openxmlformats.org/spreadsheetml/2006/main" count="24" uniqueCount="22">
  <si>
    <t>Data</t>
  </si>
  <si>
    <t>dV/dT=-kA</t>
  </si>
  <si>
    <t xml:space="preserve">Question </t>
  </si>
  <si>
    <t>V=4*PI()*r^3/3</t>
  </si>
  <si>
    <t>formulas</t>
  </si>
  <si>
    <t xml:space="preserve">Time </t>
  </si>
  <si>
    <t>dV=-k*A*dT</t>
  </si>
  <si>
    <t>A=4*PI()*r^2</t>
  </si>
  <si>
    <t>Eucler's method</t>
  </si>
  <si>
    <t xml:space="preserve">Plot volument between 0 and 10 min in 0.25 min increments </t>
  </si>
  <si>
    <t>Calculation of radius at each time point</t>
  </si>
  <si>
    <t>To (min)</t>
  </si>
  <si>
    <t>Tf (min)</t>
  </si>
  <si>
    <t>dT (min)</t>
  </si>
  <si>
    <t>r (mm)</t>
  </si>
  <si>
    <t>k (mm/min)</t>
  </si>
  <si>
    <t>Volume (mm^3)</t>
  </si>
  <si>
    <t>r from Volume</t>
  </si>
  <si>
    <t>Analytical Method</t>
  </si>
  <si>
    <t>r from t</t>
  </si>
  <si>
    <t>True Error</t>
  </si>
  <si>
    <t>r(t)=-k×t+r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</si>
</sst>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Sheet1!$G$11</c:f>
              <c:strCache>
                <c:ptCount val="1"/>
                <c:pt idx="0">
                  <c:v>Analytical Method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Sheet1!$G$14:$G$54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Sheet1!$H$14:$H$54</c:f>
              <c:numCache>
                <c:formatCode>General</c:formatCode>
                <c:ptCount val="41"/>
                <c:pt idx="0">
                  <c:v>65.449846949787357</c:v>
                </c:pt>
                <c:pt idx="1">
                  <c:v>63.891583483285189</c:v>
                </c:pt>
                <c:pt idx="2">
                  <c:v>62.358251696081886</c:v>
                </c:pt>
                <c:pt idx="3">
                  <c:v>60.849650526247665</c:v>
                </c:pt>
                <c:pt idx="4">
                  <c:v>59.365578911852658</c:v>
                </c:pt>
                <c:pt idx="5">
                  <c:v>57.905835790967068</c:v>
                </c:pt>
                <c:pt idx="6">
                  <c:v>56.470220101661027</c:v>
                </c:pt>
                <c:pt idx="7">
                  <c:v>55.058530782004738</c:v>
                </c:pt>
                <c:pt idx="8">
                  <c:v>53.670566770068355</c:v>
                </c:pt>
                <c:pt idx="9">
                  <c:v>52.306127003922057</c:v>
                </c:pt>
                <c:pt idx="10">
                  <c:v>50.965010421636002</c:v>
                </c:pt>
                <c:pt idx="11">
                  <c:v>49.647015961280381</c:v>
                </c:pt>
                <c:pt idx="12">
                  <c:v>48.35194256092533</c:v>
                </c:pt>
                <c:pt idx="13">
                  <c:v>47.079589158641085</c:v>
                </c:pt>
                <c:pt idx="14">
                  <c:v>45.829754692497715</c:v>
                </c:pt>
                <c:pt idx="15">
                  <c:v>44.602238100565501</c:v>
                </c:pt>
                <c:pt idx="16">
                  <c:v>43.396838320914526</c:v>
                </c:pt>
                <c:pt idx="17">
                  <c:v>42.213354291614998</c:v>
                </c:pt>
                <c:pt idx="18">
                  <c:v>41.05158495073708</c:v>
                </c:pt>
                <c:pt idx="19">
                  <c:v>39.911329236350959</c:v>
                </c:pt>
                <c:pt idx="20">
                  <c:v>38.792386086526768</c:v>
                </c:pt>
                <c:pt idx="21">
                  <c:v>37.694554439334716</c:v>
                </c:pt>
                <c:pt idx="22">
                  <c:v>36.617633232844945</c:v>
                </c:pt>
                <c:pt idx="23">
                  <c:v>35.561421405127646</c:v>
                </c:pt>
                <c:pt idx="24">
                  <c:v>34.525717894252985</c:v>
                </c:pt>
                <c:pt idx="25">
                  <c:v>33.510321638291124</c:v>
                </c:pt>
                <c:pt idx="26">
                  <c:v>32.515031575312243</c:v>
                </c:pt>
                <c:pt idx="27">
                  <c:v>31.539646643386501</c:v>
                </c:pt>
                <c:pt idx="28">
                  <c:v>30.583965780584077</c:v>
                </c:pt>
                <c:pt idx="29">
                  <c:v>29.647787924975137</c:v>
                </c:pt>
                <c:pt idx="30">
                  <c:v>28.730912014629851</c:v>
                </c:pt>
                <c:pt idx="31">
                  <c:v>27.833136987618392</c:v>
                </c:pt>
                <c:pt idx="32">
                  <c:v>26.954261782010931</c:v>
                </c:pt>
                <c:pt idx="33">
                  <c:v>26.094085335877637</c:v>
                </c:pt>
                <c:pt idx="34">
                  <c:v>25.252406587288675</c:v>
                </c:pt>
                <c:pt idx="35">
                  <c:v>24.429024474314222</c:v>
                </c:pt>
                <c:pt idx="36">
                  <c:v>23.623737935024462</c:v>
                </c:pt>
                <c:pt idx="37">
                  <c:v>22.83634590748953</c:v>
                </c:pt>
                <c:pt idx="38">
                  <c:v>22.066647329779624</c:v>
                </c:pt>
                <c:pt idx="39">
                  <c:v>21.314441139964899</c:v>
                </c:pt>
                <c:pt idx="40">
                  <c:v>20.579526276115534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E-FA4A-8BF5-03B776169508}"/>
            </c:ext>
          </c:extLst>
        </c:ser>
        <c:ser>
          <c:idx val="2"/>
          <c:order val="1"/>
          <c:tx>
            <c:strRef>
              <c:f>Sheet1!$A$11</c:f>
              <c:strCache>
                <c:ptCount val="1"/>
                <c:pt idx="0">
                  <c:v>Eucler's method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Sheet1!$A$14:$A$54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Sheet1!$B$14:$B$54</c:f>
              <c:numCache>
                <c:formatCode>General</c:formatCode>
                <c:ptCount val="41"/>
                <c:pt idx="0">
                  <c:v>65.449846949787357</c:v>
                </c:pt>
                <c:pt idx="1">
                  <c:v>63.879050622992459</c:v>
                </c:pt>
                <c:pt idx="2">
                  <c:v>62.308254296197561</c:v>
                </c:pt>
                <c:pt idx="3">
                  <c:v>60.737457969402669</c:v>
                </c:pt>
                <c:pt idx="4">
                  <c:v>59.166661642607771</c:v>
                </c:pt>
                <c:pt idx="5">
                  <c:v>57.595865315812873</c:v>
                </c:pt>
                <c:pt idx="6">
                  <c:v>56.025068989017981</c:v>
                </c:pt>
                <c:pt idx="7">
                  <c:v>54.454272662223076</c:v>
                </c:pt>
                <c:pt idx="8">
                  <c:v>52.883476335428185</c:v>
                </c:pt>
                <c:pt idx="9">
                  <c:v>51.312680008633286</c:v>
                </c:pt>
                <c:pt idx="10">
                  <c:v>49.741883681838388</c:v>
                </c:pt>
                <c:pt idx="11">
                  <c:v>48.171087355043497</c:v>
                </c:pt>
                <c:pt idx="12">
                  <c:v>46.600291028248598</c:v>
                </c:pt>
                <c:pt idx="13">
                  <c:v>45.0294947014537</c:v>
                </c:pt>
                <c:pt idx="14">
                  <c:v>43.458698374658802</c:v>
                </c:pt>
                <c:pt idx="15">
                  <c:v>41.887902047863911</c:v>
                </c:pt>
                <c:pt idx="16">
                  <c:v>40.317105721069012</c:v>
                </c:pt>
                <c:pt idx="17">
                  <c:v>38.746309394274107</c:v>
                </c:pt>
                <c:pt idx="18">
                  <c:v>37.175513067479216</c:v>
                </c:pt>
                <c:pt idx="19">
                  <c:v>35.604716740684324</c:v>
                </c:pt>
                <c:pt idx="20">
                  <c:v>34.033920413889426</c:v>
                </c:pt>
                <c:pt idx="21">
                  <c:v>32.463124087094535</c:v>
                </c:pt>
                <c:pt idx="22">
                  <c:v>30.892327760299636</c:v>
                </c:pt>
                <c:pt idx="23">
                  <c:v>29.321531433504738</c:v>
                </c:pt>
                <c:pt idx="24">
                  <c:v>27.75073510670984</c:v>
                </c:pt>
                <c:pt idx="25">
                  <c:v>26.179938779914941</c:v>
                </c:pt>
                <c:pt idx="26">
                  <c:v>24.609142453120043</c:v>
                </c:pt>
                <c:pt idx="27">
                  <c:v>23.038346126325145</c:v>
                </c:pt>
                <c:pt idx="28">
                  <c:v>21.467549799530246</c:v>
                </c:pt>
                <c:pt idx="29">
                  <c:v>19.896753472735362</c:v>
                </c:pt>
                <c:pt idx="30">
                  <c:v>18.325957145940464</c:v>
                </c:pt>
                <c:pt idx="31">
                  <c:v>16.755160819145559</c:v>
                </c:pt>
                <c:pt idx="32">
                  <c:v>15.18436449235066</c:v>
                </c:pt>
                <c:pt idx="33">
                  <c:v>13.613568165555762</c:v>
                </c:pt>
                <c:pt idx="34">
                  <c:v>12.042771838760864</c:v>
                </c:pt>
                <c:pt idx="35">
                  <c:v>10.471975511965979</c:v>
                </c:pt>
                <c:pt idx="36">
                  <c:v>8.9011791851710811</c:v>
                </c:pt>
                <c:pt idx="37">
                  <c:v>7.3303828583761828</c:v>
                </c:pt>
                <c:pt idx="38">
                  <c:v>5.7595865315812915</c:v>
                </c:pt>
                <c:pt idx="39">
                  <c:v>4.1887902047863932</c:v>
                </c:pt>
                <c:pt idx="40">
                  <c:v>2.6179938779914949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F-EE41-AC4F-C122B649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496"/>
        <c:axId val="22346128"/>
      </c:scatterChart>
      <c:valAx>
        <c:axId val="223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 Time 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6128"/>
        <c:crosses val="autoZero"/>
        <c:crossBetween val="midCat"/>
        <c:majorUnit val="1"/>
        <c:minorUnit val="0.25"/>
      </c:valAx>
      <c:valAx>
        <c:axId val="22346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Volume 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59</xdr:row>
      <xdr:rowOff>146050</xdr:rowOff>
    </xdr:from>
    <xdr:to>
      <xdr:col>8</xdr:col>
      <xdr:colOff>698500</xdr:colOff>
      <xdr:row>97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A5C033-BE13-C54C-91DD-3680E99D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CC27-1F63-6243-B878-14FA58D6753E}">
  <dimension ref="A1:H58"/>
  <sheetViews>
    <sheetView tabSelected="1" topLeftCell="A38" zoomScaleNormal="100" workbookViewId="0">
      <selection activeCell="I38" sqref="I38"/>
    </sheetView>
  </sheetViews>
  <sheetFormatPr baseColWidth="10" defaultRowHeight="16" x14ac:dyDescent="0.2"/>
  <cols>
    <col min="1" max="1" width="24.5" bestFit="1" customWidth="1"/>
    <col min="2" max="2" width="52.5" bestFit="1" customWidth="1"/>
    <col min="3" max="3" width="12.1640625" bestFit="1" customWidth="1"/>
    <col min="4" max="4" width="13.6640625" bestFit="1" customWidth="1"/>
    <col min="5" max="5" width="12.83203125" bestFit="1" customWidth="1"/>
    <col min="6" max="6" width="12.1640625" bestFit="1" customWidth="1"/>
    <col min="8" max="8" width="14.33203125" bestFit="1" customWidth="1"/>
    <col min="9" max="9" width="14.6640625" bestFit="1" customWidth="1"/>
    <col min="10" max="10" width="13.1640625" bestFit="1" customWidth="1"/>
    <col min="11" max="11" width="7.5" bestFit="1" customWidth="1"/>
    <col min="12" max="13" width="12.1640625" bestFit="1" customWidth="1"/>
    <col min="14" max="14" width="16" bestFit="1" customWidth="1"/>
    <col min="15" max="16" width="14.6640625" bestFit="1" customWidth="1"/>
    <col min="17" max="18" width="12.1640625" bestFit="1" customWidth="1"/>
    <col min="19" max="19" width="12.83203125" bestFit="1" customWidth="1"/>
    <col min="20" max="20" width="3.33203125" bestFit="1" customWidth="1"/>
    <col min="22" max="22" width="21.83203125" bestFit="1" customWidth="1"/>
    <col min="23" max="23" width="14.6640625" bestFit="1" customWidth="1"/>
    <col min="24" max="24" width="12.83203125" bestFit="1" customWidth="1"/>
  </cols>
  <sheetData>
    <row r="1" spans="1:8" x14ac:dyDescent="0.2">
      <c r="A1" t="s">
        <v>0</v>
      </c>
      <c r="D1" t="s">
        <v>4</v>
      </c>
    </row>
    <row r="2" spans="1:8" x14ac:dyDescent="0.2">
      <c r="A2" t="s">
        <v>11</v>
      </c>
      <c r="B2" s="1">
        <v>0</v>
      </c>
      <c r="D2" t="s">
        <v>1</v>
      </c>
      <c r="E2" t="s">
        <v>6</v>
      </c>
    </row>
    <row r="3" spans="1:8" x14ac:dyDescent="0.2">
      <c r="A3" t="s">
        <v>12</v>
      </c>
      <c r="B3" s="1">
        <v>10</v>
      </c>
      <c r="D3" t="s">
        <v>3</v>
      </c>
    </row>
    <row r="4" spans="1:8" x14ac:dyDescent="0.2">
      <c r="A4" t="s">
        <v>13</v>
      </c>
      <c r="B4" s="1">
        <v>0.25</v>
      </c>
      <c r="D4" t="s">
        <v>7</v>
      </c>
    </row>
    <row r="5" spans="1:8" x14ac:dyDescent="0.2">
      <c r="A5" t="s">
        <v>14</v>
      </c>
      <c r="B5" s="1">
        <v>2.5</v>
      </c>
      <c r="D5" t="s">
        <v>21</v>
      </c>
    </row>
    <row r="6" spans="1:8" x14ac:dyDescent="0.2">
      <c r="A6" t="s">
        <v>15</v>
      </c>
      <c r="B6" s="1">
        <v>0.08</v>
      </c>
    </row>
    <row r="8" spans="1:8" x14ac:dyDescent="0.2">
      <c r="A8" t="s">
        <v>2</v>
      </c>
      <c r="B8" t="s">
        <v>9</v>
      </c>
    </row>
    <row r="10" spans="1:8" x14ac:dyDescent="0.2">
      <c r="B10" t="s">
        <v>10</v>
      </c>
    </row>
    <row r="11" spans="1:8" x14ac:dyDescent="0.2">
      <c r="A11" t="s">
        <v>8</v>
      </c>
      <c r="G11" t="s">
        <v>18</v>
      </c>
    </row>
    <row r="13" spans="1:8" x14ac:dyDescent="0.2">
      <c r="A13" t="s">
        <v>5</v>
      </c>
      <c r="B13" t="s">
        <v>16</v>
      </c>
      <c r="C13" t="s">
        <v>17</v>
      </c>
      <c r="D13" t="s">
        <v>19</v>
      </c>
      <c r="E13" t="s">
        <v>20</v>
      </c>
      <c r="G13" t="s">
        <v>5</v>
      </c>
      <c r="H13" t="s">
        <v>16</v>
      </c>
    </row>
    <row r="14" spans="1:8" s="3" customFormat="1" x14ac:dyDescent="0.2">
      <c r="A14" s="3">
        <f>B2</f>
        <v>0</v>
      </c>
      <c r="B14" s="3">
        <f>(4*PI()*B5^3)/3</f>
        <v>65.449846949787357</v>
      </c>
      <c r="C14" s="3">
        <f>((B14*3/(4*PI())))^(1/3)</f>
        <v>2.5</v>
      </c>
      <c r="D14" s="3">
        <f>-1*$B$6*A14+$B$5</f>
        <v>2.5</v>
      </c>
      <c r="E14" s="3">
        <f>D14-C14</f>
        <v>0</v>
      </c>
      <c r="G14" s="3">
        <f>(4*PI()*E5^3)/3</f>
        <v>0</v>
      </c>
      <c r="H14" s="3">
        <f>(4*PI()*(-1*$B$6*G14+$B$5)^3)/3</f>
        <v>65.449846949787357</v>
      </c>
    </row>
    <row r="15" spans="1:8" x14ac:dyDescent="0.2">
      <c r="A15">
        <f>A14+$B$4</f>
        <v>0.25</v>
      </c>
      <c r="B15">
        <f t="shared" ref="B15:B58" si="0">$B$14+(-1*$B$6*A15*4*PI()*$B$5^2)</f>
        <v>63.879050622992459</v>
      </c>
      <c r="C15" s="3">
        <f t="shared" ref="C15:C58" si="1">((B15*3/(4*PI())))^(1/3)</f>
        <v>2.47983783192115</v>
      </c>
      <c r="D15" s="3">
        <f t="shared" ref="D15:D58" si="2">-1*$B$6*A15+$B$5</f>
        <v>2.48</v>
      </c>
      <c r="E15" s="3">
        <f t="shared" ref="E15:E58" si="3">D15-C15</f>
        <v>1.6216807884994466E-4</v>
      </c>
      <c r="G15">
        <f>G14+$B$4</f>
        <v>0.25</v>
      </c>
      <c r="H15" s="3">
        <f t="shared" ref="H15:H58" si="4">(4*PI()*(-1*$B$6*G15+$B$5)^3)/3</f>
        <v>63.891583483285189</v>
      </c>
    </row>
    <row r="16" spans="1:8" x14ac:dyDescent="0.2">
      <c r="A16">
        <f t="shared" ref="A16:A58" si="5">A15+$B$4</f>
        <v>0.5</v>
      </c>
      <c r="B16">
        <f t="shared" si="0"/>
        <v>62.308254296197561</v>
      </c>
      <c r="C16" s="3">
        <f t="shared" si="1"/>
        <v>2.4593423672293637</v>
      </c>
      <c r="D16" s="3">
        <f t="shared" si="2"/>
        <v>2.46</v>
      </c>
      <c r="E16" s="3">
        <f t="shared" si="3"/>
        <v>6.5763277063624059E-4</v>
      </c>
      <c r="G16">
        <f t="shared" ref="G16:G58" si="6">G15+$B$4</f>
        <v>0.5</v>
      </c>
      <c r="H16" s="3">
        <f t="shared" si="4"/>
        <v>62.358251696081886</v>
      </c>
    </row>
    <row r="17" spans="1:8" x14ac:dyDescent="0.2">
      <c r="A17">
        <f t="shared" si="5"/>
        <v>0.75</v>
      </c>
      <c r="B17">
        <f t="shared" si="0"/>
        <v>60.737457969402669</v>
      </c>
      <c r="C17" s="3">
        <f t="shared" si="1"/>
        <v>2.4384994805366564</v>
      </c>
      <c r="D17" s="3">
        <f t="shared" si="2"/>
        <v>2.44</v>
      </c>
      <c r="E17" s="3">
        <f t="shared" si="3"/>
        <v>1.5005194633435082E-3</v>
      </c>
      <c r="G17">
        <f t="shared" si="6"/>
        <v>0.75</v>
      </c>
      <c r="H17" s="3">
        <f t="shared" si="4"/>
        <v>60.849650526247665</v>
      </c>
    </row>
    <row r="18" spans="1:8" x14ac:dyDescent="0.2">
      <c r="A18">
        <f t="shared" si="5"/>
        <v>1</v>
      </c>
      <c r="B18">
        <f t="shared" si="0"/>
        <v>59.166661642607771</v>
      </c>
      <c r="C18" s="3">
        <f t="shared" si="1"/>
        <v>2.4172940635558193</v>
      </c>
      <c r="D18" s="3">
        <f t="shared" si="2"/>
        <v>2.42</v>
      </c>
      <c r="E18" s="3">
        <f t="shared" si="3"/>
        <v>2.7059364441806011E-3</v>
      </c>
      <c r="G18">
        <f t="shared" si="6"/>
        <v>1</v>
      </c>
      <c r="H18" s="3">
        <f t="shared" si="4"/>
        <v>59.365578911852658</v>
      </c>
    </row>
    <row r="19" spans="1:8" x14ac:dyDescent="0.2">
      <c r="A19">
        <f t="shared" si="5"/>
        <v>1.25</v>
      </c>
      <c r="B19">
        <f t="shared" si="0"/>
        <v>57.595865315812873</v>
      </c>
      <c r="C19" s="3">
        <f t="shared" si="1"/>
        <v>2.3957099285313919</v>
      </c>
      <c r="D19" s="3">
        <f t="shared" si="2"/>
        <v>2.4</v>
      </c>
      <c r="E19" s="3">
        <f t="shared" si="3"/>
        <v>4.2900714686080477E-3</v>
      </c>
      <c r="G19">
        <f t="shared" si="6"/>
        <v>1.25</v>
      </c>
      <c r="H19" s="3">
        <f t="shared" si="4"/>
        <v>57.905835790967068</v>
      </c>
    </row>
    <row r="20" spans="1:8" x14ac:dyDescent="0.2">
      <c r="A20">
        <f t="shared" si="5"/>
        <v>1.5</v>
      </c>
      <c r="B20">
        <f t="shared" si="0"/>
        <v>56.025068989017981</v>
      </c>
      <c r="C20" s="3">
        <f t="shared" si="1"/>
        <v>2.3737296992617001</v>
      </c>
      <c r="D20" s="3">
        <f t="shared" si="2"/>
        <v>2.38</v>
      </c>
      <c r="E20" s="3">
        <f t="shared" si="3"/>
        <v>6.2703007382998166E-3</v>
      </c>
      <c r="G20">
        <f t="shared" si="6"/>
        <v>1.5</v>
      </c>
      <c r="H20" s="3">
        <f t="shared" si="4"/>
        <v>56.470220101661027</v>
      </c>
    </row>
    <row r="21" spans="1:8" x14ac:dyDescent="0.2">
      <c r="A21">
        <f t="shared" si="5"/>
        <v>1.75</v>
      </c>
      <c r="B21">
        <f t="shared" si="0"/>
        <v>54.454272662223076</v>
      </c>
      <c r="C21" s="3">
        <f t="shared" si="1"/>
        <v>2.3513346877207573</v>
      </c>
      <c r="D21" s="3">
        <f t="shared" si="2"/>
        <v>2.36</v>
      </c>
      <c r="E21" s="3">
        <f t="shared" si="3"/>
        <v>8.6653122792426096E-3</v>
      </c>
      <c r="G21">
        <f t="shared" si="6"/>
        <v>1.75</v>
      </c>
      <c r="H21" s="3">
        <f t="shared" si="4"/>
        <v>55.058530782004738</v>
      </c>
    </row>
    <row r="22" spans="1:8" x14ac:dyDescent="0.2">
      <c r="A22">
        <f t="shared" si="5"/>
        <v>2</v>
      </c>
      <c r="B22">
        <f t="shared" si="0"/>
        <v>52.883476335428185</v>
      </c>
      <c r="C22" s="3">
        <f t="shared" si="1"/>
        <v>2.3285047539019179</v>
      </c>
      <c r="D22" s="3">
        <f t="shared" si="2"/>
        <v>2.34</v>
      </c>
      <c r="E22" s="3">
        <f t="shared" si="3"/>
        <v>1.1495246098081946E-2</v>
      </c>
      <c r="G22">
        <f t="shared" si="6"/>
        <v>2</v>
      </c>
      <c r="H22" s="3">
        <f t="shared" si="4"/>
        <v>53.670566770068355</v>
      </c>
    </row>
    <row r="23" spans="1:8" x14ac:dyDescent="0.2">
      <c r="A23">
        <f t="shared" si="5"/>
        <v>2.25</v>
      </c>
      <c r="B23">
        <f t="shared" si="0"/>
        <v>51.312680008633286</v>
      </c>
      <c r="C23" s="3">
        <f t="shared" si="1"/>
        <v>2.3052181460292234</v>
      </c>
      <c r="D23" s="3">
        <f t="shared" si="2"/>
        <v>2.3199999999999998</v>
      </c>
      <c r="E23" s="3">
        <f t="shared" si="3"/>
        <v>1.4781853970776471E-2</v>
      </c>
      <c r="G23">
        <f t="shared" si="6"/>
        <v>2.25</v>
      </c>
      <c r="H23" s="3">
        <f t="shared" si="4"/>
        <v>52.306127003922057</v>
      </c>
    </row>
    <row r="24" spans="1:8" x14ac:dyDescent="0.2">
      <c r="A24">
        <f t="shared" si="5"/>
        <v>2.5</v>
      </c>
      <c r="B24">
        <f t="shared" si="0"/>
        <v>49.741883681838388</v>
      </c>
      <c r="C24" s="3">
        <f t="shared" si="1"/>
        <v>2.2814513176934832</v>
      </c>
      <c r="D24" s="3">
        <f t="shared" si="2"/>
        <v>2.2999999999999998</v>
      </c>
      <c r="E24" s="3">
        <f t="shared" si="3"/>
        <v>1.8548682306516628E-2</v>
      </c>
      <c r="G24">
        <f t="shared" si="6"/>
        <v>2.5</v>
      </c>
      <c r="H24" s="3">
        <f t="shared" si="4"/>
        <v>50.965010421636002</v>
      </c>
    </row>
    <row r="25" spans="1:8" x14ac:dyDescent="0.2">
      <c r="A25">
        <f t="shared" si="5"/>
        <v>2.75</v>
      </c>
      <c r="B25">
        <f t="shared" si="0"/>
        <v>48.171087355043497</v>
      </c>
      <c r="C25" s="3">
        <f t="shared" si="1"/>
        <v>2.2571787177370011</v>
      </c>
      <c r="D25" s="3">
        <f t="shared" si="2"/>
        <v>2.2799999999999998</v>
      </c>
      <c r="E25" s="3">
        <f t="shared" si="3"/>
        <v>2.2821282262998732E-2</v>
      </c>
      <c r="G25">
        <f t="shared" si="6"/>
        <v>2.75</v>
      </c>
      <c r="H25" s="3">
        <f t="shared" si="4"/>
        <v>49.647015961280381</v>
      </c>
    </row>
    <row r="26" spans="1:8" x14ac:dyDescent="0.2">
      <c r="A26">
        <f t="shared" si="5"/>
        <v>3</v>
      </c>
      <c r="B26">
        <f t="shared" si="0"/>
        <v>46.600291028248598</v>
      </c>
      <c r="C26" s="3">
        <f t="shared" si="1"/>
        <v>2.2323725477922687</v>
      </c>
      <c r="D26" s="3">
        <f t="shared" si="2"/>
        <v>2.2599999999999998</v>
      </c>
      <c r="E26" s="3">
        <f t="shared" si="3"/>
        <v>2.7627452207731107E-2</v>
      </c>
      <c r="G26">
        <f t="shared" si="6"/>
        <v>3</v>
      </c>
      <c r="H26" s="3">
        <f t="shared" si="4"/>
        <v>48.35194256092533</v>
      </c>
    </row>
    <row r="27" spans="1:8" x14ac:dyDescent="0.2">
      <c r="A27">
        <f t="shared" si="5"/>
        <v>3.25</v>
      </c>
      <c r="B27">
        <f t="shared" si="0"/>
        <v>45.0294947014537</v>
      </c>
      <c r="C27" s="3">
        <f t="shared" si="1"/>
        <v>2.2070024812210516</v>
      </c>
      <c r="D27" s="3">
        <f t="shared" si="2"/>
        <v>2.2400000000000002</v>
      </c>
      <c r="E27" s="3">
        <f t="shared" si="3"/>
        <v>3.2997518778948631E-2</v>
      </c>
      <c r="G27">
        <f t="shared" si="6"/>
        <v>3.25</v>
      </c>
      <c r="H27" s="3">
        <f t="shared" si="4"/>
        <v>47.079589158641085</v>
      </c>
    </row>
    <row r="28" spans="1:8" x14ac:dyDescent="0.2">
      <c r="A28">
        <f t="shared" si="5"/>
        <v>3.5</v>
      </c>
      <c r="B28">
        <f t="shared" si="0"/>
        <v>43.458698374658802</v>
      </c>
      <c r="C28" s="3">
        <f t="shared" si="1"/>
        <v>2.1810353357274184</v>
      </c>
      <c r="D28" s="3">
        <f t="shared" si="2"/>
        <v>2.2199999999999998</v>
      </c>
      <c r="E28" s="3">
        <f t="shared" si="3"/>
        <v>3.8964664272581384E-2</v>
      </c>
      <c r="G28">
        <f t="shared" si="6"/>
        <v>3.5</v>
      </c>
      <c r="H28" s="3">
        <f t="shared" si="4"/>
        <v>45.829754692497715</v>
      </c>
    </row>
    <row r="29" spans="1:8" x14ac:dyDescent="0.2">
      <c r="A29">
        <f t="shared" si="5"/>
        <v>3.75</v>
      </c>
      <c r="B29">
        <f t="shared" si="0"/>
        <v>41.887902047863911</v>
      </c>
      <c r="C29" s="3">
        <f t="shared" si="1"/>
        <v>2.1544346900318838</v>
      </c>
      <c r="D29" s="3">
        <f t="shared" si="2"/>
        <v>2.2000000000000002</v>
      </c>
      <c r="E29" s="3">
        <f t="shared" si="3"/>
        <v>4.5565309968116363E-2</v>
      </c>
      <c r="G29">
        <f t="shared" si="6"/>
        <v>3.75</v>
      </c>
      <c r="H29" s="3">
        <f t="shared" si="4"/>
        <v>44.602238100565501</v>
      </c>
    </row>
    <row r="30" spans="1:8" x14ac:dyDescent="0.2">
      <c r="A30">
        <f t="shared" si="5"/>
        <v>4</v>
      </c>
      <c r="B30">
        <f t="shared" si="0"/>
        <v>40.317105721069012</v>
      </c>
      <c r="C30" s="3">
        <f t="shared" si="1"/>
        <v>2.1271604325575026</v>
      </c>
      <c r="D30" s="3">
        <f t="shared" si="2"/>
        <v>2.1800000000000002</v>
      </c>
      <c r="E30" s="3">
        <f t="shared" si="3"/>
        <v>5.2839567442497515E-2</v>
      </c>
      <c r="G30">
        <f t="shared" si="6"/>
        <v>4</v>
      </c>
      <c r="H30" s="3">
        <f t="shared" si="4"/>
        <v>43.396838320914526</v>
      </c>
    </row>
    <row r="31" spans="1:8" x14ac:dyDescent="0.2">
      <c r="A31">
        <f t="shared" si="5"/>
        <v>4.25</v>
      </c>
      <c r="B31">
        <f t="shared" si="0"/>
        <v>38.746309394274107</v>
      </c>
      <c r="C31" s="3">
        <f t="shared" si="1"/>
        <v>2.0991682269042036</v>
      </c>
      <c r="D31" s="3">
        <f t="shared" si="2"/>
        <v>2.16</v>
      </c>
      <c r="E31" s="3">
        <f t="shared" si="3"/>
        <v>6.0831773095796571E-2</v>
      </c>
      <c r="G31">
        <f t="shared" si="6"/>
        <v>4.25</v>
      </c>
      <c r="H31" s="3">
        <f t="shared" si="4"/>
        <v>42.213354291614998</v>
      </c>
    </row>
    <row r="32" spans="1:8" x14ac:dyDescent="0.2">
      <c r="A32">
        <f t="shared" si="5"/>
        <v>4.5</v>
      </c>
      <c r="B32">
        <f t="shared" si="0"/>
        <v>37.175513067479216</v>
      </c>
      <c r="C32" s="3">
        <f t="shared" si="1"/>
        <v>2.0704088747114269</v>
      </c>
      <c r="D32" s="3">
        <f t="shared" si="2"/>
        <v>2.14</v>
      </c>
      <c r="E32" s="3">
        <f t="shared" si="3"/>
        <v>6.9591125288573252E-2</v>
      </c>
      <c r="G32">
        <f t="shared" si="6"/>
        <v>4.5</v>
      </c>
      <c r="H32" s="3">
        <f t="shared" si="4"/>
        <v>41.05158495073708</v>
      </c>
    </row>
    <row r="33" spans="1:8" x14ac:dyDescent="0.2">
      <c r="A33">
        <f t="shared" si="5"/>
        <v>4.75</v>
      </c>
      <c r="B33">
        <f t="shared" si="0"/>
        <v>35.604716740684324</v>
      </c>
      <c r="C33" s="3">
        <f t="shared" si="1"/>
        <v>2.040827550958674</v>
      </c>
      <c r="D33" s="3">
        <f t="shared" si="2"/>
        <v>2.12</v>
      </c>
      <c r="E33" s="3">
        <f t="shared" si="3"/>
        <v>7.9172449041326143E-2</v>
      </c>
      <c r="G33">
        <f t="shared" si="6"/>
        <v>4.75</v>
      </c>
      <c r="H33" s="3">
        <f t="shared" si="4"/>
        <v>39.911329236350959</v>
      </c>
    </row>
    <row r="34" spans="1:8" x14ac:dyDescent="0.2">
      <c r="A34">
        <f t="shared" si="5"/>
        <v>5</v>
      </c>
      <c r="B34">
        <f t="shared" si="0"/>
        <v>34.033920413889426</v>
      </c>
      <c r="C34" s="3">
        <f t="shared" si="1"/>
        <v>2.0103628792945289</v>
      </c>
      <c r="D34" s="3">
        <f t="shared" si="2"/>
        <v>2.1</v>
      </c>
      <c r="E34" s="3">
        <f t="shared" si="3"/>
        <v>8.9637120705471141E-2</v>
      </c>
      <c r="G34">
        <f t="shared" si="6"/>
        <v>5</v>
      </c>
      <c r="H34" s="3">
        <f t="shared" si="4"/>
        <v>38.792386086526768</v>
      </c>
    </row>
    <row r="35" spans="1:8" x14ac:dyDescent="0.2">
      <c r="A35">
        <f t="shared" si="5"/>
        <v>5.25</v>
      </c>
      <c r="B35">
        <f t="shared" si="0"/>
        <v>32.463124087094535</v>
      </c>
      <c r="C35" s="3">
        <f t="shared" si="1"/>
        <v>1.9789458048402029</v>
      </c>
      <c r="D35" s="3">
        <f t="shared" si="2"/>
        <v>2.08</v>
      </c>
      <c r="E35" s="3">
        <f t="shared" si="3"/>
        <v>0.10105419515979719</v>
      </c>
      <c r="G35">
        <f t="shared" si="6"/>
        <v>5.25</v>
      </c>
      <c r="H35" s="3">
        <f t="shared" si="4"/>
        <v>37.694554439334716</v>
      </c>
    </row>
    <row r="36" spans="1:8" x14ac:dyDescent="0.2">
      <c r="A36">
        <f>A35+$B$4</f>
        <v>5.5</v>
      </c>
      <c r="B36">
        <f t="shared" si="0"/>
        <v>30.892327760299636</v>
      </c>
      <c r="C36" s="3">
        <f t="shared" si="1"/>
        <v>1.9464982079366304</v>
      </c>
      <c r="D36" s="3">
        <f t="shared" si="2"/>
        <v>2.06</v>
      </c>
      <c r="E36" s="3">
        <f t="shared" si="3"/>
        <v>0.11350179206336963</v>
      </c>
      <c r="G36">
        <f>G35+$B$4</f>
        <v>5.5</v>
      </c>
      <c r="H36" s="3">
        <f t="shared" si="4"/>
        <v>36.617633232844945</v>
      </c>
    </row>
    <row r="37" spans="1:8" x14ac:dyDescent="0.2">
      <c r="A37">
        <f t="shared" si="5"/>
        <v>5.75</v>
      </c>
      <c r="B37">
        <f t="shared" si="0"/>
        <v>29.321531433504738</v>
      </c>
      <c r="C37" s="3">
        <f t="shared" si="1"/>
        <v>1.9129311827723892</v>
      </c>
      <c r="D37" s="3">
        <f t="shared" si="2"/>
        <v>2.04</v>
      </c>
      <c r="E37" s="3">
        <f t="shared" si="3"/>
        <v>0.12706881722761088</v>
      </c>
      <c r="G37">
        <f t="shared" si="6"/>
        <v>5.75</v>
      </c>
      <c r="H37" s="3">
        <f t="shared" si="4"/>
        <v>35.561421405127646</v>
      </c>
    </row>
    <row r="38" spans="1:8" x14ac:dyDescent="0.2">
      <c r="A38">
        <f t="shared" si="5"/>
        <v>6</v>
      </c>
      <c r="B38">
        <f t="shared" si="0"/>
        <v>27.75073510670984</v>
      </c>
      <c r="C38" s="3">
        <f t="shared" si="1"/>
        <v>1.878142877110536</v>
      </c>
      <c r="D38" s="3">
        <f t="shared" si="2"/>
        <v>2.02</v>
      </c>
      <c r="E38" s="3">
        <f t="shared" si="3"/>
        <v>0.14185712288946406</v>
      </c>
      <c r="G38">
        <f t="shared" si="6"/>
        <v>6</v>
      </c>
      <c r="H38" s="3">
        <f t="shared" si="4"/>
        <v>34.525717894252985</v>
      </c>
    </row>
    <row r="39" spans="1:8" x14ac:dyDescent="0.2">
      <c r="A39">
        <f t="shared" si="5"/>
        <v>6.25</v>
      </c>
      <c r="B39">
        <f t="shared" si="0"/>
        <v>26.179938779914941</v>
      </c>
      <c r="C39" s="3">
        <f t="shared" si="1"/>
        <v>1.8420157493201932</v>
      </c>
      <c r="D39" s="3">
        <f t="shared" si="2"/>
        <v>2</v>
      </c>
      <c r="E39" s="3">
        <f t="shared" si="3"/>
        <v>0.15798425067980681</v>
      </c>
      <c r="G39">
        <f t="shared" si="6"/>
        <v>6.25</v>
      </c>
      <c r="H39" s="3">
        <f t="shared" si="4"/>
        <v>33.510321638291124</v>
      </c>
    </row>
    <row r="40" spans="1:8" x14ac:dyDescent="0.2">
      <c r="A40">
        <f t="shared" si="5"/>
        <v>6.5</v>
      </c>
      <c r="B40">
        <f t="shared" si="0"/>
        <v>24.609142453120043</v>
      </c>
      <c r="C40" s="3">
        <f t="shared" si="1"/>
        <v>1.8044130400693472</v>
      </c>
      <c r="D40" s="3">
        <f t="shared" si="2"/>
        <v>1.98</v>
      </c>
      <c r="E40" s="3">
        <f t="shared" si="3"/>
        <v>0.17558695993065276</v>
      </c>
      <c r="G40">
        <f t="shared" si="6"/>
        <v>6.5</v>
      </c>
      <c r="H40" s="3">
        <f t="shared" si="4"/>
        <v>32.515031575312243</v>
      </c>
    </row>
    <row r="41" spans="1:8" x14ac:dyDescent="0.2">
      <c r="A41">
        <f t="shared" si="5"/>
        <v>6.75</v>
      </c>
      <c r="B41">
        <f t="shared" si="0"/>
        <v>23.038346126325145</v>
      </c>
      <c r="C41" s="3">
        <f t="shared" si="1"/>
        <v>1.7651741676630315</v>
      </c>
      <c r="D41" s="3">
        <f t="shared" si="2"/>
        <v>1.96</v>
      </c>
      <c r="E41" s="3">
        <f t="shared" si="3"/>
        <v>0.19482583233696849</v>
      </c>
      <c r="G41">
        <f t="shared" si="6"/>
        <v>6.75</v>
      </c>
      <c r="H41" s="3">
        <f t="shared" si="4"/>
        <v>31.539646643386501</v>
      </c>
    </row>
    <row r="42" spans="1:8" x14ac:dyDescent="0.2">
      <c r="A42">
        <f t="shared" si="5"/>
        <v>7</v>
      </c>
      <c r="B42">
        <f t="shared" si="0"/>
        <v>21.467549799530246</v>
      </c>
      <c r="C42" s="3">
        <f t="shared" si="1"/>
        <v>1.7241086201913649</v>
      </c>
      <c r="D42" s="3">
        <f t="shared" si="2"/>
        <v>1.94</v>
      </c>
      <c r="E42" s="3">
        <f t="shared" si="3"/>
        <v>0.21589137980863504</v>
      </c>
      <c r="G42">
        <f t="shared" si="6"/>
        <v>7</v>
      </c>
      <c r="H42" s="3">
        <f t="shared" si="4"/>
        <v>30.583965780584077</v>
      </c>
    </row>
    <row r="43" spans="1:8" x14ac:dyDescent="0.2">
      <c r="A43">
        <f t="shared" si="5"/>
        <v>7.25</v>
      </c>
      <c r="B43">
        <f t="shared" si="0"/>
        <v>19.896753472735362</v>
      </c>
      <c r="C43" s="3">
        <f t="shared" si="1"/>
        <v>1.6809877033994818</v>
      </c>
      <c r="D43" s="3">
        <f t="shared" si="2"/>
        <v>1.92</v>
      </c>
      <c r="E43" s="3">
        <f t="shared" si="3"/>
        <v>0.23901229660051815</v>
      </c>
      <c r="G43">
        <f t="shared" si="6"/>
        <v>7.25</v>
      </c>
      <c r="H43" s="3">
        <f t="shared" si="4"/>
        <v>29.647787924975137</v>
      </c>
    </row>
    <row r="44" spans="1:8" x14ac:dyDescent="0.2">
      <c r="A44">
        <f t="shared" si="5"/>
        <v>7.5</v>
      </c>
      <c r="B44">
        <f t="shared" si="0"/>
        <v>18.325957145940464</v>
      </c>
      <c r="C44" s="3">
        <f t="shared" si="1"/>
        <v>1.6355331550942949</v>
      </c>
      <c r="D44" s="3">
        <f t="shared" si="2"/>
        <v>1.9</v>
      </c>
      <c r="E44" s="3">
        <f t="shared" si="3"/>
        <v>0.26446684490570505</v>
      </c>
      <c r="G44">
        <f t="shared" si="6"/>
        <v>7.5</v>
      </c>
      <c r="H44" s="3">
        <f t="shared" si="4"/>
        <v>28.730912014629851</v>
      </c>
    </row>
    <row r="45" spans="1:8" x14ac:dyDescent="0.2">
      <c r="A45">
        <f t="shared" si="5"/>
        <v>7.75</v>
      </c>
      <c r="B45">
        <f t="shared" si="0"/>
        <v>16.755160819145559</v>
      </c>
      <c r="C45" s="3">
        <f t="shared" si="1"/>
        <v>1.5874010519681994</v>
      </c>
      <c r="D45" s="3">
        <f t="shared" si="2"/>
        <v>1.88</v>
      </c>
      <c r="E45" s="3">
        <f t="shared" si="3"/>
        <v>0.29259894803180053</v>
      </c>
      <c r="G45">
        <f t="shared" si="6"/>
        <v>7.75</v>
      </c>
      <c r="H45" s="3">
        <f t="shared" si="4"/>
        <v>27.833136987618392</v>
      </c>
    </row>
    <row r="46" spans="1:8" x14ac:dyDescent="0.2">
      <c r="A46">
        <f t="shared" si="5"/>
        <v>8</v>
      </c>
      <c r="B46">
        <f t="shared" si="0"/>
        <v>15.18436449235066</v>
      </c>
      <c r="C46" s="3">
        <f t="shared" si="1"/>
        <v>1.5361584128429233</v>
      </c>
      <c r="D46" s="3">
        <f t="shared" si="2"/>
        <v>1.8599999999999999</v>
      </c>
      <c r="E46" s="3">
        <f t="shared" si="3"/>
        <v>0.32384158715707656</v>
      </c>
      <c r="G46">
        <f t="shared" si="6"/>
        <v>8</v>
      </c>
      <c r="H46" s="3">
        <f t="shared" si="4"/>
        <v>26.954261782010931</v>
      </c>
    </row>
    <row r="47" spans="1:8" x14ac:dyDescent="0.2">
      <c r="A47">
        <f t="shared" si="5"/>
        <v>8.25</v>
      </c>
      <c r="B47">
        <f t="shared" si="0"/>
        <v>13.613568165555762</v>
      </c>
      <c r="C47" s="3">
        <f t="shared" si="1"/>
        <v>1.4812480342036849</v>
      </c>
      <c r="D47" s="3">
        <f t="shared" si="2"/>
        <v>1.8399999999999999</v>
      </c>
      <c r="E47" s="3">
        <f t="shared" si="3"/>
        <v>0.35875196579631496</v>
      </c>
      <c r="G47">
        <f t="shared" si="6"/>
        <v>8.25</v>
      </c>
      <c r="H47" s="3">
        <f t="shared" si="4"/>
        <v>26.094085335877637</v>
      </c>
    </row>
    <row r="48" spans="1:8" x14ac:dyDescent="0.2">
      <c r="A48">
        <f t="shared" si="5"/>
        <v>8.5</v>
      </c>
      <c r="B48">
        <f t="shared" si="0"/>
        <v>12.042771838760864</v>
      </c>
      <c r="C48" s="3">
        <f t="shared" si="1"/>
        <v>1.4219334899257823</v>
      </c>
      <c r="D48" s="3">
        <f t="shared" si="2"/>
        <v>1.8199999999999998</v>
      </c>
      <c r="E48" s="3">
        <f t="shared" si="3"/>
        <v>0.39806651007421756</v>
      </c>
      <c r="G48">
        <f t="shared" si="6"/>
        <v>8.5</v>
      </c>
      <c r="H48" s="3">
        <f t="shared" si="4"/>
        <v>25.252406587288675</v>
      </c>
    </row>
    <row r="49" spans="1:8" x14ac:dyDescent="0.2">
      <c r="A49">
        <f t="shared" si="5"/>
        <v>8.75</v>
      </c>
      <c r="B49">
        <f t="shared" si="0"/>
        <v>10.471975511965979</v>
      </c>
      <c r="C49" s="3">
        <f t="shared" si="1"/>
        <v>1.3572088082974534</v>
      </c>
      <c r="D49" s="3">
        <f t="shared" si="2"/>
        <v>1.7999999999999998</v>
      </c>
      <c r="E49" s="3">
        <f t="shared" si="3"/>
        <v>0.44279119170254644</v>
      </c>
      <c r="G49">
        <f t="shared" si="6"/>
        <v>8.75</v>
      </c>
      <c r="H49" s="3">
        <f t="shared" si="4"/>
        <v>24.429024474314222</v>
      </c>
    </row>
    <row r="50" spans="1:8" x14ac:dyDescent="0.2">
      <c r="A50">
        <f t="shared" si="5"/>
        <v>9</v>
      </c>
      <c r="B50">
        <f t="shared" si="0"/>
        <v>8.9011791851710811</v>
      </c>
      <c r="C50" s="3">
        <f t="shared" si="1"/>
        <v>1.2856407953291178</v>
      </c>
      <c r="D50" s="3">
        <f t="shared" si="2"/>
        <v>1.78</v>
      </c>
      <c r="E50" s="3">
        <f t="shared" si="3"/>
        <v>0.49435920467088224</v>
      </c>
      <c r="G50">
        <f t="shared" si="6"/>
        <v>9</v>
      </c>
      <c r="H50" s="3">
        <f t="shared" si="4"/>
        <v>23.623737935024462</v>
      </c>
    </row>
    <row r="51" spans="1:8" x14ac:dyDescent="0.2">
      <c r="A51">
        <f t="shared" si="5"/>
        <v>9.25</v>
      </c>
      <c r="B51">
        <f t="shared" si="0"/>
        <v>7.3303828583761828</v>
      </c>
      <c r="C51" s="3">
        <f t="shared" si="1"/>
        <v>1.2050711320876148</v>
      </c>
      <c r="D51" s="3">
        <f t="shared" si="2"/>
        <v>1.76</v>
      </c>
      <c r="E51" s="3">
        <f t="shared" si="3"/>
        <v>0.55492886791238516</v>
      </c>
      <c r="G51">
        <f t="shared" si="6"/>
        <v>9.25</v>
      </c>
      <c r="H51" s="3">
        <f t="shared" si="4"/>
        <v>22.83634590748953</v>
      </c>
    </row>
    <row r="52" spans="1:8" x14ac:dyDescent="0.2">
      <c r="A52">
        <f t="shared" si="5"/>
        <v>9.5</v>
      </c>
      <c r="B52">
        <f t="shared" si="0"/>
        <v>5.7595865315812915</v>
      </c>
      <c r="C52" s="3">
        <f t="shared" si="1"/>
        <v>1.1119900452846581</v>
      </c>
      <c r="D52" s="3">
        <f t="shared" si="2"/>
        <v>1.74</v>
      </c>
      <c r="E52" s="3">
        <f t="shared" si="3"/>
        <v>0.62800995471534193</v>
      </c>
      <c r="G52">
        <f t="shared" si="6"/>
        <v>9.5</v>
      </c>
      <c r="H52" s="3">
        <f t="shared" si="4"/>
        <v>22.066647329779624</v>
      </c>
    </row>
    <row r="53" spans="1:8" x14ac:dyDescent="0.2">
      <c r="A53">
        <f t="shared" si="5"/>
        <v>9.75</v>
      </c>
      <c r="B53">
        <f t="shared" si="0"/>
        <v>4.1887902047863932</v>
      </c>
      <c r="C53" s="3">
        <f t="shared" si="1"/>
        <v>1.0000000000000002</v>
      </c>
      <c r="D53" s="3">
        <f t="shared" si="2"/>
        <v>1.72</v>
      </c>
      <c r="E53" s="3">
        <f t="shared" si="3"/>
        <v>0.71999999999999975</v>
      </c>
      <c r="G53">
        <f t="shared" si="6"/>
        <v>9.75</v>
      </c>
      <c r="H53" s="3">
        <f t="shared" si="4"/>
        <v>21.314441139964899</v>
      </c>
    </row>
    <row r="54" spans="1:8" x14ac:dyDescent="0.2">
      <c r="A54" s="2">
        <f t="shared" si="5"/>
        <v>10</v>
      </c>
      <c r="B54">
        <f t="shared" si="0"/>
        <v>2.6179938779914949</v>
      </c>
      <c r="C54" s="3">
        <f t="shared" si="1"/>
        <v>0.85498797333834853</v>
      </c>
      <c r="D54" s="3">
        <f t="shared" si="2"/>
        <v>1.7</v>
      </c>
      <c r="E54" s="3">
        <f t="shared" si="3"/>
        <v>0.84501202666165143</v>
      </c>
      <c r="G54" s="2">
        <f t="shared" si="6"/>
        <v>10</v>
      </c>
      <c r="H54" s="3">
        <f t="shared" si="4"/>
        <v>20.579526276115534</v>
      </c>
    </row>
    <row r="55" spans="1:8" x14ac:dyDescent="0.2">
      <c r="A55">
        <f t="shared" si="5"/>
        <v>10.25</v>
      </c>
      <c r="B55">
        <f t="shared" si="0"/>
        <v>1.0471975511965894</v>
      </c>
      <c r="C55" s="3">
        <f t="shared" si="1"/>
        <v>0.62996052494743493</v>
      </c>
      <c r="D55" s="3">
        <f t="shared" si="2"/>
        <v>1.68</v>
      </c>
      <c r="E55" s="3">
        <f t="shared" si="3"/>
        <v>1.050039475052565</v>
      </c>
      <c r="G55">
        <f t="shared" si="6"/>
        <v>10.25</v>
      </c>
      <c r="H55" s="3">
        <f t="shared" si="4"/>
        <v>19.861701676301703</v>
      </c>
    </row>
    <row r="56" spans="1:8" x14ac:dyDescent="0.2">
      <c r="A56">
        <f t="shared" si="5"/>
        <v>10.5</v>
      </c>
      <c r="B56">
        <f t="shared" si="0"/>
        <v>-0.5235987755982876</v>
      </c>
      <c r="C56" s="3">
        <f t="shared" si="1"/>
        <v>-0.49999999999999639</v>
      </c>
      <c r="D56" s="3">
        <f t="shared" si="2"/>
        <v>1.6600000000000001</v>
      </c>
      <c r="E56" s="3">
        <f t="shared" si="3"/>
        <v>2.1599999999999966</v>
      </c>
      <c r="G56">
        <f t="shared" si="6"/>
        <v>10.5</v>
      </c>
      <c r="H56" s="3">
        <f t="shared" si="4"/>
        <v>19.160766278593574</v>
      </c>
    </row>
    <row r="57" spans="1:8" x14ac:dyDescent="0.2">
      <c r="A57">
        <f t="shared" si="5"/>
        <v>10.75</v>
      </c>
      <c r="B57">
        <f t="shared" si="0"/>
        <v>-2.094395102393193</v>
      </c>
      <c r="C57" s="3">
        <f t="shared" si="1"/>
        <v>-0.79370052598409946</v>
      </c>
      <c r="D57" s="3">
        <f t="shared" si="2"/>
        <v>1.6400000000000001</v>
      </c>
      <c r="E57" s="3">
        <f t="shared" si="3"/>
        <v>2.4337005259840998</v>
      </c>
      <c r="G57">
        <f t="shared" si="6"/>
        <v>10.75</v>
      </c>
      <c r="H57" s="3">
        <f t="shared" si="4"/>
        <v>18.476519021061304</v>
      </c>
    </row>
    <row r="58" spans="1:8" x14ac:dyDescent="0.2">
      <c r="A58">
        <f t="shared" si="5"/>
        <v>11</v>
      </c>
      <c r="B58">
        <f t="shared" si="0"/>
        <v>-3.6651914291880843</v>
      </c>
      <c r="C58" s="3">
        <f t="shared" si="1"/>
        <v>-0.95646559138619391</v>
      </c>
      <c r="D58" s="3">
        <f t="shared" si="2"/>
        <v>1.62</v>
      </c>
      <c r="E58" s="3">
        <f t="shared" si="3"/>
        <v>2.576465591386194</v>
      </c>
      <c r="G58">
        <f t="shared" si="6"/>
        <v>11</v>
      </c>
      <c r="H58" s="3">
        <f t="shared" si="4"/>
        <v>17.808758841775081</v>
      </c>
    </row>
  </sheetData>
  <pageMargins left="0.7" right="0.7" top="0.75" bottom="0.75" header="0.3" footer="0.3"/>
  <pageSetup orientation="portrait" horizontalDpi="0" verticalDpi="0"/>
  <headerFooter>
    <oddHeader>&amp;LRafael Villasmil BINF690 Fall 2020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Villasmil</dc:creator>
  <cp:lastModifiedBy>Regina Villasmil</cp:lastModifiedBy>
  <dcterms:created xsi:type="dcterms:W3CDTF">2020-08-28T13:36:40Z</dcterms:created>
  <dcterms:modified xsi:type="dcterms:W3CDTF">2020-08-31T03:29:30Z</dcterms:modified>
</cp:coreProperties>
</file>