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asmilr\Documents\GitHub\Assignments BINF690\BING690 HW &amp; TESTS\"/>
    </mc:Choice>
  </mc:AlternateContent>
  <xr:revisionPtr revIDLastSave="0" documentId="13_ncr:1_{78240F52-188A-422D-871C-85A2F95C1609}" xr6:coauthVersionLast="46" xr6:coauthVersionMax="46" xr10:uidLastSave="{00000000-0000-0000-0000-000000000000}"/>
  <bookViews>
    <workbookView xWindow="46680" yWindow="-120" windowWidth="29040" windowHeight="17640" xr2:uid="{C96DDFA7-EB64-48D4-8AF4-50C873CDCCE3}"/>
  </bookViews>
  <sheets>
    <sheet name="Euler &amp; Ralston 2nd 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" i="1" l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" i="1"/>
  <c r="Z2" i="1"/>
  <c r="G2" i="1"/>
  <c r="L2" i="1"/>
  <c r="L1" i="1"/>
  <c r="S2" i="1"/>
  <c r="R2" i="1"/>
  <c r="D2" i="1"/>
  <c r="T2" i="1" l="1"/>
  <c r="M2" i="1"/>
  <c r="AA2" i="1"/>
  <c r="H2" i="1"/>
  <c r="E2" i="1"/>
  <c r="B1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N2" i="1" l="1"/>
  <c r="O2" i="1" s="1"/>
  <c r="U2" i="1"/>
  <c r="V2" i="1" s="1"/>
  <c r="W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R3" i="1"/>
  <c r="I2" i="1"/>
  <c r="E3" i="1"/>
  <c r="AB2" i="1"/>
  <c r="P2" i="1" l="1"/>
  <c r="M3" i="1" s="1"/>
  <c r="AC2" i="1"/>
  <c r="AD2" i="1" s="1"/>
  <c r="AA3" i="1" s="1"/>
  <c r="X2" i="1"/>
  <c r="R4" i="1"/>
  <c r="S3" i="1"/>
  <c r="E4" i="1"/>
  <c r="AB3" i="1"/>
  <c r="I3" i="1"/>
  <c r="J3" i="1" s="1"/>
  <c r="H3" i="1" s="1"/>
  <c r="AC3" i="1" l="1"/>
  <c r="AD3" i="1" s="1"/>
  <c r="N3" i="1"/>
  <c r="O3" i="1" s="1"/>
  <c r="T3" i="1"/>
  <c r="U3" i="1" s="1"/>
  <c r="V3" i="1" s="1"/>
  <c r="W3" i="1" s="1"/>
  <c r="R5" i="1"/>
  <c r="AA4" i="1"/>
  <c r="I4" i="1"/>
  <c r="J4" i="1" s="1"/>
  <c r="H4" i="1" s="1"/>
  <c r="AB4" i="1"/>
  <c r="E5" i="1"/>
  <c r="AC4" i="1" l="1"/>
  <c r="AD4" i="1" s="1"/>
  <c r="P3" i="1"/>
  <c r="M4" i="1" s="1"/>
  <c r="X3" i="1"/>
  <c r="R6" i="1"/>
  <c r="AA5" i="1"/>
  <c r="E6" i="1"/>
  <c r="AB5" i="1"/>
  <c r="I5" i="1"/>
  <c r="J5" i="1" s="1"/>
  <c r="H5" i="1" s="1"/>
  <c r="N4" i="1" l="1"/>
  <c r="O4" i="1" s="1"/>
  <c r="P4" i="1" s="1"/>
  <c r="M5" i="1" s="1"/>
  <c r="N5" i="1" s="1"/>
  <c r="AC5" i="1"/>
  <c r="AD5" i="1" s="1"/>
  <c r="AA6" i="1" s="1"/>
  <c r="R7" i="1"/>
  <c r="E7" i="1"/>
  <c r="I6" i="1"/>
  <c r="J6" i="1" s="1"/>
  <c r="H6" i="1" s="1"/>
  <c r="AB6" i="1"/>
  <c r="O5" i="1" l="1"/>
  <c r="P5" i="1"/>
  <c r="M6" i="1" s="1"/>
  <c r="AC6" i="1"/>
  <c r="AD6" i="1" s="1"/>
  <c r="AA7" i="1" s="1"/>
  <c r="R8" i="1"/>
  <c r="E8" i="1"/>
  <c r="AB7" i="1"/>
  <c r="I7" i="1"/>
  <c r="J7" i="1" s="1"/>
  <c r="H7" i="1" s="1"/>
  <c r="N6" i="1" l="1"/>
  <c r="O6" i="1" s="1"/>
  <c r="P6" i="1" s="1"/>
  <c r="M7" i="1" s="1"/>
  <c r="AC7" i="1"/>
  <c r="AD7" i="1" s="1"/>
  <c r="AA8" i="1" s="1"/>
  <c r="S4" i="1"/>
  <c r="R9" i="1"/>
  <c r="E9" i="1"/>
  <c r="AB8" i="1"/>
  <c r="I8" i="1"/>
  <c r="J8" i="1" s="1"/>
  <c r="H8" i="1" s="1"/>
  <c r="N7" i="1" l="1"/>
  <c r="O7" i="1"/>
  <c r="AC8" i="1"/>
  <c r="AD8" i="1" s="1"/>
  <c r="AA9" i="1" s="1"/>
  <c r="T4" i="1"/>
  <c r="R10" i="1"/>
  <c r="E10" i="1"/>
  <c r="I9" i="1"/>
  <c r="J9" i="1" s="1"/>
  <c r="H9" i="1" s="1"/>
  <c r="AB9" i="1"/>
  <c r="P7" i="1" l="1"/>
  <c r="M8" i="1" s="1"/>
  <c r="N8" i="1" s="1"/>
  <c r="AC9" i="1"/>
  <c r="AD9" i="1" s="1"/>
  <c r="AA10" i="1" s="1"/>
  <c r="U4" i="1"/>
  <c r="V4" i="1" s="1"/>
  <c r="W4" i="1" s="1"/>
  <c r="R11" i="1"/>
  <c r="E11" i="1"/>
  <c r="I10" i="1"/>
  <c r="J10" i="1" s="1"/>
  <c r="H10" i="1" s="1"/>
  <c r="AB10" i="1"/>
  <c r="O8" i="1" l="1"/>
  <c r="P8" i="1" s="1"/>
  <c r="M9" i="1" s="1"/>
  <c r="AC10" i="1"/>
  <c r="AD10" i="1" s="1"/>
  <c r="AA11" i="1" s="1"/>
  <c r="X4" i="1"/>
  <c r="R12" i="1"/>
  <c r="E12" i="1"/>
  <c r="I11" i="1"/>
  <c r="J11" i="1" s="1"/>
  <c r="H11" i="1" s="1"/>
  <c r="AB11" i="1"/>
  <c r="N9" i="1" l="1"/>
  <c r="O9" i="1"/>
  <c r="P9" i="1" s="1"/>
  <c r="M10" i="1" s="1"/>
  <c r="N10" i="1" s="1"/>
  <c r="AC11" i="1"/>
  <c r="AD11" i="1" s="1"/>
  <c r="AA12" i="1" s="1"/>
  <c r="R13" i="1"/>
  <c r="E13" i="1"/>
  <c r="I12" i="1"/>
  <c r="J12" i="1" s="1"/>
  <c r="H12" i="1" s="1"/>
  <c r="AB12" i="1"/>
  <c r="O10" i="1" l="1"/>
  <c r="P10" i="1" s="1"/>
  <c r="M11" i="1" s="1"/>
  <c r="AC12" i="1"/>
  <c r="AD12" i="1" s="1"/>
  <c r="AA13" i="1" s="1"/>
  <c r="S5" i="1"/>
  <c r="R14" i="1"/>
  <c r="E14" i="1"/>
  <c r="I13" i="1"/>
  <c r="J13" i="1" s="1"/>
  <c r="H13" i="1" s="1"/>
  <c r="AB13" i="1"/>
  <c r="N11" i="1" l="1"/>
  <c r="AC13" i="1"/>
  <c r="AD13" i="1" s="1"/>
  <c r="AA14" i="1" s="1"/>
  <c r="T5" i="1"/>
  <c r="U5" i="1" s="1"/>
  <c r="R15" i="1"/>
  <c r="E15" i="1"/>
  <c r="I14" i="1"/>
  <c r="J14" i="1" s="1"/>
  <c r="H14" i="1" s="1"/>
  <c r="AB14" i="1"/>
  <c r="O11" i="1" l="1"/>
  <c r="P11" i="1" s="1"/>
  <c r="M12" i="1" s="1"/>
  <c r="AC14" i="1"/>
  <c r="AD14" i="1" s="1"/>
  <c r="AA15" i="1" s="1"/>
  <c r="V5" i="1"/>
  <c r="W5" i="1" s="1"/>
  <c r="R16" i="1"/>
  <c r="E16" i="1"/>
  <c r="AB15" i="1"/>
  <c r="I15" i="1"/>
  <c r="J15" i="1" s="1"/>
  <c r="H15" i="1" s="1"/>
  <c r="N12" i="1" l="1"/>
  <c r="O12" i="1" s="1"/>
  <c r="AC15" i="1"/>
  <c r="AD15" i="1" s="1"/>
  <c r="AA16" i="1" s="1"/>
  <c r="X5" i="1"/>
  <c r="R17" i="1"/>
  <c r="E17" i="1"/>
  <c r="I16" i="1"/>
  <c r="J16" i="1" s="1"/>
  <c r="H16" i="1" s="1"/>
  <c r="AB16" i="1"/>
  <c r="P12" i="1" l="1"/>
  <c r="M13" i="1" s="1"/>
  <c r="AC16" i="1"/>
  <c r="AD16" i="1" s="1"/>
  <c r="AA17" i="1" s="1"/>
  <c r="R18" i="1"/>
  <c r="E18" i="1"/>
  <c r="I17" i="1"/>
  <c r="J17" i="1" s="1"/>
  <c r="H17" i="1" s="1"/>
  <c r="AB17" i="1"/>
  <c r="AC17" i="1" l="1"/>
  <c r="AD17" i="1" s="1"/>
  <c r="N13" i="1"/>
  <c r="O13" i="1" s="1"/>
  <c r="S6" i="1"/>
  <c r="R19" i="1"/>
  <c r="AA18" i="1"/>
  <c r="E19" i="1"/>
  <c r="I18" i="1"/>
  <c r="J18" i="1" s="1"/>
  <c r="H18" i="1" s="1"/>
  <c r="AB18" i="1"/>
  <c r="P13" i="1" l="1"/>
  <c r="M14" i="1" s="1"/>
  <c r="AC18" i="1"/>
  <c r="AD18" i="1" s="1"/>
  <c r="T6" i="1"/>
  <c r="U6" i="1" s="1"/>
  <c r="R20" i="1"/>
  <c r="AA19" i="1"/>
  <c r="E20" i="1"/>
  <c r="AB19" i="1"/>
  <c r="I19" i="1"/>
  <c r="J19" i="1" s="1"/>
  <c r="H19" i="1" s="1"/>
  <c r="N14" i="1" l="1"/>
  <c r="O14" i="1" s="1"/>
  <c r="AC19" i="1"/>
  <c r="AD19" i="1" s="1"/>
  <c r="AA20" i="1" s="1"/>
  <c r="V6" i="1"/>
  <c r="W6" i="1" s="1"/>
  <c r="R21" i="1"/>
  <c r="E21" i="1"/>
  <c r="I20" i="1"/>
  <c r="J20" i="1" s="1"/>
  <c r="H20" i="1" s="1"/>
  <c r="AB20" i="1"/>
  <c r="P14" i="1" l="1"/>
  <c r="M15" i="1" s="1"/>
  <c r="AC20" i="1"/>
  <c r="AD20" i="1" s="1"/>
  <c r="AA21" i="1" s="1"/>
  <c r="X6" i="1"/>
  <c r="R22" i="1"/>
  <c r="E22" i="1"/>
  <c r="I21" i="1"/>
  <c r="J21" i="1" s="1"/>
  <c r="H21" i="1" s="1"/>
  <c r="AB21" i="1"/>
  <c r="N15" i="1" l="1"/>
  <c r="AC21" i="1"/>
  <c r="AD21" i="1" s="1"/>
  <c r="AA22" i="1" s="1"/>
  <c r="R23" i="1"/>
  <c r="E23" i="1"/>
  <c r="I22" i="1"/>
  <c r="J22" i="1" s="1"/>
  <c r="H22" i="1" s="1"/>
  <c r="AB22" i="1"/>
  <c r="O15" i="1" l="1"/>
  <c r="P15" i="1" s="1"/>
  <c r="M16" i="1" s="1"/>
  <c r="AC22" i="1"/>
  <c r="AD22" i="1" s="1"/>
  <c r="AA23" i="1" s="1"/>
  <c r="S7" i="1"/>
  <c r="R24" i="1"/>
  <c r="E24" i="1"/>
  <c r="AB23" i="1"/>
  <c r="I23" i="1"/>
  <c r="J23" i="1" s="1"/>
  <c r="H23" i="1" s="1"/>
  <c r="N16" i="1" l="1"/>
  <c r="O16" i="1" s="1"/>
  <c r="AC23" i="1"/>
  <c r="AD23" i="1" s="1"/>
  <c r="AA24" i="1" s="1"/>
  <c r="T7" i="1"/>
  <c r="U7" i="1" s="1"/>
  <c r="R25" i="1"/>
  <c r="E25" i="1"/>
  <c r="AB24" i="1"/>
  <c r="I24" i="1"/>
  <c r="J24" i="1" s="1"/>
  <c r="H24" i="1" s="1"/>
  <c r="P16" i="1" l="1"/>
  <c r="M17" i="1" s="1"/>
  <c r="AC24" i="1"/>
  <c r="AD24" i="1" s="1"/>
  <c r="V7" i="1"/>
  <c r="W7" i="1" s="1"/>
  <c r="X7" i="1" s="1"/>
  <c r="R26" i="1"/>
  <c r="AA25" i="1"/>
  <c r="E26" i="1"/>
  <c r="I25" i="1"/>
  <c r="J25" i="1" s="1"/>
  <c r="H25" i="1" s="1"/>
  <c r="AB25" i="1"/>
  <c r="N17" i="1" l="1"/>
  <c r="AC25" i="1"/>
  <c r="AD25" i="1" s="1"/>
  <c r="AA26" i="1" s="1"/>
  <c r="R27" i="1"/>
  <c r="E27" i="1"/>
  <c r="AB26" i="1"/>
  <c r="I26" i="1"/>
  <c r="J26" i="1" s="1"/>
  <c r="H26" i="1" s="1"/>
  <c r="O17" i="1" l="1"/>
  <c r="P17" i="1" s="1"/>
  <c r="M18" i="1" s="1"/>
  <c r="AC26" i="1"/>
  <c r="AD26" i="1" s="1"/>
  <c r="AA27" i="1" s="1"/>
  <c r="R28" i="1"/>
  <c r="E28" i="1"/>
  <c r="AB27" i="1"/>
  <c r="I27" i="1"/>
  <c r="J27" i="1" s="1"/>
  <c r="H27" i="1" s="1"/>
  <c r="AC27" i="1" l="1"/>
  <c r="AD27" i="1" s="1"/>
  <c r="N18" i="1"/>
  <c r="O18" i="1" s="1"/>
  <c r="S8" i="1"/>
  <c r="R29" i="1"/>
  <c r="AA28" i="1"/>
  <c r="E29" i="1"/>
  <c r="AB28" i="1"/>
  <c r="I28" i="1"/>
  <c r="J28" i="1" s="1"/>
  <c r="H28" i="1" s="1"/>
  <c r="P18" i="1" l="1"/>
  <c r="M19" i="1" s="1"/>
  <c r="AC28" i="1"/>
  <c r="AD28" i="1" s="1"/>
  <c r="AA29" i="1" s="1"/>
  <c r="T8" i="1"/>
  <c r="U8" i="1" s="1"/>
  <c r="R30" i="1"/>
  <c r="E30" i="1"/>
  <c r="AB29" i="1"/>
  <c r="I29" i="1"/>
  <c r="J29" i="1" s="1"/>
  <c r="H29" i="1" s="1"/>
  <c r="N19" i="1" l="1"/>
  <c r="AC29" i="1"/>
  <c r="AD29" i="1" s="1"/>
  <c r="AA30" i="1" s="1"/>
  <c r="V8" i="1"/>
  <c r="W8" i="1" s="1"/>
  <c r="R31" i="1"/>
  <c r="E31" i="1"/>
  <c r="I30" i="1"/>
  <c r="J30" i="1" s="1"/>
  <c r="H30" i="1" s="1"/>
  <c r="AB30" i="1"/>
  <c r="O19" i="1" l="1"/>
  <c r="P19" i="1" s="1"/>
  <c r="M20" i="1" s="1"/>
  <c r="AC30" i="1"/>
  <c r="AD30" i="1" s="1"/>
  <c r="AA31" i="1" s="1"/>
  <c r="X8" i="1"/>
  <c r="R32" i="1"/>
  <c r="E32" i="1"/>
  <c r="AB31" i="1"/>
  <c r="I31" i="1"/>
  <c r="J31" i="1" s="1"/>
  <c r="H31" i="1" s="1"/>
  <c r="AC31" i="1" l="1"/>
  <c r="AD31" i="1" s="1"/>
  <c r="AA32" i="1" s="1"/>
  <c r="N20" i="1"/>
  <c r="O20" i="1" s="1"/>
  <c r="AB32" i="1"/>
  <c r="I32" i="1"/>
  <c r="J32" i="1" s="1"/>
  <c r="H32" i="1" s="1"/>
  <c r="P20" i="1" l="1"/>
  <c r="M21" i="1" s="1"/>
  <c r="AC32" i="1"/>
  <c r="AD32" i="1" s="1"/>
  <c r="S9" i="1"/>
  <c r="N21" i="1" l="1"/>
  <c r="O21" i="1" s="1"/>
  <c r="T9" i="1"/>
  <c r="U9" i="1" s="1"/>
  <c r="P21" i="1" l="1"/>
  <c r="M22" i="1" s="1"/>
  <c r="V9" i="1"/>
  <c r="W9" i="1" s="1"/>
  <c r="N22" i="1" l="1"/>
  <c r="X9" i="1"/>
  <c r="O22" i="1" l="1"/>
  <c r="P22" i="1" s="1"/>
  <c r="M23" i="1" s="1"/>
  <c r="N23" i="1" l="1"/>
  <c r="S10" i="1"/>
  <c r="O23" i="1" l="1"/>
  <c r="P23" i="1" s="1"/>
  <c r="M24" i="1" s="1"/>
  <c r="T10" i="1"/>
  <c r="U10" i="1" s="1"/>
  <c r="N24" i="1" l="1"/>
  <c r="O24" i="1" s="1"/>
  <c r="V10" i="1"/>
  <c r="W10" i="1" s="1"/>
  <c r="P24" i="1" l="1"/>
  <c r="M25" i="1" s="1"/>
  <c r="X10" i="1"/>
  <c r="N25" i="1" l="1"/>
  <c r="O25" i="1" s="1"/>
  <c r="P25" i="1" l="1"/>
  <c r="M26" i="1" s="1"/>
  <c r="S11" i="1"/>
  <c r="N26" i="1" l="1"/>
  <c r="T11" i="1"/>
  <c r="U11" i="1" s="1"/>
  <c r="O26" i="1" l="1"/>
  <c r="P26" i="1" s="1"/>
  <c r="M27" i="1" s="1"/>
  <c r="V11" i="1"/>
  <c r="W11" i="1" s="1"/>
  <c r="N27" i="1" l="1"/>
  <c r="O27" i="1" s="1"/>
  <c r="X11" i="1"/>
  <c r="P27" i="1" l="1"/>
  <c r="M28" i="1" s="1"/>
  <c r="N28" i="1" l="1"/>
  <c r="S12" i="1"/>
  <c r="O28" i="1" l="1"/>
  <c r="P28" i="1" s="1"/>
  <c r="M29" i="1" s="1"/>
  <c r="T12" i="1"/>
  <c r="U12" i="1" s="1"/>
  <c r="V12" i="1" s="1"/>
  <c r="W12" i="1" s="1"/>
  <c r="N29" i="1" l="1"/>
  <c r="O29" i="1" s="1"/>
  <c r="X12" i="1"/>
  <c r="P29" i="1" l="1"/>
  <c r="M30" i="1" s="1"/>
  <c r="N30" i="1" l="1"/>
  <c r="O30" i="1" s="1"/>
  <c r="P30" i="1" l="1"/>
  <c r="M31" i="1" s="1"/>
  <c r="S13" i="1"/>
  <c r="N31" i="1" l="1"/>
  <c r="O31" i="1" s="1"/>
  <c r="T13" i="1"/>
  <c r="U13" i="1" s="1"/>
  <c r="P31" i="1" l="1"/>
  <c r="M32" i="1" s="1"/>
  <c r="V13" i="1"/>
  <c r="W13" i="1" s="1"/>
  <c r="N32" i="1" l="1"/>
  <c r="X13" i="1"/>
  <c r="O32" i="1" l="1"/>
  <c r="P32" i="1" s="1"/>
  <c r="S14" i="1" l="1"/>
  <c r="T14" i="1" l="1"/>
  <c r="U14" i="1" l="1"/>
  <c r="V14" i="1" s="1"/>
  <c r="W14" i="1" s="1"/>
  <c r="X14" i="1" l="1"/>
  <c r="S15" i="1" l="1"/>
  <c r="T15" i="1" l="1"/>
  <c r="U15" i="1" s="1"/>
  <c r="V15" i="1" l="1"/>
  <c r="W15" i="1" s="1"/>
  <c r="X15" i="1" l="1"/>
  <c r="S16" i="1" l="1"/>
  <c r="T16" i="1" l="1"/>
  <c r="U16" i="1" l="1"/>
  <c r="V16" i="1" s="1"/>
  <c r="W16" i="1" s="1"/>
  <c r="X16" i="1" l="1"/>
  <c r="S17" i="1" l="1"/>
  <c r="T17" i="1" l="1"/>
  <c r="U17" i="1" s="1"/>
  <c r="V17" i="1" l="1"/>
  <c r="W17" i="1" s="1"/>
  <c r="X17" i="1" l="1"/>
  <c r="S18" i="1" l="1"/>
  <c r="T18" i="1" l="1"/>
  <c r="U18" i="1" s="1"/>
  <c r="V18" i="1" l="1"/>
  <c r="W18" i="1" s="1"/>
  <c r="X18" i="1" l="1"/>
  <c r="S19" i="1" l="1"/>
  <c r="T19" i="1" l="1"/>
  <c r="U19" i="1" l="1"/>
  <c r="V19" i="1" s="1"/>
  <c r="W19" i="1" s="1"/>
  <c r="X19" i="1" l="1"/>
  <c r="S20" i="1" l="1"/>
  <c r="T20" i="1" l="1"/>
  <c r="U20" i="1" s="1"/>
  <c r="V20" i="1" l="1"/>
  <c r="W20" i="1" s="1"/>
  <c r="X20" i="1" l="1"/>
  <c r="S21" i="1" l="1"/>
  <c r="T21" i="1" l="1"/>
  <c r="U21" i="1" s="1"/>
  <c r="V21" i="1" l="1"/>
  <c r="W21" i="1" s="1"/>
  <c r="X21" i="1" l="1"/>
  <c r="S22" i="1" l="1"/>
  <c r="T22" i="1" l="1"/>
  <c r="U22" i="1" s="1"/>
  <c r="V22" i="1" l="1"/>
  <c r="W22" i="1" s="1"/>
  <c r="X22" i="1" l="1"/>
  <c r="S23" i="1" l="1"/>
  <c r="T23" i="1" l="1"/>
  <c r="U23" i="1" s="1"/>
  <c r="V23" i="1" s="1"/>
  <c r="W23" i="1" s="1"/>
  <c r="X23" i="1" l="1"/>
  <c r="S24" i="1" l="1"/>
  <c r="T24" i="1" l="1"/>
  <c r="U24" i="1" l="1"/>
  <c r="V24" i="1" s="1"/>
  <c r="W24" i="1" s="1"/>
  <c r="X24" i="1" l="1"/>
  <c r="S25" i="1" l="1"/>
  <c r="T25" i="1" l="1"/>
  <c r="U25" i="1" s="1"/>
  <c r="V25" i="1" l="1"/>
  <c r="W25" i="1" s="1"/>
  <c r="X25" i="1" l="1"/>
  <c r="S26" i="1" l="1"/>
  <c r="T26" i="1" l="1"/>
  <c r="U26" i="1" l="1"/>
  <c r="V26" i="1" s="1"/>
  <c r="W26" i="1" s="1"/>
  <c r="X26" i="1" l="1"/>
  <c r="S27" i="1" l="1"/>
  <c r="T27" i="1" l="1"/>
  <c r="U27" i="1" s="1"/>
  <c r="V27" i="1" l="1"/>
  <c r="W27" i="1" s="1"/>
  <c r="X27" i="1" l="1"/>
  <c r="S28" i="1" l="1"/>
  <c r="T28" i="1" l="1"/>
  <c r="U28" i="1" s="1"/>
  <c r="V28" i="1" l="1"/>
  <c r="W28" i="1" s="1"/>
  <c r="X28" i="1" l="1"/>
  <c r="S29" i="1" l="1"/>
  <c r="T29" i="1" l="1"/>
  <c r="U29" i="1" l="1"/>
  <c r="V29" i="1" s="1"/>
  <c r="W29" i="1" s="1"/>
  <c r="X29" i="1" l="1"/>
  <c r="S30" i="1" l="1"/>
  <c r="T30" i="1" l="1"/>
  <c r="U30" i="1" s="1"/>
  <c r="V30" i="1" s="1"/>
  <c r="W30" i="1" s="1"/>
  <c r="X30" i="1" l="1"/>
  <c r="S31" i="1" l="1"/>
  <c r="T31" i="1" l="1"/>
  <c r="U31" i="1" s="1"/>
  <c r="V31" i="1" l="1"/>
  <c r="W31" i="1" s="1"/>
  <c r="X31" i="1" l="1"/>
  <c r="S32" i="1" l="1"/>
  <c r="T32" i="1" l="1"/>
  <c r="U32" i="1" s="1"/>
  <c r="V32" i="1" l="1"/>
  <c r="W32" i="1" s="1"/>
  <c r="X32" i="1" l="1"/>
</calcChain>
</file>

<file path=xl/sharedStrings.xml><?xml version="1.0" encoding="utf-8"?>
<sst xmlns="http://schemas.openxmlformats.org/spreadsheetml/2006/main" count="33" uniqueCount="20">
  <si>
    <t>t</t>
  </si>
  <si>
    <t>h</t>
  </si>
  <si>
    <t>y(0)</t>
  </si>
  <si>
    <t>Euler</t>
  </si>
  <si>
    <t>Heuns</t>
  </si>
  <si>
    <t>dy/dt</t>
  </si>
  <si>
    <t>slope</t>
  </si>
  <si>
    <t>Mid Point</t>
  </si>
  <si>
    <t>Mid Point Dy/dt</t>
  </si>
  <si>
    <t>Ralston Method</t>
  </si>
  <si>
    <t>k1</t>
  </si>
  <si>
    <t>k2</t>
  </si>
  <si>
    <t>k3</t>
  </si>
  <si>
    <t>k4</t>
  </si>
  <si>
    <t>ksum</t>
  </si>
  <si>
    <t>tf</t>
  </si>
  <si>
    <t>t0</t>
  </si>
  <si>
    <t>4th order RK method</t>
  </si>
  <si>
    <t>yi+1/2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</si>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</sst>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'Euler &amp; Ralston 2nd order'!$E$1</c:f>
              <c:strCache>
                <c:ptCount val="1"/>
                <c:pt idx="0">
                  <c:v>Euler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&amp; Ralston 2nd order'!$D$2:$D$32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'Euler &amp; Ralston 2nd order'!$E$2:$E$32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1.0000995010819786</c:v>
                </c:pt>
                <c:pt idx="3">
                  <c:v>1.0008837170793092</c:v>
                </c:pt>
                <c:pt idx="4">
                  <c:v>1.0034668405730476</c:v>
                </c:pt>
                <c:pt idx="5">
                  <c:v>1.0093927121722186</c:v>
                </c:pt>
                <c:pt idx="6">
                  <c:v>1.0205157562767815</c:v>
                </c:pt>
                <c:pt idx="7">
                  <c:v>1.0388870755458857</c:v>
                </c:pt>
                <c:pt idx="8">
                  <c:v>1.0666628563665415</c:v>
                </c:pt>
                <c:pt idx="9">
                  <c:v>1.106038851499425</c:v>
                </c:pt>
                <c:pt idx="10">
                  <c:v>1.1592006323627035</c:v>
                </c:pt>
                <c:pt idx="11">
                  <c:v>1.2282684996259663</c:v>
                </c:pt>
                <c:pt idx="12">
                  <c:v>1.3152104958275317</c:v>
                </c:pt>
                <c:pt idx="13">
                  <c:v>1.4216977532474424</c:v>
                </c:pt>
                <c:pt idx="14">
                  <c:v>1.5488842813790398</c:v>
                </c:pt>
                <c:pt idx="15">
                  <c:v>1.6971096014922207</c:v>
                </c:pt>
                <c:pt idx="16">
                  <c:v>1.8655483691436092</c:v>
                </c:pt>
                <c:pt idx="17">
                  <c:v>2.0518646685533972</c:v>
                </c:pt>
                <c:pt idx="18">
                  <c:v>2.2519629785319379</c:v>
                </c:pt>
                <c:pt idx="19">
                  <c:v>2.4599490648195999</c:v>
                </c:pt>
                <c:pt idx="20">
                  <c:v>2.66840427563857</c:v>
                </c:pt>
                <c:pt idx="21">
                  <c:v>2.8690220990080721</c:v>
                </c:pt>
                <c:pt idx="22">
                  <c:v>3.0535586188805475</c:v>
                </c:pt>
                <c:pt idx="23">
                  <c:v>3.2149352106544882</c:v>
                </c:pt>
                <c:pt idx="24">
                  <c:v>3.3482485972647935</c:v>
                </c:pt>
                <c:pt idx="25">
                  <c:v>3.4514350629779469</c:v>
                </c:pt>
                <c:pt idx="26">
                  <c:v>3.525417993433325</c:v>
                </c:pt>
                <c:pt idx="27">
                  <c:v>3.5737127623975775</c:v>
                </c:pt>
                <c:pt idx="28">
                  <c:v>3.6016100424479349</c:v>
                </c:pt>
                <c:pt idx="29">
                  <c:v>3.6151489936347323</c:v>
                </c:pt>
                <c:pt idx="30">
                  <c:v>3.6200998278913508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3-44FB-9DA7-6DE864D26BC8}"/>
            </c:ext>
          </c:extLst>
        </c:ser>
        <c:ser>
          <c:idx val="1"/>
          <c:order val="1"/>
          <c:tx>
            <c:strRef>
              <c:f>'Euler &amp; Ralston 2nd order'!$H$1</c:f>
              <c:strCache>
                <c:ptCount val="1"/>
                <c:pt idx="0">
                  <c:v>Heuns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&amp; Ralston 2nd order'!$G$2:$G$32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'Euler &amp; Ralston 2nd order'!$H$2:$H$32</c:f>
              <c:numCache>
                <c:formatCode>General</c:formatCode>
                <c:ptCount val="31"/>
                <c:pt idx="0">
                  <c:v>1</c:v>
                </c:pt>
                <c:pt idx="1">
                  <c:v>1.0000497505409893</c:v>
                </c:pt>
                <c:pt idx="2">
                  <c:v>1.0004916090806439</c:v>
                </c:pt>
                <c:pt idx="3">
                  <c:v>1.0021752788261784</c:v>
                </c:pt>
                <c:pt idx="4">
                  <c:v>1.0064297763726331</c:v>
                </c:pt>
                <c:pt idx="5">
                  <c:v>1.0149542342244999</c:v>
                </c:pt>
                <c:pt idx="6">
                  <c:v>1.0297014159113334</c:v>
                </c:pt>
                <c:pt idx="7">
                  <c:v>1.0527749659562133</c:v>
                </c:pt>
                <c:pt idx="8">
                  <c:v>1.0863508539329829</c:v>
                </c:pt>
                <c:pt idx="9">
                  <c:v>1.132619741931064</c:v>
                </c:pt>
                <c:pt idx="10">
                  <c:v>1.1937345659943346</c:v>
                </c:pt>
                <c:pt idx="11">
                  <c:v>1.2717394977267487</c:v>
                </c:pt>
                <c:pt idx="12">
                  <c:v>1.3684541245374868</c:v>
                </c:pt>
                <c:pt idx="13">
                  <c:v>1.4852910173132408</c:v>
                </c:pt>
                <c:pt idx="14">
                  <c:v>1.62299694143563</c:v>
                </c:pt>
                <c:pt idx="15">
                  <c:v>1.7813289853179148</c:v>
                </c:pt>
                <c:pt idx="16">
                  <c:v>1.9587065188485031</c:v>
                </c:pt>
                <c:pt idx="17">
                  <c:v>2.1519138235426674</c:v>
                </c:pt>
                <c:pt idx="18">
                  <c:v>2.3559560216757687</c:v>
                </c:pt>
                <c:pt idx="19">
                  <c:v>2.5641766702290849</c:v>
                </c:pt>
                <c:pt idx="20">
                  <c:v>2.7687131873233213</c:v>
                </c:pt>
                <c:pt idx="21">
                  <c:v>2.9612903589443098</c:v>
                </c:pt>
                <c:pt idx="22">
                  <c:v>3.1342469147675178</c:v>
                </c:pt>
                <c:pt idx="23">
                  <c:v>3.2815919039596411</c:v>
                </c:pt>
                <c:pt idx="24">
                  <c:v>3.3998418301213706</c:v>
                </c:pt>
                <c:pt idx="25">
                  <c:v>3.4884265282056361</c:v>
                </c:pt>
                <c:pt idx="26">
                  <c:v>3.5495653779154512</c:v>
                </c:pt>
                <c:pt idx="27">
                  <c:v>3.5876614024227562</c:v>
                </c:pt>
                <c:pt idx="28">
                  <c:v>3.6083795180413336</c:v>
                </c:pt>
                <c:pt idx="29">
                  <c:v>3.6176244107630415</c:v>
                </c:pt>
                <c:pt idx="30">
                  <c:v>3.6206085215560275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3-44FB-9DA7-6DE864D26BC8}"/>
            </c:ext>
          </c:extLst>
        </c:ser>
        <c:ser>
          <c:idx val="2"/>
          <c:order val="2"/>
          <c:tx>
            <c:strRef>
              <c:f>'Euler &amp; Ralston 2nd order'!$AA$1</c:f>
              <c:strCache>
                <c:ptCount val="1"/>
                <c:pt idx="0">
                  <c:v>Mid Point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'Euler &amp; Ralston 2nd order'!$Z$2:$Z$32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'Euler &amp; Ralston 2nd order'!$AA$2:$AA$32</c:f>
              <c:numCache>
                <c:formatCode>General</c:formatCode>
                <c:ptCount val="31"/>
                <c:pt idx="0">
                  <c:v>1</c:v>
                </c:pt>
                <c:pt idx="1">
                  <c:v>1.0000124843834608</c:v>
                </c:pt>
                <c:pt idx="2">
                  <c:v>1.0003463761608009</c:v>
                </c:pt>
                <c:pt idx="3">
                  <c:v>1.0018612286314061</c:v>
                </c:pt>
                <c:pt idx="4">
                  <c:v>1.0060567053812011</c:v>
                </c:pt>
                <c:pt idx="5">
                  <c:v>1.0143358791279107</c:v>
                </c:pt>
                <c:pt idx="6">
                  <c:v>1.0288205107426671</c:v>
                </c:pt>
                <c:pt idx="7">
                  <c:v>1.0516243045597164</c:v>
                </c:pt>
                <c:pt idx="8">
                  <c:v>1.0849303789681575</c:v>
                </c:pt>
                <c:pt idx="9">
                  <c:v>1.1309356988963271</c:v>
                </c:pt>
                <c:pt idx="10">
                  <c:v>1.1918017676563344</c:v>
                </c:pt>
                <c:pt idx="11">
                  <c:v>1.2695870019808497</c:v>
                </c:pt>
                <c:pt idx="12">
                  <c:v>1.3661338035406241</c:v>
                </c:pt>
                <c:pt idx="13">
                  <c:v>1.4828875320645132</c:v>
                </c:pt>
                <c:pt idx="14">
                  <c:v>1.6206364889320739</c:v>
                </c:pt>
                <c:pt idx="15">
                  <c:v>1.7791830143120353</c:v>
                </c:pt>
                <c:pt idx="16">
                  <c:v>1.9569859237742975</c:v>
                </c:pt>
                <c:pt idx="17">
                  <c:v>2.1508497515706462</c:v>
                </c:pt>
                <c:pt idx="18">
                  <c:v>2.3557661723194081</c:v>
                </c:pt>
                <c:pt idx="19">
                  <c:v>2.5650209581522914</c:v>
                </c:pt>
                <c:pt idx="20">
                  <c:v>2.7706486311030352</c:v>
                </c:pt>
                <c:pt idx="21">
                  <c:v>2.9642393240111105</c:v>
                </c:pt>
                <c:pt idx="22">
                  <c:v>3.1379922334626165</c:v>
                </c:pt>
                <c:pt idx="23">
                  <c:v>3.2858054369241092</c:v>
                </c:pt>
                <c:pt idx="24">
                  <c:v>3.4041416754253042</c:v>
                </c:pt>
                <c:pt idx="25">
                  <c:v>3.4924474417110432</c:v>
                </c:pt>
                <c:pt idx="26">
                  <c:v>3.5530224905577983</c:v>
                </c:pt>
                <c:pt idx="27">
                  <c:v>3.5903912133263423</c:v>
                </c:pt>
                <c:pt idx="28">
                  <c:v>3.6103518825058698</c:v>
                </c:pt>
                <c:pt idx="29">
                  <c:v>3.6189294359505233</c:v>
                </c:pt>
                <c:pt idx="30">
                  <c:v>3.6214282613462094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D3-44FB-9DA7-6DE864D26BC8}"/>
            </c:ext>
          </c:extLst>
        </c:ser>
        <c:ser>
          <c:idx val="3"/>
          <c:order val="3"/>
          <c:tx>
            <c:strRef>
              <c:f>'Euler &amp; Ralston 2nd order'!$M$1</c:f>
              <c:strCache>
                <c:ptCount val="1"/>
                <c:pt idx="0">
                  <c:v>Ralston Method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'Euler &amp; Ralston 2nd order'!$L$2:$L$32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'Euler &amp; Ralston 2nd order'!$M$2:$M$32</c:f>
              <c:numCache>
                <c:formatCode>General</c:formatCode>
                <c:ptCount val="31"/>
                <c:pt idx="0">
                  <c:v>1</c:v>
                </c:pt>
                <c:pt idx="1">
                  <c:v>1.0000280459947748</c:v>
                </c:pt>
                <c:pt idx="2">
                  <c:v>1.0004131068805961</c:v>
                </c:pt>
                <c:pt idx="3">
                  <c:v>1.0020108148172864</c:v>
                </c:pt>
                <c:pt idx="4">
                  <c:v>1.0061615994738611</c:v>
                </c:pt>
                <c:pt idx="5">
                  <c:v>1.0145869862032286</c:v>
                </c:pt>
                <c:pt idx="6">
                  <c:v>1.0292829111708237</c:v>
                </c:pt>
                <c:pt idx="7">
                  <c:v>1.0524297632773874</c:v>
                </c:pt>
                <c:pt idx="8">
                  <c:v>1.0863273160756792</c:v>
                </c:pt>
                <c:pt idx="9">
                  <c:v>1.1333488007643135</c:v>
                </c:pt>
                <c:pt idx="10">
                  <c:v>1.1958958437400611</c:v>
                </c:pt>
                <c:pt idx="11">
                  <c:v>1.2763271847345199</c:v>
                </c:pt>
                <c:pt idx="12">
                  <c:v>1.3768304419960011</c:v>
                </c:pt>
                <c:pt idx="13">
                  <c:v>1.4992094201836865</c:v>
                </c:pt>
                <c:pt idx="14">
                  <c:v>1.6445722964581968</c:v>
                </c:pt>
                <c:pt idx="15">
                  <c:v>1.812931502398718</c:v>
                </c:pt>
                <c:pt idx="16">
                  <c:v>2.0027649122572782</c:v>
                </c:pt>
                <c:pt idx="17">
                  <c:v>2.2106342467253235</c:v>
                </c:pt>
                <c:pt idx="18">
                  <c:v>2.4309948190279727</c:v>
                </c:pt>
                <c:pt idx="19">
                  <c:v>2.656336979659677</c:v>
                </c:pt>
                <c:pt idx="20">
                  <c:v>2.8777513542245474</c:v>
                </c:pt>
                <c:pt idx="21">
                  <c:v>3.0859026772539089</c:v>
                </c:pt>
                <c:pt idx="22">
                  <c:v>3.2722579368386779</c:v>
                </c:pt>
                <c:pt idx="23">
                  <c:v>3.4302997264055959</c:v>
                </c:pt>
                <c:pt idx="24">
                  <c:v>3.556424124038283</c:v>
                </c:pt>
                <c:pt idx="25">
                  <c:v>3.6502995441961645</c:v>
                </c:pt>
                <c:pt idx="26">
                  <c:v>3.7146202806757538</c:v>
                </c:pt>
                <c:pt idx="27">
                  <c:v>3.7543572379585837</c:v>
                </c:pt>
                <c:pt idx="28">
                  <c:v>3.775719935745053</c:v>
                </c:pt>
                <c:pt idx="29">
                  <c:v>3.7850664518137691</c:v>
                </c:pt>
                <c:pt idx="30">
                  <c:v>3.7879460595295606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D3-44FB-9DA7-6DE864D26BC8}"/>
            </c:ext>
          </c:extLst>
        </c:ser>
        <c:ser>
          <c:idx val="4"/>
          <c:order val="4"/>
          <c:tx>
            <c:strRef>
              <c:f>'Euler &amp; Ralston 2nd order'!$S$1</c:f>
              <c:strCache>
                <c:ptCount val="1"/>
                <c:pt idx="0">
                  <c:v>4th order RK method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'Euler &amp; Ralston 2nd order'!$R$2:$R$32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'Euler &amp; Ralston 2nd order'!$S$2:$S$32</c:f>
              <c:numCache>
                <c:formatCode>General</c:formatCode>
                <c:ptCount val="31"/>
                <c:pt idx="0">
                  <c:v>1</c:v>
                </c:pt>
                <c:pt idx="1">
                  <c:v>1.0000249066689832</c:v>
                </c:pt>
                <c:pt idx="2">
                  <c:v>1.0003947378294189</c:v>
                </c:pt>
                <c:pt idx="3">
                  <c:v>1.0019669724117652</c:v>
                </c:pt>
                <c:pt idx="4">
                  <c:v>1.006085691161783</c:v>
                </c:pt>
                <c:pt idx="5">
                  <c:v>1.0144780959274737</c:v>
                </c:pt>
                <c:pt idx="6">
                  <c:v>1.0291478738387947</c:v>
                </c:pt>
                <c:pt idx="7">
                  <c:v>1.0522851749447093</c:v>
                </c:pt>
                <c:pt idx="8">
                  <c:v>1.0862014938552844</c:v>
                </c:pt>
                <c:pt idx="9">
                  <c:v>1.1332837455463336</c:v>
                </c:pt>
                <c:pt idx="10">
                  <c:v>1.1959490806001203</c:v>
                </c:pt>
                <c:pt idx="11">
                  <c:v>1.2765729434754272</c:v>
                </c:pt>
                <c:pt idx="12">
                  <c:v>1.37735911638811</c:v>
                </c:pt>
                <c:pt idx="13">
                  <c:v>1.5001238639191443</c:v>
                </c:pt>
                <c:pt idx="14">
                  <c:v>1.645979627339561</c:v>
                </c:pt>
                <c:pt idx="15">
                  <c:v>1.8149300303230413</c:v>
                </c:pt>
                <c:pt idx="16">
                  <c:v>2.0054276651577876</c:v>
                </c:pt>
                <c:pt idx="17">
                  <c:v>2.2139928632859327</c:v>
                </c:pt>
                <c:pt idx="18">
                  <c:v>2.4350291458390561</c:v>
                </c:pt>
                <c:pt idx="19">
                  <c:v>2.6609751389901746</c:v>
                </c:pt>
                <c:pt idx="20">
                  <c:v>2.8828817134316136</c:v>
                </c:pt>
                <c:pt idx="21">
                  <c:v>3.0913942213337391</c:v>
                </c:pt>
                <c:pt idx="22">
                  <c:v>3.277981804838265</c:v>
                </c:pt>
                <c:pt idx="23">
                  <c:v>3.4361446983246426</c:v>
                </c:pt>
                <c:pt idx="24">
                  <c:v>3.562302793899534</c:v>
                </c:pt>
                <c:pt idx="25">
                  <c:v>3.6561470860661256</c:v>
                </c:pt>
                <c:pt idx="26">
                  <c:v>3.7203906487663367</c:v>
                </c:pt>
                <c:pt idx="27">
                  <c:v>3.7600208943152085</c:v>
                </c:pt>
                <c:pt idx="28">
                  <c:v>3.7812641631977915</c:v>
                </c:pt>
                <c:pt idx="29">
                  <c:v>3.7904965854943971</c:v>
                </c:pt>
                <c:pt idx="30">
                  <c:v>3.7932851742794553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9-48BF-8F27-E778E400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9704"/>
        <c:axId val="662859048"/>
      </c:scatterChart>
      <c:valAx>
        <c:axId val="662859704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59048"/>
        <c:crosses val="autoZero"/>
        <c:crossBetween val="midCat"/>
      </c:valAx>
      <c:valAx>
        <c:axId val="6628590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5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34</xdr:row>
      <xdr:rowOff>47625</xdr:rowOff>
    </xdr:from>
    <xdr:to>
      <xdr:col>10</xdr:col>
      <xdr:colOff>54742</xdr:colOff>
      <xdr:row>64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D6BF6-3904-4EDB-BAED-ED8EABB87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BD9F-3806-40CF-AF1C-20C8CDDB6960}">
  <dimension ref="A1:AL32"/>
  <sheetViews>
    <sheetView tabSelected="1" zoomScale="87" zoomScaleNormal="87" workbookViewId="0">
      <selection activeCell="K57" sqref="K57"/>
    </sheetView>
  </sheetViews>
  <sheetFormatPr defaultRowHeight="15" x14ac:dyDescent="0.25"/>
  <cols>
    <col min="1" max="1" width="4.42578125" style="6" bestFit="1" customWidth="1"/>
    <col min="2" max="2" width="4.42578125" style="6" customWidth="1"/>
    <col min="3" max="3" width="9.140625" style="6"/>
    <col min="4" max="4" width="4.42578125" style="6" customWidth="1"/>
    <col min="5" max="5" width="16.5703125" style="6" bestFit="1" customWidth="1"/>
    <col min="6" max="6" width="9.140625" style="6"/>
    <col min="7" max="7" width="4.42578125" style="6" customWidth="1"/>
    <col min="8" max="8" width="15.42578125" style="6" bestFit="1" customWidth="1"/>
    <col min="9" max="9" width="12" style="6" bestFit="1" customWidth="1"/>
    <col min="10" max="10" width="28.140625" style="6" bestFit="1" customWidth="1"/>
    <col min="11" max="11" width="9.140625" style="6"/>
    <col min="12" max="12" width="4.42578125" style="6" customWidth="1"/>
    <col min="13" max="13" width="15.140625" style="6" bestFit="1" customWidth="1"/>
    <col min="14" max="16" width="12" style="6" bestFit="1" customWidth="1"/>
    <col min="17" max="17" width="9.140625" style="6"/>
    <col min="18" max="18" width="4.7109375" style="6" customWidth="1"/>
    <col min="19" max="19" width="19.5703125" style="6" bestFit="1" customWidth="1"/>
    <col min="20" max="24" width="12" style="6" bestFit="1" customWidth="1"/>
    <col min="25" max="25" width="9.140625" style="6"/>
    <col min="26" max="26" width="4.85546875" style="6" customWidth="1"/>
    <col min="27" max="27" width="16.7109375" style="6" customWidth="1"/>
    <col min="28" max="29" width="12" style="6" bestFit="1" customWidth="1"/>
    <col min="30" max="30" width="21" style="6" customWidth="1"/>
    <col min="31" max="32" width="9.140625" style="6"/>
    <col min="33" max="33" width="4.5703125" style="6" customWidth="1"/>
    <col min="34" max="35" width="13.7109375" style="6" bestFit="1" customWidth="1"/>
    <col min="36" max="36" width="15.5703125" style="6" bestFit="1" customWidth="1"/>
    <col min="37" max="37" width="20.7109375" style="6" bestFit="1" customWidth="1"/>
    <col min="38" max="38" width="13.7109375" style="6" bestFit="1" customWidth="1"/>
    <col min="39" max="16384" width="9.140625" style="6"/>
  </cols>
  <sheetData>
    <row r="1" spans="1:38" s="3" customFormat="1" ht="13.5" customHeight="1" x14ac:dyDescent="0.25">
      <c r="A1" s="1" t="s">
        <v>1</v>
      </c>
      <c r="B1" s="2">
        <f>0.1</f>
        <v>0.1</v>
      </c>
      <c r="D1" s="4" t="s">
        <v>0</v>
      </c>
      <c r="E1" s="7" t="s">
        <v>3</v>
      </c>
      <c r="F1" s="8"/>
      <c r="G1" s="7" t="s">
        <v>0</v>
      </c>
      <c r="H1" s="7" t="s">
        <v>4</v>
      </c>
      <c r="I1" s="6" t="s">
        <v>5</v>
      </c>
      <c r="J1" s="6" t="s">
        <v>6</v>
      </c>
      <c r="K1" s="6"/>
      <c r="L1" s="4" t="str">
        <f t="shared" ref="L1" si="0">R1</f>
        <v>t</v>
      </c>
      <c r="M1" s="14" t="s">
        <v>9</v>
      </c>
      <c r="N1" s="16" t="s">
        <v>10</v>
      </c>
      <c r="O1" s="9" t="s">
        <v>11</v>
      </c>
      <c r="P1" s="10" t="s">
        <v>14</v>
      </c>
      <c r="Q1" s="6"/>
      <c r="R1" s="4" t="s">
        <v>0</v>
      </c>
      <c r="S1" s="7" t="s">
        <v>17</v>
      </c>
      <c r="T1" s="6" t="s">
        <v>10</v>
      </c>
      <c r="U1" s="6" t="s">
        <v>11</v>
      </c>
      <c r="V1" s="6" t="s">
        <v>12</v>
      </c>
      <c r="W1" s="6" t="s">
        <v>13</v>
      </c>
      <c r="X1" s="6" t="s">
        <v>14</v>
      </c>
      <c r="Y1" s="6"/>
      <c r="Z1" s="4" t="s">
        <v>0</v>
      </c>
      <c r="AA1" s="7" t="s">
        <v>7</v>
      </c>
      <c r="AB1" s="8" t="s">
        <v>5</v>
      </c>
      <c r="AC1" s="6" t="s">
        <v>18</v>
      </c>
      <c r="AD1" s="6" t="s">
        <v>8</v>
      </c>
      <c r="AF1" s="3" t="s">
        <v>19</v>
      </c>
      <c r="AG1" s="4" t="s">
        <v>0</v>
      </c>
      <c r="AH1" s="7" t="s">
        <v>3</v>
      </c>
      <c r="AI1" s="7" t="s">
        <v>4</v>
      </c>
      <c r="AJ1" s="14" t="s">
        <v>9</v>
      </c>
      <c r="AK1" s="7" t="s">
        <v>17</v>
      </c>
      <c r="AL1" s="7" t="s">
        <v>7</v>
      </c>
    </row>
    <row r="2" spans="1:38" x14ac:dyDescent="0.25">
      <c r="A2" s="4" t="s">
        <v>2</v>
      </c>
      <c r="B2" s="5">
        <v>1</v>
      </c>
      <c r="D2" s="11">
        <f>B3</f>
        <v>0</v>
      </c>
      <c r="E2" s="11">
        <f>B2</f>
        <v>1</v>
      </c>
      <c r="F2" s="12"/>
      <c r="G2" s="11">
        <f>B3</f>
        <v>0</v>
      </c>
      <c r="H2" s="11">
        <f>B2</f>
        <v>1</v>
      </c>
      <c r="I2" s="13">
        <f>E2*SIN(D2)^3</f>
        <v>0</v>
      </c>
      <c r="J2" s="13"/>
      <c r="L2" s="11">
        <f>B3</f>
        <v>0</v>
      </c>
      <c r="M2" s="11">
        <f>B2</f>
        <v>1</v>
      </c>
      <c r="N2" s="15">
        <f>M2*SIN(L2)^3</f>
        <v>0</v>
      </c>
      <c r="O2" s="12">
        <f>(M2+3/4*N2*$B$1)*SIN(L2+3/4*$B$1)^3</f>
        <v>4.2068992162039482E-4</v>
      </c>
      <c r="P2" s="12">
        <f>N2/3+2/3*O2</f>
        <v>2.8045994774692986E-4</v>
      </c>
      <c r="R2" s="11">
        <f>B3</f>
        <v>0</v>
      </c>
      <c r="S2" s="11">
        <f>B2</f>
        <v>1</v>
      </c>
      <c r="T2" s="13">
        <f>S2*SIN(R2)^3</f>
        <v>0</v>
      </c>
      <c r="U2" s="13">
        <f>(S2+T2*$B$1/2)*SIN(R2+$B$1/2)^3</f>
        <v>1.2484383460894123E-4</v>
      </c>
      <c r="V2" s="13">
        <f>(S2+U2*$B$1/2)*SIN(R2+$B$1/2)^3</f>
        <v>1.2484461390809321E-4</v>
      </c>
      <c r="W2" s="13">
        <f>(S2+V2*$B$1)*SIN(R2+$B$1)^3</f>
        <v>9.9502324196038385E-4</v>
      </c>
      <c r="X2" s="13">
        <f>T2+2*U2+2*V2+W2</f>
        <v>1.4944001389944528E-3</v>
      </c>
      <c r="Z2" s="11">
        <f>B3</f>
        <v>0</v>
      </c>
      <c r="AA2" s="11">
        <f>B2</f>
        <v>1</v>
      </c>
      <c r="AB2" s="12">
        <f t="shared" ref="AB2:AB32" si="1">E2*SIN(D2)^3</f>
        <v>0</v>
      </c>
      <c r="AC2" s="13">
        <f t="shared" ref="AC2:AC32" si="2">AA2+AB2*B1/2</f>
        <v>1</v>
      </c>
      <c r="AD2" s="13">
        <f>AC2*SIN(Z2+$B$1/2)^3</f>
        <v>1.2484383460894123E-4</v>
      </c>
      <c r="AF2" s="6">
        <v>0</v>
      </c>
      <c r="AG2" s="11">
        <v>0</v>
      </c>
      <c r="AH2" s="11">
        <v>1</v>
      </c>
      <c r="AI2" s="11">
        <v>1</v>
      </c>
      <c r="AJ2" s="11">
        <v>1</v>
      </c>
      <c r="AK2" s="11">
        <v>1</v>
      </c>
      <c r="AL2" s="11">
        <v>1</v>
      </c>
    </row>
    <row r="3" spans="1:38" x14ac:dyDescent="0.25">
      <c r="A3" s="4" t="s">
        <v>16</v>
      </c>
      <c r="B3" s="5">
        <v>0</v>
      </c>
      <c r="D3" s="11">
        <f t="shared" ref="D3:D32" si="3">D2+$B$1</f>
        <v>0.1</v>
      </c>
      <c r="E3" s="11">
        <f t="shared" ref="E3:E32" si="4">E2+$B$1*E2*SIN(D2)^3</f>
        <v>1</v>
      </c>
      <c r="F3" s="12"/>
      <c r="G3" s="11">
        <f>G2+$B$1</f>
        <v>0.1</v>
      </c>
      <c r="H3" s="11">
        <f t="shared" ref="H3:H32" si="5">H2+J3*$B$1</f>
        <v>1.0000497505409893</v>
      </c>
      <c r="I3" s="13">
        <f t="shared" ref="I3:I32" si="6">E3*SIN(D3)^3</f>
        <v>9.9501081978622063E-4</v>
      </c>
      <c r="J3" s="13">
        <f>(I3+I2)/2</f>
        <v>4.9750540989311031E-4</v>
      </c>
      <c r="L3" s="11">
        <f>L2+$B$1</f>
        <v>0.1</v>
      </c>
      <c r="M3" s="11">
        <f>M2+P2*$B$1</f>
        <v>1.0000280459947748</v>
      </c>
      <c r="N3" s="15">
        <f t="shared" ref="N3" si="7">M3*SIN(L3)^3</f>
        <v>9.9503872585447327E-4</v>
      </c>
      <c r="O3" s="12">
        <f t="shared" ref="O3" si="8">(M3+3/4*N3*$B$1)*SIN(L3+3/4*$B$1)^3</f>
        <v>5.2783939243945636E-3</v>
      </c>
      <c r="P3" s="12">
        <f t="shared" ref="P3" si="9">N3/3+2/3*O3</f>
        <v>3.8506088582145334E-3</v>
      </c>
      <c r="R3" s="11">
        <f>R2+$B$1</f>
        <v>0.1</v>
      </c>
      <c r="S3" s="11">
        <f>S2+X2*$B$1/6</f>
        <v>1.0000249066689832</v>
      </c>
      <c r="T3" s="13">
        <f t="shared" ref="T3:T32" si="10">S3*SIN(R3)^3</f>
        <v>9.950356021913439E-4</v>
      </c>
      <c r="U3" s="13">
        <f>(S3+T3*$B$1/2)*SIN(R3+$B$1/2)^3</f>
        <v>3.3374649787498256E-3</v>
      </c>
      <c r="V3" s="13">
        <f t="shared" ref="V3:V32" si="11">(S3+U3*$B$1/2)*SIN(R3+$B$1/2)^3</f>
        <v>3.337855838369326E-3</v>
      </c>
      <c r="W3" s="13">
        <f t="shared" ref="W3:W32" si="12">(S3+V3*$B$1)*SIN(R3+$B$1)^3</f>
        <v>7.8441923897039339E-3</v>
      </c>
      <c r="X3" s="13">
        <f t="shared" ref="X3:X32" si="13">T3+2*U3+2*V3+W3</f>
        <v>2.2189869626133583E-2</v>
      </c>
      <c r="Z3" s="11">
        <f>Z2+$B$1</f>
        <v>0.1</v>
      </c>
      <c r="AA3" s="11">
        <f t="shared" ref="AA3:AA32" si="14">AA2+AD2*$B$1</f>
        <v>1.0000124843834608</v>
      </c>
      <c r="AB3" s="12">
        <f t="shared" si="1"/>
        <v>9.9501081978622063E-4</v>
      </c>
      <c r="AC3" s="13">
        <f t="shared" si="2"/>
        <v>1.0005099897933538</v>
      </c>
      <c r="AD3" s="13">
        <f t="shared" ref="AD3:AD32" si="15">AC3*SIN(Z3+$B$1/2)^3</f>
        <v>3.3389177734020536E-3</v>
      </c>
      <c r="AF3" s="6">
        <f>AF2+1</f>
        <v>1</v>
      </c>
      <c r="AG3" s="11">
        <v>0.1</v>
      </c>
      <c r="AH3" s="11">
        <v>1</v>
      </c>
      <c r="AI3" s="11">
        <v>1.0000497505409893</v>
      </c>
      <c r="AJ3" s="11">
        <v>1.0000280459947748</v>
      </c>
      <c r="AK3" s="11">
        <v>1.0000249066689832</v>
      </c>
      <c r="AL3" s="11">
        <v>1.0000124843834608</v>
      </c>
    </row>
    <row r="4" spans="1:38" x14ac:dyDescent="0.25">
      <c r="A4" s="4" t="s">
        <v>15</v>
      </c>
      <c r="B4" s="5">
        <v>3</v>
      </c>
      <c r="D4" s="11">
        <f t="shared" si="3"/>
        <v>0.2</v>
      </c>
      <c r="E4" s="11">
        <f t="shared" si="4"/>
        <v>1.0000995010819786</v>
      </c>
      <c r="F4" s="12"/>
      <c r="G4" s="11">
        <f t="shared" ref="G4:G32" si="16">G3+$B$1</f>
        <v>0.2</v>
      </c>
      <c r="H4" s="11">
        <f t="shared" si="5"/>
        <v>1.0004916090806439</v>
      </c>
      <c r="I4" s="13">
        <f t="shared" si="6"/>
        <v>7.8421599733061557E-3</v>
      </c>
      <c r="J4" s="13">
        <f t="shared" ref="J4:J32" si="17">(I4+I3)/2</f>
        <v>4.4185853965461883E-3</v>
      </c>
      <c r="L4" s="11">
        <f t="shared" ref="L4:L32" si="18">L3+$B$1</f>
        <v>0.2</v>
      </c>
      <c r="M4" s="11">
        <f t="shared" ref="M4:M32" si="19">M3+P3*$B$1</f>
        <v>1.0004131068805961</v>
      </c>
      <c r="N4" s="15">
        <f t="shared" ref="N4:N32" si="20">M4*SIN(L4)^3</f>
        <v>7.8446190754641459E-3</v>
      </c>
      <c r="O4" s="12">
        <f t="shared" ref="O4:O32" si="21">(M4+3/4*N4*$B$1)*SIN(L4+3/4*$B$1)^3</f>
        <v>2.0043309512620452E-2</v>
      </c>
      <c r="P4" s="12">
        <f t="shared" ref="P4:P32" si="22">N4/3+2/3*O4</f>
        <v>1.5977079366901681E-2</v>
      </c>
      <c r="R4" s="11">
        <f t="shared" ref="R4:R32" si="23">R3+$B$1</f>
        <v>0.2</v>
      </c>
      <c r="S4" s="11">
        <f t="shared" ref="S4:S32" si="24">S3+X3*$B$1/6</f>
        <v>1.0003947378294189</v>
      </c>
      <c r="T4" s="13">
        <f t="shared" si="10"/>
        <v>7.8444750367582632E-3</v>
      </c>
      <c r="U4" s="13">
        <f t="shared" ref="U4:U32" si="25">(S4+T4*$B$1/2)*SIN(R4+$B$1/2)^3</f>
        <v>1.5155196614188286E-2</v>
      </c>
      <c r="V4" s="13">
        <f t="shared" si="11"/>
        <v>1.5160732029174232E-2</v>
      </c>
      <c r="W4" s="13">
        <f t="shared" si="12"/>
        <v>2.585774261729841E-2</v>
      </c>
      <c r="X4" s="13">
        <f t="shared" si="13"/>
        <v>9.4334074940781706E-2</v>
      </c>
      <c r="Z4" s="11">
        <f t="shared" ref="Z4:Z32" si="26">Z3+$B$1</f>
        <v>0.2</v>
      </c>
      <c r="AA4" s="11">
        <f t="shared" si="14"/>
        <v>1.0003463761608009</v>
      </c>
      <c r="AB4" s="12">
        <f t="shared" si="1"/>
        <v>7.8421599733061557E-3</v>
      </c>
      <c r="AC4" s="13">
        <f t="shared" si="2"/>
        <v>1.0003463761608009</v>
      </c>
      <c r="AD4" s="13">
        <f t="shared" si="15"/>
        <v>1.5148524706051309E-2</v>
      </c>
      <c r="AF4" s="6">
        <f t="shared" ref="AF4:AF32" si="27">AF3+1</f>
        <v>2</v>
      </c>
      <c r="AG4" s="11">
        <v>0.2</v>
      </c>
      <c r="AH4" s="11">
        <v>1.0000995010819786</v>
      </c>
      <c r="AI4" s="11">
        <v>1.0004916090806439</v>
      </c>
      <c r="AJ4" s="11">
        <v>1.0004131068805961</v>
      </c>
      <c r="AK4" s="11">
        <v>1.0003947378294189</v>
      </c>
      <c r="AL4" s="11">
        <v>1.0003463761608009</v>
      </c>
    </row>
    <row r="5" spans="1:38" x14ac:dyDescent="0.25">
      <c r="D5" s="11">
        <f t="shared" si="3"/>
        <v>0.30000000000000004</v>
      </c>
      <c r="E5" s="11">
        <f t="shared" si="4"/>
        <v>1.0008837170793092</v>
      </c>
      <c r="F5" s="12"/>
      <c r="G5" s="11">
        <f t="shared" si="16"/>
        <v>0.30000000000000004</v>
      </c>
      <c r="H5" s="11">
        <f t="shared" si="5"/>
        <v>1.0021752788261784</v>
      </c>
      <c r="I5" s="13">
        <f t="shared" si="6"/>
        <v>2.5831234937384474E-2</v>
      </c>
      <c r="J5" s="13">
        <f t="shared" si="17"/>
        <v>1.6836697455345315E-2</v>
      </c>
      <c r="L5" s="11">
        <f t="shared" si="18"/>
        <v>0.30000000000000004</v>
      </c>
      <c r="M5" s="11">
        <f t="shared" si="19"/>
        <v>1.0020108148172864</v>
      </c>
      <c r="N5" s="15">
        <f t="shared" si="20"/>
        <v>2.5860323557740934E-2</v>
      </c>
      <c r="O5" s="12">
        <f t="shared" si="21"/>
        <v>4.9331608069751683E-2</v>
      </c>
      <c r="P5" s="12">
        <f t="shared" si="22"/>
        <v>4.1507846565748102E-2</v>
      </c>
      <c r="R5" s="11">
        <f t="shared" si="23"/>
        <v>0.30000000000000004</v>
      </c>
      <c r="S5" s="11">
        <f t="shared" si="24"/>
        <v>1.0019669724117652</v>
      </c>
      <c r="T5" s="13">
        <f t="shared" si="10"/>
        <v>2.5859192054192709E-2</v>
      </c>
      <c r="U5" s="13">
        <f t="shared" si="25"/>
        <v>4.0448981662444004E-2</v>
      </c>
      <c r="V5" s="13">
        <f t="shared" si="11"/>
        <v>4.0478392890456377E-2</v>
      </c>
      <c r="W5" s="13">
        <f t="shared" si="12"/>
        <v>5.9409183841080446E-2</v>
      </c>
      <c r="X5" s="13">
        <f t="shared" si="13"/>
        <v>0.24712312500107392</v>
      </c>
      <c r="Z5" s="11">
        <f t="shared" si="26"/>
        <v>0.30000000000000004</v>
      </c>
      <c r="AA5" s="11">
        <f t="shared" si="14"/>
        <v>1.0018612286314061</v>
      </c>
      <c r="AB5" s="12">
        <f t="shared" si="1"/>
        <v>2.5831234937384474E-2</v>
      </c>
      <c r="AC5" s="13">
        <f t="shared" si="2"/>
        <v>1.0406080810374829</v>
      </c>
      <c r="AD5" s="13">
        <f t="shared" si="15"/>
        <v>4.1954767497949776E-2</v>
      </c>
      <c r="AF5" s="6">
        <f t="shared" si="27"/>
        <v>3</v>
      </c>
      <c r="AG5" s="11">
        <v>0.30000000000000004</v>
      </c>
      <c r="AH5" s="11">
        <v>1.0008837170793092</v>
      </c>
      <c r="AI5" s="11">
        <v>1.0021752788261784</v>
      </c>
      <c r="AJ5" s="11">
        <v>1.0020108148172864</v>
      </c>
      <c r="AK5" s="11">
        <v>1.0019669724117652</v>
      </c>
      <c r="AL5" s="11">
        <v>1.0018612286314061</v>
      </c>
    </row>
    <row r="6" spans="1:38" x14ac:dyDescent="0.25">
      <c r="D6" s="11">
        <f t="shared" si="3"/>
        <v>0.4</v>
      </c>
      <c r="E6" s="11">
        <f t="shared" si="4"/>
        <v>1.0034668405730476</v>
      </c>
      <c r="F6" s="12"/>
      <c r="G6" s="11">
        <f t="shared" si="16"/>
        <v>0.4</v>
      </c>
      <c r="H6" s="11">
        <f t="shared" si="5"/>
        <v>1.0064297763726331</v>
      </c>
      <c r="I6" s="13">
        <f t="shared" si="6"/>
        <v>5.925871599171037E-2</v>
      </c>
      <c r="J6" s="13">
        <f t="shared" si="17"/>
        <v>4.254497546454742E-2</v>
      </c>
      <c r="L6" s="11">
        <f t="shared" si="18"/>
        <v>0.4</v>
      </c>
      <c r="M6" s="11">
        <f t="shared" si="19"/>
        <v>1.0061615994738611</v>
      </c>
      <c r="N6" s="15">
        <f t="shared" si="20"/>
        <v>5.9417852244063513E-2</v>
      </c>
      <c r="O6" s="12">
        <f t="shared" si="21"/>
        <v>9.6671874818482342E-2</v>
      </c>
      <c r="P6" s="12">
        <f t="shared" si="22"/>
        <v>8.4253867293676066E-2</v>
      </c>
      <c r="R6" s="11">
        <f t="shared" si="23"/>
        <v>0.4</v>
      </c>
      <c r="S6" s="11">
        <f t="shared" si="24"/>
        <v>1.006085691161783</v>
      </c>
      <c r="T6" s="13">
        <f t="shared" si="10"/>
        <v>5.9413369555722489E-2</v>
      </c>
      <c r="U6" s="13">
        <f t="shared" si="25"/>
        <v>8.3038588948252778E-2</v>
      </c>
      <c r="V6" s="13">
        <f t="shared" si="11"/>
        <v>8.3135798824748156E-2</v>
      </c>
      <c r="W6" s="13">
        <f t="shared" si="12"/>
        <v>0.11178214083971452</v>
      </c>
      <c r="X6" s="13">
        <f t="shared" si="13"/>
        <v>0.50354428594143885</v>
      </c>
      <c r="Z6" s="11">
        <f t="shared" si="26"/>
        <v>0.4</v>
      </c>
      <c r="AA6" s="11">
        <f t="shared" si="14"/>
        <v>1.0060567053812011</v>
      </c>
      <c r="AB6" s="12">
        <f t="shared" si="1"/>
        <v>5.925871599171037E-2</v>
      </c>
      <c r="AC6" s="13">
        <f t="shared" si="2"/>
        <v>1.0060567053812011</v>
      </c>
      <c r="AD6" s="13">
        <f t="shared" si="15"/>
        <v>8.2791737467096185E-2</v>
      </c>
      <c r="AF6" s="6">
        <f t="shared" si="27"/>
        <v>4</v>
      </c>
      <c r="AG6" s="11">
        <v>0.4</v>
      </c>
      <c r="AH6" s="11">
        <v>1.0034668405730476</v>
      </c>
      <c r="AI6" s="11">
        <v>1.0064297763726331</v>
      </c>
      <c r="AJ6" s="11">
        <v>1.0061615994738611</v>
      </c>
      <c r="AK6" s="11">
        <v>1.006085691161783</v>
      </c>
      <c r="AL6" s="11">
        <v>1.0060567053812011</v>
      </c>
    </row>
    <row r="7" spans="1:38" x14ac:dyDescent="0.25">
      <c r="D7" s="11">
        <f t="shared" si="3"/>
        <v>0.5</v>
      </c>
      <c r="E7" s="11">
        <f t="shared" si="4"/>
        <v>1.0093927121722186</v>
      </c>
      <c r="F7" s="12"/>
      <c r="G7" s="11">
        <f t="shared" si="16"/>
        <v>0.5</v>
      </c>
      <c r="H7" s="11">
        <f t="shared" si="5"/>
        <v>1.0149542342244999</v>
      </c>
      <c r="I7" s="13">
        <f t="shared" si="6"/>
        <v>0.11123044104562803</v>
      </c>
      <c r="J7" s="13">
        <f t="shared" si="17"/>
        <v>8.5244578518669206E-2</v>
      </c>
      <c r="L7" s="11">
        <f t="shared" si="18"/>
        <v>0.5</v>
      </c>
      <c r="M7" s="11">
        <f t="shared" si="19"/>
        <v>1.0145869862032286</v>
      </c>
      <c r="N7" s="15">
        <f t="shared" si="20"/>
        <v>0.1118028261881141</v>
      </c>
      <c r="O7" s="12">
        <f t="shared" si="21"/>
        <v>0.16453746141986833</v>
      </c>
      <c r="P7" s="12">
        <f t="shared" si="22"/>
        <v>0.14695924967595025</v>
      </c>
      <c r="R7" s="11">
        <f t="shared" si="23"/>
        <v>0.5</v>
      </c>
      <c r="S7" s="11">
        <f t="shared" si="24"/>
        <v>1.0144780959274737</v>
      </c>
      <c r="T7" s="13">
        <f t="shared" si="10"/>
        <v>0.11179082697982605</v>
      </c>
      <c r="U7" s="13">
        <f t="shared" si="25"/>
        <v>0.14566480642277899</v>
      </c>
      <c r="V7" s="13">
        <f t="shared" si="11"/>
        <v>0.14590666522105933</v>
      </c>
      <c r="W7" s="13">
        <f t="shared" si="12"/>
        <v>0.18525290441175421</v>
      </c>
      <c r="X7" s="13">
        <f t="shared" si="13"/>
        <v>0.88018667467925693</v>
      </c>
      <c r="Z7" s="11">
        <f t="shared" si="26"/>
        <v>0.5</v>
      </c>
      <c r="AA7" s="11">
        <f t="shared" si="14"/>
        <v>1.0143358791279107</v>
      </c>
      <c r="AB7" s="12">
        <f t="shared" si="1"/>
        <v>0.11123044104562803</v>
      </c>
      <c r="AC7" s="13">
        <f t="shared" si="2"/>
        <v>1.0143358791279107</v>
      </c>
      <c r="AD7" s="13">
        <f t="shared" si="15"/>
        <v>0.14484631614756494</v>
      </c>
      <c r="AF7" s="6">
        <f t="shared" si="27"/>
        <v>5</v>
      </c>
      <c r="AG7" s="11">
        <v>0.5</v>
      </c>
      <c r="AH7" s="11">
        <v>1.0093927121722186</v>
      </c>
      <c r="AI7" s="11">
        <v>1.0149542342244999</v>
      </c>
      <c r="AJ7" s="11">
        <v>1.0145869862032286</v>
      </c>
      <c r="AK7" s="11">
        <v>1.0144780959274737</v>
      </c>
      <c r="AL7" s="11">
        <v>1.0143358791279107</v>
      </c>
    </row>
    <row r="8" spans="1:38" x14ac:dyDescent="0.25">
      <c r="D8" s="11">
        <f t="shared" si="3"/>
        <v>0.6</v>
      </c>
      <c r="E8" s="11">
        <f t="shared" si="4"/>
        <v>1.0205157562767815</v>
      </c>
      <c r="F8" s="12"/>
      <c r="G8" s="11">
        <f t="shared" si="16"/>
        <v>0.6</v>
      </c>
      <c r="H8" s="11">
        <f t="shared" si="5"/>
        <v>1.0297014159113334</v>
      </c>
      <c r="I8" s="13">
        <f t="shared" si="6"/>
        <v>0.18371319269104192</v>
      </c>
      <c r="J8" s="13">
        <f t="shared" si="17"/>
        <v>0.14747181686833497</v>
      </c>
      <c r="L8" s="11">
        <f t="shared" si="18"/>
        <v>0.6</v>
      </c>
      <c r="M8" s="11">
        <f t="shared" si="19"/>
        <v>1.0292829111708237</v>
      </c>
      <c r="N8" s="15">
        <f t="shared" si="20"/>
        <v>0.18529145545327266</v>
      </c>
      <c r="O8" s="12">
        <f t="shared" si="21"/>
        <v>0.25455705387181732</v>
      </c>
      <c r="P8" s="12">
        <f t="shared" si="22"/>
        <v>0.23146852106563576</v>
      </c>
      <c r="R8" s="11">
        <f t="shared" si="23"/>
        <v>0.6</v>
      </c>
      <c r="S8" s="11">
        <f t="shared" si="24"/>
        <v>1.0291478738387947</v>
      </c>
      <c r="T8" s="13">
        <f t="shared" si="10"/>
        <v>0.18526714603987368</v>
      </c>
      <c r="U8" s="13">
        <f t="shared" si="25"/>
        <v>0.23016372015318118</v>
      </c>
      <c r="V8" s="13">
        <f t="shared" si="11"/>
        <v>0.23066128615642537</v>
      </c>
      <c r="W8" s="13">
        <f t="shared" si="12"/>
        <v>0.28132090769579093</v>
      </c>
      <c r="X8" s="13">
        <f t="shared" si="13"/>
        <v>1.3882380663548777</v>
      </c>
      <c r="Z8" s="11">
        <f t="shared" si="26"/>
        <v>0.6</v>
      </c>
      <c r="AA8" s="11">
        <f t="shared" si="14"/>
        <v>1.0288205107426671</v>
      </c>
      <c r="AB8" s="12">
        <f t="shared" si="1"/>
        <v>0.18371319269104192</v>
      </c>
      <c r="AC8" s="13">
        <f t="shared" si="2"/>
        <v>1.0288205107426671</v>
      </c>
      <c r="AD8" s="13">
        <f t="shared" si="15"/>
        <v>0.22803793817049256</v>
      </c>
      <c r="AF8" s="6">
        <f t="shared" si="27"/>
        <v>6</v>
      </c>
      <c r="AG8" s="11">
        <v>0.6</v>
      </c>
      <c r="AH8" s="11">
        <v>1.0205157562767815</v>
      </c>
      <c r="AI8" s="11">
        <v>1.0297014159113334</v>
      </c>
      <c r="AJ8" s="11">
        <v>1.0292829111708237</v>
      </c>
      <c r="AK8" s="11">
        <v>1.0291478738387947</v>
      </c>
      <c r="AL8" s="11">
        <v>1.0288205107426671</v>
      </c>
    </row>
    <row r="9" spans="1:38" x14ac:dyDescent="0.25">
      <c r="D9" s="11">
        <f t="shared" si="3"/>
        <v>0.7</v>
      </c>
      <c r="E9" s="11">
        <f t="shared" si="4"/>
        <v>1.0388870755458857</v>
      </c>
      <c r="F9" s="12"/>
      <c r="G9" s="11">
        <f t="shared" si="16"/>
        <v>0.7</v>
      </c>
      <c r="H9" s="11">
        <f t="shared" si="5"/>
        <v>1.0527749659562133</v>
      </c>
      <c r="I9" s="13">
        <f t="shared" si="6"/>
        <v>0.27775780820655799</v>
      </c>
      <c r="J9" s="13">
        <f t="shared" si="17"/>
        <v>0.23073550044879995</v>
      </c>
      <c r="L9" s="11">
        <f t="shared" si="18"/>
        <v>0.7</v>
      </c>
      <c r="M9" s="11">
        <f t="shared" si="19"/>
        <v>1.0524297632773874</v>
      </c>
      <c r="N9" s="15">
        <f t="shared" si="20"/>
        <v>0.28137859370872742</v>
      </c>
      <c r="O9" s="12">
        <f t="shared" si="21"/>
        <v>0.36777399512001308</v>
      </c>
      <c r="P9" s="12">
        <f t="shared" si="22"/>
        <v>0.33897552798291786</v>
      </c>
      <c r="R9" s="11">
        <f t="shared" si="23"/>
        <v>0.7</v>
      </c>
      <c r="S9" s="11">
        <f t="shared" si="24"/>
        <v>1.0522851749447093</v>
      </c>
      <c r="T9" s="13">
        <f t="shared" si="10"/>
        <v>0.28133993643853683</v>
      </c>
      <c r="U9" s="13">
        <f t="shared" si="25"/>
        <v>0.33772521825968832</v>
      </c>
      <c r="V9" s="13">
        <f t="shared" si="11"/>
        <v>0.33861810956304333</v>
      </c>
      <c r="W9" s="13">
        <f t="shared" si="12"/>
        <v>0.40095254255050128</v>
      </c>
      <c r="X9" s="13">
        <f t="shared" si="13"/>
        <v>2.0349791346345012</v>
      </c>
      <c r="Z9" s="11">
        <f t="shared" si="26"/>
        <v>0.7</v>
      </c>
      <c r="AA9" s="11">
        <f t="shared" si="14"/>
        <v>1.0516243045597164</v>
      </c>
      <c r="AB9" s="12">
        <f t="shared" si="1"/>
        <v>0.27775780820655799</v>
      </c>
      <c r="AC9" s="13">
        <f t="shared" si="2"/>
        <v>1.0516243045597164</v>
      </c>
      <c r="AD9" s="13">
        <f t="shared" si="15"/>
        <v>0.33306074408441072</v>
      </c>
      <c r="AF9" s="6">
        <f t="shared" si="27"/>
        <v>7</v>
      </c>
      <c r="AG9" s="11">
        <v>0.7</v>
      </c>
      <c r="AH9" s="11">
        <v>1.0388870755458857</v>
      </c>
      <c r="AI9" s="11">
        <v>1.0527749659562133</v>
      </c>
      <c r="AJ9" s="11">
        <v>1.0524297632773874</v>
      </c>
      <c r="AK9" s="11">
        <v>1.0522851749447093</v>
      </c>
      <c r="AL9" s="11">
        <v>1.0516243045597164</v>
      </c>
    </row>
    <row r="10" spans="1:38" x14ac:dyDescent="0.25">
      <c r="D10" s="11">
        <f t="shared" si="3"/>
        <v>0.79999999999999993</v>
      </c>
      <c r="E10" s="11">
        <f t="shared" si="4"/>
        <v>1.0666628563665415</v>
      </c>
      <c r="F10" s="12"/>
      <c r="G10" s="11">
        <f t="shared" si="16"/>
        <v>0.79999999999999993</v>
      </c>
      <c r="H10" s="11">
        <f t="shared" si="5"/>
        <v>1.0863508539329829</v>
      </c>
      <c r="I10" s="13">
        <f t="shared" si="6"/>
        <v>0.3937599513288359</v>
      </c>
      <c r="J10" s="13">
        <f t="shared" si="17"/>
        <v>0.33575887976769692</v>
      </c>
      <c r="L10" s="11">
        <f t="shared" si="18"/>
        <v>0.79999999999999993</v>
      </c>
      <c r="M10" s="11">
        <f t="shared" si="19"/>
        <v>1.0863273160756792</v>
      </c>
      <c r="N10" s="15">
        <f t="shared" si="20"/>
        <v>0.40101911166404608</v>
      </c>
      <c r="O10" s="12">
        <f t="shared" si="21"/>
        <v>0.50481271449749032</v>
      </c>
      <c r="P10" s="12">
        <f t="shared" si="22"/>
        <v>0.47021484688634219</v>
      </c>
      <c r="R10" s="11">
        <f t="shared" si="23"/>
        <v>0.79999999999999993</v>
      </c>
      <c r="S10" s="11">
        <f t="shared" si="24"/>
        <v>1.0862014938552844</v>
      </c>
      <c r="T10" s="13">
        <f t="shared" si="10"/>
        <v>0.40097266423121097</v>
      </c>
      <c r="U10" s="13">
        <f t="shared" si="25"/>
        <v>0.46909361193011839</v>
      </c>
      <c r="V10" s="13">
        <f t="shared" si="11"/>
        <v>0.47053791013277302</v>
      </c>
      <c r="W10" s="13">
        <f t="shared" si="12"/>
        <v>0.5446993931059575</v>
      </c>
      <c r="X10" s="13">
        <f t="shared" si="13"/>
        <v>2.8249351014629513</v>
      </c>
      <c r="Z10" s="11">
        <f t="shared" si="26"/>
        <v>0.79999999999999993</v>
      </c>
      <c r="AA10" s="11">
        <f t="shared" si="14"/>
        <v>1.0849303789681575</v>
      </c>
      <c r="AB10" s="12">
        <f t="shared" si="1"/>
        <v>0.3937599513288359</v>
      </c>
      <c r="AC10" s="13">
        <f t="shared" si="2"/>
        <v>1.0849303789681575</v>
      </c>
      <c r="AD10" s="13">
        <f t="shared" si="15"/>
        <v>0.46005319928169636</v>
      </c>
      <c r="AF10" s="6">
        <f t="shared" si="27"/>
        <v>8</v>
      </c>
      <c r="AG10" s="11">
        <v>0.79999999999999993</v>
      </c>
      <c r="AH10" s="11">
        <v>1.0666628563665415</v>
      </c>
      <c r="AI10" s="11">
        <v>1.0863508539329829</v>
      </c>
      <c r="AJ10" s="11">
        <v>1.0863273160756792</v>
      </c>
      <c r="AK10" s="11">
        <v>1.0862014938552844</v>
      </c>
      <c r="AL10" s="11">
        <v>1.0849303789681575</v>
      </c>
    </row>
    <row r="11" spans="1:38" x14ac:dyDescent="0.25">
      <c r="D11" s="11">
        <f t="shared" si="3"/>
        <v>0.89999999999999991</v>
      </c>
      <c r="E11" s="11">
        <f t="shared" si="4"/>
        <v>1.106038851499425</v>
      </c>
      <c r="F11" s="12"/>
      <c r="G11" s="11">
        <f t="shared" si="16"/>
        <v>0.89999999999999991</v>
      </c>
      <c r="H11" s="11">
        <f t="shared" si="5"/>
        <v>1.132619741931064</v>
      </c>
      <c r="I11" s="13">
        <f t="shared" si="6"/>
        <v>0.53161780863278485</v>
      </c>
      <c r="J11" s="13">
        <f t="shared" si="17"/>
        <v>0.46268887998081037</v>
      </c>
      <c r="L11" s="11">
        <f t="shared" si="18"/>
        <v>0.89999999999999991</v>
      </c>
      <c r="M11" s="11">
        <f t="shared" si="19"/>
        <v>1.1333488007643135</v>
      </c>
      <c r="N11" s="15">
        <f t="shared" si="20"/>
        <v>0.54474434154109119</v>
      </c>
      <c r="O11" s="12">
        <f t="shared" si="21"/>
        <v>0.66583347386566616</v>
      </c>
      <c r="P11" s="12">
        <f t="shared" si="22"/>
        <v>0.62547042975747447</v>
      </c>
      <c r="R11" s="11">
        <f t="shared" si="23"/>
        <v>0.89999999999999991</v>
      </c>
      <c r="S11" s="11">
        <f t="shared" si="24"/>
        <v>1.1332837455463336</v>
      </c>
      <c r="T11" s="13">
        <f t="shared" si="10"/>
        <v>0.54471307273676683</v>
      </c>
      <c r="U11" s="13">
        <f t="shared" si="25"/>
        <v>0.62458240213779481</v>
      </c>
      <c r="V11" s="13">
        <f t="shared" si="11"/>
        <v>0.62673165434545031</v>
      </c>
      <c r="W11" s="13">
        <f t="shared" si="12"/>
        <v>0.71257891752394797</v>
      </c>
      <c r="X11" s="13">
        <f t="shared" si="13"/>
        <v>3.7599201032272052</v>
      </c>
      <c r="Z11" s="11">
        <f t="shared" si="26"/>
        <v>0.89999999999999991</v>
      </c>
      <c r="AA11" s="11">
        <f t="shared" si="14"/>
        <v>1.1309356988963271</v>
      </c>
      <c r="AB11" s="12">
        <f t="shared" si="1"/>
        <v>0.53161780863278485</v>
      </c>
      <c r="AC11" s="13">
        <f t="shared" si="2"/>
        <v>1.1309356988963271</v>
      </c>
      <c r="AD11" s="13">
        <f t="shared" si="15"/>
        <v>0.60866068760007364</v>
      </c>
      <c r="AF11" s="6">
        <f t="shared" si="27"/>
        <v>9</v>
      </c>
      <c r="AG11" s="11">
        <v>0.89999999999999991</v>
      </c>
      <c r="AH11" s="11">
        <v>1.106038851499425</v>
      </c>
      <c r="AI11" s="11">
        <v>1.132619741931064</v>
      </c>
      <c r="AJ11" s="11">
        <v>1.1333488007643135</v>
      </c>
      <c r="AK11" s="11">
        <v>1.1332837455463336</v>
      </c>
      <c r="AL11" s="11">
        <v>1.1309356988963271</v>
      </c>
    </row>
    <row r="12" spans="1:38" x14ac:dyDescent="0.25">
      <c r="D12" s="11">
        <f t="shared" si="3"/>
        <v>0.99999999999999989</v>
      </c>
      <c r="E12" s="11">
        <f t="shared" si="4"/>
        <v>1.1592006323627035</v>
      </c>
      <c r="F12" s="12"/>
      <c r="G12" s="11">
        <f t="shared" si="16"/>
        <v>0.99999999999999989</v>
      </c>
      <c r="H12" s="11">
        <f t="shared" si="5"/>
        <v>1.1937345659943346</v>
      </c>
      <c r="I12" s="13">
        <f t="shared" si="6"/>
        <v>0.69067867263262805</v>
      </c>
      <c r="J12" s="13">
        <f t="shared" si="17"/>
        <v>0.61114824063270645</v>
      </c>
      <c r="L12" s="11">
        <f t="shared" si="18"/>
        <v>0.99999999999999989</v>
      </c>
      <c r="M12" s="11">
        <f t="shared" si="19"/>
        <v>1.1958958437400611</v>
      </c>
      <c r="N12" s="15">
        <f t="shared" si="20"/>
        <v>0.71254253224287445</v>
      </c>
      <c r="O12" s="12">
        <f t="shared" si="21"/>
        <v>0.85019884879544538</v>
      </c>
      <c r="P12" s="12">
        <f t="shared" si="22"/>
        <v>0.80431340994458833</v>
      </c>
      <c r="R12" s="11">
        <f t="shared" si="23"/>
        <v>0.99999999999999989</v>
      </c>
      <c r="S12" s="11">
        <f t="shared" si="24"/>
        <v>1.1959490806001203</v>
      </c>
      <c r="T12" s="13">
        <f t="shared" si="10"/>
        <v>0.71257425200114088</v>
      </c>
      <c r="U12" s="13">
        <f t="shared" si="25"/>
        <v>0.80381293125057429</v>
      </c>
      <c r="V12" s="13">
        <f t="shared" si="11"/>
        <v>0.80679036518190372</v>
      </c>
      <c r="W12" s="13">
        <f t="shared" si="12"/>
        <v>0.90365092765231192</v>
      </c>
      <c r="X12" s="13">
        <f t="shared" si="13"/>
        <v>4.8374317725184088</v>
      </c>
      <c r="Z12" s="11">
        <f t="shared" si="26"/>
        <v>0.99999999999999989</v>
      </c>
      <c r="AA12" s="11">
        <f t="shared" si="14"/>
        <v>1.1918017676563344</v>
      </c>
      <c r="AB12" s="12">
        <f t="shared" si="1"/>
        <v>0.69067867263262805</v>
      </c>
      <c r="AC12" s="13">
        <f t="shared" si="2"/>
        <v>1.1918017676563344</v>
      </c>
      <c r="AD12" s="13">
        <f t="shared" si="15"/>
        <v>0.7778523432451544</v>
      </c>
      <c r="AF12" s="6">
        <f t="shared" si="27"/>
        <v>10</v>
      </c>
      <c r="AG12" s="11">
        <v>0.99999999999999989</v>
      </c>
      <c r="AH12" s="11">
        <v>1.1592006323627035</v>
      </c>
      <c r="AI12" s="11">
        <v>1.1937345659943346</v>
      </c>
      <c r="AJ12" s="11">
        <v>1.1958958437400611</v>
      </c>
      <c r="AK12" s="11">
        <v>1.1959490806001203</v>
      </c>
      <c r="AL12" s="11">
        <v>1.1918017676563344</v>
      </c>
    </row>
    <row r="13" spans="1:38" x14ac:dyDescent="0.25">
      <c r="D13" s="11">
        <f t="shared" si="3"/>
        <v>1.0999999999999999</v>
      </c>
      <c r="E13" s="11">
        <f t="shared" si="4"/>
        <v>1.2282684996259663</v>
      </c>
      <c r="F13" s="12"/>
      <c r="G13" s="11">
        <f t="shared" si="16"/>
        <v>1.0999999999999999</v>
      </c>
      <c r="H13" s="11">
        <f t="shared" si="5"/>
        <v>1.2717394977267487</v>
      </c>
      <c r="I13" s="13">
        <f t="shared" si="6"/>
        <v>0.86941996201565419</v>
      </c>
      <c r="J13" s="13">
        <f t="shared" si="17"/>
        <v>0.78004931732414118</v>
      </c>
      <c r="L13" s="11">
        <f t="shared" si="18"/>
        <v>1.0999999999999999</v>
      </c>
      <c r="M13" s="11">
        <f t="shared" si="19"/>
        <v>1.2763271847345199</v>
      </c>
      <c r="N13" s="15">
        <f t="shared" si="20"/>
        <v>0.90343791508888271</v>
      </c>
      <c r="O13" s="12">
        <f t="shared" si="21"/>
        <v>1.0558299013777763</v>
      </c>
      <c r="P13" s="12">
        <f t="shared" si="22"/>
        <v>1.0050325726148117</v>
      </c>
      <c r="R13" s="11">
        <f t="shared" si="23"/>
        <v>1.0999999999999999</v>
      </c>
      <c r="S13" s="11">
        <f t="shared" si="24"/>
        <v>1.2765729434754272</v>
      </c>
      <c r="T13" s="13">
        <f t="shared" si="10"/>
        <v>0.90361187343369875</v>
      </c>
      <c r="U13" s="13">
        <f t="shared" si="25"/>
        <v>1.0051384919880968</v>
      </c>
      <c r="V13" s="13">
        <f t="shared" si="11"/>
        <v>1.0089988301450379</v>
      </c>
      <c r="W13" s="13">
        <f t="shared" si="12"/>
        <v>1.1152838570610095</v>
      </c>
      <c r="X13" s="13">
        <f t="shared" si="13"/>
        <v>6.0471703747609782</v>
      </c>
      <c r="Z13" s="11">
        <f t="shared" si="26"/>
        <v>1.0999999999999999</v>
      </c>
      <c r="AA13" s="11">
        <f t="shared" si="14"/>
        <v>1.2695870019808497</v>
      </c>
      <c r="AB13" s="12">
        <f t="shared" si="1"/>
        <v>0.86941996201565419</v>
      </c>
      <c r="AC13" s="13">
        <f t="shared" si="2"/>
        <v>1.2695870019808497</v>
      </c>
      <c r="AD13" s="13">
        <f t="shared" si="15"/>
        <v>0.96546801559774309</v>
      </c>
      <c r="AF13" s="6">
        <f t="shared" si="27"/>
        <v>11</v>
      </c>
      <c r="AG13" s="11">
        <v>1.0999999999999999</v>
      </c>
      <c r="AH13" s="11">
        <v>1.2282684996259663</v>
      </c>
      <c r="AI13" s="11">
        <v>1.2717394977267487</v>
      </c>
      <c r="AJ13" s="11">
        <v>1.2763271847345199</v>
      </c>
      <c r="AK13" s="11">
        <v>1.2765729434754272</v>
      </c>
      <c r="AL13" s="11">
        <v>1.2695870019808497</v>
      </c>
    </row>
    <row r="14" spans="1:38" x14ac:dyDescent="0.25">
      <c r="D14" s="11">
        <f t="shared" si="3"/>
        <v>1.2</v>
      </c>
      <c r="E14" s="11">
        <f t="shared" si="4"/>
        <v>1.3152104958275317</v>
      </c>
      <c r="F14" s="12"/>
      <c r="G14" s="11">
        <f t="shared" si="16"/>
        <v>1.2</v>
      </c>
      <c r="H14" s="11">
        <f t="shared" si="5"/>
        <v>1.3684541245374868</v>
      </c>
      <c r="I14" s="13">
        <f t="shared" si="6"/>
        <v>1.0648725741991067</v>
      </c>
      <c r="J14" s="13">
        <f t="shared" si="17"/>
        <v>0.96714626810738047</v>
      </c>
      <c r="L14" s="11">
        <f t="shared" si="18"/>
        <v>1.2</v>
      </c>
      <c r="M14" s="11">
        <f t="shared" si="19"/>
        <v>1.3768304419960011</v>
      </c>
      <c r="N14" s="15">
        <f t="shared" si="20"/>
        <v>1.1147637444008331</v>
      </c>
      <c r="O14" s="12">
        <f t="shared" si="21"/>
        <v>1.2783028006148636</v>
      </c>
      <c r="P14" s="12">
        <f t="shared" si="22"/>
        <v>1.2237897818768533</v>
      </c>
      <c r="R14" s="11">
        <f t="shared" si="23"/>
        <v>1.2</v>
      </c>
      <c r="S14" s="11">
        <f t="shared" si="24"/>
        <v>1.37735911638811</v>
      </c>
      <c r="T14" s="13">
        <f t="shared" si="10"/>
        <v>1.1151917906053184</v>
      </c>
      <c r="U14" s="13">
        <f t="shared" si="25"/>
        <v>1.2247845115877471</v>
      </c>
      <c r="V14" s="13">
        <f t="shared" si="11"/>
        <v>1.2294675663370753</v>
      </c>
      <c r="W14" s="13">
        <f t="shared" si="12"/>
        <v>1.3421889054070886</v>
      </c>
      <c r="X14" s="13">
        <f t="shared" si="13"/>
        <v>7.3658848518620523</v>
      </c>
      <c r="Z14" s="11">
        <f t="shared" si="26"/>
        <v>1.2</v>
      </c>
      <c r="AA14" s="11">
        <f t="shared" si="14"/>
        <v>1.3661338035406241</v>
      </c>
      <c r="AB14" s="12">
        <f t="shared" si="1"/>
        <v>1.0648725741991067</v>
      </c>
      <c r="AC14" s="13">
        <f t="shared" si="2"/>
        <v>1.3661338035406241</v>
      </c>
      <c r="AD14" s="13">
        <f t="shared" si="15"/>
        <v>1.1675372852388919</v>
      </c>
      <c r="AF14" s="6">
        <f t="shared" si="27"/>
        <v>12</v>
      </c>
      <c r="AG14" s="11">
        <v>1.2</v>
      </c>
      <c r="AH14" s="11">
        <v>1.3152104958275317</v>
      </c>
      <c r="AI14" s="11">
        <v>1.3684541245374868</v>
      </c>
      <c r="AJ14" s="11">
        <v>1.3768304419960011</v>
      </c>
      <c r="AK14" s="11">
        <v>1.37735911638811</v>
      </c>
      <c r="AL14" s="11">
        <v>1.3661338035406241</v>
      </c>
    </row>
    <row r="15" spans="1:38" x14ac:dyDescent="0.25">
      <c r="D15" s="11">
        <f t="shared" si="3"/>
        <v>1.3</v>
      </c>
      <c r="E15" s="11">
        <f t="shared" si="4"/>
        <v>1.4216977532474424</v>
      </c>
      <c r="F15" s="12"/>
      <c r="G15" s="11">
        <f t="shared" si="16"/>
        <v>1.3</v>
      </c>
      <c r="H15" s="11">
        <f t="shared" si="5"/>
        <v>1.4852910173132408</v>
      </c>
      <c r="I15" s="13">
        <f t="shared" si="6"/>
        <v>1.2718652813159739</v>
      </c>
      <c r="J15" s="13">
        <f t="shared" si="17"/>
        <v>1.1683689277575402</v>
      </c>
      <c r="L15" s="11">
        <f t="shared" si="18"/>
        <v>1.3</v>
      </c>
      <c r="M15" s="11">
        <f t="shared" si="19"/>
        <v>1.4992094201836865</v>
      </c>
      <c r="N15" s="15">
        <f t="shared" si="20"/>
        <v>1.3412080075374577</v>
      </c>
      <c r="O15" s="12">
        <f t="shared" si="21"/>
        <v>1.5098391403489266</v>
      </c>
      <c r="P15" s="12">
        <f t="shared" si="22"/>
        <v>1.4536287627451037</v>
      </c>
      <c r="R15" s="11">
        <f t="shared" si="23"/>
        <v>1.3</v>
      </c>
      <c r="S15" s="11">
        <f t="shared" si="24"/>
        <v>1.5001238639191443</v>
      </c>
      <c r="T15" s="13">
        <f t="shared" si="10"/>
        <v>1.3420260782111921</v>
      </c>
      <c r="U15" s="13">
        <f t="shared" si="25"/>
        <v>1.4558328084704497</v>
      </c>
      <c r="V15" s="13">
        <f t="shared" si="11"/>
        <v>1.4611186976693071</v>
      </c>
      <c r="W15" s="13">
        <f t="shared" si="12"/>
        <v>1.5754167147342961</v>
      </c>
      <c r="X15" s="13">
        <f t="shared" si="13"/>
        <v>8.7513458052250019</v>
      </c>
      <c r="Z15" s="11">
        <f t="shared" si="26"/>
        <v>1.3</v>
      </c>
      <c r="AA15" s="11">
        <f t="shared" si="14"/>
        <v>1.4828875320645132</v>
      </c>
      <c r="AB15" s="12">
        <f t="shared" si="1"/>
        <v>1.2718652813159739</v>
      </c>
      <c r="AC15" s="13">
        <f t="shared" si="2"/>
        <v>1.4828875320645132</v>
      </c>
      <c r="AD15" s="13">
        <f t="shared" si="15"/>
        <v>1.3774895686756066</v>
      </c>
      <c r="AF15" s="6">
        <f t="shared" si="27"/>
        <v>13</v>
      </c>
      <c r="AG15" s="11">
        <v>1.3</v>
      </c>
      <c r="AH15" s="11">
        <v>1.4216977532474424</v>
      </c>
      <c r="AI15" s="11">
        <v>1.4852910173132408</v>
      </c>
      <c r="AJ15" s="11">
        <v>1.4992094201836865</v>
      </c>
      <c r="AK15" s="11">
        <v>1.5001238639191443</v>
      </c>
      <c r="AL15" s="11">
        <v>1.4828875320645132</v>
      </c>
    </row>
    <row r="16" spans="1:38" x14ac:dyDescent="0.25">
      <c r="D16" s="11">
        <f t="shared" si="3"/>
        <v>1.4000000000000001</v>
      </c>
      <c r="E16" s="11">
        <f t="shared" si="4"/>
        <v>1.5488842813790398</v>
      </c>
      <c r="F16" s="12"/>
      <c r="G16" s="11">
        <f t="shared" si="16"/>
        <v>1.4000000000000001</v>
      </c>
      <c r="H16" s="11">
        <f t="shared" si="5"/>
        <v>1.62299694143563</v>
      </c>
      <c r="I16" s="13">
        <f t="shared" si="6"/>
        <v>1.4822532011318097</v>
      </c>
      <c r="J16" s="13">
        <f t="shared" si="17"/>
        <v>1.3770592412238918</v>
      </c>
      <c r="L16" s="11">
        <f t="shared" si="18"/>
        <v>1.4000000000000001</v>
      </c>
      <c r="M16" s="11">
        <f t="shared" si="19"/>
        <v>1.6445722964581968</v>
      </c>
      <c r="N16" s="15">
        <f t="shared" si="20"/>
        <v>1.5738248365123098</v>
      </c>
      <c r="O16" s="12">
        <f t="shared" si="21"/>
        <v>1.7384756708516624</v>
      </c>
      <c r="P16" s="12">
        <f t="shared" si="22"/>
        <v>1.6835920594052114</v>
      </c>
      <c r="R16" s="11">
        <f t="shared" si="23"/>
        <v>1.4000000000000001</v>
      </c>
      <c r="S16" s="11">
        <f t="shared" si="24"/>
        <v>1.645979627339561</v>
      </c>
      <c r="T16" s="13">
        <f t="shared" si="10"/>
        <v>1.575171625765085</v>
      </c>
      <c r="U16" s="13">
        <f t="shared" si="25"/>
        <v>1.6873077462805433</v>
      </c>
      <c r="V16" s="13">
        <f t="shared" si="11"/>
        <v>1.69279287277212</v>
      </c>
      <c r="W16" s="13">
        <f t="shared" si="12"/>
        <v>1.8016513151383988</v>
      </c>
      <c r="X16" s="13">
        <f t="shared" si="13"/>
        <v>10.13702417900881</v>
      </c>
      <c r="Z16" s="11">
        <f t="shared" si="26"/>
        <v>1.4000000000000001</v>
      </c>
      <c r="AA16" s="11">
        <f t="shared" si="14"/>
        <v>1.6206364889320739</v>
      </c>
      <c r="AB16" s="12">
        <f t="shared" si="1"/>
        <v>1.4822532011318097</v>
      </c>
      <c r="AC16" s="13">
        <f t="shared" si="2"/>
        <v>1.6206364889320739</v>
      </c>
      <c r="AD16" s="13">
        <f t="shared" si="15"/>
        <v>1.5854652537996137</v>
      </c>
      <c r="AF16" s="6">
        <f t="shared" si="27"/>
        <v>14</v>
      </c>
      <c r="AG16" s="11">
        <v>1.4000000000000001</v>
      </c>
      <c r="AH16" s="11">
        <v>1.5488842813790398</v>
      </c>
      <c r="AI16" s="11">
        <v>1.62299694143563</v>
      </c>
      <c r="AJ16" s="11">
        <v>1.6445722964581968</v>
      </c>
      <c r="AK16" s="11">
        <v>1.645979627339561</v>
      </c>
      <c r="AL16" s="11">
        <v>1.6206364889320739</v>
      </c>
    </row>
    <row r="17" spans="4:38" x14ac:dyDescent="0.25">
      <c r="D17" s="11">
        <f t="shared" si="3"/>
        <v>1.5000000000000002</v>
      </c>
      <c r="E17" s="11">
        <f t="shared" si="4"/>
        <v>1.6971096014922207</v>
      </c>
      <c r="F17" s="12"/>
      <c r="G17" s="11">
        <f t="shared" si="16"/>
        <v>1.5000000000000002</v>
      </c>
      <c r="H17" s="11">
        <f t="shared" si="5"/>
        <v>1.7813289853179148</v>
      </c>
      <c r="I17" s="13">
        <f t="shared" si="6"/>
        <v>1.6843876765138852</v>
      </c>
      <c r="J17" s="13">
        <f t="shared" si="17"/>
        <v>1.5833204388228475</v>
      </c>
      <c r="L17" s="11">
        <f t="shared" si="18"/>
        <v>1.5000000000000002</v>
      </c>
      <c r="M17" s="11">
        <f t="shared" si="19"/>
        <v>1.812931502398718</v>
      </c>
      <c r="N17" s="15">
        <f t="shared" si="20"/>
        <v>1.7993413497391031</v>
      </c>
      <c r="O17" s="12">
        <f t="shared" si="21"/>
        <v>1.9478304730088494</v>
      </c>
      <c r="P17" s="12">
        <f t="shared" si="22"/>
        <v>1.8983340985856005</v>
      </c>
      <c r="R17" s="11">
        <f t="shared" si="23"/>
        <v>1.5000000000000002</v>
      </c>
      <c r="S17" s="11">
        <f t="shared" si="24"/>
        <v>1.8149300303230413</v>
      </c>
      <c r="T17" s="13">
        <f t="shared" si="10"/>
        <v>1.8013248962371837</v>
      </c>
      <c r="U17" s="13">
        <f t="shared" si="25"/>
        <v>1.9037607570951858</v>
      </c>
      <c r="V17" s="13">
        <f t="shared" si="11"/>
        <v>1.9088792283112757</v>
      </c>
      <c r="W17" s="13">
        <f t="shared" si="12"/>
        <v>2.0032532230346694</v>
      </c>
      <c r="X17" s="13">
        <f t="shared" si="13"/>
        <v>11.429858090084775</v>
      </c>
      <c r="Z17" s="11">
        <f t="shared" si="26"/>
        <v>1.5000000000000002</v>
      </c>
      <c r="AA17" s="11">
        <f t="shared" si="14"/>
        <v>1.7791830143120353</v>
      </c>
      <c r="AB17" s="12">
        <f t="shared" si="1"/>
        <v>1.6843876765138852</v>
      </c>
      <c r="AC17" s="13">
        <f t="shared" si="2"/>
        <v>1.7791830143120353</v>
      </c>
      <c r="AD17" s="13">
        <f t="shared" si="15"/>
        <v>1.7780290946226223</v>
      </c>
      <c r="AF17" s="6">
        <f t="shared" si="27"/>
        <v>15</v>
      </c>
      <c r="AG17" s="11">
        <v>1.5000000000000002</v>
      </c>
      <c r="AH17" s="11">
        <v>1.6971096014922207</v>
      </c>
      <c r="AI17" s="11">
        <v>1.7813289853179148</v>
      </c>
      <c r="AJ17" s="11">
        <v>1.812931502398718</v>
      </c>
      <c r="AK17" s="11">
        <v>1.8149300303230413</v>
      </c>
      <c r="AL17" s="11">
        <v>1.7791830143120353</v>
      </c>
    </row>
    <row r="18" spans="4:38" x14ac:dyDescent="0.25">
      <c r="D18" s="11">
        <f t="shared" si="3"/>
        <v>1.6000000000000003</v>
      </c>
      <c r="E18" s="11">
        <f t="shared" si="4"/>
        <v>1.8655483691436092</v>
      </c>
      <c r="F18" s="12"/>
      <c r="G18" s="11">
        <f t="shared" si="16"/>
        <v>1.6000000000000003</v>
      </c>
      <c r="H18" s="11">
        <f t="shared" si="5"/>
        <v>1.9587065188485031</v>
      </c>
      <c r="I18" s="13">
        <f t="shared" si="6"/>
        <v>1.8631629940978818</v>
      </c>
      <c r="J18" s="13">
        <f t="shared" si="17"/>
        <v>1.7737753353058836</v>
      </c>
      <c r="L18" s="11">
        <f t="shared" si="18"/>
        <v>1.6000000000000003</v>
      </c>
      <c r="M18" s="11">
        <f t="shared" si="19"/>
        <v>2.0027649122572782</v>
      </c>
      <c r="N18" s="15">
        <f t="shared" si="20"/>
        <v>2.0002040858948131</v>
      </c>
      <c r="O18" s="12">
        <f t="shared" si="21"/>
        <v>2.1179379740732758</v>
      </c>
      <c r="P18" s="12">
        <f t="shared" si="22"/>
        <v>2.0786933446804547</v>
      </c>
      <c r="R18" s="11">
        <f t="shared" si="23"/>
        <v>1.6000000000000003</v>
      </c>
      <c r="S18" s="11">
        <f t="shared" si="24"/>
        <v>2.0054276651577876</v>
      </c>
      <c r="T18" s="13">
        <f t="shared" si="10"/>
        <v>2.0028634340782823</v>
      </c>
      <c r="U18" s="13">
        <f t="shared" si="25"/>
        <v>2.0858301389471232</v>
      </c>
      <c r="V18" s="13">
        <f t="shared" si="11"/>
        <v>2.0899395816339932</v>
      </c>
      <c r="W18" s="13">
        <f t="shared" si="12"/>
        <v>2.1595090124481806</v>
      </c>
      <c r="X18" s="13">
        <f t="shared" si="13"/>
        <v>12.513911887688696</v>
      </c>
      <c r="Z18" s="11">
        <f t="shared" si="26"/>
        <v>1.6000000000000003</v>
      </c>
      <c r="AA18" s="11">
        <f t="shared" si="14"/>
        <v>1.9569859237742975</v>
      </c>
      <c r="AB18" s="12">
        <f t="shared" si="1"/>
        <v>1.8631629940978818</v>
      </c>
      <c r="AC18" s="13">
        <f t="shared" si="2"/>
        <v>1.9569859237742975</v>
      </c>
      <c r="AD18" s="13">
        <f t="shared" si="15"/>
        <v>1.9386382779634868</v>
      </c>
      <c r="AF18" s="6">
        <f t="shared" si="27"/>
        <v>16</v>
      </c>
      <c r="AG18" s="11">
        <v>1.6000000000000003</v>
      </c>
      <c r="AH18" s="11">
        <v>1.8655483691436092</v>
      </c>
      <c r="AI18" s="11">
        <v>1.9587065188485031</v>
      </c>
      <c r="AJ18" s="11">
        <v>2.0027649122572782</v>
      </c>
      <c r="AK18" s="11">
        <v>2.0054276651577876</v>
      </c>
      <c r="AL18" s="11">
        <v>1.9569859237742975</v>
      </c>
    </row>
    <row r="19" spans="4:38" x14ac:dyDescent="0.25">
      <c r="D19" s="11">
        <f t="shared" si="3"/>
        <v>1.7000000000000004</v>
      </c>
      <c r="E19" s="11">
        <f t="shared" si="4"/>
        <v>2.0518646685533972</v>
      </c>
      <c r="F19" s="12"/>
      <c r="G19" s="11">
        <f t="shared" si="16"/>
        <v>1.7000000000000004</v>
      </c>
      <c r="H19" s="11">
        <f t="shared" si="5"/>
        <v>2.1519138235426674</v>
      </c>
      <c r="I19" s="13">
        <f t="shared" si="6"/>
        <v>2.0009830997854063</v>
      </c>
      <c r="J19" s="13">
        <f t="shared" si="17"/>
        <v>1.9320730469416441</v>
      </c>
      <c r="L19" s="11">
        <f t="shared" si="18"/>
        <v>1.7000000000000004</v>
      </c>
      <c r="M19" s="11">
        <f t="shared" si="19"/>
        <v>2.2106342467253235</v>
      </c>
      <c r="N19" s="15">
        <f t="shared" si="20"/>
        <v>2.1558155541626554</v>
      </c>
      <c r="O19" s="12">
        <f t="shared" si="21"/>
        <v>2.2275008074584113</v>
      </c>
      <c r="P19" s="12">
        <f t="shared" si="22"/>
        <v>2.2036057230264925</v>
      </c>
      <c r="R19" s="11">
        <f t="shared" si="23"/>
        <v>1.7000000000000004</v>
      </c>
      <c r="S19" s="11">
        <f t="shared" si="24"/>
        <v>2.2139928632859327</v>
      </c>
      <c r="T19" s="13">
        <f t="shared" si="10"/>
        <v>2.1590908846849048</v>
      </c>
      <c r="U19" s="13">
        <f t="shared" si="25"/>
        <v>2.2121728938455516</v>
      </c>
      <c r="V19" s="13">
        <f t="shared" si="11"/>
        <v>2.214701516617879</v>
      </c>
      <c r="W19" s="13">
        <f t="shared" si="12"/>
        <v>2.2493372475756361</v>
      </c>
      <c r="X19" s="13">
        <f t="shared" si="13"/>
        <v>13.262176953187403</v>
      </c>
      <c r="Z19" s="11">
        <f t="shared" si="26"/>
        <v>1.7000000000000004</v>
      </c>
      <c r="AA19" s="11">
        <f t="shared" si="14"/>
        <v>2.1508497515706462</v>
      </c>
      <c r="AB19" s="12">
        <f t="shared" si="1"/>
        <v>2.0009830997854063</v>
      </c>
      <c r="AC19" s="13">
        <f t="shared" si="2"/>
        <v>2.1508497515706462</v>
      </c>
      <c r="AD19" s="13">
        <f t="shared" si="15"/>
        <v>2.0491642074876211</v>
      </c>
      <c r="AF19" s="6">
        <f t="shared" si="27"/>
        <v>17</v>
      </c>
      <c r="AG19" s="11">
        <v>1.7000000000000004</v>
      </c>
      <c r="AH19" s="11">
        <v>2.0518646685533972</v>
      </c>
      <c r="AI19" s="11">
        <v>2.1519138235426674</v>
      </c>
      <c r="AJ19" s="11">
        <v>2.2106342467253235</v>
      </c>
      <c r="AK19" s="11">
        <v>2.2139928632859327</v>
      </c>
      <c r="AL19" s="11">
        <v>2.1508497515706462</v>
      </c>
    </row>
    <row r="20" spans="4:38" x14ac:dyDescent="0.25">
      <c r="D20" s="11">
        <f t="shared" si="3"/>
        <v>1.8000000000000005</v>
      </c>
      <c r="E20" s="11">
        <f t="shared" si="4"/>
        <v>2.2519629785319379</v>
      </c>
      <c r="F20" s="12"/>
      <c r="G20" s="11">
        <f t="shared" si="16"/>
        <v>1.8000000000000005</v>
      </c>
      <c r="H20" s="11">
        <f t="shared" si="5"/>
        <v>2.3559560216757687</v>
      </c>
      <c r="I20" s="13">
        <f t="shared" si="6"/>
        <v>2.07986086287662</v>
      </c>
      <c r="J20" s="13">
        <f t="shared" si="17"/>
        <v>2.0404219813310132</v>
      </c>
      <c r="L20" s="11">
        <f t="shared" si="18"/>
        <v>1.8000000000000005</v>
      </c>
      <c r="M20" s="11">
        <f t="shared" si="19"/>
        <v>2.4309948190279727</v>
      </c>
      <c r="N20" s="15">
        <f t="shared" si="20"/>
        <v>2.2452105252850205</v>
      </c>
      <c r="O20" s="12">
        <f t="shared" si="21"/>
        <v>2.2575271468330569</v>
      </c>
      <c r="P20" s="12">
        <f t="shared" si="22"/>
        <v>2.2534216063170445</v>
      </c>
      <c r="R20" s="11">
        <f t="shared" si="23"/>
        <v>1.8000000000000005</v>
      </c>
      <c r="S20" s="11">
        <f t="shared" si="24"/>
        <v>2.4350291458390561</v>
      </c>
      <c r="T20" s="13">
        <f t="shared" si="10"/>
        <v>2.2489365361130917</v>
      </c>
      <c r="U20" s="13">
        <f t="shared" si="25"/>
        <v>2.2628372260959195</v>
      </c>
      <c r="V20" s="13">
        <f t="shared" si="11"/>
        <v>2.2634546018650994</v>
      </c>
      <c r="W20" s="13">
        <f t="shared" si="12"/>
        <v>2.2552393970319775</v>
      </c>
      <c r="X20" s="13">
        <f t="shared" si="13"/>
        <v>13.556759589067106</v>
      </c>
      <c r="Z20" s="11">
        <f t="shared" si="26"/>
        <v>1.8000000000000005</v>
      </c>
      <c r="AA20" s="11">
        <f t="shared" si="14"/>
        <v>2.3557661723194081</v>
      </c>
      <c r="AB20" s="12">
        <f t="shared" si="1"/>
        <v>2.07986086287662</v>
      </c>
      <c r="AC20" s="13">
        <f t="shared" si="2"/>
        <v>2.3557661723194081</v>
      </c>
      <c r="AD20" s="13">
        <f t="shared" si="15"/>
        <v>2.0925478583288339</v>
      </c>
      <c r="AF20" s="6">
        <f t="shared" si="27"/>
        <v>18</v>
      </c>
      <c r="AG20" s="11">
        <v>1.8000000000000005</v>
      </c>
      <c r="AH20" s="11">
        <v>2.2519629785319379</v>
      </c>
      <c r="AI20" s="11">
        <v>2.3559560216757687</v>
      </c>
      <c r="AJ20" s="11">
        <v>2.4309948190279727</v>
      </c>
      <c r="AK20" s="11">
        <v>2.4350291458390561</v>
      </c>
      <c r="AL20" s="11">
        <v>2.3557661723194081</v>
      </c>
    </row>
    <row r="21" spans="4:38" x14ac:dyDescent="0.25">
      <c r="D21" s="11">
        <f t="shared" si="3"/>
        <v>1.9000000000000006</v>
      </c>
      <c r="E21" s="11">
        <f t="shared" si="4"/>
        <v>2.4599490648195999</v>
      </c>
      <c r="F21" s="12"/>
      <c r="G21" s="11">
        <f t="shared" si="16"/>
        <v>1.9000000000000006</v>
      </c>
      <c r="H21" s="11">
        <f t="shared" si="5"/>
        <v>2.5641766702290849</v>
      </c>
      <c r="I21" s="13">
        <f t="shared" si="6"/>
        <v>2.084552108189702</v>
      </c>
      <c r="J21" s="13">
        <f t="shared" si="17"/>
        <v>2.082206485533161</v>
      </c>
      <c r="L21" s="11">
        <f t="shared" si="18"/>
        <v>1.9000000000000006</v>
      </c>
      <c r="M21" s="11">
        <f t="shared" si="19"/>
        <v>2.656336979659677</v>
      </c>
      <c r="N21" s="15">
        <f t="shared" si="20"/>
        <v>2.2509705303259686</v>
      </c>
      <c r="O21" s="12">
        <f t="shared" si="21"/>
        <v>2.1957303533100698</v>
      </c>
      <c r="P21" s="12">
        <f t="shared" si="22"/>
        <v>2.2141437456487028</v>
      </c>
      <c r="R21" s="11">
        <f>R20+$B$1</f>
        <v>1.9000000000000006</v>
      </c>
      <c r="S21" s="11">
        <f t="shared" si="24"/>
        <v>2.6609751389901746</v>
      </c>
      <c r="T21" s="13">
        <f t="shared" si="10"/>
        <v>2.2549008900837295</v>
      </c>
      <c r="U21" s="13">
        <f t="shared" si="25"/>
        <v>2.2235827155163257</v>
      </c>
      <c r="V21" s="13">
        <f t="shared" si="11"/>
        <v>2.2223273878869563</v>
      </c>
      <c r="W21" s="13">
        <f t="shared" si="12"/>
        <v>2.1676733695960571</v>
      </c>
      <c r="X21" s="13">
        <f t="shared" si="13"/>
        <v>13.31439446648635</v>
      </c>
      <c r="Z21" s="11">
        <f t="shared" si="26"/>
        <v>1.9000000000000006</v>
      </c>
      <c r="AA21" s="11">
        <f t="shared" si="14"/>
        <v>2.5650209581522914</v>
      </c>
      <c r="AB21" s="12">
        <f t="shared" si="1"/>
        <v>2.084552108189702</v>
      </c>
      <c r="AC21" s="13">
        <f t="shared" si="2"/>
        <v>2.5650209581522914</v>
      </c>
      <c r="AD21" s="13">
        <f t="shared" si="15"/>
        <v>2.0562767295074398</v>
      </c>
      <c r="AF21" s="6">
        <f t="shared" si="27"/>
        <v>19</v>
      </c>
      <c r="AG21" s="11">
        <v>1.9000000000000006</v>
      </c>
      <c r="AH21" s="11">
        <v>2.4599490648195999</v>
      </c>
      <c r="AI21" s="11">
        <v>2.5641766702290849</v>
      </c>
      <c r="AJ21" s="11">
        <v>2.656336979659677</v>
      </c>
      <c r="AK21" s="11">
        <v>2.6609751389901746</v>
      </c>
      <c r="AL21" s="11">
        <v>2.5650209581522914</v>
      </c>
    </row>
    <row r="22" spans="4:38" x14ac:dyDescent="0.25">
      <c r="D22" s="11">
        <f t="shared" si="3"/>
        <v>2.0000000000000004</v>
      </c>
      <c r="E22" s="11">
        <f t="shared" si="4"/>
        <v>2.66840427563857</v>
      </c>
      <c r="F22" s="12"/>
      <c r="G22" s="11">
        <f t="shared" si="16"/>
        <v>2.0000000000000004</v>
      </c>
      <c r="H22" s="11">
        <f t="shared" si="5"/>
        <v>2.7687131873233213</v>
      </c>
      <c r="I22" s="13">
        <f t="shared" si="6"/>
        <v>2.0061782336950214</v>
      </c>
      <c r="J22" s="13">
        <f t="shared" si="17"/>
        <v>2.0453651709423619</v>
      </c>
      <c r="L22" s="11">
        <f t="shared" si="18"/>
        <v>2.0000000000000004</v>
      </c>
      <c r="M22" s="11">
        <f t="shared" si="19"/>
        <v>2.8777513542245474</v>
      </c>
      <c r="N22" s="15">
        <f t="shared" si="20"/>
        <v>2.1635710081636965</v>
      </c>
      <c r="O22" s="12">
        <f t="shared" si="21"/>
        <v>2.0404843413585709</v>
      </c>
      <c r="P22" s="12">
        <f t="shared" si="22"/>
        <v>2.0815132302936128</v>
      </c>
      <c r="R22" s="11">
        <f t="shared" si="23"/>
        <v>2.0000000000000004</v>
      </c>
      <c r="S22" s="11">
        <f t="shared" si="24"/>
        <v>2.8828817134316136</v>
      </c>
      <c r="T22" s="13">
        <f t="shared" si="10"/>
        <v>2.1674281504513995</v>
      </c>
      <c r="U22" s="13">
        <f t="shared" si="25"/>
        <v>2.0900476438920483</v>
      </c>
      <c r="V22" s="13">
        <f t="shared" si="11"/>
        <v>2.0873442794678776</v>
      </c>
      <c r="W22" s="13">
        <f t="shared" si="12"/>
        <v>1.9885384769562753</v>
      </c>
      <c r="X22" s="13">
        <f t="shared" si="13"/>
        <v>12.510750474127526</v>
      </c>
      <c r="Z22" s="11">
        <f t="shared" si="26"/>
        <v>2.0000000000000004</v>
      </c>
      <c r="AA22" s="11">
        <f t="shared" si="14"/>
        <v>2.7706486311030352</v>
      </c>
      <c r="AB22" s="12">
        <f t="shared" si="1"/>
        <v>2.0061782336950214</v>
      </c>
      <c r="AC22" s="13">
        <f t="shared" si="2"/>
        <v>2.7706486311030352</v>
      </c>
      <c r="AD22" s="13">
        <f t="shared" si="15"/>
        <v>1.9359069290807516</v>
      </c>
      <c r="AF22" s="6">
        <f t="shared" si="27"/>
        <v>20</v>
      </c>
      <c r="AG22" s="11">
        <v>2.0000000000000004</v>
      </c>
      <c r="AH22" s="11">
        <v>2.66840427563857</v>
      </c>
      <c r="AI22" s="11">
        <v>2.7687131873233213</v>
      </c>
      <c r="AJ22" s="11">
        <v>2.8777513542245474</v>
      </c>
      <c r="AK22" s="11">
        <v>2.8828817134316136</v>
      </c>
      <c r="AL22" s="11">
        <v>2.7706486311030352</v>
      </c>
    </row>
    <row r="23" spans="4:38" x14ac:dyDescent="0.25">
      <c r="D23" s="11">
        <f t="shared" si="3"/>
        <v>2.1000000000000005</v>
      </c>
      <c r="E23" s="11">
        <f t="shared" si="4"/>
        <v>2.8690220990080721</v>
      </c>
      <c r="F23" s="12"/>
      <c r="G23" s="11">
        <f t="shared" si="16"/>
        <v>2.1000000000000005</v>
      </c>
      <c r="H23" s="11">
        <f t="shared" si="5"/>
        <v>2.9612903589443098</v>
      </c>
      <c r="I23" s="13">
        <f t="shared" si="6"/>
        <v>1.845365198724753</v>
      </c>
      <c r="J23" s="13">
        <f t="shared" si="17"/>
        <v>1.9257717162098871</v>
      </c>
      <c r="L23" s="11">
        <f t="shared" si="18"/>
        <v>2.1000000000000005</v>
      </c>
      <c r="M23" s="11">
        <f t="shared" si="19"/>
        <v>3.0859026772539089</v>
      </c>
      <c r="N23" s="15">
        <f t="shared" si="20"/>
        <v>1.9848635565493722</v>
      </c>
      <c r="O23" s="12">
        <f t="shared" si="21"/>
        <v>1.8028971154968496</v>
      </c>
      <c r="P23" s="12">
        <f t="shared" si="22"/>
        <v>1.8635525958476906</v>
      </c>
      <c r="R23" s="11">
        <f t="shared" si="23"/>
        <v>2.1000000000000005</v>
      </c>
      <c r="S23" s="11">
        <f t="shared" si="24"/>
        <v>3.0913942213337391</v>
      </c>
      <c r="T23" s="13">
        <f t="shared" si="10"/>
        <v>1.9883957371957621</v>
      </c>
      <c r="U23" s="13">
        <f t="shared" si="25"/>
        <v>1.8703389195040871</v>
      </c>
      <c r="V23" s="13">
        <f t="shared" si="11"/>
        <v>1.8668788892379147</v>
      </c>
      <c r="W23" s="13">
        <f t="shared" si="12"/>
        <v>1.7324236555917973</v>
      </c>
      <c r="X23" s="13">
        <f t="shared" si="13"/>
        <v>11.195255010271563</v>
      </c>
      <c r="Z23" s="11">
        <f t="shared" si="26"/>
        <v>2.1000000000000005</v>
      </c>
      <c r="AA23" s="11">
        <f t="shared" si="14"/>
        <v>2.9642393240111105</v>
      </c>
      <c r="AB23" s="12">
        <f t="shared" si="1"/>
        <v>1.845365198724753</v>
      </c>
      <c r="AC23" s="13">
        <f t="shared" si="2"/>
        <v>2.9642393240111105</v>
      </c>
      <c r="AD23" s="13">
        <f t="shared" si="15"/>
        <v>1.7375290945150592</v>
      </c>
      <c r="AF23" s="6">
        <f t="shared" si="27"/>
        <v>21</v>
      </c>
      <c r="AG23" s="11">
        <v>2.1000000000000005</v>
      </c>
      <c r="AH23" s="11">
        <v>2.8690220990080721</v>
      </c>
      <c r="AI23" s="11">
        <v>2.9612903589443098</v>
      </c>
      <c r="AJ23" s="11">
        <v>3.0859026772539089</v>
      </c>
      <c r="AK23" s="11">
        <v>3.0913942213337391</v>
      </c>
      <c r="AL23" s="11">
        <v>2.9642393240111105</v>
      </c>
    </row>
    <row r="24" spans="4:38" x14ac:dyDescent="0.25">
      <c r="D24" s="11">
        <f t="shared" si="3"/>
        <v>2.2000000000000006</v>
      </c>
      <c r="E24" s="11">
        <f t="shared" si="4"/>
        <v>3.0535586188805475</v>
      </c>
      <c r="F24" s="12"/>
      <c r="G24" s="11">
        <f t="shared" si="16"/>
        <v>2.2000000000000006</v>
      </c>
      <c r="H24" s="11">
        <f t="shared" si="5"/>
        <v>3.1342469147675178</v>
      </c>
      <c r="I24" s="13">
        <f t="shared" si="6"/>
        <v>1.6137659177394077</v>
      </c>
      <c r="J24" s="13">
        <f t="shared" si="17"/>
        <v>1.7295655582320804</v>
      </c>
      <c r="L24" s="11">
        <f t="shared" si="18"/>
        <v>2.2000000000000006</v>
      </c>
      <c r="M24" s="11">
        <f t="shared" si="19"/>
        <v>3.2722579368386779</v>
      </c>
      <c r="N24" s="15">
        <f t="shared" si="20"/>
        <v>1.7293456558755862</v>
      </c>
      <c r="O24" s="12">
        <f t="shared" si="21"/>
        <v>1.5059540155659774</v>
      </c>
      <c r="P24" s="12">
        <f t="shared" si="22"/>
        <v>1.5804178956691803</v>
      </c>
      <c r="R24" s="11">
        <f t="shared" si="23"/>
        <v>2.2000000000000006</v>
      </c>
      <c r="S24" s="11">
        <f t="shared" si="24"/>
        <v>3.277981804838265</v>
      </c>
      <c r="T24" s="13">
        <f t="shared" si="10"/>
        <v>1.7323706454854988</v>
      </c>
      <c r="U24" s="13">
        <f t="shared" si="25"/>
        <v>1.5848743948210555</v>
      </c>
      <c r="V24" s="13">
        <f t="shared" si="11"/>
        <v>1.5814005345168805</v>
      </c>
      <c r="W24" s="13">
        <f t="shared" si="12"/>
        <v>1.4248531050212829</v>
      </c>
      <c r="X24" s="13">
        <f t="shared" si="13"/>
        <v>9.4897736091826541</v>
      </c>
      <c r="Z24" s="11">
        <f t="shared" si="26"/>
        <v>2.2000000000000006</v>
      </c>
      <c r="AA24" s="11">
        <f t="shared" si="14"/>
        <v>3.1379922334626165</v>
      </c>
      <c r="AB24" s="12">
        <f t="shared" si="1"/>
        <v>1.6137659177394077</v>
      </c>
      <c r="AC24" s="13">
        <f t="shared" si="2"/>
        <v>3.1379922334626165</v>
      </c>
      <c r="AD24" s="13">
        <f t="shared" si="15"/>
        <v>1.4781320346149296</v>
      </c>
      <c r="AF24" s="6">
        <f t="shared" si="27"/>
        <v>22</v>
      </c>
      <c r="AG24" s="11">
        <v>2.2000000000000006</v>
      </c>
      <c r="AH24" s="11">
        <v>3.0535586188805475</v>
      </c>
      <c r="AI24" s="11">
        <v>3.1342469147675178</v>
      </c>
      <c r="AJ24" s="11">
        <v>3.2722579368386779</v>
      </c>
      <c r="AK24" s="11">
        <v>3.277981804838265</v>
      </c>
      <c r="AL24" s="11">
        <v>3.1379922334626165</v>
      </c>
    </row>
    <row r="25" spans="4:38" x14ac:dyDescent="0.25">
      <c r="D25" s="11">
        <f t="shared" si="3"/>
        <v>2.3000000000000007</v>
      </c>
      <c r="E25" s="11">
        <f t="shared" si="4"/>
        <v>3.2149352106544882</v>
      </c>
      <c r="F25" s="12"/>
      <c r="G25" s="11">
        <f t="shared" si="16"/>
        <v>2.3000000000000007</v>
      </c>
      <c r="H25" s="11">
        <f t="shared" si="5"/>
        <v>3.2815919039596411</v>
      </c>
      <c r="I25" s="13">
        <f t="shared" si="6"/>
        <v>1.3331338661030554</v>
      </c>
      <c r="J25" s="13">
        <f t="shared" si="17"/>
        <v>1.4734498919212315</v>
      </c>
      <c r="L25" s="11">
        <f t="shared" si="18"/>
        <v>2.3000000000000007</v>
      </c>
      <c r="M25" s="11">
        <f t="shared" si="19"/>
        <v>3.4302997264055959</v>
      </c>
      <c r="N25" s="15">
        <f t="shared" si="20"/>
        <v>1.4224388476010301</v>
      </c>
      <c r="O25" s="12">
        <f t="shared" si="21"/>
        <v>1.180646540689795</v>
      </c>
      <c r="P25" s="12">
        <f t="shared" si="22"/>
        <v>1.2612439763268732</v>
      </c>
      <c r="R25" s="11">
        <f t="shared" si="23"/>
        <v>2.3000000000000007</v>
      </c>
      <c r="S25" s="11">
        <f t="shared" si="24"/>
        <v>3.4361446983246426</v>
      </c>
      <c r="T25" s="13">
        <f t="shared" si="10"/>
        <v>1.4248625760748976</v>
      </c>
      <c r="U25" s="13">
        <f t="shared" si="25"/>
        <v>1.2631639042383143</v>
      </c>
      <c r="V25" s="13">
        <f t="shared" si="11"/>
        <v>1.2602521657067574</v>
      </c>
      <c r="W25" s="13">
        <f t="shared" si="12"/>
        <v>1.0977910185284361</v>
      </c>
      <c r="X25" s="13">
        <f t="shared" si="13"/>
        <v>7.5694857344934778</v>
      </c>
      <c r="Z25" s="11">
        <f t="shared" si="26"/>
        <v>2.3000000000000007</v>
      </c>
      <c r="AA25" s="11">
        <f t="shared" si="14"/>
        <v>3.2858054369241092</v>
      </c>
      <c r="AB25" s="12">
        <f t="shared" si="1"/>
        <v>1.3331338661030554</v>
      </c>
      <c r="AC25" s="13">
        <f t="shared" si="2"/>
        <v>3.2858054369241092</v>
      </c>
      <c r="AD25" s="13">
        <f t="shared" si="15"/>
        <v>1.1833623850119521</v>
      </c>
      <c r="AF25" s="6">
        <f t="shared" si="27"/>
        <v>23</v>
      </c>
      <c r="AG25" s="11">
        <v>2.3000000000000007</v>
      </c>
      <c r="AH25" s="11">
        <v>3.2149352106544882</v>
      </c>
      <c r="AI25" s="11">
        <v>3.2815919039596411</v>
      </c>
      <c r="AJ25" s="11">
        <v>3.4302997264055959</v>
      </c>
      <c r="AK25" s="11">
        <v>3.4361446983246426</v>
      </c>
      <c r="AL25" s="11">
        <v>3.2858054369241092</v>
      </c>
    </row>
    <row r="26" spans="4:38" x14ac:dyDescent="0.25">
      <c r="D26" s="11">
        <f t="shared" si="3"/>
        <v>2.4000000000000008</v>
      </c>
      <c r="E26" s="11">
        <f t="shared" si="4"/>
        <v>3.3482485972647935</v>
      </c>
      <c r="F26" s="12"/>
      <c r="G26" s="11">
        <f t="shared" si="16"/>
        <v>2.4000000000000008</v>
      </c>
      <c r="H26" s="11">
        <f t="shared" si="5"/>
        <v>3.3998418301213706</v>
      </c>
      <c r="I26" s="13">
        <f t="shared" si="6"/>
        <v>1.0318646571315344</v>
      </c>
      <c r="J26" s="13">
        <f t="shared" si="17"/>
        <v>1.1824992616172949</v>
      </c>
      <c r="L26" s="11">
        <f t="shared" si="18"/>
        <v>2.4000000000000008</v>
      </c>
      <c r="M26" s="11">
        <f t="shared" si="19"/>
        <v>3.556424124038283</v>
      </c>
      <c r="N26" s="15">
        <f t="shared" si="20"/>
        <v>1.0960202782920367</v>
      </c>
      <c r="O26" s="12">
        <f t="shared" si="21"/>
        <v>0.86012116322220467</v>
      </c>
      <c r="P26" s="12">
        <f t="shared" si="22"/>
        <v>0.93875420157881528</v>
      </c>
      <c r="R26" s="11">
        <f t="shared" si="23"/>
        <v>2.4000000000000008</v>
      </c>
      <c r="S26" s="11">
        <f t="shared" si="24"/>
        <v>3.562302793899534</v>
      </c>
      <c r="T26" s="13">
        <f t="shared" si="10"/>
        <v>1.0978319692356913</v>
      </c>
      <c r="U26" s="13">
        <f t="shared" si="25"/>
        <v>0.93832499665877356</v>
      </c>
      <c r="V26" s="13">
        <f t="shared" si="11"/>
        <v>0.93625613660764728</v>
      </c>
      <c r="W26" s="13">
        <f t="shared" si="12"/>
        <v>0.78366329422696157</v>
      </c>
      <c r="X26" s="13">
        <f t="shared" si="13"/>
        <v>5.6306575299954948</v>
      </c>
      <c r="Z26" s="11">
        <f t="shared" si="26"/>
        <v>2.4000000000000008</v>
      </c>
      <c r="AA26" s="11">
        <f t="shared" si="14"/>
        <v>3.4041416754253042</v>
      </c>
      <c r="AB26" s="12">
        <f t="shared" si="1"/>
        <v>1.0318646571315344</v>
      </c>
      <c r="AC26" s="13">
        <f t="shared" si="2"/>
        <v>3.4041416754253042</v>
      </c>
      <c r="AD26" s="13">
        <f t="shared" si="15"/>
        <v>0.88305766285738929</v>
      </c>
      <c r="AF26" s="6">
        <f t="shared" si="27"/>
        <v>24</v>
      </c>
      <c r="AG26" s="11">
        <v>2.4000000000000008</v>
      </c>
      <c r="AH26" s="11">
        <v>3.3482485972647935</v>
      </c>
      <c r="AI26" s="11">
        <v>3.3998418301213706</v>
      </c>
      <c r="AJ26" s="11">
        <v>3.556424124038283</v>
      </c>
      <c r="AK26" s="11">
        <v>3.562302793899534</v>
      </c>
      <c r="AL26" s="11">
        <v>3.4041416754253042</v>
      </c>
    </row>
    <row r="27" spans="4:38" x14ac:dyDescent="0.25">
      <c r="D27" s="11">
        <f t="shared" si="3"/>
        <v>2.5000000000000009</v>
      </c>
      <c r="E27" s="11">
        <f t="shared" si="4"/>
        <v>3.4514350629779469</v>
      </c>
      <c r="F27" s="12"/>
      <c r="G27" s="11">
        <f t="shared" si="16"/>
        <v>2.5000000000000009</v>
      </c>
      <c r="H27" s="11">
        <f t="shared" si="5"/>
        <v>3.4884265282056361</v>
      </c>
      <c r="I27" s="13">
        <f t="shared" si="6"/>
        <v>0.73982930455377849</v>
      </c>
      <c r="J27" s="13">
        <f t="shared" si="17"/>
        <v>0.88584698084265645</v>
      </c>
      <c r="L27" s="11">
        <f t="shared" si="18"/>
        <v>2.5000000000000009</v>
      </c>
      <c r="M27" s="11">
        <f t="shared" si="19"/>
        <v>3.6502995441961645</v>
      </c>
      <c r="N27" s="15">
        <f t="shared" si="20"/>
        <v>0.78245672420836687</v>
      </c>
      <c r="O27" s="12">
        <f t="shared" si="21"/>
        <v>0.57358268508965848</v>
      </c>
      <c r="P27" s="12">
        <f t="shared" si="22"/>
        <v>0.64320736479589458</v>
      </c>
      <c r="R27" s="11">
        <f t="shared" si="23"/>
        <v>2.5000000000000009</v>
      </c>
      <c r="S27" s="11">
        <f t="shared" si="24"/>
        <v>3.6561470860661256</v>
      </c>
      <c r="T27" s="13">
        <f t="shared" si="10"/>
        <v>0.78371016886430367</v>
      </c>
      <c r="U27" s="13">
        <f t="shared" si="25"/>
        <v>0.64094007469942582</v>
      </c>
      <c r="V27" s="13">
        <f t="shared" si="11"/>
        <v>0.63970193073702797</v>
      </c>
      <c r="W27" s="13">
        <f t="shared" si="12"/>
        <v>0.50961958227544402</v>
      </c>
      <c r="X27" s="13">
        <f t="shared" si="13"/>
        <v>3.8546137620126553</v>
      </c>
      <c r="Z27" s="11">
        <f t="shared" si="26"/>
        <v>2.5000000000000009</v>
      </c>
      <c r="AA27" s="11">
        <f t="shared" si="14"/>
        <v>3.4924474417110432</v>
      </c>
      <c r="AB27" s="12">
        <f t="shared" si="1"/>
        <v>0.73982930455377849</v>
      </c>
      <c r="AC27" s="13">
        <f t="shared" si="2"/>
        <v>3.4924474417110432</v>
      </c>
      <c r="AD27" s="13">
        <f t="shared" si="15"/>
        <v>0.60575048846755075</v>
      </c>
      <c r="AF27" s="6">
        <f t="shared" si="27"/>
        <v>25</v>
      </c>
      <c r="AG27" s="11">
        <v>2.5000000000000009</v>
      </c>
      <c r="AH27" s="11">
        <v>3.4514350629779469</v>
      </c>
      <c r="AI27" s="11">
        <v>3.4884265282056361</v>
      </c>
      <c r="AJ27" s="11">
        <v>3.6502995441961645</v>
      </c>
      <c r="AK27" s="11">
        <v>3.6561470860661256</v>
      </c>
      <c r="AL27" s="11">
        <v>3.4924474417110432</v>
      </c>
    </row>
    <row r="28" spans="4:38" x14ac:dyDescent="0.25">
      <c r="D28" s="11">
        <f t="shared" si="3"/>
        <v>2.600000000000001</v>
      </c>
      <c r="E28" s="11">
        <f t="shared" si="4"/>
        <v>3.525417993433325</v>
      </c>
      <c r="F28" s="12"/>
      <c r="G28" s="11">
        <f t="shared" si="16"/>
        <v>2.600000000000001</v>
      </c>
      <c r="H28" s="11">
        <f t="shared" si="5"/>
        <v>3.5495653779154512</v>
      </c>
      <c r="I28" s="13">
        <f t="shared" si="6"/>
        <v>0.48294768964252738</v>
      </c>
      <c r="J28" s="13">
        <f t="shared" si="17"/>
        <v>0.61138849709815291</v>
      </c>
      <c r="L28" s="11">
        <f t="shared" si="18"/>
        <v>2.600000000000001</v>
      </c>
      <c r="M28" s="11">
        <f t="shared" si="19"/>
        <v>3.7146202806757538</v>
      </c>
      <c r="N28" s="15">
        <f t="shared" si="20"/>
        <v>0.50886654739755488</v>
      </c>
      <c r="O28" s="12">
        <f t="shared" si="21"/>
        <v>0.34162108554367199</v>
      </c>
      <c r="P28" s="12">
        <f t="shared" si="22"/>
        <v>0.3973695728282996</v>
      </c>
      <c r="R28" s="11">
        <f>R27+$B$1</f>
        <v>2.600000000000001</v>
      </c>
      <c r="S28" s="11">
        <f t="shared" si="24"/>
        <v>3.7203906487663367</v>
      </c>
      <c r="T28" s="13">
        <f t="shared" si="10"/>
        <v>0.50965703123320927</v>
      </c>
      <c r="U28" s="13">
        <f t="shared" si="25"/>
        <v>0.39397022881726013</v>
      </c>
      <c r="V28" s="13">
        <f t="shared" si="11"/>
        <v>0.39336186395903733</v>
      </c>
      <c r="W28" s="13">
        <f t="shared" si="12"/>
        <v>0.293493516146489</v>
      </c>
      <c r="X28" s="13">
        <f t="shared" si="13"/>
        <v>2.377814732932293</v>
      </c>
      <c r="Z28" s="11">
        <f t="shared" si="26"/>
        <v>2.600000000000001</v>
      </c>
      <c r="AA28" s="11">
        <f t="shared" si="14"/>
        <v>3.5530224905577983</v>
      </c>
      <c r="AB28" s="12">
        <f t="shared" si="1"/>
        <v>0.48294768964252738</v>
      </c>
      <c r="AC28" s="13">
        <f t="shared" si="2"/>
        <v>3.5530224905577983</v>
      </c>
      <c r="AD28" s="13">
        <f t="shared" si="15"/>
        <v>0.37368722768544071</v>
      </c>
      <c r="AF28" s="6">
        <f t="shared" si="27"/>
        <v>26</v>
      </c>
      <c r="AG28" s="11">
        <v>2.600000000000001</v>
      </c>
      <c r="AH28" s="11">
        <v>3.525417993433325</v>
      </c>
      <c r="AI28" s="11">
        <v>3.5495653779154512</v>
      </c>
      <c r="AJ28" s="11">
        <v>3.7146202806757538</v>
      </c>
      <c r="AK28" s="11">
        <v>3.7203906487663367</v>
      </c>
      <c r="AL28" s="11">
        <v>3.5530224905577983</v>
      </c>
    </row>
    <row r="29" spans="4:38" x14ac:dyDescent="0.25">
      <c r="D29" s="11">
        <f t="shared" si="3"/>
        <v>2.7000000000000011</v>
      </c>
      <c r="E29" s="11">
        <f t="shared" si="4"/>
        <v>3.5737127623975775</v>
      </c>
      <c r="F29" s="12"/>
      <c r="G29" s="11">
        <f t="shared" si="16"/>
        <v>2.7000000000000011</v>
      </c>
      <c r="H29" s="11">
        <f t="shared" si="5"/>
        <v>3.5876614024227562</v>
      </c>
      <c r="I29" s="13">
        <f t="shared" si="6"/>
        <v>0.27897280050357343</v>
      </c>
      <c r="J29" s="13">
        <f t="shared" si="17"/>
        <v>0.38096024507305037</v>
      </c>
      <c r="L29" s="11">
        <f t="shared" si="18"/>
        <v>2.7000000000000011</v>
      </c>
      <c r="M29" s="11">
        <f t="shared" si="19"/>
        <v>3.7543572379585837</v>
      </c>
      <c r="N29" s="15">
        <f t="shared" si="20"/>
        <v>0.29307435219317918</v>
      </c>
      <c r="O29" s="12">
        <f t="shared" si="21"/>
        <v>0.17390329070045316</v>
      </c>
      <c r="P29" s="12">
        <f t="shared" si="22"/>
        <v>0.21362697786469514</v>
      </c>
      <c r="R29" s="11">
        <f t="shared" si="23"/>
        <v>2.7000000000000011</v>
      </c>
      <c r="S29" s="11">
        <f t="shared" si="24"/>
        <v>3.7600208943152085</v>
      </c>
      <c r="T29" s="13">
        <f t="shared" si="10"/>
        <v>0.2935164711266095</v>
      </c>
      <c r="U29" s="13">
        <f t="shared" si="25"/>
        <v>0.20985309945842243</v>
      </c>
      <c r="V29" s="13">
        <f t="shared" si="11"/>
        <v>0.20962053749162138</v>
      </c>
      <c r="W29" s="13">
        <f t="shared" si="12"/>
        <v>0.14213238792827132</v>
      </c>
      <c r="X29" s="13">
        <f t="shared" si="13"/>
        <v>1.2745961329549682</v>
      </c>
      <c r="Z29" s="11">
        <f t="shared" si="26"/>
        <v>2.7000000000000011</v>
      </c>
      <c r="AA29" s="11">
        <f t="shared" si="14"/>
        <v>3.5903912133263423</v>
      </c>
      <c r="AB29" s="12">
        <f t="shared" si="1"/>
        <v>0.27897280050357343</v>
      </c>
      <c r="AC29" s="13">
        <f t="shared" si="2"/>
        <v>3.5903912133263423</v>
      </c>
      <c r="AD29" s="13">
        <f t="shared" si="15"/>
        <v>0.1996066917952746</v>
      </c>
      <c r="AF29" s="6">
        <f t="shared" si="27"/>
        <v>27</v>
      </c>
      <c r="AG29" s="11">
        <v>2.7000000000000011</v>
      </c>
      <c r="AH29" s="11">
        <v>3.5737127623975775</v>
      </c>
      <c r="AI29" s="11">
        <v>3.5876614024227562</v>
      </c>
      <c r="AJ29" s="11">
        <v>3.7543572379585837</v>
      </c>
      <c r="AK29" s="11">
        <v>3.7600208943152085</v>
      </c>
      <c r="AL29" s="11">
        <v>3.5903912133263423</v>
      </c>
    </row>
    <row r="30" spans="4:38" x14ac:dyDescent="0.25">
      <c r="D30" s="11">
        <f t="shared" si="3"/>
        <v>2.8000000000000012</v>
      </c>
      <c r="E30" s="11">
        <f t="shared" si="4"/>
        <v>3.6016100424479349</v>
      </c>
      <c r="F30" s="12"/>
      <c r="G30" s="11">
        <f t="shared" si="16"/>
        <v>2.8000000000000012</v>
      </c>
      <c r="H30" s="11">
        <f t="shared" si="5"/>
        <v>3.6083795180413336</v>
      </c>
      <c r="I30" s="13">
        <f t="shared" si="6"/>
        <v>0.13538951186797379</v>
      </c>
      <c r="J30" s="13">
        <f t="shared" si="17"/>
        <v>0.2071811561857736</v>
      </c>
      <c r="L30" s="11">
        <f t="shared" si="18"/>
        <v>2.8000000000000012</v>
      </c>
      <c r="M30" s="11">
        <f t="shared" si="19"/>
        <v>3.775719935745053</v>
      </c>
      <c r="N30" s="15">
        <f t="shared" si="20"/>
        <v>0.14193454400278538</v>
      </c>
      <c r="O30" s="12">
        <f t="shared" si="21"/>
        <v>6.9230469029349206E-2</v>
      </c>
      <c r="P30" s="12">
        <f t="shared" si="22"/>
        <v>9.3465160687161264E-2</v>
      </c>
      <c r="R30" s="11">
        <f t="shared" si="23"/>
        <v>2.8000000000000012</v>
      </c>
      <c r="S30" s="11">
        <f t="shared" si="24"/>
        <v>3.7812641631977915</v>
      </c>
      <c r="T30" s="13">
        <f t="shared" si="10"/>
        <v>0.14214295919478687</v>
      </c>
      <c r="U30" s="13">
        <f t="shared" si="25"/>
        <v>9.0004959203841065E-2</v>
      </c>
      <c r="V30" s="13">
        <f t="shared" si="11"/>
        <v>8.9943023900029451E-2</v>
      </c>
      <c r="W30" s="13">
        <f t="shared" si="12"/>
        <v>5.1906412393818616E-2</v>
      </c>
      <c r="X30" s="13">
        <f t="shared" si="13"/>
        <v>0.55394533779634658</v>
      </c>
      <c r="Z30" s="11">
        <f t="shared" si="26"/>
        <v>2.8000000000000012</v>
      </c>
      <c r="AA30" s="11">
        <f t="shared" si="14"/>
        <v>3.6103518825058698</v>
      </c>
      <c r="AB30" s="12">
        <f t="shared" si="1"/>
        <v>0.13538951186797379</v>
      </c>
      <c r="AC30" s="13">
        <f t="shared" si="2"/>
        <v>3.6103518825058698</v>
      </c>
      <c r="AD30" s="13">
        <f t="shared" si="15"/>
        <v>8.577553444653338E-2</v>
      </c>
      <c r="AF30" s="6">
        <f t="shared" si="27"/>
        <v>28</v>
      </c>
      <c r="AG30" s="11">
        <v>2.8000000000000012</v>
      </c>
      <c r="AH30" s="11">
        <v>3.6016100424479349</v>
      </c>
      <c r="AI30" s="11">
        <v>3.6083795180413336</v>
      </c>
      <c r="AJ30" s="11">
        <v>3.775719935745053</v>
      </c>
      <c r="AK30" s="11">
        <v>3.7812641631977915</v>
      </c>
      <c r="AL30" s="11">
        <v>3.6103518825058698</v>
      </c>
    </row>
    <row r="31" spans="4:38" x14ac:dyDescent="0.25">
      <c r="D31" s="11">
        <f t="shared" si="3"/>
        <v>2.9000000000000012</v>
      </c>
      <c r="E31" s="11">
        <f t="shared" si="4"/>
        <v>3.6151489936347323</v>
      </c>
      <c r="F31" s="12"/>
      <c r="G31" s="11">
        <f t="shared" si="16"/>
        <v>2.9000000000000012</v>
      </c>
      <c r="H31" s="11">
        <f t="shared" si="5"/>
        <v>3.6176244107630415</v>
      </c>
      <c r="I31" s="13">
        <f t="shared" si="6"/>
        <v>4.9508342566184881E-2</v>
      </c>
      <c r="J31" s="13">
        <f t="shared" si="17"/>
        <v>9.2448927217079341E-2</v>
      </c>
      <c r="L31" s="11">
        <f t="shared" si="18"/>
        <v>2.9000000000000012</v>
      </c>
      <c r="M31" s="11">
        <f t="shared" si="19"/>
        <v>3.7850664518137691</v>
      </c>
      <c r="N31" s="15">
        <f t="shared" si="20"/>
        <v>5.1835309377875047E-2</v>
      </c>
      <c r="O31" s="12">
        <f t="shared" si="21"/>
        <v>1.7276461047934715E-2</v>
      </c>
      <c r="P31" s="12">
        <f t="shared" si="22"/>
        <v>2.8796077157914823E-2</v>
      </c>
      <c r="R31" s="11">
        <f t="shared" si="23"/>
        <v>2.9000000000000012</v>
      </c>
      <c r="S31" s="11">
        <f t="shared" si="24"/>
        <v>3.7904965854943971</v>
      </c>
      <c r="T31" s="13">
        <f t="shared" si="10"/>
        <v>5.1909673371977105E-2</v>
      </c>
      <c r="U31" s="13">
        <f t="shared" si="25"/>
        <v>2.6190825099939148E-2</v>
      </c>
      <c r="V31" s="13">
        <f t="shared" si="11"/>
        <v>2.6181945828824941E-2</v>
      </c>
      <c r="W31" s="13">
        <f t="shared" si="12"/>
        <v>1.0660111873988321E-2</v>
      </c>
      <c r="X31" s="13">
        <f t="shared" si="13"/>
        <v>0.16731532710349362</v>
      </c>
      <c r="Z31" s="11">
        <f t="shared" si="26"/>
        <v>2.9000000000000012</v>
      </c>
      <c r="AA31" s="11">
        <f t="shared" si="14"/>
        <v>3.6189294359505233</v>
      </c>
      <c r="AB31" s="12">
        <f t="shared" si="1"/>
        <v>4.9508342566184881E-2</v>
      </c>
      <c r="AC31" s="13">
        <f t="shared" si="2"/>
        <v>3.6189294359505233</v>
      </c>
      <c r="AD31" s="13">
        <f t="shared" si="15"/>
        <v>2.4988253956861335E-2</v>
      </c>
      <c r="AF31" s="6">
        <f t="shared" si="27"/>
        <v>29</v>
      </c>
      <c r="AG31" s="11">
        <v>2.9000000000000012</v>
      </c>
      <c r="AH31" s="11">
        <v>3.6151489936347323</v>
      </c>
      <c r="AI31" s="11">
        <v>3.6176244107630415</v>
      </c>
      <c r="AJ31" s="11">
        <v>3.7850664518137691</v>
      </c>
      <c r="AK31" s="11">
        <v>3.7904965854943971</v>
      </c>
      <c r="AL31" s="11">
        <v>3.6189294359505233</v>
      </c>
    </row>
    <row r="32" spans="4:38" x14ac:dyDescent="0.25">
      <c r="D32" s="11">
        <f t="shared" si="3"/>
        <v>3.0000000000000013</v>
      </c>
      <c r="E32" s="11">
        <f t="shared" si="4"/>
        <v>3.6200998278913508</v>
      </c>
      <c r="F32" s="12"/>
      <c r="G32" s="11">
        <f t="shared" si="16"/>
        <v>3.0000000000000013</v>
      </c>
      <c r="H32" s="11">
        <f t="shared" si="5"/>
        <v>3.6206085215560275</v>
      </c>
      <c r="I32" s="13">
        <f t="shared" si="6"/>
        <v>1.0173873293531453E-2</v>
      </c>
      <c r="J32" s="13">
        <f t="shared" si="17"/>
        <v>2.9841107929858168E-2</v>
      </c>
      <c r="L32" s="11">
        <f t="shared" si="18"/>
        <v>3.0000000000000013</v>
      </c>
      <c r="M32" s="11">
        <f t="shared" si="19"/>
        <v>3.7879460595295606</v>
      </c>
      <c r="N32" s="15">
        <f t="shared" si="20"/>
        <v>1.0645585780664315E-2</v>
      </c>
      <c r="O32" s="12">
        <f t="shared" si="21"/>
        <v>1.116377770235318E-3</v>
      </c>
      <c r="P32" s="12">
        <f t="shared" si="22"/>
        <v>4.2927804403783167E-3</v>
      </c>
      <c r="R32" s="11">
        <f t="shared" si="23"/>
        <v>3.0000000000000013</v>
      </c>
      <c r="S32" s="11">
        <f t="shared" si="24"/>
        <v>3.7932851742794553</v>
      </c>
      <c r="T32" s="13">
        <f t="shared" si="10"/>
        <v>1.0660590747252957E-2</v>
      </c>
      <c r="U32" s="13">
        <f t="shared" si="25"/>
        <v>2.902927810061066E-3</v>
      </c>
      <c r="V32" s="13">
        <f t="shared" si="11"/>
        <v>2.9026310122933345E-3</v>
      </c>
      <c r="W32" s="13">
        <f t="shared" si="12"/>
        <v>2.7272373527034737E-4</v>
      </c>
      <c r="X32" s="13">
        <f t="shared" si="13"/>
        <v>2.2544432127232103E-2</v>
      </c>
      <c r="Z32" s="11">
        <f t="shared" si="26"/>
        <v>3.0000000000000013</v>
      </c>
      <c r="AA32" s="11">
        <f t="shared" si="14"/>
        <v>3.6214282613462094</v>
      </c>
      <c r="AB32" s="12">
        <f t="shared" si="1"/>
        <v>1.0173873293531453E-2</v>
      </c>
      <c r="AC32" s="13">
        <f t="shared" si="2"/>
        <v>3.6214282613462094</v>
      </c>
      <c r="AD32" s="13">
        <f t="shared" si="15"/>
        <v>2.7710196554559543E-3</v>
      </c>
      <c r="AF32" s="6">
        <f t="shared" si="27"/>
        <v>30</v>
      </c>
      <c r="AG32" s="11">
        <v>3.0000000000000013</v>
      </c>
      <c r="AH32" s="11">
        <v>3.6200998278913508</v>
      </c>
      <c r="AI32" s="11">
        <v>3.6206085215560275</v>
      </c>
      <c r="AJ32" s="11">
        <v>3.7879460595295606</v>
      </c>
      <c r="AK32" s="11">
        <v>3.7932851742794553</v>
      </c>
      <c r="AL32" s="11">
        <v>3.6214282613462094</v>
      </c>
    </row>
  </sheetData>
  <pageMargins left="0.7" right="0.7" top="0.75" bottom="0.75" header="0.3" footer="0.3"/>
  <pageSetup orientation="portrait" r:id="rId1"/>
  <headerFooter>
    <oddHeader>&amp;LRafae Villasmil
Assigment 8&amp;CBINF690 Fall 2020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Euler &amp; Ralston 2nd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Villasmil, Rafael (NIH/NEI) [E]</dc:creator>
  <cp:lastModifiedBy>Villasmil, Rafael (NIH/NEI) [E]</cp:lastModifiedBy>
  <dcterms:created xsi:type="dcterms:W3CDTF">2020-10-31T17:32:11Z</dcterms:created>
  <dcterms:modified xsi:type="dcterms:W3CDTF">2022-01-20T21:43:04Z</dcterms:modified>
</cp:coreProperties>
</file>