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llasmilr\Documents\GitHub\Assignments BINF690\BING690 HW &amp; TESTS\"/>
    </mc:Choice>
  </mc:AlternateContent>
  <xr:revisionPtr revIDLastSave="0" documentId="13_ncr:1_{A13CA6B9-9440-42A7-B52A-AADF0C9510F7}" xr6:coauthVersionLast="46" xr6:coauthVersionMax="46" xr10:uidLastSave="{00000000-0000-0000-0000-000000000000}"/>
  <bookViews>
    <workbookView xWindow="46680" yWindow="-120" windowWidth="29040" windowHeight="17640" xr2:uid="{4F9ADFAA-A9EB-455D-AB5F-55483A1F78A2}"/>
  </bookViews>
  <sheets>
    <sheet name="Eigenvalue Root calculation" sheetId="1" r:id="rId1"/>
    <sheet name="power method calculati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9" i="2" l="1"/>
  <c r="H29" i="2"/>
  <c r="G6" i="2"/>
  <c r="G7" i="2" s="1"/>
  <c r="G5" i="2"/>
  <c r="G4" i="2"/>
  <c r="G3" i="2"/>
  <c r="H4" i="2" s="1"/>
  <c r="F4" i="2"/>
  <c r="F5" i="2" s="1"/>
  <c r="F6" i="2" s="1"/>
  <c r="B7" i="2"/>
  <c r="A4" i="2"/>
  <c r="A5" i="2" s="1"/>
  <c r="A6" i="2" s="1"/>
  <c r="A7" i="2" s="1"/>
  <c r="A8" i="2" s="1"/>
  <c r="B6" i="2"/>
  <c r="B5" i="2"/>
  <c r="B4" i="2"/>
  <c r="C4" i="2" s="1"/>
  <c r="A36" i="1"/>
  <c r="B36" i="1"/>
  <c r="C36" i="1"/>
  <c r="D36" i="1" s="1"/>
  <c r="E36" i="1"/>
  <c r="A37" i="1"/>
  <c r="A35" i="1"/>
  <c r="B35" i="1"/>
  <c r="C35" i="1"/>
  <c r="D35" i="1"/>
  <c r="E35" i="1"/>
  <c r="F35" i="1"/>
  <c r="G35" i="1"/>
  <c r="H35" i="1"/>
  <c r="A34" i="1"/>
  <c r="B34" i="1"/>
  <c r="E34" i="1" s="1"/>
  <c r="C34" i="1"/>
  <c r="F34" i="1" s="1"/>
  <c r="S3" i="1"/>
  <c r="S4" i="1" s="1"/>
  <c r="S5" i="1" s="1"/>
  <c r="S6" i="1" s="1"/>
  <c r="S7" i="1" s="1"/>
  <c r="S8" i="1" s="1"/>
  <c r="S9" i="1" s="1"/>
  <c r="S10" i="1" s="1"/>
  <c r="S11" i="1" s="1"/>
  <c r="S12" i="1" s="1"/>
  <c r="S13" i="1" s="1"/>
  <c r="S14" i="1" s="1"/>
  <c r="S15" i="1" s="1"/>
  <c r="S16" i="1" s="1"/>
  <c r="S17" i="1" s="1"/>
  <c r="S18" i="1" s="1"/>
  <c r="S19" i="1" s="1"/>
  <c r="S20" i="1" s="1"/>
  <c r="S21" i="1" s="1"/>
  <c r="S22" i="1" s="1"/>
  <c r="S23" i="1" s="1"/>
  <c r="S24" i="1" s="1"/>
  <c r="S25" i="1" s="1"/>
  <c r="S26" i="1" s="1"/>
  <c r="S27" i="1" s="1"/>
  <c r="S28" i="1" s="1"/>
  <c r="S29" i="1" s="1"/>
  <c r="S30" i="1" s="1"/>
  <c r="S31" i="1" s="1"/>
  <c r="X2" i="1"/>
  <c r="W2" i="1"/>
  <c r="V2" i="1"/>
  <c r="Y2" i="1" s="1"/>
  <c r="J3" i="1"/>
  <c r="J4" i="1" s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O2" i="1"/>
  <c r="N2" i="1"/>
  <c r="M2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D2" i="1"/>
  <c r="G2" i="1" s="1"/>
  <c r="F2" i="1"/>
  <c r="C3" i="1" s="1"/>
  <c r="E2" i="1"/>
  <c r="B3" i="1" s="1"/>
  <c r="H6" i="2" l="1"/>
  <c r="H14" i="2"/>
  <c r="G13" i="2"/>
  <c r="F12" i="2"/>
  <c r="C6" i="2"/>
  <c r="C5" i="2"/>
  <c r="C7" i="2"/>
  <c r="A12" i="2"/>
  <c r="C14" i="2"/>
  <c r="B13" i="2"/>
  <c r="H5" i="2"/>
  <c r="G36" i="1"/>
  <c r="H36" i="1"/>
  <c r="B37" i="1"/>
  <c r="E37" i="1" s="1"/>
  <c r="F36" i="1"/>
  <c r="C37" i="1" s="1"/>
  <c r="D34" i="1"/>
  <c r="U3" i="1"/>
  <c r="T3" i="1"/>
  <c r="W3" i="1" s="1"/>
  <c r="P2" i="1"/>
  <c r="K3" i="1" s="1"/>
  <c r="N3" i="1" s="1"/>
  <c r="E3" i="1"/>
  <c r="F3" i="1"/>
  <c r="G17" i="2" l="1"/>
  <c r="I17" i="2"/>
  <c r="H17" i="2"/>
  <c r="F17" i="2"/>
  <c r="G18" i="2"/>
  <c r="G23" i="2" s="1"/>
  <c r="G28" i="2" s="1"/>
  <c r="H19" i="2"/>
  <c r="D17" i="2"/>
  <c r="B17" i="2"/>
  <c r="A17" i="2"/>
  <c r="C17" i="2"/>
  <c r="D37" i="1"/>
  <c r="F37" i="1"/>
  <c r="H34" i="1"/>
  <c r="G34" i="1"/>
  <c r="X3" i="1"/>
  <c r="V3" i="1"/>
  <c r="L3" i="1"/>
  <c r="D3" i="1"/>
  <c r="I18" i="2" l="1"/>
  <c r="I23" i="2" s="1"/>
  <c r="I19" i="2"/>
  <c r="I22" i="2"/>
  <c r="F18" i="2"/>
  <c r="F23" i="2" s="1"/>
  <c r="F28" i="2" s="1"/>
  <c r="F19" i="2"/>
  <c r="F22" i="2"/>
  <c r="H18" i="2"/>
  <c r="H23" i="2" s="1"/>
  <c r="H28" i="2" s="1"/>
  <c r="H22" i="2"/>
  <c r="G19" i="2"/>
  <c r="G22" i="2"/>
  <c r="G27" i="2" s="1"/>
  <c r="C22" i="2"/>
  <c r="C18" i="2"/>
  <c r="C19" i="2"/>
  <c r="A18" i="2"/>
  <c r="A22" i="2"/>
  <c r="A19" i="2"/>
  <c r="B22" i="2"/>
  <c r="B27" i="2" s="1"/>
  <c r="B19" i="2"/>
  <c r="D22" i="2"/>
  <c r="D27" i="2" s="1"/>
  <c r="D19" i="2"/>
  <c r="D18" i="2"/>
  <c r="B18" i="2"/>
  <c r="B23" i="2" s="1"/>
  <c r="G37" i="1"/>
  <c r="H37" i="1"/>
  <c r="H3" i="1"/>
  <c r="Z3" i="1"/>
  <c r="Y3" i="1"/>
  <c r="T4" i="1" s="1"/>
  <c r="W4" i="1" s="1"/>
  <c r="O3" i="1"/>
  <c r="M3" i="1"/>
  <c r="G3" i="1"/>
  <c r="I27" i="2" l="1"/>
  <c r="H27" i="2"/>
  <c r="F24" i="2"/>
  <c r="F29" i="2" s="1"/>
  <c r="I24" i="2"/>
  <c r="F27" i="2"/>
  <c r="C23" i="2"/>
  <c r="C24" i="2" s="1"/>
  <c r="D23" i="2"/>
  <c r="D24" i="2" s="1"/>
  <c r="B24" i="2"/>
  <c r="A27" i="2"/>
  <c r="A23" i="2"/>
  <c r="A24" i="2" s="1"/>
  <c r="C27" i="2"/>
  <c r="C4" i="1"/>
  <c r="B4" i="1"/>
  <c r="E4" i="1" s="1"/>
  <c r="U4" i="1"/>
  <c r="P3" i="1"/>
  <c r="K4" i="1" s="1"/>
  <c r="N4" i="1" s="1"/>
  <c r="Q3" i="1"/>
  <c r="L4" i="1"/>
  <c r="D4" i="1" l="1"/>
  <c r="F4" i="1"/>
  <c r="V4" i="1"/>
  <c r="X4" i="1"/>
  <c r="O4" i="1"/>
  <c r="M4" i="1"/>
  <c r="G4" i="1" l="1"/>
  <c r="B5" i="1" s="1"/>
  <c r="E5" i="1" s="1"/>
  <c r="H4" i="1"/>
  <c r="Y4" i="1"/>
  <c r="T5" i="1" s="1"/>
  <c r="W5" i="1" s="1"/>
  <c r="Z4" i="1"/>
  <c r="P4" i="1"/>
  <c r="K5" i="1" s="1"/>
  <c r="N5" i="1" s="1"/>
  <c r="Q4" i="1"/>
  <c r="C5" i="1" l="1"/>
  <c r="U5" i="1"/>
  <c r="L5" i="1"/>
  <c r="F5" i="1" l="1"/>
  <c r="D5" i="1"/>
  <c r="V5" i="1"/>
  <c r="X5" i="1"/>
  <c r="O5" i="1"/>
  <c r="M5" i="1"/>
  <c r="G5" i="1" l="1"/>
  <c r="B6" i="1" s="1"/>
  <c r="E6" i="1" s="1"/>
  <c r="H5" i="1"/>
  <c r="C6" i="1"/>
  <c r="Y5" i="1"/>
  <c r="T6" i="1" s="1"/>
  <c r="W6" i="1" s="1"/>
  <c r="Z5" i="1"/>
  <c r="P5" i="1"/>
  <c r="K6" i="1" s="1"/>
  <c r="N6" i="1" s="1"/>
  <c r="Q5" i="1"/>
  <c r="F6" i="1" l="1"/>
  <c r="D6" i="1"/>
  <c r="U6" i="1"/>
  <c r="L6" i="1"/>
  <c r="G6" i="1" l="1"/>
  <c r="B7" i="1" s="1"/>
  <c r="E7" i="1" s="1"/>
  <c r="H6" i="1"/>
  <c r="C7" i="1"/>
  <c r="V6" i="1"/>
  <c r="X6" i="1"/>
  <c r="M6" i="1"/>
  <c r="O6" i="1"/>
  <c r="D7" i="1" l="1"/>
  <c r="F7" i="1"/>
  <c r="Y6" i="1"/>
  <c r="T7" i="1" s="1"/>
  <c r="W7" i="1" s="1"/>
  <c r="Z6" i="1"/>
  <c r="P6" i="1"/>
  <c r="K7" i="1" s="1"/>
  <c r="N7" i="1" s="1"/>
  <c r="Q6" i="1"/>
  <c r="G7" i="1" l="1"/>
  <c r="B8" i="1" s="1"/>
  <c r="E8" i="1" s="1"/>
  <c r="H7" i="1"/>
  <c r="U7" i="1"/>
  <c r="L7" i="1"/>
  <c r="C8" i="1" l="1"/>
  <c r="X7" i="1"/>
  <c r="V7" i="1"/>
  <c r="M7" i="1"/>
  <c r="O7" i="1"/>
  <c r="D8" i="1" l="1"/>
  <c r="F8" i="1"/>
  <c r="Y7" i="1"/>
  <c r="T8" i="1" s="1"/>
  <c r="W8" i="1" s="1"/>
  <c r="Z7" i="1"/>
  <c r="U8" i="1"/>
  <c r="P7" i="1"/>
  <c r="K8" i="1" s="1"/>
  <c r="N8" i="1" s="1"/>
  <c r="Q7" i="1"/>
  <c r="G8" i="1" l="1"/>
  <c r="B9" i="1" s="1"/>
  <c r="E9" i="1" s="1"/>
  <c r="H8" i="1"/>
  <c r="V8" i="1"/>
  <c r="X8" i="1"/>
  <c r="L8" i="1"/>
  <c r="C9" i="1" l="1"/>
  <c r="Y8" i="1"/>
  <c r="T9" i="1" s="1"/>
  <c r="W9" i="1" s="1"/>
  <c r="Z8" i="1"/>
  <c r="O8" i="1"/>
  <c r="M8" i="1"/>
  <c r="D9" i="1" l="1"/>
  <c r="F9" i="1"/>
  <c r="U9" i="1"/>
  <c r="P8" i="1"/>
  <c r="K9" i="1" s="1"/>
  <c r="N9" i="1" s="1"/>
  <c r="Q8" i="1"/>
  <c r="L9" i="1"/>
  <c r="G9" i="1" l="1"/>
  <c r="B10" i="1" s="1"/>
  <c r="E10" i="1" s="1"/>
  <c r="H9" i="1"/>
  <c r="X9" i="1"/>
  <c r="V9" i="1"/>
  <c r="M9" i="1"/>
  <c r="O9" i="1"/>
  <c r="C10" i="1" l="1"/>
  <c r="Y9" i="1"/>
  <c r="T10" i="1" s="1"/>
  <c r="W10" i="1" s="1"/>
  <c r="Z9" i="1"/>
  <c r="P9" i="1"/>
  <c r="K10" i="1" s="1"/>
  <c r="N10" i="1" s="1"/>
  <c r="Q9" i="1"/>
  <c r="U10" i="1" l="1"/>
  <c r="F10" i="1"/>
  <c r="D10" i="1"/>
  <c r="V10" i="1"/>
  <c r="X10" i="1"/>
  <c r="L10" i="1"/>
  <c r="G10" i="1" l="1"/>
  <c r="B11" i="1" s="1"/>
  <c r="E11" i="1" s="1"/>
  <c r="H10" i="1"/>
  <c r="Y10" i="1"/>
  <c r="T11" i="1" s="1"/>
  <c r="W11" i="1" s="1"/>
  <c r="Z10" i="1"/>
  <c r="O10" i="1"/>
  <c r="M10" i="1"/>
  <c r="C11" i="1" l="1"/>
  <c r="U11" i="1"/>
  <c r="P10" i="1"/>
  <c r="K11" i="1" s="1"/>
  <c r="N11" i="1" s="1"/>
  <c r="Q10" i="1"/>
  <c r="L11" i="1"/>
  <c r="F11" i="1" l="1"/>
  <c r="D11" i="1"/>
  <c r="V11" i="1"/>
  <c r="X11" i="1"/>
  <c r="M11" i="1"/>
  <c r="O11" i="1"/>
  <c r="G11" i="1" l="1"/>
  <c r="B12" i="1" s="1"/>
  <c r="E12" i="1" s="1"/>
  <c r="H11" i="1"/>
  <c r="C12" i="1"/>
  <c r="Y11" i="1"/>
  <c r="T12" i="1" s="1"/>
  <c r="W12" i="1" s="1"/>
  <c r="Z11" i="1"/>
  <c r="P11" i="1"/>
  <c r="K12" i="1" s="1"/>
  <c r="N12" i="1" s="1"/>
  <c r="Q11" i="1"/>
  <c r="F12" i="1" l="1"/>
  <c r="D12" i="1"/>
  <c r="U12" i="1"/>
  <c r="L12" i="1"/>
  <c r="G12" i="1" l="1"/>
  <c r="B13" i="1" s="1"/>
  <c r="E13" i="1" s="1"/>
  <c r="H12" i="1"/>
  <c r="C13" i="1"/>
  <c r="X12" i="1"/>
  <c r="V12" i="1"/>
  <c r="O12" i="1"/>
  <c r="M12" i="1"/>
  <c r="D13" i="1" l="1"/>
  <c r="F13" i="1"/>
  <c r="Y12" i="1"/>
  <c r="T13" i="1" s="1"/>
  <c r="W13" i="1" s="1"/>
  <c r="Z12" i="1"/>
  <c r="U13" i="1"/>
  <c r="P12" i="1"/>
  <c r="K13" i="1" s="1"/>
  <c r="N13" i="1" s="1"/>
  <c r="Q12" i="1"/>
  <c r="G13" i="1" l="1"/>
  <c r="B14" i="1" s="1"/>
  <c r="E14" i="1" s="1"/>
  <c r="H13" i="1"/>
  <c r="V13" i="1"/>
  <c r="X13" i="1"/>
  <c r="L13" i="1"/>
  <c r="O13" i="1" s="1"/>
  <c r="C14" i="1" l="1"/>
  <c r="Y13" i="1"/>
  <c r="T14" i="1" s="1"/>
  <c r="W14" i="1" s="1"/>
  <c r="Z13" i="1"/>
  <c r="M13" i="1"/>
  <c r="P13" i="1" s="1"/>
  <c r="Q13" i="1"/>
  <c r="K14" i="1" l="1"/>
  <c r="N14" i="1" s="1"/>
  <c r="L14" i="1"/>
  <c r="F14" i="1"/>
  <c r="D14" i="1"/>
  <c r="U14" i="1"/>
  <c r="O14" i="1"/>
  <c r="M14" i="1"/>
  <c r="G14" i="1" l="1"/>
  <c r="B15" i="1" s="1"/>
  <c r="E15" i="1" s="1"/>
  <c r="H14" i="1"/>
  <c r="C15" i="1"/>
  <c r="V14" i="1"/>
  <c r="X14" i="1"/>
  <c r="P14" i="1"/>
  <c r="K15" i="1" s="1"/>
  <c r="N15" i="1" s="1"/>
  <c r="Q14" i="1"/>
  <c r="D15" i="1" l="1"/>
  <c r="F15" i="1"/>
  <c r="L15" i="1"/>
  <c r="Y14" i="1"/>
  <c r="T15" i="1" s="1"/>
  <c r="W15" i="1" s="1"/>
  <c r="Z14" i="1"/>
  <c r="O15" i="1"/>
  <c r="M15" i="1"/>
  <c r="G15" i="1" l="1"/>
  <c r="B16" i="1" s="1"/>
  <c r="E16" i="1" s="1"/>
  <c r="H15" i="1"/>
  <c r="U15" i="1"/>
  <c r="P15" i="1"/>
  <c r="K16" i="1" s="1"/>
  <c r="N16" i="1" s="1"/>
  <c r="Q15" i="1"/>
  <c r="L16" i="1"/>
  <c r="C16" i="1" l="1"/>
  <c r="V15" i="1"/>
  <c r="X15" i="1"/>
  <c r="M16" i="1"/>
  <c r="O16" i="1"/>
  <c r="D16" i="1" l="1"/>
  <c r="F16" i="1"/>
  <c r="Y15" i="1"/>
  <c r="T16" i="1" s="1"/>
  <c r="W16" i="1" s="1"/>
  <c r="Z15" i="1"/>
  <c r="P16" i="1"/>
  <c r="K17" i="1" s="1"/>
  <c r="N17" i="1" s="1"/>
  <c r="Q16" i="1"/>
  <c r="G16" i="1" l="1"/>
  <c r="B17" i="1" s="1"/>
  <c r="E17" i="1" s="1"/>
  <c r="H16" i="1"/>
  <c r="U16" i="1"/>
  <c r="L17" i="1"/>
  <c r="C17" i="1" l="1"/>
  <c r="V16" i="1"/>
  <c r="X16" i="1"/>
  <c r="O17" i="1"/>
  <c r="M17" i="1"/>
  <c r="F17" i="1" l="1"/>
  <c r="D17" i="1"/>
  <c r="Y16" i="1"/>
  <c r="T17" i="1" s="1"/>
  <c r="W17" i="1" s="1"/>
  <c r="Z16" i="1"/>
  <c r="P17" i="1"/>
  <c r="K18" i="1" s="1"/>
  <c r="N18" i="1" s="1"/>
  <c r="Q17" i="1"/>
  <c r="L18" i="1" l="1"/>
  <c r="G17" i="1"/>
  <c r="B18" i="1" s="1"/>
  <c r="E18" i="1" s="1"/>
  <c r="H17" i="1"/>
  <c r="C18" i="1"/>
  <c r="U17" i="1"/>
  <c r="O18" i="1"/>
  <c r="M18" i="1"/>
  <c r="D18" i="1" l="1"/>
  <c r="F18" i="1"/>
  <c r="X17" i="1"/>
  <c r="V17" i="1"/>
  <c r="P18" i="1"/>
  <c r="K19" i="1" s="1"/>
  <c r="N19" i="1" s="1"/>
  <c r="Q18" i="1"/>
  <c r="L19" i="1"/>
  <c r="G18" i="1" l="1"/>
  <c r="B19" i="1" s="1"/>
  <c r="E19" i="1" s="1"/>
  <c r="H18" i="1"/>
  <c r="Y17" i="1"/>
  <c r="T18" i="1" s="1"/>
  <c r="W18" i="1" s="1"/>
  <c r="Z17" i="1"/>
  <c r="U18" i="1"/>
  <c r="M19" i="1"/>
  <c r="O19" i="1"/>
  <c r="C19" i="1" l="1"/>
  <c r="X18" i="1"/>
  <c r="V18" i="1"/>
  <c r="P19" i="1"/>
  <c r="K20" i="1" s="1"/>
  <c r="N20" i="1" s="1"/>
  <c r="Q19" i="1"/>
  <c r="F19" i="1" l="1"/>
  <c r="D19" i="1"/>
  <c r="Y18" i="1"/>
  <c r="T19" i="1" s="1"/>
  <c r="W19" i="1" s="1"/>
  <c r="Z18" i="1"/>
  <c r="L20" i="1"/>
  <c r="H19" i="1" l="1"/>
  <c r="G19" i="1"/>
  <c r="B20" i="1" s="1"/>
  <c r="E20" i="1" s="1"/>
  <c r="U19" i="1"/>
  <c r="X19" i="1"/>
  <c r="V19" i="1"/>
  <c r="O20" i="1"/>
  <c r="M20" i="1"/>
  <c r="C20" i="1" l="1"/>
  <c r="Y19" i="1"/>
  <c r="T20" i="1" s="1"/>
  <c r="W20" i="1" s="1"/>
  <c r="Z19" i="1"/>
  <c r="P20" i="1"/>
  <c r="K21" i="1" s="1"/>
  <c r="N21" i="1" s="1"/>
  <c r="Q20" i="1"/>
  <c r="L21" i="1"/>
  <c r="U20" i="1" l="1"/>
  <c r="D20" i="1"/>
  <c r="F20" i="1"/>
  <c r="V20" i="1"/>
  <c r="X20" i="1"/>
  <c r="M21" i="1"/>
  <c r="O21" i="1"/>
  <c r="G20" i="1" l="1"/>
  <c r="B21" i="1" s="1"/>
  <c r="E21" i="1" s="1"/>
  <c r="H20" i="1"/>
  <c r="C21" i="1"/>
  <c r="Y20" i="1"/>
  <c r="T21" i="1" s="1"/>
  <c r="W21" i="1" s="1"/>
  <c r="Z20" i="1"/>
  <c r="P21" i="1"/>
  <c r="K22" i="1" s="1"/>
  <c r="N22" i="1" s="1"/>
  <c r="Q21" i="1"/>
  <c r="F21" i="1" l="1"/>
  <c r="D21" i="1"/>
  <c r="U21" i="1"/>
  <c r="L22" i="1"/>
  <c r="G21" i="1" l="1"/>
  <c r="B22" i="1" s="1"/>
  <c r="E22" i="1" s="1"/>
  <c r="H21" i="1"/>
  <c r="C22" i="1"/>
  <c r="V21" i="1"/>
  <c r="X21" i="1"/>
  <c r="O22" i="1"/>
  <c r="M22" i="1"/>
  <c r="D22" i="1" l="1"/>
  <c r="F22" i="1"/>
  <c r="Y21" i="1"/>
  <c r="T22" i="1" s="1"/>
  <c r="W22" i="1" s="1"/>
  <c r="Z21" i="1"/>
  <c r="P22" i="1"/>
  <c r="K23" i="1" s="1"/>
  <c r="N23" i="1" s="1"/>
  <c r="Q22" i="1"/>
  <c r="G22" i="1" l="1"/>
  <c r="B23" i="1" s="1"/>
  <c r="E23" i="1" s="1"/>
  <c r="H22" i="1"/>
  <c r="U22" i="1"/>
  <c r="L23" i="1"/>
  <c r="C23" i="1" l="1"/>
  <c r="X22" i="1"/>
  <c r="V22" i="1"/>
  <c r="O23" i="1"/>
  <c r="M23" i="1"/>
  <c r="F23" i="1" l="1"/>
  <c r="D23" i="1"/>
  <c r="Y22" i="1"/>
  <c r="T23" i="1" s="1"/>
  <c r="W23" i="1" s="1"/>
  <c r="Z22" i="1"/>
  <c r="U23" i="1"/>
  <c r="P23" i="1"/>
  <c r="K24" i="1" s="1"/>
  <c r="N24" i="1" s="1"/>
  <c r="Q23" i="1"/>
  <c r="G23" i="1" l="1"/>
  <c r="B24" i="1" s="1"/>
  <c r="E24" i="1" s="1"/>
  <c r="H23" i="1"/>
  <c r="C24" i="1"/>
  <c r="X23" i="1"/>
  <c r="V23" i="1"/>
  <c r="L24" i="1"/>
  <c r="F24" i="1" l="1"/>
  <c r="D24" i="1"/>
  <c r="Y23" i="1"/>
  <c r="T24" i="1" s="1"/>
  <c r="W24" i="1" s="1"/>
  <c r="Z23" i="1"/>
  <c r="U24" i="1"/>
  <c r="M24" i="1"/>
  <c r="O24" i="1"/>
  <c r="G24" i="1" l="1"/>
  <c r="B25" i="1" s="1"/>
  <c r="E25" i="1" s="1"/>
  <c r="H24" i="1"/>
  <c r="C25" i="1"/>
  <c r="X24" i="1"/>
  <c r="V24" i="1"/>
  <c r="P24" i="1"/>
  <c r="K25" i="1" s="1"/>
  <c r="N25" i="1" s="1"/>
  <c r="Q24" i="1"/>
  <c r="D25" i="1" l="1"/>
  <c r="F25" i="1"/>
  <c r="Y24" i="1"/>
  <c r="T25" i="1" s="1"/>
  <c r="W25" i="1" s="1"/>
  <c r="Z24" i="1"/>
  <c r="L25" i="1"/>
  <c r="U25" i="1" l="1"/>
  <c r="H25" i="1"/>
  <c r="G25" i="1"/>
  <c r="V25" i="1"/>
  <c r="X25" i="1"/>
  <c r="O25" i="1"/>
  <c r="M25" i="1"/>
  <c r="B26" i="1" l="1"/>
  <c r="E26" i="1" s="1"/>
  <c r="C26" i="1"/>
  <c r="Y25" i="1"/>
  <c r="T26" i="1" s="1"/>
  <c r="W26" i="1" s="1"/>
  <c r="Z25" i="1"/>
  <c r="P25" i="1"/>
  <c r="K26" i="1" s="1"/>
  <c r="N26" i="1" s="1"/>
  <c r="Q25" i="1"/>
  <c r="L26" i="1"/>
  <c r="F26" i="1" l="1"/>
  <c r="D26" i="1"/>
  <c r="U26" i="1"/>
  <c r="M26" i="1"/>
  <c r="O26" i="1"/>
  <c r="G26" i="1" l="1"/>
  <c r="B27" i="1" s="1"/>
  <c r="E27" i="1" s="1"/>
  <c r="H26" i="1"/>
  <c r="C27" i="1"/>
  <c r="V26" i="1"/>
  <c r="X26" i="1"/>
  <c r="P26" i="1"/>
  <c r="K27" i="1" s="1"/>
  <c r="N27" i="1" s="1"/>
  <c r="Q26" i="1"/>
  <c r="F27" i="1" l="1"/>
  <c r="D27" i="1"/>
  <c r="Y26" i="1"/>
  <c r="T27" i="1" s="1"/>
  <c r="W27" i="1" s="1"/>
  <c r="Z26" i="1"/>
  <c r="L27" i="1"/>
  <c r="G27" i="1" l="1"/>
  <c r="H27" i="1"/>
  <c r="U27" i="1"/>
  <c r="O27" i="1"/>
  <c r="M27" i="1"/>
  <c r="B28" i="1" l="1"/>
  <c r="E28" i="1" s="1"/>
  <c r="C28" i="1"/>
  <c r="X27" i="1"/>
  <c r="V27" i="1"/>
  <c r="P27" i="1"/>
  <c r="K28" i="1" s="1"/>
  <c r="N28" i="1" s="1"/>
  <c r="Q27" i="1"/>
  <c r="L28" i="1" l="1"/>
  <c r="F28" i="1"/>
  <c r="D28" i="1"/>
  <c r="Y27" i="1"/>
  <c r="T28" i="1" s="1"/>
  <c r="W28" i="1" s="1"/>
  <c r="Z27" i="1"/>
  <c r="U28" i="1"/>
  <c r="O28" i="1"/>
  <c r="M28" i="1"/>
  <c r="G28" i="1" l="1"/>
  <c r="H28" i="1"/>
  <c r="X28" i="1"/>
  <c r="V28" i="1"/>
  <c r="P28" i="1"/>
  <c r="K29" i="1" s="1"/>
  <c r="N29" i="1" s="1"/>
  <c r="Q28" i="1"/>
  <c r="L29" i="1"/>
  <c r="B29" i="1" l="1"/>
  <c r="E29" i="1" s="1"/>
  <c r="C29" i="1"/>
  <c r="Y28" i="1"/>
  <c r="T29" i="1" s="1"/>
  <c r="W29" i="1" s="1"/>
  <c r="Z28" i="1"/>
  <c r="U29" i="1"/>
  <c r="M29" i="1"/>
  <c r="O29" i="1"/>
  <c r="F29" i="1" l="1"/>
  <c r="D29" i="1"/>
  <c r="X29" i="1"/>
  <c r="V29" i="1"/>
  <c r="P29" i="1"/>
  <c r="K30" i="1" s="1"/>
  <c r="N30" i="1" s="1"/>
  <c r="Q29" i="1"/>
  <c r="G29" i="1" l="1"/>
  <c r="H29" i="1"/>
  <c r="Y29" i="1"/>
  <c r="T30" i="1" s="1"/>
  <c r="W30" i="1" s="1"/>
  <c r="Z29" i="1"/>
  <c r="U30" i="1"/>
  <c r="L30" i="1"/>
  <c r="B30" i="1" l="1"/>
  <c r="E30" i="1" s="1"/>
  <c r="C30" i="1"/>
  <c r="V30" i="1"/>
  <c r="X30" i="1"/>
  <c r="O30" i="1"/>
  <c r="M30" i="1"/>
  <c r="D30" i="1" l="1"/>
  <c r="F30" i="1"/>
  <c r="Y30" i="1"/>
  <c r="T31" i="1" s="1"/>
  <c r="W31" i="1" s="1"/>
  <c r="Z30" i="1"/>
  <c r="P30" i="1"/>
  <c r="K31" i="1" s="1"/>
  <c r="N31" i="1" s="1"/>
  <c r="Q30" i="1"/>
  <c r="L31" i="1"/>
  <c r="G30" i="1" l="1"/>
  <c r="H30" i="1"/>
  <c r="U31" i="1"/>
  <c r="M31" i="1"/>
  <c r="O31" i="1"/>
  <c r="B31" i="1" l="1"/>
  <c r="E31" i="1" s="1"/>
  <c r="C31" i="1"/>
  <c r="X31" i="1"/>
  <c r="V31" i="1"/>
  <c r="P31" i="1"/>
  <c r="K32" i="1" s="1"/>
  <c r="N32" i="1" s="1"/>
  <c r="Q31" i="1"/>
  <c r="F31" i="1" l="1"/>
  <c r="D31" i="1"/>
  <c r="Y31" i="1"/>
  <c r="Z31" i="1"/>
  <c r="L32" i="1"/>
  <c r="G31" i="1" l="1"/>
  <c r="B32" i="1" s="1"/>
  <c r="E32" i="1" s="1"/>
  <c r="H31" i="1"/>
  <c r="C32" i="1"/>
  <c r="O32" i="1"/>
  <c r="M32" i="1"/>
  <c r="F32" i="1" l="1"/>
  <c r="D32" i="1"/>
  <c r="P32" i="1"/>
  <c r="K33" i="1" s="1"/>
  <c r="N33" i="1" s="1"/>
  <c r="Q32" i="1"/>
  <c r="L33" i="1"/>
  <c r="G32" i="1" l="1"/>
  <c r="B33" i="1" s="1"/>
  <c r="E33" i="1" s="1"/>
  <c r="H32" i="1"/>
  <c r="C33" i="1"/>
  <c r="O33" i="1"/>
  <c r="M33" i="1"/>
  <c r="D33" i="1" l="1"/>
  <c r="F33" i="1"/>
  <c r="P33" i="1"/>
  <c r="K34" i="1" s="1"/>
  <c r="N34" i="1" s="1"/>
  <c r="Q33" i="1"/>
  <c r="H33" i="1" l="1"/>
  <c r="G33" i="1"/>
  <c r="L34" i="1"/>
  <c r="M34" i="1" l="1"/>
  <c r="O34" i="1"/>
  <c r="P34" i="1" l="1"/>
  <c r="K35" i="1" s="1"/>
  <c r="N35" i="1" s="1"/>
  <c r="Q34" i="1"/>
  <c r="L35" i="1" l="1"/>
  <c r="M35" i="1" l="1"/>
  <c r="O35" i="1"/>
  <c r="P35" i="1" l="1"/>
  <c r="K36" i="1" s="1"/>
  <c r="N36" i="1" s="1"/>
  <c r="Q35" i="1"/>
  <c r="L36" i="1" l="1"/>
  <c r="M36" i="1" l="1"/>
  <c r="O36" i="1"/>
  <c r="P36" i="1" l="1"/>
  <c r="K37" i="1" s="1"/>
  <c r="N37" i="1" s="1"/>
  <c r="Q36" i="1"/>
  <c r="L37" i="1" l="1"/>
  <c r="M37" i="1" l="1"/>
  <c r="O37" i="1"/>
  <c r="P37" i="1" l="1"/>
  <c r="Q37" i="1"/>
</calcChain>
</file>

<file path=xl/sharedStrings.xml><?xml version="1.0" encoding="utf-8"?>
<sst xmlns="http://schemas.openxmlformats.org/spreadsheetml/2006/main" count="63" uniqueCount="17">
  <si>
    <t>Iteration</t>
  </si>
  <si>
    <t>Xhigh</t>
  </si>
  <si>
    <t>Xlow</t>
  </si>
  <si>
    <t>Xmid</t>
  </si>
  <si>
    <t>Ylow</t>
  </si>
  <si>
    <t>Ymid</t>
  </si>
  <si>
    <t>error</t>
  </si>
  <si>
    <t>Yhigh</t>
  </si>
  <si>
    <t>E</t>
  </si>
  <si>
    <t>ITERATION</t>
  </si>
  <si>
    <t>HIGHEST</t>
  </si>
  <si>
    <t>LOWEST</t>
  </si>
  <si>
    <t>X1</t>
  </si>
  <si>
    <t>X2</t>
  </si>
  <si>
    <t>X3</t>
  </si>
  <si>
    <t>EQUAL</t>
  </si>
  <si>
    <t>RECIPROCAL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</si>
</sst>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%"/>
    <numFmt numFmtId="165" formatCode="0.00000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9" fontId="0" fillId="0" borderId="0" xfId="1" applyFont="1"/>
    <xf numFmtId="164" fontId="0" fillId="0" borderId="0" xfId="1" applyNumberFormat="1" applyFont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5" fontId="0" fillId="0" borderId="0" xfId="1" applyNumberFormat="1" applyFont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1" applyNumberFormat="1" applyFont="1"/>
    <xf numFmtId="0" fontId="0" fillId="4" borderId="0" xfId="0" applyFill="1"/>
    <xf numFmtId="0" fontId="0" fillId="4" borderId="0" xfId="1" applyNumberFormat="1" applyFont="1" applyFill="1"/>
    <xf numFmtId="0" fontId="0" fillId="3" borderId="0" xfId="0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6F6AB-CFE4-4E7C-B63E-70B974071EEF}">
  <dimension ref="A1:Z37"/>
  <sheetViews>
    <sheetView tabSelected="1" zoomScaleNormal="100" workbookViewId="0">
      <selection activeCell="T31" sqref="T31"/>
    </sheetView>
  </sheetViews>
  <sheetFormatPr defaultColWidth="20.28515625" defaultRowHeight="15" x14ac:dyDescent="0.25"/>
  <cols>
    <col min="1" max="1" width="8.85546875" style="3" bestFit="1" customWidth="1"/>
    <col min="2" max="4" width="12.85546875" style="3" bestFit="1" customWidth="1"/>
    <col min="5" max="5" width="13.42578125" style="3" bestFit="1" customWidth="1"/>
    <col min="6" max="6" width="12.140625" style="3" bestFit="1" customWidth="1"/>
    <col min="7" max="7" width="12.85546875" style="3" bestFit="1" customWidth="1"/>
    <col min="8" max="8" width="13.140625" style="3" bestFit="1" customWidth="1"/>
    <col min="9" max="9" width="4.42578125" style="3" customWidth="1"/>
    <col min="10" max="10" width="8.85546875" style="3" bestFit="1" customWidth="1"/>
    <col min="11" max="14" width="12.140625" style="3" bestFit="1" customWidth="1"/>
    <col min="15" max="15" width="13.42578125" style="3" bestFit="1" customWidth="1"/>
    <col min="16" max="16" width="12.85546875" style="3" bestFit="1" customWidth="1"/>
    <col min="17" max="17" width="14.28515625" style="3" bestFit="1" customWidth="1"/>
    <col min="18" max="18" width="3.140625" style="3" customWidth="1"/>
    <col min="19" max="19" width="8.85546875" style="3" bestFit="1" customWidth="1"/>
    <col min="20" max="22" width="12.140625" style="3" bestFit="1" customWidth="1"/>
    <col min="23" max="23" width="13.42578125" style="3" bestFit="1" customWidth="1"/>
    <col min="24" max="25" width="12.85546875" style="3" bestFit="1" customWidth="1"/>
    <col min="26" max="26" width="13.42578125" style="3" bestFit="1" customWidth="1"/>
    <col min="27" max="16384" width="20.28515625" style="3"/>
  </cols>
  <sheetData>
    <row r="1" spans="1:26" x14ac:dyDescent="0.25">
      <c r="A1" s="3" t="s">
        <v>0</v>
      </c>
      <c r="B1" s="3" t="s">
        <v>2</v>
      </c>
      <c r="C1" s="3" t="s">
        <v>1</v>
      </c>
      <c r="D1" s="3" t="s">
        <v>3</v>
      </c>
      <c r="E1" s="3" t="s">
        <v>4</v>
      </c>
      <c r="F1" s="3" t="s">
        <v>7</v>
      </c>
      <c r="G1" s="3" t="s">
        <v>5</v>
      </c>
      <c r="H1" s="3" t="s">
        <v>6</v>
      </c>
      <c r="J1" s="3" t="s">
        <v>0</v>
      </c>
      <c r="K1" s="3" t="s">
        <v>2</v>
      </c>
      <c r="L1" s="3" t="s">
        <v>1</v>
      </c>
      <c r="M1" s="3" t="s">
        <v>3</v>
      </c>
      <c r="N1" s="3" t="s">
        <v>4</v>
      </c>
      <c r="O1" s="3" t="s">
        <v>7</v>
      </c>
      <c r="P1" s="3" t="s">
        <v>5</v>
      </c>
      <c r="Q1" s="3" t="s">
        <v>6</v>
      </c>
      <c r="S1" s="3" t="s">
        <v>0</v>
      </c>
      <c r="T1" s="3" t="s">
        <v>2</v>
      </c>
      <c r="U1" s="3" t="s">
        <v>1</v>
      </c>
      <c r="V1" s="3" t="s">
        <v>3</v>
      </c>
      <c r="W1" s="3" t="s">
        <v>4</v>
      </c>
      <c r="X1" s="3" t="s">
        <v>7</v>
      </c>
      <c r="Y1" s="3" t="s">
        <v>5</v>
      </c>
      <c r="Z1" s="3" t="s">
        <v>6</v>
      </c>
    </row>
    <row r="2" spans="1:26" x14ac:dyDescent="0.25">
      <c r="A2" s="3">
        <v>1</v>
      </c>
      <c r="B2" s="4">
        <v>-8</v>
      </c>
      <c r="C2" s="4">
        <v>-7</v>
      </c>
      <c r="D2" s="3">
        <f>(C2+B2)/2</f>
        <v>-7.5</v>
      </c>
      <c r="E2" s="3">
        <f t="shared" ref="E2:G3" si="0">B2^3-13*B2^2-139*B2+42</f>
        <v>-190</v>
      </c>
      <c r="F2" s="3">
        <f t="shared" si="0"/>
        <v>35</v>
      </c>
      <c r="G2" s="3">
        <f t="shared" si="0"/>
        <v>-68.625</v>
      </c>
      <c r="J2" s="3">
        <v>1</v>
      </c>
      <c r="K2" s="4">
        <v>0</v>
      </c>
      <c r="L2" s="4">
        <v>1</v>
      </c>
      <c r="M2" s="3">
        <f>(L2+K2)/2</f>
        <v>0.5</v>
      </c>
      <c r="N2" s="3">
        <f t="shared" ref="N2:P3" si="1">K2^3-13*K2^2-139*K2+42</f>
        <v>42</v>
      </c>
      <c r="O2" s="3">
        <f t="shared" si="1"/>
        <v>-109</v>
      </c>
      <c r="P2" s="3">
        <f t="shared" si="1"/>
        <v>-30.625</v>
      </c>
      <c r="S2" s="3">
        <v>1</v>
      </c>
      <c r="T2" s="4">
        <v>19</v>
      </c>
      <c r="U2" s="4">
        <v>20</v>
      </c>
      <c r="V2" s="3">
        <f>(U2+T2)/2</f>
        <v>19.5</v>
      </c>
      <c r="W2" s="3">
        <f t="shared" ref="W2:Y3" si="2">T2^3-13*T2^2-139*T2+42</f>
        <v>-433</v>
      </c>
      <c r="X2" s="3">
        <f t="shared" si="2"/>
        <v>62</v>
      </c>
      <c r="Y2" s="3">
        <f t="shared" si="2"/>
        <v>-196.875</v>
      </c>
    </row>
    <row r="3" spans="1:26" x14ac:dyDescent="0.25">
      <c r="A3" s="3">
        <f>A2+1</f>
        <v>2</v>
      </c>
      <c r="B3" s="3">
        <f>IF(E2*G2&lt;0,B2,D2)</f>
        <v>-7.5</v>
      </c>
      <c r="C3" s="3">
        <f>IF(F2*G2&lt;0,C2,D2)</f>
        <v>-7</v>
      </c>
      <c r="D3" s="3">
        <f>(C3+B3)/2</f>
        <v>-7.25</v>
      </c>
      <c r="E3" s="3">
        <f t="shared" si="0"/>
        <v>-68.625</v>
      </c>
      <c r="F3" s="3">
        <f t="shared" si="0"/>
        <v>35</v>
      </c>
      <c r="G3" s="3">
        <f t="shared" si="0"/>
        <v>-14.640625</v>
      </c>
      <c r="H3" s="5">
        <f>ABS((D2-D3)/D2)</f>
        <v>3.3333333333333333E-2</v>
      </c>
      <c r="J3" s="3">
        <f>J2+1</f>
        <v>2</v>
      </c>
      <c r="K3" s="3">
        <f>IF(N2*P2&lt;0,K2,M2)</f>
        <v>0</v>
      </c>
      <c r="L3" s="3">
        <f>IF(O2*P2&lt;0,L2,M2)</f>
        <v>0.5</v>
      </c>
      <c r="M3" s="3">
        <f>(L3+K3)/2</f>
        <v>0.25</v>
      </c>
      <c r="N3" s="3">
        <f t="shared" si="1"/>
        <v>42</v>
      </c>
      <c r="O3" s="3">
        <f t="shared" si="1"/>
        <v>-30.625</v>
      </c>
      <c r="P3" s="3">
        <f t="shared" si="1"/>
        <v>6.453125</v>
      </c>
      <c r="Q3" s="5">
        <f>ABS((M2-M3)/M2)</f>
        <v>0.5</v>
      </c>
      <c r="S3" s="3">
        <f>S2+1</f>
        <v>2</v>
      </c>
      <c r="T3" s="3">
        <f>IF(W2*Y2&lt;0,T2,V2)</f>
        <v>19.5</v>
      </c>
      <c r="U3" s="3">
        <f>IF(X2*Y2&lt;0,U2,V2)</f>
        <v>20</v>
      </c>
      <c r="V3" s="3">
        <f>(U3+T3)/2</f>
        <v>19.75</v>
      </c>
      <c r="W3" s="3">
        <f t="shared" si="2"/>
        <v>-196.875</v>
      </c>
      <c r="X3" s="3">
        <f t="shared" si="2"/>
        <v>62</v>
      </c>
      <c r="Y3" s="3">
        <f t="shared" si="2"/>
        <v>-70.328125</v>
      </c>
      <c r="Z3" s="5">
        <f>ABS((V2-V3)/V2)</f>
        <v>1.282051282051282E-2</v>
      </c>
    </row>
    <row r="4" spans="1:26" x14ac:dyDescent="0.25">
      <c r="A4" s="3">
        <f>A3+1</f>
        <v>3</v>
      </c>
      <c r="B4" s="3">
        <f t="shared" ref="B4:B33" si="3">IF(E3*G3&lt;0,B3,D3)</f>
        <v>-7.25</v>
      </c>
      <c r="C4" s="3">
        <f t="shared" ref="C4:C33" si="4">IF(F3*G3&lt;0,C3,D3)</f>
        <v>-7</v>
      </c>
      <c r="D4" s="3">
        <f t="shared" ref="D4:D33" si="5">(C4+B4)/2</f>
        <v>-7.125</v>
      </c>
      <c r="E4" s="3">
        <f t="shared" ref="E4:E33" si="6">B4^3-13*B4^2-139*B4+42</f>
        <v>-14.640625</v>
      </c>
      <c r="F4" s="3">
        <f t="shared" ref="F4:F33" si="7">C4^3-13*C4^2-139*C4+42</f>
        <v>35</v>
      </c>
      <c r="G4" s="3">
        <f t="shared" ref="G4:G33" si="8">D4^3-13*D4^2-139*D4+42</f>
        <v>10.716796875</v>
      </c>
      <c r="H4" s="5">
        <f t="shared" ref="H4:H33" si="9">ABS((D3-D4)/D3)</f>
        <v>1.7241379310344827E-2</v>
      </c>
      <c r="J4" s="3">
        <f>J3+1</f>
        <v>3</v>
      </c>
      <c r="K4" s="3">
        <f t="shared" ref="K4:K33" si="10">IF(N3*P3&lt;0,K3,M3)</f>
        <v>0.25</v>
      </c>
      <c r="L4" s="3">
        <f t="shared" ref="L4:L33" si="11">IF(O3*P3&lt;0,L3,M3)</f>
        <v>0.5</v>
      </c>
      <c r="M4" s="3">
        <f t="shared" ref="M4:M33" si="12">(L4+K4)/2</f>
        <v>0.375</v>
      </c>
      <c r="N4" s="3">
        <f t="shared" ref="N4:N33" si="13">K4^3-13*K4^2-139*K4+42</f>
        <v>6.453125</v>
      </c>
      <c r="O4" s="3">
        <f t="shared" ref="O4:O33" si="14">L4^3-13*L4^2-139*L4+42</f>
        <v>-30.625</v>
      </c>
      <c r="P4" s="3">
        <f t="shared" ref="P4:P33" si="15">M4^3-13*M4^2-139*M4+42</f>
        <v>-11.900390625</v>
      </c>
      <c r="Q4" s="5">
        <f t="shared" ref="Q4:Q33" si="16">ABS((M3-M4)/M3)</f>
        <v>0.5</v>
      </c>
      <c r="S4" s="3">
        <f>S3+1</f>
        <v>3</v>
      </c>
      <c r="T4" s="3">
        <f t="shared" ref="T4:T31" si="17">IF(W3*Y3&lt;0,T3,V3)</f>
        <v>19.75</v>
      </c>
      <c r="U4" s="3">
        <f t="shared" ref="U4:U31" si="18">IF(X3*Y3&lt;0,U3,V3)</f>
        <v>20</v>
      </c>
      <c r="V4" s="3">
        <f t="shared" ref="V4:V31" si="19">(U4+T4)/2</f>
        <v>19.875</v>
      </c>
      <c r="W4" s="3">
        <f t="shared" ref="W4:W31" si="20">T4^3-13*T4^2-139*T4+42</f>
        <v>-70.328125</v>
      </c>
      <c r="X4" s="3">
        <f t="shared" ref="X4:X31" si="21">U4^3-13*U4^2-139*U4+42</f>
        <v>62</v>
      </c>
      <c r="Y4" s="3">
        <f t="shared" ref="Y4:Y31" si="22">V4^3-13*V4^2-139*V4+42</f>
        <v>-4.892578125</v>
      </c>
      <c r="Z4" s="5">
        <f t="shared" ref="Z4:Z31" si="23">ABS((V3-V4)/V3)</f>
        <v>6.3291139240506328E-3</v>
      </c>
    </row>
    <row r="5" spans="1:26" x14ac:dyDescent="0.25">
      <c r="A5" s="3">
        <f t="shared" ref="A5:A18" si="24">A4+1</f>
        <v>4</v>
      </c>
      <c r="B5" s="3">
        <f t="shared" si="3"/>
        <v>-7.25</v>
      </c>
      <c r="C5" s="3">
        <f t="shared" si="4"/>
        <v>-7.125</v>
      </c>
      <c r="D5" s="3">
        <f t="shared" si="5"/>
        <v>-7.1875</v>
      </c>
      <c r="E5" s="3">
        <f t="shared" si="6"/>
        <v>-14.640625</v>
      </c>
      <c r="F5" s="3">
        <f t="shared" si="7"/>
        <v>10.716796875</v>
      </c>
      <c r="G5" s="3">
        <f t="shared" si="8"/>
        <v>-1.826904296875</v>
      </c>
      <c r="H5" s="5">
        <f t="shared" si="9"/>
        <v>8.771929824561403E-3</v>
      </c>
      <c r="J5" s="3">
        <f t="shared" ref="J5:J33" si="25">J4+1</f>
        <v>4</v>
      </c>
      <c r="K5" s="3">
        <f t="shared" si="10"/>
        <v>0.25</v>
      </c>
      <c r="L5" s="3">
        <f t="shared" si="11"/>
        <v>0.375</v>
      </c>
      <c r="M5" s="3">
        <f t="shared" si="12"/>
        <v>0.3125</v>
      </c>
      <c r="N5" s="3">
        <f t="shared" si="13"/>
        <v>6.453125</v>
      </c>
      <c r="O5" s="3">
        <f t="shared" si="14"/>
        <v>-11.900390625</v>
      </c>
      <c r="P5" s="3">
        <f t="shared" si="15"/>
        <v>-2.676513671875</v>
      </c>
      <c r="Q5" s="5">
        <f t="shared" si="16"/>
        <v>0.16666666666666666</v>
      </c>
      <c r="S5" s="3">
        <f t="shared" ref="S5:S31" si="26">S4+1</f>
        <v>4</v>
      </c>
      <c r="T5" s="3">
        <f t="shared" si="17"/>
        <v>19.875</v>
      </c>
      <c r="U5" s="3">
        <f t="shared" si="18"/>
        <v>20</v>
      </c>
      <c r="V5" s="3">
        <f t="shared" si="19"/>
        <v>19.9375</v>
      </c>
      <c r="W5" s="3">
        <f t="shared" si="20"/>
        <v>-4.892578125</v>
      </c>
      <c r="X5" s="3">
        <f t="shared" si="21"/>
        <v>62</v>
      </c>
      <c r="Y5" s="3">
        <f t="shared" si="22"/>
        <v>28.370849609375</v>
      </c>
      <c r="Z5" s="5">
        <f t="shared" si="23"/>
        <v>3.1446540880503146E-3</v>
      </c>
    </row>
    <row r="6" spans="1:26" x14ac:dyDescent="0.25">
      <c r="A6" s="3">
        <f t="shared" si="24"/>
        <v>5</v>
      </c>
      <c r="B6" s="3">
        <f t="shared" si="3"/>
        <v>-7.1875</v>
      </c>
      <c r="C6" s="3">
        <f t="shared" si="4"/>
        <v>-7.125</v>
      </c>
      <c r="D6" s="3">
        <f t="shared" si="5"/>
        <v>-7.15625</v>
      </c>
      <c r="E6" s="3">
        <f t="shared" si="6"/>
        <v>-1.826904296875</v>
      </c>
      <c r="F6" s="3">
        <f t="shared" si="7"/>
        <v>10.716796875</v>
      </c>
      <c r="G6" s="3">
        <f t="shared" si="8"/>
        <v>4.478607177734375</v>
      </c>
      <c r="H6" s="5">
        <f t="shared" si="9"/>
        <v>4.3478260869565218E-3</v>
      </c>
      <c r="J6" s="3">
        <f t="shared" si="25"/>
        <v>5</v>
      </c>
      <c r="K6" s="3">
        <f t="shared" si="10"/>
        <v>0.25</v>
      </c>
      <c r="L6" s="3">
        <f t="shared" si="11"/>
        <v>0.3125</v>
      </c>
      <c r="M6" s="3">
        <f t="shared" si="12"/>
        <v>0.28125</v>
      </c>
      <c r="N6" s="3">
        <f t="shared" si="13"/>
        <v>6.453125</v>
      </c>
      <c r="O6" s="3">
        <f t="shared" si="14"/>
        <v>-2.676513671875</v>
      </c>
      <c r="P6" s="3">
        <f t="shared" si="15"/>
        <v>1.900177001953125</v>
      </c>
      <c r="Q6" s="5">
        <f t="shared" si="16"/>
        <v>0.1</v>
      </c>
      <c r="S6" s="3">
        <f t="shared" si="26"/>
        <v>5</v>
      </c>
      <c r="T6" s="3">
        <f t="shared" si="17"/>
        <v>19.875</v>
      </c>
      <c r="U6" s="3">
        <f t="shared" si="18"/>
        <v>19.9375</v>
      </c>
      <c r="V6" s="3">
        <f t="shared" si="19"/>
        <v>19.90625</v>
      </c>
      <c r="W6" s="3">
        <f t="shared" si="20"/>
        <v>-4.892578125</v>
      </c>
      <c r="X6" s="3">
        <f t="shared" si="21"/>
        <v>28.370849609375</v>
      </c>
      <c r="Y6" s="3">
        <f t="shared" si="22"/>
        <v>11.693511962890625</v>
      </c>
      <c r="Z6" s="5">
        <f t="shared" si="23"/>
        <v>1.567398119122257E-3</v>
      </c>
    </row>
    <row r="7" spans="1:26" x14ac:dyDescent="0.25">
      <c r="A7" s="3">
        <f t="shared" si="24"/>
        <v>6</v>
      </c>
      <c r="B7" s="3">
        <f t="shared" si="3"/>
        <v>-7.1875</v>
      </c>
      <c r="C7" s="3">
        <f t="shared" si="4"/>
        <v>-7.15625</v>
      </c>
      <c r="D7" s="3">
        <f t="shared" si="5"/>
        <v>-7.171875</v>
      </c>
      <c r="E7" s="3">
        <f t="shared" si="6"/>
        <v>-1.826904296875</v>
      </c>
      <c r="F7" s="3">
        <f t="shared" si="7"/>
        <v>4.478607177734375</v>
      </c>
      <c r="G7" s="3">
        <f t="shared" si="8"/>
        <v>1.3342781066894531</v>
      </c>
      <c r="H7" s="5">
        <f t="shared" si="9"/>
        <v>2.1834061135371178E-3</v>
      </c>
      <c r="J7" s="3">
        <f t="shared" si="25"/>
        <v>6</v>
      </c>
      <c r="K7" s="3">
        <f t="shared" si="10"/>
        <v>0.28125</v>
      </c>
      <c r="L7" s="3">
        <f t="shared" si="11"/>
        <v>0.3125</v>
      </c>
      <c r="M7" s="3">
        <f t="shared" si="12"/>
        <v>0.296875</v>
      </c>
      <c r="N7" s="3">
        <f t="shared" si="13"/>
        <v>1.900177001953125</v>
      </c>
      <c r="O7" s="3">
        <f t="shared" si="14"/>
        <v>-2.676513671875</v>
      </c>
      <c r="P7" s="3">
        <f t="shared" si="15"/>
        <v>-0.38521194458007813</v>
      </c>
      <c r="Q7" s="5">
        <f t="shared" si="16"/>
        <v>5.5555555555555552E-2</v>
      </c>
      <c r="S7" s="3">
        <f t="shared" si="26"/>
        <v>6</v>
      </c>
      <c r="T7" s="3">
        <f t="shared" si="17"/>
        <v>19.875</v>
      </c>
      <c r="U7" s="3">
        <f t="shared" si="18"/>
        <v>19.90625</v>
      </c>
      <c r="V7" s="3">
        <f t="shared" si="19"/>
        <v>19.890625</v>
      </c>
      <c r="W7" s="3">
        <f t="shared" si="20"/>
        <v>-4.892578125</v>
      </c>
      <c r="X7" s="3">
        <f t="shared" si="21"/>
        <v>11.693511962890625</v>
      </c>
      <c r="Y7" s="3">
        <f t="shared" si="22"/>
        <v>3.3890724182128906</v>
      </c>
      <c r="Z7" s="5">
        <f t="shared" si="23"/>
        <v>7.8492935635792783E-4</v>
      </c>
    </row>
    <row r="8" spans="1:26" x14ac:dyDescent="0.25">
      <c r="A8" s="3">
        <f t="shared" si="24"/>
        <v>7</v>
      </c>
      <c r="B8" s="3">
        <f t="shared" si="3"/>
        <v>-7.1875</v>
      </c>
      <c r="C8" s="3">
        <f t="shared" si="4"/>
        <v>-7.171875</v>
      </c>
      <c r="D8" s="3">
        <f t="shared" si="5"/>
        <v>-7.1796875</v>
      </c>
      <c r="E8" s="3">
        <f t="shared" si="6"/>
        <v>-1.826904296875</v>
      </c>
      <c r="F8" s="3">
        <f t="shared" si="7"/>
        <v>1.3342781066894531</v>
      </c>
      <c r="G8" s="3">
        <f t="shared" si="8"/>
        <v>-0.24420499801635742</v>
      </c>
      <c r="H8" s="5">
        <f t="shared" si="9"/>
        <v>1.0893246187363835E-3</v>
      </c>
      <c r="J8" s="3">
        <f t="shared" si="25"/>
        <v>7</v>
      </c>
      <c r="K8" s="3">
        <f t="shared" si="10"/>
        <v>0.28125</v>
      </c>
      <c r="L8" s="3">
        <f t="shared" si="11"/>
        <v>0.296875</v>
      </c>
      <c r="M8" s="3">
        <f t="shared" si="12"/>
        <v>0.2890625</v>
      </c>
      <c r="N8" s="3">
        <f t="shared" si="13"/>
        <v>1.900177001953125</v>
      </c>
      <c r="O8" s="3">
        <f t="shared" si="14"/>
        <v>-0.38521194458007813</v>
      </c>
      <c r="P8" s="3">
        <f t="shared" si="15"/>
        <v>0.75822305679321289</v>
      </c>
      <c r="Q8" s="5">
        <f t="shared" si="16"/>
        <v>2.6315789473684209E-2</v>
      </c>
      <c r="S8" s="3">
        <f t="shared" si="26"/>
        <v>7</v>
      </c>
      <c r="T8" s="3">
        <f t="shared" si="17"/>
        <v>19.875</v>
      </c>
      <c r="U8" s="3">
        <f t="shared" si="18"/>
        <v>19.890625</v>
      </c>
      <c r="V8" s="3">
        <f t="shared" si="19"/>
        <v>19.8828125</v>
      </c>
      <c r="W8" s="3">
        <f t="shared" si="20"/>
        <v>-4.892578125</v>
      </c>
      <c r="X8" s="3">
        <f t="shared" si="21"/>
        <v>3.3890724182128906</v>
      </c>
      <c r="Y8" s="3">
        <f t="shared" si="22"/>
        <v>-0.75460004806518555</v>
      </c>
      <c r="Z8" s="5">
        <f t="shared" si="23"/>
        <v>3.9277297721916735E-4</v>
      </c>
    </row>
    <row r="9" spans="1:26" x14ac:dyDescent="0.25">
      <c r="A9" s="3">
        <f t="shared" si="24"/>
        <v>8</v>
      </c>
      <c r="B9" s="3">
        <f t="shared" si="3"/>
        <v>-7.1796875</v>
      </c>
      <c r="C9" s="3">
        <f t="shared" si="4"/>
        <v>-7.171875</v>
      </c>
      <c r="D9" s="3">
        <f t="shared" si="5"/>
        <v>-7.17578125</v>
      </c>
      <c r="E9" s="3">
        <f t="shared" si="6"/>
        <v>-0.24420499801635742</v>
      </c>
      <c r="F9" s="3">
        <f t="shared" si="7"/>
        <v>1.3342781066894531</v>
      </c>
      <c r="G9" s="3">
        <f t="shared" si="8"/>
        <v>0.54556339979171753</v>
      </c>
      <c r="H9" s="5">
        <f t="shared" si="9"/>
        <v>5.4406964091403701E-4</v>
      </c>
      <c r="J9" s="3">
        <f t="shared" si="25"/>
        <v>8</v>
      </c>
      <c r="K9" s="3">
        <f t="shared" si="10"/>
        <v>0.2890625</v>
      </c>
      <c r="L9" s="3">
        <f t="shared" si="11"/>
        <v>0.296875</v>
      </c>
      <c r="M9" s="3">
        <f t="shared" si="12"/>
        <v>0.29296875</v>
      </c>
      <c r="N9" s="3">
        <f t="shared" si="13"/>
        <v>0.75822305679321289</v>
      </c>
      <c r="O9" s="3">
        <f t="shared" si="14"/>
        <v>-0.38521194458007813</v>
      </c>
      <c r="P9" s="3">
        <f t="shared" si="15"/>
        <v>0.18669050931930542</v>
      </c>
      <c r="Q9" s="5">
        <f t="shared" si="16"/>
        <v>1.3513513513513514E-2</v>
      </c>
      <c r="S9" s="3">
        <f t="shared" si="26"/>
        <v>8</v>
      </c>
      <c r="T9" s="3">
        <f t="shared" si="17"/>
        <v>19.8828125</v>
      </c>
      <c r="U9" s="3">
        <f t="shared" si="18"/>
        <v>19.890625</v>
      </c>
      <c r="V9" s="3">
        <f t="shared" si="19"/>
        <v>19.88671875</v>
      </c>
      <c r="W9" s="3">
        <f t="shared" si="20"/>
        <v>-0.75460004806518555</v>
      </c>
      <c r="X9" s="3">
        <f t="shared" si="21"/>
        <v>3.3890724182128906</v>
      </c>
      <c r="Y9" s="3">
        <f t="shared" si="22"/>
        <v>1.3165242075920105</v>
      </c>
      <c r="Z9" s="5">
        <f t="shared" si="23"/>
        <v>1.9646365422396856E-4</v>
      </c>
    </row>
    <row r="10" spans="1:26" x14ac:dyDescent="0.25">
      <c r="A10" s="3">
        <f t="shared" si="24"/>
        <v>9</v>
      </c>
      <c r="B10" s="3">
        <f t="shared" si="3"/>
        <v>-7.1796875</v>
      </c>
      <c r="C10" s="3">
        <f t="shared" si="4"/>
        <v>-7.17578125</v>
      </c>
      <c r="D10" s="3">
        <f t="shared" si="5"/>
        <v>-7.177734375</v>
      </c>
      <c r="E10" s="3">
        <f t="shared" si="6"/>
        <v>-0.24420499801635742</v>
      </c>
      <c r="F10" s="3">
        <f t="shared" si="7"/>
        <v>0.54556339979171753</v>
      </c>
      <c r="G10" s="3">
        <f t="shared" si="8"/>
        <v>0.15081093460321426</v>
      </c>
      <c r="H10" s="5">
        <f t="shared" si="9"/>
        <v>2.7218290691344586E-4</v>
      </c>
      <c r="J10" s="3">
        <f t="shared" si="25"/>
        <v>9</v>
      </c>
      <c r="K10" s="3">
        <f t="shared" si="10"/>
        <v>0.29296875</v>
      </c>
      <c r="L10" s="3">
        <f t="shared" si="11"/>
        <v>0.296875</v>
      </c>
      <c r="M10" s="3">
        <f t="shared" si="12"/>
        <v>0.294921875</v>
      </c>
      <c r="N10" s="3">
        <f t="shared" si="13"/>
        <v>0.18669050931930542</v>
      </c>
      <c r="O10" s="3">
        <f t="shared" si="14"/>
        <v>-0.38521194458007813</v>
      </c>
      <c r="P10" s="3">
        <f t="shared" si="15"/>
        <v>-9.9214501678943634E-2</v>
      </c>
      <c r="Q10" s="5">
        <f t="shared" si="16"/>
        <v>6.6666666666666671E-3</v>
      </c>
      <c r="S10" s="3">
        <f t="shared" si="26"/>
        <v>9</v>
      </c>
      <c r="T10" s="3">
        <f t="shared" si="17"/>
        <v>19.8828125</v>
      </c>
      <c r="U10" s="3">
        <f t="shared" si="18"/>
        <v>19.88671875</v>
      </c>
      <c r="V10" s="3">
        <f t="shared" si="19"/>
        <v>19.884765625</v>
      </c>
      <c r="W10" s="3">
        <f t="shared" si="20"/>
        <v>-0.75460004806518555</v>
      </c>
      <c r="X10" s="3">
        <f t="shared" si="21"/>
        <v>1.3165242075920105</v>
      </c>
      <c r="Y10" s="3">
        <f t="shared" si="22"/>
        <v>0.28078410774469376</v>
      </c>
      <c r="Z10" s="5">
        <f t="shared" si="23"/>
        <v>9.8212531919072876E-5</v>
      </c>
    </row>
    <row r="11" spans="1:26" x14ac:dyDescent="0.25">
      <c r="A11" s="3">
        <f t="shared" si="24"/>
        <v>10</v>
      </c>
      <c r="B11" s="3">
        <f t="shared" si="3"/>
        <v>-7.1796875</v>
      </c>
      <c r="C11" s="3">
        <f t="shared" si="4"/>
        <v>-7.177734375</v>
      </c>
      <c r="D11" s="3">
        <f t="shared" si="5"/>
        <v>-7.1787109375</v>
      </c>
      <c r="E11" s="3">
        <f t="shared" si="6"/>
        <v>-0.24420499801635742</v>
      </c>
      <c r="F11" s="3">
        <f t="shared" si="7"/>
        <v>0.15081093460321426</v>
      </c>
      <c r="G11" s="3">
        <f t="shared" si="8"/>
        <v>-4.6664095483720303E-2</v>
      </c>
      <c r="H11" s="5">
        <f t="shared" si="9"/>
        <v>1.3605442176870748E-4</v>
      </c>
      <c r="J11" s="3">
        <f t="shared" si="25"/>
        <v>10</v>
      </c>
      <c r="K11" s="3">
        <f t="shared" si="10"/>
        <v>0.29296875</v>
      </c>
      <c r="L11" s="3">
        <f t="shared" si="11"/>
        <v>0.294921875</v>
      </c>
      <c r="M11" s="3">
        <f t="shared" si="12"/>
        <v>0.2939453125</v>
      </c>
      <c r="N11" s="3">
        <f t="shared" si="13"/>
        <v>0.18669050931930542</v>
      </c>
      <c r="O11" s="3">
        <f t="shared" si="14"/>
        <v>-9.9214501678943634E-2</v>
      </c>
      <c r="P11" s="3">
        <f t="shared" si="15"/>
        <v>4.3749560602009296E-2</v>
      </c>
      <c r="Q11" s="5">
        <f t="shared" si="16"/>
        <v>3.3112582781456954E-3</v>
      </c>
      <c r="S11" s="3">
        <f t="shared" si="26"/>
        <v>10</v>
      </c>
      <c r="T11" s="3">
        <f t="shared" si="17"/>
        <v>19.8828125</v>
      </c>
      <c r="U11" s="3">
        <f t="shared" si="18"/>
        <v>19.884765625</v>
      </c>
      <c r="V11" s="3">
        <f t="shared" si="19"/>
        <v>19.8837890625</v>
      </c>
      <c r="W11" s="3">
        <f t="shared" si="20"/>
        <v>-0.75460004806518555</v>
      </c>
      <c r="X11" s="3">
        <f t="shared" si="21"/>
        <v>0.28078410774469376</v>
      </c>
      <c r="Y11" s="3">
        <f t="shared" si="22"/>
        <v>-0.23695246037095785</v>
      </c>
      <c r="Z11" s="5">
        <f t="shared" si="23"/>
        <v>4.9111089283960316E-5</v>
      </c>
    </row>
    <row r="12" spans="1:26" x14ac:dyDescent="0.25">
      <c r="A12" s="3">
        <f t="shared" si="24"/>
        <v>11</v>
      </c>
      <c r="B12" s="3">
        <f t="shared" si="3"/>
        <v>-7.1787109375</v>
      </c>
      <c r="C12" s="3">
        <f t="shared" si="4"/>
        <v>-7.177734375</v>
      </c>
      <c r="D12" s="3">
        <f t="shared" si="5"/>
        <v>-7.17822265625</v>
      </c>
      <c r="E12" s="3">
        <f t="shared" si="6"/>
        <v>-4.6664095483720303E-2</v>
      </c>
      <c r="F12" s="3">
        <f t="shared" si="7"/>
        <v>0.15081093460321426</v>
      </c>
      <c r="G12" s="3">
        <f t="shared" si="8"/>
        <v>5.2081653266213834E-2</v>
      </c>
      <c r="H12" s="5">
        <f t="shared" si="9"/>
        <v>6.8017956740579511E-5</v>
      </c>
      <c r="J12" s="3">
        <f t="shared" si="25"/>
        <v>11</v>
      </c>
      <c r="K12" s="3">
        <f t="shared" si="10"/>
        <v>0.2939453125</v>
      </c>
      <c r="L12" s="3">
        <f t="shared" si="11"/>
        <v>0.294921875</v>
      </c>
      <c r="M12" s="3">
        <f t="shared" si="12"/>
        <v>0.29443359375</v>
      </c>
      <c r="N12" s="3">
        <f t="shared" si="13"/>
        <v>4.3749560602009296E-2</v>
      </c>
      <c r="O12" s="3">
        <f t="shared" si="14"/>
        <v>-9.9214501678943634E-2</v>
      </c>
      <c r="P12" s="3">
        <f t="shared" si="15"/>
        <v>-2.7729581692256033E-2</v>
      </c>
      <c r="Q12" s="5">
        <f t="shared" si="16"/>
        <v>1.6611295681063123E-3</v>
      </c>
      <c r="S12" s="3">
        <f t="shared" si="26"/>
        <v>11</v>
      </c>
      <c r="T12" s="3">
        <f t="shared" si="17"/>
        <v>19.8837890625</v>
      </c>
      <c r="U12" s="3">
        <f t="shared" si="18"/>
        <v>19.884765625</v>
      </c>
      <c r="V12" s="3">
        <f t="shared" si="19"/>
        <v>19.88427734375</v>
      </c>
      <c r="W12" s="3">
        <f t="shared" si="20"/>
        <v>-0.23695246037095785</v>
      </c>
      <c r="X12" s="3">
        <f t="shared" si="21"/>
        <v>0.28078410774469376</v>
      </c>
      <c r="Y12" s="3">
        <f t="shared" si="22"/>
        <v>2.1904700784943998E-2</v>
      </c>
      <c r="Z12" s="5">
        <f t="shared" si="23"/>
        <v>2.4556750650753894E-5</v>
      </c>
    </row>
    <row r="13" spans="1:26" x14ac:dyDescent="0.25">
      <c r="A13" s="3">
        <f t="shared" si="24"/>
        <v>12</v>
      </c>
      <c r="B13" s="3">
        <f t="shared" si="3"/>
        <v>-7.1787109375</v>
      </c>
      <c r="C13" s="3">
        <f t="shared" si="4"/>
        <v>-7.17822265625</v>
      </c>
      <c r="D13" s="3">
        <f t="shared" si="5"/>
        <v>-7.178466796875</v>
      </c>
      <c r="E13" s="3">
        <f t="shared" si="6"/>
        <v>-4.6664095483720303E-2</v>
      </c>
      <c r="F13" s="3">
        <f t="shared" si="7"/>
        <v>5.2081653266213834E-2</v>
      </c>
      <c r="G13" s="3">
        <f t="shared" si="8"/>
        <v>2.7108373615192249E-3</v>
      </c>
      <c r="H13" s="5">
        <f t="shared" si="9"/>
        <v>3.4011291748860622E-5</v>
      </c>
      <c r="J13" s="3">
        <f t="shared" si="25"/>
        <v>12</v>
      </c>
      <c r="K13" s="3">
        <f t="shared" si="10"/>
        <v>0.2939453125</v>
      </c>
      <c r="L13" s="3">
        <f t="shared" si="11"/>
        <v>0.29443359375</v>
      </c>
      <c r="M13" s="3">
        <f t="shared" si="12"/>
        <v>0.294189453125</v>
      </c>
      <c r="N13" s="3">
        <f t="shared" si="13"/>
        <v>4.3749560602009296E-2</v>
      </c>
      <c r="O13" s="3">
        <f t="shared" si="14"/>
        <v>-2.7729581692256033E-2</v>
      </c>
      <c r="P13" s="3">
        <f t="shared" si="15"/>
        <v>8.010711710085161E-3</v>
      </c>
      <c r="Q13" s="5">
        <f t="shared" si="16"/>
        <v>8.2918739635157548E-4</v>
      </c>
      <c r="S13" s="3">
        <f t="shared" si="26"/>
        <v>12</v>
      </c>
      <c r="T13" s="3">
        <f t="shared" si="17"/>
        <v>19.8837890625</v>
      </c>
      <c r="U13" s="3">
        <f t="shared" si="18"/>
        <v>19.88427734375</v>
      </c>
      <c r="V13" s="3">
        <f t="shared" si="19"/>
        <v>19.884033203125</v>
      </c>
      <c r="W13" s="3">
        <f t="shared" si="20"/>
        <v>-0.23695246037095785</v>
      </c>
      <c r="X13" s="3">
        <f t="shared" si="21"/>
        <v>2.1904700784943998E-2</v>
      </c>
      <c r="Y13" s="3">
        <f t="shared" si="22"/>
        <v>-0.10752666047483217</v>
      </c>
      <c r="Z13" s="5">
        <f t="shared" si="23"/>
        <v>1.2278073815779781E-5</v>
      </c>
    </row>
    <row r="14" spans="1:26" x14ac:dyDescent="0.25">
      <c r="A14" s="3">
        <f t="shared" si="24"/>
        <v>13</v>
      </c>
      <c r="B14" s="3">
        <f t="shared" si="3"/>
        <v>-7.1787109375</v>
      </c>
      <c r="C14" s="3">
        <f t="shared" si="4"/>
        <v>-7.178466796875</v>
      </c>
      <c r="D14" s="3">
        <f t="shared" si="5"/>
        <v>-7.1785888671875</v>
      </c>
      <c r="E14" s="3">
        <f t="shared" si="6"/>
        <v>-4.6664095483720303E-2</v>
      </c>
      <c r="F14" s="3">
        <f t="shared" si="7"/>
        <v>2.7108373615192249E-3</v>
      </c>
      <c r="G14" s="3">
        <f t="shared" si="8"/>
        <v>-2.1976114438075456E-2</v>
      </c>
      <c r="H14" s="5">
        <f t="shared" si="9"/>
        <v>1.7005067510118014E-5</v>
      </c>
      <c r="J14" s="3">
        <f t="shared" si="25"/>
        <v>13</v>
      </c>
      <c r="K14" s="3">
        <f t="shared" si="10"/>
        <v>0.294189453125</v>
      </c>
      <c r="L14" s="3">
        <f t="shared" si="11"/>
        <v>0.29443359375</v>
      </c>
      <c r="M14" s="3">
        <f t="shared" si="12"/>
        <v>0.2943115234375</v>
      </c>
      <c r="N14" s="3">
        <f t="shared" si="13"/>
        <v>8.010711710085161E-3</v>
      </c>
      <c r="O14" s="3">
        <f t="shared" si="14"/>
        <v>-2.7729581692256033E-2</v>
      </c>
      <c r="P14" s="3">
        <f t="shared" si="15"/>
        <v>-9.859254432740272E-3</v>
      </c>
      <c r="Q14" s="5">
        <f t="shared" si="16"/>
        <v>4.1493775933609957E-4</v>
      </c>
      <c r="S14" s="3">
        <f t="shared" si="26"/>
        <v>13</v>
      </c>
      <c r="T14" s="3">
        <f t="shared" si="17"/>
        <v>19.884033203125</v>
      </c>
      <c r="U14" s="3">
        <f t="shared" si="18"/>
        <v>19.88427734375</v>
      </c>
      <c r="V14" s="3">
        <f t="shared" si="19"/>
        <v>19.8841552734375</v>
      </c>
      <c r="W14" s="3">
        <f t="shared" si="20"/>
        <v>-0.10752666047483217</v>
      </c>
      <c r="X14" s="3">
        <f t="shared" si="21"/>
        <v>2.1904700784943998E-2</v>
      </c>
      <c r="Y14" s="3">
        <f t="shared" si="22"/>
        <v>-4.2811675020857365E-2</v>
      </c>
      <c r="Z14" s="5">
        <f t="shared" si="23"/>
        <v>6.1391122843636807E-6</v>
      </c>
    </row>
    <row r="15" spans="1:26" x14ac:dyDescent="0.25">
      <c r="A15" s="3">
        <f t="shared" si="24"/>
        <v>14</v>
      </c>
      <c r="B15" s="3">
        <f t="shared" si="3"/>
        <v>-7.1785888671875</v>
      </c>
      <c r="C15" s="3">
        <f t="shared" si="4"/>
        <v>-7.178466796875</v>
      </c>
      <c r="D15" s="3">
        <f t="shared" si="5"/>
        <v>-7.17852783203125</v>
      </c>
      <c r="E15" s="3">
        <f t="shared" si="6"/>
        <v>-2.1976114438075456E-2</v>
      </c>
      <c r="F15" s="3">
        <f t="shared" si="7"/>
        <v>2.7108373615192249E-3</v>
      </c>
      <c r="G15" s="3">
        <f t="shared" si="8"/>
        <v>-9.6325098832039657E-3</v>
      </c>
      <c r="H15" s="5">
        <f t="shared" si="9"/>
        <v>8.5023891713571522E-6</v>
      </c>
      <c r="J15" s="3">
        <f t="shared" si="25"/>
        <v>14</v>
      </c>
      <c r="K15" s="3">
        <f t="shared" si="10"/>
        <v>0.294189453125</v>
      </c>
      <c r="L15" s="3">
        <f t="shared" si="11"/>
        <v>0.2943115234375</v>
      </c>
      <c r="M15" s="3">
        <f t="shared" si="12"/>
        <v>0.29425048828125</v>
      </c>
      <c r="N15" s="3">
        <f t="shared" si="13"/>
        <v>8.010711710085161E-3</v>
      </c>
      <c r="O15" s="3">
        <f t="shared" si="14"/>
        <v>-9.859254432740272E-3</v>
      </c>
      <c r="P15" s="3">
        <f t="shared" si="15"/>
        <v>-9.2422622105914343E-4</v>
      </c>
      <c r="Q15" s="5">
        <f t="shared" si="16"/>
        <v>2.0738282870178348E-4</v>
      </c>
      <c r="S15" s="3">
        <f t="shared" si="26"/>
        <v>14</v>
      </c>
      <c r="T15" s="3">
        <f t="shared" si="17"/>
        <v>19.8841552734375</v>
      </c>
      <c r="U15" s="3">
        <f t="shared" si="18"/>
        <v>19.88427734375</v>
      </c>
      <c r="V15" s="3">
        <f t="shared" si="19"/>
        <v>19.88421630859375</v>
      </c>
      <c r="W15" s="3">
        <f t="shared" si="20"/>
        <v>-4.2811675020857365E-2</v>
      </c>
      <c r="X15" s="3">
        <f t="shared" si="21"/>
        <v>2.1904700784943998E-2</v>
      </c>
      <c r="Y15" s="3">
        <f t="shared" si="22"/>
        <v>-1.0453660912389751E-2</v>
      </c>
      <c r="Z15" s="5">
        <f t="shared" si="23"/>
        <v>3.0695372979477076E-6</v>
      </c>
    </row>
    <row r="16" spans="1:26" x14ac:dyDescent="0.25">
      <c r="A16" s="3">
        <f t="shared" si="24"/>
        <v>15</v>
      </c>
      <c r="B16" s="3">
        <f t="shared" si="3"/>
        <v>-7.17852783203125</v>
      </c>
      <c r="C16" s="3">
        <f t="shared" si="4"/>
        <v>-7.178466796875</v>
      </c>
      <c r="D16" s="3">
        <f t="shared" si="5"/>
        <v>-7.178497314453125</v>
      </c>
      <c r="E16" s="3">
        <f t="shared" si="6"/>
        <v>-9.6325098832039657E-3</v>
      </c>
      <c r="F16" s="3">
        <f t="shared" si="7"/>
        <v>2.7108373615192249E-3</v>
      </c>
      <c r="G16" s="3">
        <f t="shared" si="8"/>
        <v>-3.4608040971306764E-3</v>
      </c>
      <c r="H16" s="5">
        <f t="shared" si="9"/>
        <v>4.2512307312967104E-6</v>
      </c>
      <c r="J16" s="3">
        <f t="shared" si="25"/>
        <v>15</v>
      </c>
      <c r="K16" s="3">
        <f t="shared" si="10"/>
        <v>0.294189453125</v>
      </c>
      <c r="L16" s="3">
        <f t="shared" si="11"/>
        <v>0.29425048828125</v>
      </c>
      <c r="M16" s="3">
        <f t="shared" si="12"/>
        <v>0.294219970703125</v>
      </c>
      <c r="N16" s="3">
        <f t="shared" si="13"/>
        <v>8.010711710085161E-3</v>
      </c>
      <c r="O16" s="3">
        <f t="shared" si="14"/>
        <v>-9.2422622105914343E-4</v>
      </c>
      <c r="P16" s="3">
        <f t="shared" si="15"/>
        <v>3.5432540296653769E-3</v>
      </c>
      <c r="Q16" s="5">
        <f t="shared" si="16"/>
        <v>1.0371292263015972E-4</v>
      </c>
      <c r="S16" s="3">
        <f t="shared" si="26"/>
        <v>15</v>
      </c>
      <c r="T16" s="3">
        <f t="shared" si="17"/>
        <v>19.88421630859375</v>
      </c>
      <c r="U16" s="3">
        <f t="shared" si="18"/>
        <v>19.88427734375</v>
      </c>
      <c r="V16" s="3">
        <f t="shared" si="19"/>
        <v>19.884246826171875</v>
      </c>
      <c r="W16" s="3">
        <f t="shared" si="20"/>
        <v>-1.0453660912389751E-2</v>
      </c>
      <c r="X16" s="3">
        <f t="shared" si="21"/>
        <v>2.1904700784943998E-2</v>
      </c>
      <c r="Y16" s="3">
        <f t="shared" si="22"/>
        <v>5.7254764869867358E-3</v>
      </c>
      <c r="Z16" s="5">
        <f t="shared" si="23"/>
        <v>1.5347639379587026E-6</v>
      </c>
    </row>
    <row r="17" spans="1:26" x14ac:dyDescent="0.25">
      <c r="A17" s="3">
        <f t="shared" si="24"/>
        <v>16</v>
      </c>
      <c r="B17" s="3">
        <f t="shared" si="3"/>
        <v>-7.178497314453125</v>
      </c>
      <c r="C17" s="3">
        <f t="shared" si="4"/>
        <v>-7.178466796875</v>
      </c>
      <c r="D17" s="3">
        <f t="shared" si="5"/>
        <v>-7.1784820556640625</v>
      </c>
      <c r="E17" s="3">
        <f t="shared" si="6"/>
        <v>-3.4608040971306764E-3</v>
      </c>
      <c r="F17" s="3">
        <f t="shared" si="7"/>
        <v>2.7108373615192249E-3</v>
      </c>
      <c r="G17" s="3">
        <f t="shared" si="8"/>
        <v>-3.7497532684938051E-4</v>
      </c>
      <c r="H17" s="5">
        <f t="shared" si="9"/>
        <v>2.1256244021681367E-6</v>
      </c>
      <c r="J17" s="3">
        <f t="shared" si="25"/>
        <v>16</v>
      </c>
      <c r="K17" s="3">
        <f t="shared" si="10"/>
        <v>0.294219970703125</v>
      </c>
      <c r="L17" s="3">
        <f t="shared" si="11"/>
        <v>0.29425048828125</v>
      </c>
      <c r="M17" s="3">
        <f t="shared" si="12"/>
        <v>0.2942352294921875</v>
      </c>
      <c r="N17" s="3">
        <f t="shared" si="13"/>
        <v>3.5432540296653769E-3</v>
      </c>
      <c r="O17" s="3">
        <f t="shared" si="14"/>
        <v>-9.2422622105914343E-4</v>
      </c>
      <c r="P17" s="3">
        <f t="shared" si="15"/>
        <v>1.3095167255841034E-3</v>
      </c>
      <c r="Q17" s="5">
        <f t="shared" si="16"/>
        <v>5.1861840058085259E-5</v>
      </c>
      <c r="S17" s="3">
        <f t="shared" si="26"/>
        <v>16</v>
      </c>
      <c r="T17" s="3">
        <f t="shared" si="17"/>
        <v>19.88421630859375</v>
      </c>
      <c r="U17" s="3">
        <f t="shared" si="18"/>
        <v>19.884246826171875</v>
      </c>
      <c r="V17" s="3">
        <f t="shared" si="19"/>
        <v>19.884231567382813</v>
      </c>
      <c r="W17" s="3">
        <f t="shared" si="20"/>
        <v>-1.0453660912389751E-2</v>
      </c>
      <c r="X17" s="3">
        <f t="shared" si="21"/>
        <v>5.7254764869867358E-3</v>
      </c>
      <c r="Y17" s="3">
        <f t="shared" si="22"/>
        <v>-2.3641030747967307E-3</v>
      </c>
      <c r="Z17" s="5">
        <f t="shared" si="23"/>
        <v>7.6738079123098625E-7</v>
      </c>
    </row>
    <row r="18" spans="1:26" x14ac:dyDescent="0.25">
      <c r="A18" s="3">
        <f t="shared" si="24"/>
        <v>17</v>
      </c>
      <c r="B18" s="3">
        <f t="shared" si="3"/>
        <v>-7.1784820556640625</v>
      </c>
      <c r="C18" s="3">
        <f t="shared" si="4"/>
        <v>-7.178466796875</v>
      </c>
      <c r="D18" s="3">
        <f t="shared" si="5"/>
        <v>-7.1784744262695313</v>
      </c>
      <c r="E18" s="3">
        <f t="shared" si="6"/>
        <v>-3.7497532684938051E-4</v>
      </c>
      <c r="F18" s="3">
        <f t="shared" si="7"/>
        <v>2.7108373615192249E-3</v>
      </c>
      <c r="G18" s="3">
        <f t="shared" si="8"/>
        <v>1.1679330275455868E-3</v>
      </c>
      <c r="H18" s="5">
        <f t="shared" si="9"/>
        <v>1.0628144602284202E-6</v>
      </c>
      <c r="J18" s="3">
        <f t="shared" si="25"/>
        <v>17</v>
      </c>
      <c r="K18" s="3">
        <f t="shared" si="10"/>
        <v>0.2942352294921875</v>
      </c>
      <c r="L18" s="3">
        <f t="shared" si="11"/>
        <v>0.29425048828125</v>
      </c>
      <c r="M18" s="3">
        <f t="shared" si="12"/>
        <v>0.29424285888671875</v>
      </c>
      <c r="N18" s="3">
        <f t="shared" si="13"/>
        <v>1.3095167255841034E-3</v>
      </c>
      <c r="O18" s="3">
        <f t="shared" si="14"/>
        <v>-9.2422622105914343E-4</v>
      </c>
      <c r="P18" s="3">
        <f t="shared" si="15"/>
        <v>1.926459575756212E-4</v>
      </c>
      <c r="Q18" s="5">
        <f t="shared" si="16"/>
        <v>2.592957527355702E-5</v>
      </c>
      <c r="S18" s="3">
        <f t="shared" si="26"/>
        <v>17</v>
      </c>
      <c r="T18" s="3">
        <f t="shared" si="17"/>
        <v>19.884231567382813</v>
      </c>
      <c r="U18" s="3">
        <f t="shared" si="18"/>
        <v>19.884246826171875</v>
      </c>
      <c r="V18" s="3">
        <f t="shared" si="19"/>
        <v>19.884239196777344</v>
      </c>
      <c r="W18" s="3">
        <f t="shared" si="20"/>
        <v>-2.3641030747967307E-3</v>
      </c>
      <c r="X18" s="3">
        <f t="shared" si="21"/>
        <v>5.7254764869867358E-3</v>
      </c>
      <c r="Y18" s="3">
        <f t="shared" si="22"/>
        <v>1.6806839903438231E-3</v>
      </c>
      <c r="Z18" s="5">
        <f t="shared" si="23"/>
        <v>3.8369069005235842E-7</v>
      </c>
    </row>
    <row r="19" spans="1:26" x14ac:dyDescent="0.25">
      <c r="A19" s="3">
        <f t="shared" ref="A19:A29" si="27">A18+1</f>
        <v>18</v>
      </c>
      <c r="B19" s="3">
        <f t="shared" si="3"/>
        <v>-7.1784820556640625</v>
      </c>
      <c r="C19" s="3">
        <f t="shared" si="4"/>
        <v>-7.1784744262695313</v>
      </c>
      <c r="D19" s="3">
        <f t="shared" si="5"/>
        <v>-7.1784782409667969</v>
      </c>
      <c r="E19" s="3">
        <f t="shared" si="6"/>
        <v>-3.7497532684938051E-4</v>
      </c>
      <c r="F19" s="3">
        <f t="shared" si="7"/>
        <v>1.1679330275455868E-3</v>
      </c>
      <c r="G19" s="3">
        <f t="shared" si="8"/>
        <v>3.9647935273023904E-4</v>
      </c>
      <c r="H19" s="5">
        <f t="shared" si="9"/>
        <v>5.3140779490209878E-7</v>
      </c>
      <c r="J19" s="3">
        <f t="shared" si="25"/>
        <v>18</v>
      </c>
      <c r="K19" s="3">
        <f t="shared" si="10"/>
        <v>0.29424285888671875</v>
      </c>
      <c r="L19" s="3">
        <f t="shared" si="11"/>
        <v>0.29425048828125</v>
      </c>
      <c r="M19" s="3">
        <f t="shared" si="12"/>
        <v>0.29424667358398438</v>
      </c>
      <c r="N19" s="3">
        <f t="shared" si="13"/>
        <v>1.926459575756212E-4</v>
      </c>
      <c r="O19" s="3">
        <f t="shared" si="14"/>
        <v>-9.2422622105914343E-4</v>
      </c>
      <c r="P19" s="3">
        <f t="shared" si="15"/>
        <v>-3.657899554099231E-4</v>
      </c>
      <c r="Q19" s="5">
        <f t="shared" si="16"/>
        <v>1.2964451474058132E-5</v>
      </c>
      <c r="S19" s="3">
        <f t="shared" si="26"/>
        <v>18</v>
      </c>
      <c r="T19" s="3">
        <f t="shared" si="17"/>
        <v>19.884231567382813</v>
      </c>
      <c r="U19" s="3">
        <f t="shared" si="18"/>
        <v>19.884239196777344</v>
      </c>
      <c r="V19" s="3">
        <f t="shared" si="19"/>
        <v>19.884235382080078</v>
      </c>
      <c r="W19" s="3">
        <f t="shared" si="20"/>
        <v>-2.3641030747967307E-3</v>
      </c>
      <c r="X19" s="3">
        <f t="shared" si="21"/>
        <v>1.6806839903438231E-3</v>
      </c>
      <c r="Y19" s="3">
        <f t="shared" si="22"/>
        <v>-3.417102207095013E-4</v>
      </c>
      <c r="Z19" s="5">
        <f t="shared" si="23"/>
        <v>1.9184527141693464E-7</v>
      </c>
    </row>
    <row r="20" spans="1:26" x14ac:dyDescent="0.25">
      <c r="A20" s="3">
        <f t="shared" si="27"/>
        <v>19</v>
      </c>
      <c r="B20" s="3">
        <f t="shared" si="3"/>
        <v>-7.1784820556640625</v>
      </c>
      <c r="C20" s="3">
        <f t="shared" si="4"/>
        <v>-7.1784782409667969</v>
      </c>
      <c r="D20" s="3">
        <f t="shared" si="5"/>
        <v>-7.1784801483154297</v>
      </c>
      <c r="E20" s="3">
        <f t="shared" si="6"/>
        <v>-3.7497532684938051E-4</v>
      </c>
      <c r="F20" s="3">
        <f t="shared" si="7"/>
        <v>3.9647935273023904E-4</v>
      </c>
      <c r="G20" s="3">
        <f t="shared" si="8"/>
        <v>1.0752138678071788E-5</v>
      </c>
      <c r="H20" s="5">
        <f t="shared" si="9"/>
        <v>2.6570375625400218E-7</v>
      </c>
      <c r="J20" s="3">
        <f t="shared" si="25"/>
        <v>19</v>
      </c>
      <c r="K20" s="3">
        <f t="shared" si="10"/>
        <v>0.29424285888671875</v>
      </c>
      <c r="L20" s="3">
        <f t="shared" si="11"/>
        <v>0.29424667358398438</v>
      </c>
      <c r="M20" s="3">
        <f t="shared" si="12"/>
        <v>0.29424476623535156</v>
      </c>
      <c r="N20" s="3">
        <f t="shared" si="13"/>
        <v>1.926459575756212E-4</v>
      </c>
      <c r="O20" s="3">
        <f t="shared" si="14"/>
        <v>-3.657899554099231E-4</v>
      </c>
      <c r="P20" s="3">
        <f t="shared" si="15"/>
        <v>-8.6571954831526909E-5</v>
      </c>
      <c r="Q20" s="5">
        <f t="shared" si="16"/>
        <v>6.4821416996175538E-6</v>
      </c>
      <c r="S20" s="3">
        <f t="shared" si="26"/>
        <v>19</v>
      </c>
      <c r="T20" s="3">
        <f t="shared" si="17"/>
        <v>19.884235382080078</v>
      </c>
      <c r="U20" s="3">
        <f t="shared" si="18"/>
        <v>19.884239196777344</v>
      </c>
      <c r="V20" s="3">
        <f t="shared" si="19"/>
        <v>19.884237289428711</v>
      </c>
      <c r="W20" s="3">
        <f t="shared" si="20"/>
        <v>-3.417102207095013E-4</v>
      </c>
      <c r="X20" s="3">
        <f t="shared" si="21"/>
        <v>1.6806839903438231E-3</v>
      </c>
      <c r="Y20" s="3">
        <f t="shared" si="22"/>
        <v>6.6948671519639902E-4</v>
      </c>
      <c r="Z20" s="5">
        <f t="shared" si="23"/>
        <v>9.5922654110774936E-8</v>
      </c>
    </row>
    <row r="21" spans="1:26" x14ac:dyDescent="0.25">
      <c r="A21" s="3">
        <f t="shared" si="27"/>
        <v>20</v>
      </c>
      <c r="B21" s="3">
        <f t="shared" si="3"/>
        <v>-7.1784820556640625</v>
      </c>
      <c r="C21" s="3">
        <f t="shared" si="4"/>
        <v>-7.1784801483154297</v>
      </c>
      <c r="D21" s="3">
        <f t="shared" si="5"/>
        <v>-7.1784811019897461</v>
      </c>
      <c r="E21" s="3">
        <f t="shared" si="6"/>
        <v>-3.7497532684938051E-4</v>
      </c>
      <c r="F21" s="3">
        <f t="shared" si="7"/>
        <v>1.0752138678071788E-5</v>
      </c>
      <c r="G21" s="3">
        <f t="shared" si="8"/>
        <v>-1.8211156270808715E-4</v>
      </c>
      <c r="H21" s="5">
        <f t="shared" si="9"/>
        <v>1.3285184282776741E-7</v>
      </c>
      <c r="J21" s="3">
        <f t="shared" si="25"/>
        <v>20</v>
      </c>
      <c r="K21" s="3">
        <f t="shared" si="10"/>
        <v>0.29424285888671875</v>
      </c>
      <c r="L21" s="3">
        <f t="shared" si="11"/>
        <v>0.29424476623535156</v>
      </c>
      <c r="M21" s="3">
        <f t="shared" si="12"/>
        <v>0.29424381256103516</v>
      </c>
      <c r="N21" s="3">
        <f t="shared" si="13"/>
        <v>1.926459575756212E-4</v>
      </c>
      <c r="O21" s="3">
        <f t="shared" si="14"/>
        <v>-8.6571954831526909E-5</v>
      </c>
      <c r="P21" s="3">
        <f t="shared" si="15"/>
        <v>5.3037012392564975E-5</v>
      </c>
      <c r="Q21" s="5">
        <f t="shared" si="16"/>
        <v>3.2410918590254686E-6</v>
      </c>
      <c r="S21" s="3">
        <f t="shared" si="26"/>
        <v>20</v>
      </c>
      <c r="T21" s="3">
        <f t="shared" si="17"/>
        <v>19.884235382080078</v>
      </c>
      <c r="U21" s="3">
        <f t="shared" si="18"/>
        <v>19.884237289428711</v>
      </c>
      <c r="V21" s="3">
        <f t="shared" si="19"/>
        <v>19.884236335754395</v>
      </c>
      <c r="W21" s="3">
        <f t="shared" si="20"/>
        <v>-3.417102207095013E-4</v>
      </c>
      <c r="X21" s="3">
        <f t="shared" si="21"/>
        <v>6.6948671519639902E-4</v>
      </c>
      <c r="Y21" s="3">
        <f t="shared" si="22"/>
        <v>1.6388820495194523E-4</v>
      </c>
      <c r="Z21" s="5">
        <f t="shared" si="23"/>
        <v>4.7961322454810124E-8</v>
      </c>
    </row>
    <row r="22" spans="1:26" x14ac:dyDescent="0.25">
      <c r="A22" s="3">
        <f t="shared" si="27"/>
        <v>21</v>
      </c>
      <c r="B22" s="3">
        <f t="shared" si="3"/>
        <v>-7.1784811019897461</v>
      </c>
      <c r="C22" s="3">
        <f t="shared" si="4"/>
        <v>-7.1784801483154297</v>
      </c>
      <c r="D22" s="3">
        <f t="shared" si="5"/>
        <v>-7.1784806251525879</v>
      </c>
      <c r="E22" s="3">
        <f t="shared" si="6"/>
        <v>-1.8211156270808715E-4</v>
      </c>
      <c r="F22" s="3">
        <f t="shared" si="7"/>
        <v>1.0752138678071788E-5</v>
      </c>
      <c r="G22" s="3">
        <f t="shared" si="8"/>
        <v>-8.5679704170615878E-5</v>
      </c>
      <c r="H22" s="5">
        <f t="shared" si="9"/>
        <v>6.6425912589078804E-8</v>
      </c>
      <c r="J22" s="3">
        <f t="shared" si="25"/>
        <v>21</v>
      </c>
      <c r="K22" s="3">
        <f t="shared" si="10"/>
        <v>0.29424381256103516</v>
      </c>
      <c r="L22" s="3">
        <f t="shared" si="11"/>
        <v>0.29424476623535156</v>
      </c>
      <c r="M22" s="3">
        <f t="shared" si="12"/>
        <v>0.29424428939819336</v>
      </c>
      <c r="N22" s="3">
        <f t="shared" si="13"/>
        <v>5.3037012392564975E-5</v>
      </c>
      <c r="O22" s="3">
        <f t="shared" si="14"/>
        <v>-8.6571954831526909E-5</v>
      </c>
      <c r="P22" s="3">
        <f t="shared" si="15"/>
        <v>-1.6767468466127866E-5</v>
      </c>
      <c r="Q22" s="5">
        <f t="shared" si="16"/>
        <v>1.6205511818679769E-6</v>
      </c>
      <c r="S22" s="3">
        <f t="shared" si="26"/>
        <v>21</v>
      </c>
      <c r="T22" s="3">
        <f t="shared" si="17"/>
        <v>19.884235382080078</v>
      </c>
      <c r="U22" s="3">
        <f t="shared" si="18"/>
        <v>19.884236335754395</v>
      </c>
      <c r="V22" s="3">
        <f t="shared" si="19"/>
        <v>19.884235858917236</v>
      </c>
      <c r="W22" s="3">
        <f t="shared" si="20"/>
        <v>-3.417102207095013E-4</v>
      </c>
      <c r="X22" s="3">
        <f t="shared" si="21"/>
        <v>1.6388820495194523E-4</v>
      </c>
      <c r="Y22" s="3">
        <f t="shared" si="22"/>
        <v>-8.8911018792714458E-5</v>
      </c>
      <c r="Z22" s="5">
        <f t="shared" si="23"/>
        <v>2.3980662377549342E-8</v>
      </c>
    </row>
    <row r="23" spans="1:26" x14ac:dyDescent="0.25">
      <c r="A23" s="3">
        <f t="shared" si="27"/>
        <v>22</v>
      </c>
      <c r="B23" s="3">
        <f t="shared" si="3"/>
        <v>-7.1784806251525879</v>
      </c>
      <c r="C23" s="3">
        <f t="shared" si="4"/>
        <v>-7.1784801483154297</v>
      </c>
      <c r="D23" s="3">
        <f t="shared" si="5"/>
        <v>-7.1784803867340088</v>
      </c>
      <c r="E23" s="3">
        <f t="shared" si="6"/>
        <v>-8.5679704170615878E-5</v>
      </c>
      <c r="F23" s="3">
        <f t="shared" si="7"/>
        <v>1.0752138678071788E-5</v>
      </c>
      <c r="G23" s="3">
        <f t="shared" si="8"/>
        <v>-3.7463780699908966E-5</v>
      </c>
      <c r="H23" s="5">
        <f t="shared" si="9"/>
        <v>3.3212958500740482E-8</v>
      </c>
      <c r="J23" s="3">
        <f t="shared" si="25"/>
        <v>22</v>
      </c>
      <c r="K23" s="3">
        <f t="shared" si="10"/>
        <v>0.29424381256103516</v>
      </c>
      <c r="L23" s="3">
        <f t="shared" si="11"/>
        <v>0.29424428939819336</v>
      </c>
      <c r="M23" s="3">
        <f t="shared" si="12"/>
        <v>0.29424405097961426</v>
      </c>
      <c r="N23" s="3">
        <f t="shared" si="13"/>
        <v>5.3037012392564975E-5</v>
      </c>
      <c r="O23" s="3">
        <f t="shared" si="14"/>
        <v>-1.6767468466127866E-5</v>
      </c>
      <c r="P23" s="3">
        <f t="shared" si="15"/>
        <v>1.8134772652445008E-5</v>
      </c>
      <c r="Q23" s="5">
        <f t="shared" si="16"/>
        <v>8.1027427784304985E-7</v>
      </c>
      <c r="S23" s="3">
        <f t="shared" si="26"/>
        <v>22</v>
      </c>
      <c r="T23" s="3">
        <f t="shared" si="17"/>
        <v>19.884235858917236</v>
      </c>
      <c r="U23" s="3">
        <f t="shared" si="18"/>
        <v>19.884236335754395</v>
      </c>
      <c r="V23" s="3">
        <f t="shared" si="19"/>
        <v>19.884236097335815</v>
      </c>
      <c r="W23" s="3">
        <f t="shared" si="20"/>
        <v>-8.8911018792714458E-5</v>
      </c>
      <c r="X23" s="3">
        <f t="shared" si="21"/>
        <v>1.6388820495194523E-4</v>
      </c>
      <c r="Y23" s="3">
        <f t="shared" si="22"/>
        <v>3.7488590351131279E-5</v>
      </c>
      <c r="Z23" s="5">
        <f t="shared" si="23"/>
        <v>1.1990331476310762E-8</v>
      </c>
    </row>
    <row r="24" spans="1:26" x14ac:dyDescent="0.25">
      <c r="A24" s="3">
        <f t="shared" si="27"/>
        <v>23</v>
      </c>
      <c r="B24" s="3">
        <f t="shared" si="3"/>
        <v>-7.1784803867340088</v>
      </c>
      <c r="C24" s="3">
        <f t="shared" si="4"/>
        <v>-7.1784801483154297</v>
      </c>
      <c r="D24" s="3">
        <f t="shared" si="5"/>
        <v>-7.1784802675247192</v>
      </c>
      <c r="E24" s="3">
        <f t="shared" si="6"/>
        <v>-3.7463780699908966E-5</v>
      </c>
      <c r="F24" s="3">
        <f t="shared" si="7"/>
        <v>1.0752138678071788E-5</v>
      </c>
      <c r="G24" s="3">
        <f t="shared" si="8"/>
        <v>-1.3355820556171238E-5</v>
      </c>
      <c r="H24" s="5">
        <f t="shared" si="9"/>
        <v>1.6606479801920565E-8</v>
      </c>
      <c r="J24" s="3">
        <f t="shared" si="25"/>
        <v>23</v>
      </c>
      <c r="K24" s="3">
        <f t="shared" si="10"/>
        <v>0.29424405097961426</v>
      </c>
      <c r="L24" s="3">
        <f t="shared" si="11"/>
        <v>0.29424428939819336</v>
      </c>
      <c r="M24" s="3">
        <f t="shared" si="12"/>
        <v>0.29424417018890381</v>
      </c>
      <c r="N24" s="3">
        <f t="shared" si="13"/>
        <v>1.8134772652445008E-5</v>
      </c>
      <c r="O24" s="3">
        <f t="shared" si="14"/>
        <v>-1.6767468466127866E-5</v>
      </c>
      <c r="P24" s="3">
        <f t="shared" si="15"/>
        <v>6.8365226724154127E-7</v>
      </c>
      <c r="Q24" s="5">
        <f t="shared" si="16"/>
        <v>4.0513746719399358E-7</v>
      </c>
      <c r="S24" s="3">
        <f t="shared" si="26"/>
        <v>23</v>
      </c>
      <c r="T24" s="3">
        <f t="shared" si="17"/>
        <v>19.884235858917236</v>
      </c>
      <c r="U24" s="3">
        <f t="shared" si="18"/>
        <v>19.884236097335815</v>
      </c>
      <c r="V24" s="3">
        <f t="shared" si="19"/>
        <v>19.884235978126526</v>
      </c>
      <c r="W24" s="3">
        <f t="shared" si="20"/>
        <v>-8.8911018792714458E-5</v>
      </c>
      <c r="X24" s="3">
        <f t="shared" si="21"/>
        <v>3.7488590351131279E-5</v>
      </c>
      <c r="Y24" s="3">
        <f t="shared" si="22"/>
        <v>-2.5711215130286291E-5</v>
      </c>
      <c r="Z24" s="5">
        <f t="shared" si="23"/>
        <v>5.9951656662713573E-9</v>
      </c>
    </row>
    <row r="25" spans="1:26" x14ac:dyDescent="0.25">
      <c r="A25" s="3">
        <f t="shared" si="27"/>
        <v>24</v>
      </c>
      <c r="B25" s="3">
        <f t="shared" si="3"/>
        <v>-7.1784802675247192</v>
      </c>
      <c r="C25" s="3">
        <f t="shared" si="4"/>
        <v>-7.1784801483154297</v>
      </c>
      <c r="D25" s="3">
        <f t="shared" si="5"/>
        <v>-7.1784802079200745</v>
      </c>
      <c r="E25" s="3">
        <f t="shared" si="6"/>
        <v>-1.3355820556171238E-5</v>
      </c>
      <c r="F25" s="3">
        <f t="shared" si="7"/>
        <v>1.0752138678071788E-5</v>
      </c>
      <c r="G25" s="3">
        <f t="shared" si="8"/>
        <v>-1.30184071167605E-6</v>
      </c>
      <c r="H25" s="5">
        <f t="shared" si="9"/>
        <v>8.3032400388478711E-9</v>
      </c>
      <c r="J25" s="3">
        <f t="shared" si="25"/>
        <v>24</v>
      </c>
      <c r="K25" s="3">
        <f t="shared" si="10"/>
        <v>0.29424417018890381</v>
      </c>
      <c r="L25" s="3">
        <f t="shared" si="11"/>
        <v>0.29424428939819336</v>
      </c>
      <c r="M25" s="3">
        <f t="shared" si="12"/>
        <v>0.29424422979354858</v>
      </c>
      <c r="N25" s="3">
        <f t="shared" si="13"/>
        <v>6.8365226724154127E-7</v>
      </c>
      <c r="O25" s="3">
        <f t="shared" si="14"/>
        <v>-1.6767468466127866E-5</v>
      </c>
      <c r="P25" s="3">
        <f t="shared" si="15"/>
        <v>-8.0419080532578846E-6</v>
      </c>
      <c r="Q25" s="5">
        <f t="shared" si="16"/>
        <v>2.0256865152884639E-7</v>
      </c>
      <c r="S25" s="3">
        <f t="shared" si="26"/>
        <v>24</v>
      </c>
      <c r="T25" s="3">
        <f t="shared" si="17"/>
        <v>19.884235978126526</v>
      </c>
      <c r="U25" s="3">
        <f t="shared" si="18"/>
        <v>19.884236097335815</v>
      </c>
      <c r="V25" s="3">
        <f t="shared" si="19"/>
        <v>19.884236037731171</v>
      </c>
      <c r="W25" s="3">
        <f t="shared" si="20"/>
        <v>-2.5711215130286291E-5</v>
      </c>
      <c r="X25" s="3">
        <f t="shared" si="21"/>
        <v>3.7488590351131279E-5</v>
      </c>
      <c r="Y25" s="3">
        <f t="shared" si="22"/>
        <v>5.8886880651698448E-6</v>
      </c>
      <c r="Z25" s="5">
        <f t="shared" si="23"/>
        <v>2.9975828511066845E-9</v>
      </c>
    </row>
    <row r="26" spans="1:26" x14ac:dyDescent="0.25">
      <c r="A26" s="3">
        <f t="shared" si="27"/>
        <v>25</v>
      </c>
      <c r="B26" s="3">
        <f t="shared" si="3"/>
        <v>-7.1784802079200745</v>
      </c>
      <c r="C26" s="3">
        <f t="shared" si="4"/>
        <v>-7.1784801483154297</v>
      </c>
      <c r="D26" s="3">
        <f t="shared" si="5"/>
        <v>-7.1784801781177521</v>
      </c>
      <c r="E26" s="3">
        <f t="shared" si="6"/>
        <v>-1.30184071167605E-6</v>
      </c>
      <c r="F26" s="3">
        <f t="shared" si="7"/>
        <v>1.0752138678071788E-5</v>
      </c>
      <c r="G26" s="3">
        <f t="shared" si="8"/>
        <v>4.7251489831978688E-6</v>
      </c>
      <c r="H26" s="5">
        <f t="shared" si="9"/>
        <v>4.1516200538958331E-9</v>
      </c>
      <c r="J26" s="3">
        <f t="shared" si="25"/>
        <v>25</v>
      </c>
      <c r="K26" s="3">
        <f t="shared" si="10"/>
        <v>0.29424417018890381</v>
      </c>
      <c r="L26" s="3">
        <f t="shared" si="11"/>
        <v>0.29424422979354858</v>
      </c>
      <c r="M26" s="3">
        <f t="shared" si="12"/>
        <v>0.2942441999912262</v>
      </c>
      <c r="N26" s="3">
        <f t="shared" si="13"/>
        <v>6.8365226724154127E-7</v>
      </c>
      <c r="O26" s="3">
        <f t="shared" si="14"/>
        <v>-8.0419080532578846E-6</v>
      </c>
      <c r="P26" s="3">
        <f t="shared" si="15"/>
        <v>-3.6791278859027443E-6</v>
      </c>
      <c r="Q26" s="5">
        <f t="shared" si="16"/>
        <v>1.0128430524739805E-7</v>
      </c>
      <c r="S26" s="3">
        <f t="shared" si="26"/>
        <v>25</v>
      </c>
      <c r="T26" s="3">
        <f t="shared" si="17"/>
        <v>19.884235978126526</v>
      </c>
      <c r="U26" s="3">
        <f t="shared" si="18"/>
        <v>19.884236037731171</v>
      </c>
      <c r="V26" s="3">
        <f t="shared" si="19"/>
        <v>19.884236007928848</v>
      </c>
      <c r="W26" s="3">
        <f t="shared" si="20"/>
        <v>-2.5711215130286291E-5</v>
      </c>
      <c r="X26" s="3">
        <f t="shared" si="21"/>
        <v>5.8886880651698448E-6</v>
      </c>
      <c r="Y26" s="3">
        <f t="shared" si="22"/>
        <v>-9.9112639873055741E-6</v>
      </c>
      <c r="Z26" s="5">
        <f t="shared" si="23"/>
        <v>1.4987914210605908E-9</v>
      </c>
    </row>
    <row r="27" spans="1:26" x14ac:dyDescent="0.25">
      <c r="A27" s="3">
        <f t="shared" si="27"/>
        <v>26</v>
      </c>
      <c r="B27" s="3">
        <f t="shared" si="3"/>
        <v>-7.1784802079200745</v>
      </c>
      <c r="C27" s="3">
        <f t="shared" si="4"/>
        <v>-7.1784801781177521</v>
      </c>
      <c r="D27" s="3">
        <f t="shared" si="5"/>
        <v>-7.1784801930189133</v>
      </c>
      <c r="E27" s="3">
        <f t="shared" si="6"/>
        <v>-1.30184071167605E-6</v>
      </c>
      <c r="F27" s="3">
        <f t="shared" si="7"/>
        <v>4.7251489831978688E-6</v>
      </c>
      <c r="G27" s="3">
        <f t="shared" si="8"/>
        <v>1.7116540220740717E-6</v>
      </c>
      <c r="H27" s="5">
        <f t="shared" si="9"/>
        <v>2.0758100355658912E-9</v>
      </c>
      <c r="J27" s="3">
        <f t="shared" si="25"/>
        <v>26</v>
      </c>
      <c r="K27" s="3">
        <f t="shared" si="10"/>
        <v>0.29424417018890381</v>
      </c>
      <c r="L27" s="3">
        <f t="shared" si="11"/>
        <v>0.2942441999912262</v>
      </c>
      <c r="M27" s="3">
        <f t="shared" si="12"/>
        <v>0.294244185090065</v>
      </c>
      <c r="N27" s="3">
        <f t="shared" si="13"/>
        <v>6.8365226724154127E-7</v>
      </c>
      <c r="O27" s="3">
        <f t="shared" si="14"/>
        <v>-3.6791278859027443E-6</v>
      </c>
      <c r="P27" s="3">
        <f t="shared" si="15"/>
        <v>-1.4977378057778878E-6</v>
      </c>
      <c r="Q27" s="5">
        <f t="shared" si="16"/>
        <v>5.0642157752954796E-8</v>
      </c>
      <c r="S27" s="3">
        <f t="shared" si="26"/>
        <v>26</v>
      </c>
      <c r="T27" s="3">
        <f t="shared" si="17"/>
        <v>19.884236007928848</v>
      </c>
      <c r="U27" s="3">
        <f t="shared" si="18"/>
        <v>19.884236037731171</v>
      </c>
      <c r="V27" s="3">
        <f t="shared" si="19"/>
        <v>19.884236022830009</v>
      </c>
      <c r="W27" s="3">
        <f t="shared" si="20"/>
        <v>-9.9112639873055741E-6</v>
      </c>
      <c r="X27" s="3">
        <f t="shared" si="21"/>
        <v>5.8886880651698448E-6</v>
      </c>
      <c r="Y27" s="3">
        <f t="shared" si="22"/>
        <v>-2.0112884158152156E-6</v>
      </c>
      <c r="Z27" s="5">
        <f t="shared" si="23"/>
        <v>7.4939571165348321E-10</v>
      </c>
    </row>
    <row r="28" spans="1:26" x14ac:dyDescent="0.25">
      <c r="A28" s="3">
        <f t="shared" si="27"/>
        <v>27</v>
      </c>
      <c r="B28" s="3">
        <f t="shared" si="3"/>
        <v>-7.1784802079200745</v>
      </c>
      <c r="C28" s="3">
        <f t="shared" si="4"/>
        <v>-7.1784801930189133</v>
      </c>
      <c r="D28" s="3">
        <f t="shared" si="5"/>
        <v>-7.1784802004694939</v>
      </c>
      <c r="E28" s="3">
        <f t="shared" si="6"/>
        <v>-1.30184071167605E-6</v>
      </c>
      <c r="F28" s="3">
        <f t="shared" si="7"/>
        <v>1.7116540220740717E-6</v>
      </c>
      <c r="G28" s="3">
        <f t="shared" si="8"/>
        <v>2.0490665519901086E-7</v>
      </c>
      <c r="H28" s="5">
        <f t="shared" si="9"/>
        <v>1.0379050156284519E-9</v>
      </c>
      <c r="J28" s="3">
        <f t="shared" si="25"/>
        <v>27</v>
      </c>
      <c r="K28" s="3">
        <f t="shared" si="10"/>
        <v>0.29424417018890381</v>
      </c>
      <c r="L28" s="3">
        <f t="shared" si="11"/>
        <v>0.294244185090065</v>
      </c>
      <c r="M28" s="3">
        <f t="shared" si="12"/>
        <v>0.29424417763948441</v>
      </c>
      <c r="N28" s="3">
        <f t="shared" si="13"/>
        <v>6.8365226724154127E-7</v>
      </c>
      <c r="O28" s="3">
        <f t="shared" si="14"/>
        <v>-1.4977378057778878E-6</v>
      </c>
      <c r="P28" s="3">
        <f t="shared" si="15"/>
        <v>-4.0704276926817329E-7</v>
      </c>
      <c r="Q28" s="5">
        <f t="shared" si="16"/>
        <v>2.5321080158791531E-8</v>
      </c>
      <c r="S28" s="3">
        <f t="shared" si="26"/>
        <v>27</v>
      </c>
      <c r="T28" s="3">
        <f t="shared" si="17"/>
        <v>19.884236022830009</v>
      </c>
      <c r="U28" s="3">
        <f t="shared" si="18"/>
        <v>19.884236037731171</v>
      </c>
      <c r="V28" s="3">
        <f t="shared" si="19"/>
        <v>19.88423603028059</v>
      </c>
      <c r="W28" s="3">
        <f t="shared" si="20"/>
        <v>-2.0112884158152156E-6</v>
      </c>
      <c r="X28" s="3">
        <f t="shared" si="21"/>
        <v>5.8886880651698448E-6</v>
      </c>
      <c r="Y28" s="3">
        <f t="shared" si="22"/>
        <v>1.9386998246773146E-6</v>
      </c>
      <c r="Z28" s="5">
        <f t="shared" si="23"/>
        <v>3.7469785554594465E-10</v>
      </c>
    </row>
    <row r="29" spans="1:26" x14ac:dyDescent="0.25">
      <c r="A29" s="3">
        <f t="shared" si="27"/>
        <v>28</v>
      </c>
      <c r="B29" s="3">
        <f t="shared" si="3"/>
        <v>-7.1784802079200745</v>
      </c>
      <c r="C29" s="3">
        <f t="shared" si="4"/>
        <v>-7.1784802004694939</v>
      </c>
      <c r="D29" s="3">
        <f t="shared" si="5"/>
        <v>-7.1784802041947842</v>
      </c>
      <c r="E29" s="3">
        <f t="shared" si="6"/>
        <v>-1.30184071167605E-6</v>
      </c>
      <c r="F29" s="3">
        <f t="shared" si="7"/>
        <v>2.0490665519901086E-7</v>
      </c>
      <c r="G29" s="3">
        <f t="shared" si="8"/>
        <v>-5.4846714192535728E-7</v>
      </c>
      <c r="H29" s="5">
        <f t="shared" si="9"/>
        <v>5.1895250727560255E-10</v>
      </c>
      <c r="J29" s="3">
        <f t="shared" si="25"/>
        <v>28</v>
      </c>
      <c r="K29" s="3">
        <f t="shared" si="10"/>
        <v>0.29424417018890381</v>
      </c>
      <c r="L29" s="3">
        <f t="shared" si="11"/>
        <v>0.29424417763948441</v>
      </c>
      <c r="M29" s="3">
        <f t="shared" si="12"/>
        <v>0.29424417391419411</v>
      </c>
      <c r="N29" s="3">
        <f t="shared" si="13"/>
        <v>6.8365226724154127E-7</v>
      </c>
      <c r="O29" s="3">
        <f t="shared" si="14"/>
        <v>-4.0704276926817329E-7</v>
      </c>
      <c r="P29" s="3">
        <f t="shared" si="15"/>
        <v>1.3830474898668399E-7</v>
      </c>
      <c r="Q29" s="5">
        <f t="shared" si="16"/>
        <v>1.2660540399974325E-8</v>
      </c>
      <c r="S29" s="3">
        <f t="shared" si="26"/>
        <v>28</v>
      </c>
      <c r="T29" s="3">
        <f t="shared" si="17"/>
        <v>19.884236022830009</v>
      </c>
      <c r="U29" s="3">
        <f t="shared" si="18"/>
        <v>19.88423603028059</v>
      </c>
      <c r="V29" s="3">
        <f t="shared" si="19"/>
        <v>19.8842360265553</v>
      </c>
      <c r="W29" s="3">
        <f t="shared" si="20"/>
        <v>-2.0112884158152156E-6</v>
      </c>
      <c r="X29" s="3">
        <f t="shared" si="21"/>
        <v>1.9386998246773146E-6</v>
      </c>
      <c r="Y29" s="3">
        <f t="shared" si="22"/>
        <v>-3.6294295568950474E-8</v>
      </c>
      <c r="Z29" s="5">
        <f t="shared" si="23"/>
        <v>1.873489277027731E-10</v>
      </c>
    </row>
    <row r="30" spans="1:26" x14ac:dyDescent="0.25">
      <c r="A30" s="3">
        <f t="shared" ref="A30:A33" si="28">A29+1</f>
        <v>29</v>
      </c>
      <c r="B30" s="3">
        <f t="shared" si="3"/>
        <v>-7.1784802041947842</v>
      </c>
      <c r="C30" s="3">
        <f t="shared" si="4"/>
        <v>-7.1784802004694939</v>
      </c>
      <c r="D30" s="3">
        <f t="shared" si="5"/>
        <v>-7.178480202332139</v>
      </c>
      <c r="E30" s="3">
        <f t="shared" si="6"/>
        <v>-5.4846714192535728E-7</v>
      </c>
      <c r="F30" s="3">
        <f t="shared" si="7"/>
        <v>2.0490665519901086E-7</v>
      </c>
      <c r="G30" s="3">
        <f t="shared" si="8"/>
        <v>-1.7178035705001093E-7</v>
      </c>
      <c r="H30" s="5">
        <f t="shared" si="9"/>
        <v>2.5947625350314542E-10</v>
      </c>
      <c r="J30" s="3">
        <f t="shared" si="25"/>
        <v>29</v>
      </c>
      <c r="K30" s="3">
        <f t="shared" si="10"/>
        <v>0.29424417391419411</v>
      </c>
      <c r="L30" s="3">
        <f t="shared" si="11"/>
        <v>0.29424417763948441</v>
      </c>
      <c r="M30" s="3">
        <f t="shared" si="12"/>
        <v>0.29424417577683926</v>
      </c>
      <c r="N30" s="3">
        <f t="shared" si="13"/>
        <v>1.3830474898668399E-7</v>
      </c>
      <c r="O30" s="3">
        <f t="shared" si="14"/>
        <v>-4.0704276926817329E-7</v>
      </c>
      <c r="P30" s="3">
        <f t="shared" si="15"/>
        <v>-1.3436901014074465E-7</v>
      </c>
      <c r="Q30" s="5">
        <f t="shared" si="16"/>
        <v>6.3302702801318045E-9</v>
      </c>
      <c r="S30" s="3">
        <f t="shared" si="26"/>
        <v>29</v>
      </c>
      <c r="T30" s="3">
        <f t="shared" si="17"/>
        <v>19.8842360265553</v>
      </c>
      <c r="U30" s="3">
        <f t="shared" si="18"/>
        <v>19.88423603028059</v>
      </c>
      <c r="V30" s="3">
        <f t="shared" si="19"/>
        <v>19.884236028417945</v>
      </c>
      <c r="W30" s="3">
        <f t="shared" si="20"/>
        <v>-3.6294295568950474E-8</v>
      </c>
      <c r="X30" s="3">
        <f t="shared" si="21"/>
        <v>1.9386998246773146E-6</v>
      </c>
      <c r="Y30" s="3">
        <f t="shared" si="22"/>
        <v>9.5120230980683118E-7</v>
      </c>
      <c r="Z30" s="5">
        <f t="shared" si="23"/>
        <v>9.367446386893635E-11</v>
      </c>
    </row>
    <row r="31" spans="1:26" x14ac:dyDescent="0.25">
      <c r="A31" s="3">
        <f t="shared" si="28"/>
        <v>30</v>
      </c>
      <c r="B31" s="3">
        <f t="shared" si="3"/>
        <v>-7.178480202332139</v>
      </c>
      <c r="C31" s="3">
        <f t="shared" si="4"/>
        <v>-7.1784802004694939</v>
      </c>
      <c r="D31" s="3">
        <f t="shared" si="5"/>
        <v>-7.1784802014008164</v>
      </c>
      <c r="E31" s="3">
        <f t="shared" si="6"/>
        <v>-1.7178035705001093E-7</v>
      </c>
      <c r="F31" s="3">
        <f t="shared" si="7"/>
        <v>2.0490665519901086E-7</v>
      </c>
      <c r="G31" s="3">
        <f t="shared" si="8"/>
        <v>1.6563262761337683E-8</v>
      </c>
      <c r="H31" s="5">
        <f t="shared" si="9"/>
        <v>1.2973812678523669E-10</v>
      </c>
      <c r="J31" s="3">
        <f t="shared" si="25"/>
        <v>30</v>
      </c>
      <c r="K31" s="3">
        <f t="shared" si="10"/>
        <v>0.29424417391419411</v>
      </c>
      <c r="L31" s="3">
        <f t="shared" si="11"/>
        <v>0.29424417577683926</v>
      </c>
      <c r="M31" s="3">
        <f t="shared" si="12"/>
        <v>0.29424417484551668</v>
      </c>
      <c r="N31" s="3">
        <f t="shared" si="13"/>
        <v>1.3830474898668399E-7</v>
      </c>
      <c r="O31" s="3">
        <f t="shared" si="14"/>
        <v>-1.3436901014074465E-7</v>
      </c>
      <c r="P31" s="3">
        <f t="shared" si="15"/>
        <v>1.9678694229696703E-9</v>
      </c>
      <c r="Q31" s="5">
        <f t="shared" si="16"/>
        <v>3.1651351200297416E-9</v>
      </c>
      <c r="S31" s="3">
        <f t="shared" si="26"/>
        <v>30</v>
      </c>
      <c r="T31" s="6">
        <f t="shared" si="17"/>
        <v>19.8842360265553</v>
      </c>
      <c r="U31" s="6">
        <f t="shared" si="18"/>
        <v>19.884236028417945</v>
      </c>
      <c r="V31" s="6">
        <f t="shared" si="19"/>
        <v>19.884236027486622</v>
      </c>
      <c r="W31" s="3">
        <f t="shared" si="20"/>
        <v>-3.6294295568950474E-8</v>
      </c>
      <c r="X31" s="3">
        <f t="shared" si="21"/>
        <v>9.5120230980683118E-7</v>
      </c>
      <c r="Y31" s="3">
        <f t="shared" si="22"/>
        <v>4.5745491661364213E-7</v>
      </c>
      <c r="Z31" s="5">
        <f t="shared" si="23"/>
        <v>4.6837231930080725E-11</v>
      </c>
    </row>
    <row r="32" spans="1:26" x14ac:dyDescent="0.25">
      <c r="A32" s="3">
        <f t="shared" si="28"/>
        <v>31</v>
      </c>
      <c r="B32" s="3">
        <f t="shared" si="3"/>
        <v>-7.178480202332139</v>
      </c>
      <c r="C32" s="3">
        <f t="shared" si="4"/>
        <v>-7.1784802014008164</v>
      </c>
      <c r="D32" s="3">
        <f t="shared" si="5"/>
        <v>-7.1784802018664777</v>
      </c>
      <c r="E32" s="3">
        <f t="shared" si="6"/>
        <v>-1.7178035705001093E-7</v>
      </c>
      <c r="F32" s="3">
        <f t="shared" si="7"/>
        <v>1.6563262761337683E-8</v>
      </c>
      <c r="G32" s="3">
        <f t="shared" si="8"/>
        <v>-7.7608547144336626E-8</v>
      </c>
      <c r="H32" s="5">
        <f t="shared" si="9"/>
        <v>6.4869063401034325E-11</v>
      </c>
      <c r="J32" s="3">
        <f t="shared" si="25"/>
        <v>31</v>
      </c>
      <c r="K32" s="3">
        <f t="shared" si="10"/>
        <v>0.29424417484551668</v>
      </c>
      <c r="L32" s="3">
        <f t="shared" si="11"/>
        <v>0.29424417577683926</v>
      </c>
      <c r="M32" s="3">
        <f t="shared" si="12"/>
        <v>0.29424417531117797</v>
      </c>
      <c r="N32" s="3">
        <f t="shared" si="13"/>
        <v>1.9678694229696703E-9</v>
      </c>
      <c r="O32" s="3">
        <f t="shared" si="14"/>
        <v>-1.3436901014074465E-7</v>
      </c>
      <c r="P32" s="3">
        <f t="shared" si="15"/>
        <v>-6.6200570358887489E-8</v>
      </c>
      <c r="Q32" s="5">
        <f t="shared" si="16"/>
        <v>1.582567565023911E-9</v>
      </c>
    </row>
    <row r="33" spans="1:17" x14ac:dyDescent="0.25">
      <c r="A33" s="3">
        <f t="shared" si="28"/>
        <v>32</v>
      </c>
      <c r="B33" s="7">
        <f t="shared" si="3"/>
        <v>-7.1784802018664777</v>
      </c>
      <c r="C33" s="7">
        <f t="shared" si="4"/>
        <v>-7.1784802014008164</v>
      </c>
      <c r="D33" s="7">
        <f t="shared" si="5"/>
        <v>-7.1784802016336471</v>
      </c>
      <c r="E33" s="3">
        <f t="shared" si="6"/>
        <v>-7.7608547144336626E-8</v>
      </c>
      <c r="F33" s="3">
        <f t="shared" si="7"/>
        <v>1.6563262761337683E-8</v>
      </c>
      <c r="G33" s="3">
        <f t="shared" si="8"/>
        <v>-3.0522642191499472E-8</v>
      </c>
      <c r="H33" s="5">
        <f t="shared" si="9"/>
        <v>3.243453169841317E-11</v>
      </c>
      <c r="J33" s="3">
        <f t="shared" si="25"/>
        <v>32</v>
      </c>
      <c r="K33" s="3">
        <f t="shared" si="10"/>
        <v>0.29424417484551668</v>
      </c>
      <c r="L33" s="3">
        <f t="shared" si="11"/>
        <v>0.29424417531117797</v>
      </c>
      <c r="M33" s="3">
        <f t="shared" si="12"/>
        <v>0.29424417507834733</v>
      </c>
      <c r="N33" s="3">
        <f t="shared" si="13"/>
        <v>1.9678694229696703E-9</v>
      </c>
      <c r="O33" s="3">
        <f t="shared" si="14"/>
        <v>-6.6200570358887489E-8</v>
      </c>
      <c r="P33" s="3">
        <f t="shared" si="15"/>
        <v>-3.2116354020672588E-8</v>
      </c>
      <c r="Q33" s="5">
        <f t="shared" si="16"/>
        <v>7.9128378125969543E-10</v>
      </c>
    </row>
    <row r="34" spans="1:17" x14ac:dyDescent="0.25">
      <c r="A34" s="3">
        <f t="shared" ref="A34" si="29">A33+1</f>
        <v>33</v>
      </c>
      <c r="B34" s="7">
        <f t="shared" ref="B34" si="30">IF(E33*G33&lt;0,B33,D33)</f>
        <v>-7.1784802016336471</v>
      </c>
      <c r="C34" s="7">
        <f t="shared" ref="C34" si="31">IF(F33*G33&lt;0,C33,D33)</f>
        <v>-7.1784802014008164</v>
      </c>
      <c r="D34" s="7">
        <f t="shared" ref="D34" si="32">(C34+B34)/2</f>
        <v>-7.1784802015172318</v>
      </c>
      <c r="E34" s="3">
        <f t="shared" ref="E34" si="33">B34^3-13*B34^2-139*B34+42</f>
        <v>-3.0522642191499472E-8</v>
      </c>
      <c r="F34" s="3">
        <f t="shared" ref="F34" si="34">C34^3-13*C34^2-139*C34+42</f>
        <v>1.6563262761337683E-8</v>
      </c>
      <c r="G34" s="3">
        <f t="shared" ref="G34" si="35">D34^3-13*D34^2-139*D34+42</f>
        <v>-6.9796897150808945E-9</v>
      </c>
      <c r="H34" s="5">
        <f t="shared" ref="H34" si="36">ABS((D33-D34)/D33)</f>
        <v>1.6217265849732585E-11</v>
      </c>
      <c r="J34" s="3">
        <f t="shared" ref="J34" si="37">J33+1</f>
        <v>33</v>
      </c>
      <c r="K34" s="3">
        <f t="shared" ref="K34" si="38">IF(N33*P33&lt;0,K33,M33)</f>
        <v>0.29424417484551668</v>
      </c>
      <c r="L34" s="3">
        <f t="shared" ref="L34" si="39">IF(O33*P33&lt;0,L33,M33)</f>
        <v>0.29424417507834733</v>
      </c>
      <c r="M34" s="3">
        <f t="shared" ref="M34" si="40">(L34+K34)/2</f>
        <v>0.294244174961932</v>
      </c>
      <c r="N34" s="3">
        <f t="shared" ref="N34" si="41">K34^3-13*K34^2-139*K34+42</f>
        <v>1.9678694229696703E-9</v>
      </c>
      <c r="O34" s="3">
        <f t="shared" ref="O34" si="42">L34^3-13*L34^2-139*L34+42</f>
        <v>-3.2116354020672588E-8</v>
      </c>
      <c r="P34" s="3">
        <f t="shared" ref="P34" si="43">M34^3-13*M34^2-139*M34+42</f>
        <v>-1.5074242298851459E-8</v>
      </c>
      <c r="Q34" s="5">
        <f t="shared" ref="Q34" si="44">ABS((M33-M34)/M33)</f>
        <v>3.9564189094291273E-10</v>
      </c>
    </row>
    <row r="35" spans="1:17" x14ac:dyDescent="0.25">
      <c r="A35" s="3">
        <f t="shared" ref="A35:A36" si="45">A34+1</f>
        <v>34</v>
      </c>
      <c r="B35" s="7">
        <f t="shared" ref="B35:B36" si="46">IF(E34*G34&lt;0,B34,D34)</f>
        <v>-7.1784802015172318</v>
      </c>
      <c r="C35" s="7">
        <f t="shared" ref="C35:C36" si="47">IF(F34*G34&lt;0,C34,D34)</f>
        <v>-7.1784802014008164</v>
      </c>
      <c r="D35" s="7">
        <f t="shared" ref="D35:D36" si="48">(C35+B35)/2</f>
        <v>-7.1784802014590241</v>
      </c>
      <c r="E35" s="3">
        <f t="shared" ref="E35:E36" si="49">B35^3-13*B35^2-139*B35+42</f>
        <v>-6.9796897150808945E-9</v>
      </c>
      <c r="F35" s="3">
        <f t="shared" ref="F35:F36" si="50">C35^3-13*C35^2-139*C35+42</f>
        <v>1.6563262761337683E-8</v>
      </c>
      <c r="G35" s="3">
        <f t="shared" ref="G35:G36" si="51">D35^3-13*D35^2-139*D35+42</f>
        <v>4.7916728362906724E-9</v>
      </c>
      <c r="H35" s="5">
        <f t="shared" ref="H35:H36" si="52">ABS((D34-D35)/D34)</f>
        <v>8.1086329249977915E-12</v>
      </c>
      <c r="J35" s="3">
        <f t="shared" ref="J35:J36" si="53">J34+1</f>
        <v>34</v>
      </c>
      <c r="K35" s="3">
        <f t="shared" ref="K35:K36" si="54">IF(N34*P34&lt;0,K34,M34)</f>
        <v>0.29424417484551668</v>
      </c>
      <c r="L35" s="3">
        <f t="shared" ref="L35:L36" si="55">IF(O34*P34&lt;0,L34,M34)</f>
        <v>0.294244174961932</v>
      </c>
      <c r="M35" s="3">
        <f t="shared" ref="M35:M36" si="56">(L35+K35)/2</f>
        <v>0.29424417490372434</v>
      </c>
      <c r="N35" s="3">
        <f t="shared" ref="N35:N36" si="57">K35^3-13*K35^2-139*K35+42</f>
        <v>1.9678694229696703E-9</v>
      </c>
      <c r="O35" s="3">
        <f t="shared" ref="O35:O36" si="58">L35^3-13*L35^2-139*L35+42</f>
        <v>-1.5074242298851459E-8</v>
      </c>
      <c r="P35" s="3">
        <f t="shared" ref="P35:P36" si="59">M35^3-13*M35^2-139*M35+42</f>
        <v>-6.5531864379408944E-9</v>
      </c>
      <c r="Q35" s="5">
        <f t="shared" ref="Q35:Q36" si="60">ABS((M34-M35)/M34)</f>
        <v>1.9782094554972262E-10</v>
      </c>
    </row>
    <row r="36" spans="1:17" x14ac:dyDescent="0.25">
      <c r="A36" s="3">
        <f t="shared" si="45"/>
        <v>35</v>
      </c>
      <c r="B36" s="7">
        <f t="shared" si="46"/>
        <v>-7.1784802015172318</v>
      </c>
      <c r="C36" s="7">
        <f t="shared" si="47"/>
        <v>-7.1784802014590241</v>
      </c>
      <c r="D36" s="7">
        <f t="shared" si="48"/>
        <v>-7.1784802014881279</v>
      </c>
      <c r="E36" s="3">
        <f t="shared" si="49"/>
        <v>-6.9796897150808945E-9</v>
      </c>
      <c r="F36" s="3">
        <f t="shared" si="50"/>
        <v>4.7916728362906724E-9</v>
      </c>
      <c r="G36" s="3">
        <f t="shared" si="51"/>
        <v>-1.0941221262328327E-9</v>
      </c>
      <c r="H36" s="5">
        <f t="shared" si="52"/>
        <v>4.0543164625317705E-12</v>
      </c>
      <c r="J36" s="3">
        <f t="shared" si="53"/>
        <v>35</v>
      </c>
      <c r="K36" s="3">
        <f t="shared" si="54"/>
        <v>0.29424417484551668</v>
      </c>
      <c r="L36" s="3">
        <f t="shared" si="55"/>
        <v>0.29424417490372434</v>
      </c>
      <c r="M36" s="3">
        <f t="shared" si="56"/>
        <v>0.29424417487462051</v>
      </c>
      <c r="N36" s="3">
        <f t="shared" si="57"/>
        <v>1.9678694229696703E-9</v>
      </c>
      <c r="O36" s="3">
        <f t="shared" si="58"/>
        <v>-6.5531864379408944E-9</v>
      </c>
      <c r="P36" s="3">
        <f t="shared" si="59"/>
        <v>-2.2926585074856121E-9</v>
      </c>
      <c r="Q36" s="5">
        <f t="shared" si="60"/>
        <v>9.8910472794427878E-11</v>
      </c>
    </row>
    <row r="37" spans="1:17" x14ac:dyDescent="0.25">
      <c r="A37" s="3">
        <f t="shared" ref="A37" si="61">A36+1</f>
        <v>36</v>
      </c>
      <c r="B37" s="6">
        <f t="shared" ref="B37" si="62">IF(E36*G36&lt;0,B36,D36)</f>
        <v>-7.1784802014881279</v>
      </c>
      <c r="C37" s="6">
        <f t="shared" ref="C37" si="63">IF(F36*G36&lt;0,C36,D36)</f>
        <v>-7.1784802014590241</v>
      </c>
      <c r="D37" s="6">
        <f t="shared" ref="D37" si="64">(C37+B37)/2</f>
        <v>-7.178480201473576</v>
      </c>
      <c r="E37" s="3">
        <f t="shared" ref="E37" si="65">B37^3-13*B37^2-139*B37+42</f>
        <v>-1.0941221262328327E-9</v>
      </c>
      <c r="F37" s="3">
        <f t="shared" ref="F37" si="66">C37^3-13*C37^2-139*C37+42</f>
        <v>4.7916728362906724E-9</v>
      </c>
      <c r="G37" s="3">
        <f t="shared" ref="G37" si="67">D37^3-13*D37^2-139*D37+42</f>
        <v>1.8487753550289199E-9</v>
      </c>
      <c r="H37" s="5">
        <f t="shared" ref="H37" si="68">ABS((D36-D37)/D36)</f>
        <v>2.0271582312576668E-12</v>
      </c>
      <c r="J37" s="3">
        <f t="shared" ref="J37" si="69">J36+1</f>
        <v>36</v>
      </c>
      <c r="K37" s="6">
        <f t="shared" ref="K37" si="70">IF(N36*P36&lt;0,K36,M36)</f>
        <v>0.29424417484551668</v>
      </c>
      <c r="L37" s="6">
        <f t="shared" ref="L37" si="71">IF(O36*P36&lt;0,L36,M36)</f>
        <v>0.29424417487462051</v>
      </c>
      <c r="M37" s="6">
        <f t="shared" ref="M37" si="72">(L37+K37)/2</f>
        <v>0.2942441748600686</v>
      </c>
      <c r="N37" s="3">
        <f t="shared" ref="N37" si="73">K37^3-13*K37^2-139*K37+42</f>
        <v>1.9678694229696703E-9</v>
      </c>
      <c r="O37" s="3">
        <f t="shared" ref="O37" si="74">L37^3-13*L37^2-139*L37+42</f>
        <v>-2.2926585074856121E-9</v>
      </c>
      <c r="P37" s="3">
        <f t="shared" ref="P37" si="75">M37^3-13*M37^2-139*M37+42</f>
        <v>-1.623945422579709E-10</v>
      </c>
      <c r="Q37" s="5">
        <f t="shared" ref="Q37" si="76">ABS((M36-M37)/M36)</f>
        <v>4.9455236402105575E-11</v>
      </c>
    </row>
  </sheetData>
  <pageMargins left="0.7" right="0.7" top="0.75" bottom="0.75" header="0.3" footer="0.3"/>
  <pageSetup orientation="portrait" horizontalDpi="0" verticalDpi="0"/>
  <headerFooter>
    <oddHeader xml:space="preserve">&amp;L&amp;"System Font,Regular"&amp;10&amp;K000000Rafael Villasmil&amp;CBINF690 Fall 2020&amp;RAssigment 9
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E5275-D06B-425D-A6DE-07E7CDFE933F}">
  <dimension ref="A1:I29"/>
  <sheetViews>
    <sheetView workbookViewId="0">
      <selection activeCell="H27" sqref="H27:H29"/>
    </sheetView>
  </sheetViews>
  <sheetFormatPr defaultColWidth="8.85546875" defaultRowHeight="15" x14ac:dyDescent="0.25"/>
  <cols>
    <col min="3" max="5" width="9.140625" style="1"/>
  </cols>
  <sheetData>
    <row r="1" spans="1:9" x14ac:dyDescent="0.25">
      <c r="A1" t="s">
        <v>10</v>
      </c>
      <c r="F1" t="s">
        <v>11</v>
      </c>
    </row>
    <row r="2" spans="1:9" x14ac:dyDescent="0.25">
      <c r="A2" t="s">
        <v>9</v>
      </c>
      <c r="C2" s="1" t="s">
        <v>8</v>
      </c>
      <c r="F2" t="s">
        <v>9</v>
      </c>
      <c r="H2" s="1" t="s">
        <v>8</v>
      </c>
    </row>
    <row r="3" spans="1:9" x14ac:dyDescent="0.25">
      <c r="A3">
        <v>1</v>
      </c>
      <c r="B3">
        <v>22</v>
      </c>
      <c r="F3">
        <v>1</v>
      </c>
      <c r="G3">
        <f>11/21</f>
        <v>0.52380952380952384</v>
      </c>
      <c r="H3" s="1"/>
    </row>
    <row r="4" spans="1:9" x14ac:dyDescent="0.25">
      <c r="A4">
        <f>A3+1</f>
        <v>2</v>
      </c>
      <c r="B4">
        <f>439/22</f>
        <v>19.954545454545453</v>
      </c>
      <c r="C4" s="2">
        <f>ABS((B4-B3)/B4)</f>
        <v>0.10250569476082012</v>
      </c>
      <c r="D4" s="2"/>
      <c r="E4" s="2"/>
      <c r="F4">
        <f>F3+1</f>
        <v>2</v>
      </c>
      <c r="G4">
        <f>2165/462</f>
        <v>4.6861471861471857</v>
      </c>
      <c r="H4" s="2">
        <f>ABS((G4-G3)/G4)</f>
        <v>0.88822170900692843</v>
      </c>
    </row>
    <row r="5" spans="1:9" x14ac:dyDescent="0.25">
      <c r="A5">
        <f t="shared" ref="A5:A8" si="0">A4+1</f>
        <v>3</v>
      </c>
      <c r="B5">
        <f>8723/439</f>
        <v>19.870159453302961</v>
      </c>
      <c r="C5" s="2">
        <f t="shared" ref="C5:C7" si="1">ABS((B5-B4)/B5)</f>
        <v>4.2468708638603997E-3</v>
      </c>
      <c r="D5" s="2"/>
      <c r="E5" s="2"/>
      <c r="F5">
        <f t="shared" ref="F5:F6" si="2">F4+1</f>
        <v>3</v>
      </c>
      <c r="G5">
        <f>308219/90930</f>
        <v>3.3896293852413946</v>
      </c>
      <c r="H5" s="2">
        <f t="shared" ref="H5:H6" si="3">ABS((G5-G4)/G5)</f>
        <v>0.38249544523979245</v>
      </c>
    </row>
    <row r="6" spans="1:9" x14ac:dyDescent="0.25">
      <c r="A6">
        <f t="shared" si="0"/>
        <v>4</v>
      </c>
      <c r="B6">
        <f>173496/8723</f>
        <v>19.889487561618708</v>
      </c>
      <c r="C6" s="2">
        <f t="shared" si="1"/>
        <v>9.7177507745575386E-4</v>
      </c>
      <c r="D6" s="2"/>
      <c r="E6" s="2"/>
      <c r="F6">
        <f t="shared" si="2"/>
        <v>4</v>
      </c>
      <c r="G6">
        <f>44005127/12945198</f>
        <v>3.3993398169730584</v>
      </c>
      <c r="H6" s="2">
        <f t="shared" si="3"/>
        <v>2.8565639960968989E-3</v>
      </c>
    </row>
    <row r="7" spans="1:9" x14ac:dyDescent="0.25">
      <c r="A7">
        <f t="shared" si="0"/>
        <v>5</v>
      </c>
      <c r="B7" s="9">
        <f>3449507/173496</f>
        <v>19.88234310877484</v>
      </c>
      <c r="C7" s="2">
        <f t="shared" si="1"/>
        <v>3.5933656334068766E-4</v>
      </c>
      <c r="D7" s="2"/>
      <c r="E7" s="2"/>
      <c r="F7" t="s">
        <v>16</v>
      </c>
      <c r="G7">
        <f>1/G6</f>
        <v>0.29417476740835219</v>
      </c>
    </row>
    <row r="8" spans="1:9" x14ac:dyDescent="0.25">
      <c r="A8">
        <f t="shared" si="0"/>
        <v>6</v>
      </c>
    </row>
    <row r="11" spans="1:9" x14ac:dyDescent="0.25">
      <c r="A11" t="s">
        <v>12</v>
      </c>
      <c r="B11" t="s">
        <v>13</v>
      </c>
      <c r="C11" s="1" t="s">
        <v>14</v>
      </c>
      <c r="D11" s="1" t="s">
        <v>15</v>
      </c>
      <c r="F11" t="s">
        <v>12</v>
      </c>
      <c r="G11" t="s">
        <v>13</v>
      </c>
      <c r="H11" s="1" t="s">
        <v>14</v>
      </c>
      <c r="I11" s="1" t="s">
        <v>15</v>
      </c>
    </row>
    <row r="12" spans="1:9" x14ac:dyDescent="0.25">
      <c r="A12">
        <f>2-B7</f>
        <v>-17.88234310877484</v>
      </c>
      <c r="B12" s="9">
        <v>8</v>
      </c>
      <c r="C12" s="10">
        <v>10</v>
      </c>
      <c r="D12" s="8">
        <v>0</v>
      </c>
      <c r="F12">
        <f>2-G7</f>
        <v>1.7058252325916479</v>
      </c>
      <c r="G12" s="9">
        <v>8</v>
      </c>
      <c r="H12" s="10">
        <v>10</v>
      </c>
      <c r="I12" s="8">
        <v>0</v>
      </c>
    </row>
    <row r="13" spans="1:9" x14ac:dyDescent="0.25">
      <c r="A13" s="9">
        <v>8</v>
      </c>
      <c r="B13">
        <f>4-B7</f>
        <v>-15.88234310877484</v>
      </c>
      <c r="C13" s="10">
        <v>5</v>
      </c>
      <c r="D13" s="8">
        <v>0</v>
      </c>
      <c r="F13" s="9">
        <v>8</v>
      </c>
      <c r="G13">
        <f>4-G7</f>
        <v>3.7058252325916476</v>
      </c>
      <c r="H13" s="10">
        <v>5</v>
      </c>
      <c r="I13" s="8">
        <v>0</v>
      </c>
    </row>
    <row r="14" spans="1:9" x14ac:dyDescent="0.25">
      <c r="A14" s="9">
        <v>10</v>
      </c>
      <c r="B14" s="9">
        <v>5</v>
      </c>
      <c r="C14" s="8">
        <f>7-B7</f>
        <v>-12.88234310877484</v>
      </c>
      <c r="D14" s="8">
        <v>0</v>
      </c>
      <c r="F14" s="9">
        <v>10</v>
      </c>
      <c r="G14" s="9">
        <v>5</v>
      </c>
      <c r="H14" s="8">
        <f>7-G7</f>
        <v>6.7058252325916481</v>
      </c>
      <c r="I14" s="8">
        <v>0</v>
      </c>
    </row>
    <row r="15" spans="1:9" x14ac:dyDescent="0.25">
      <c r="C15" s="8"/>
      <c r="D15" s="8"/>
      <c r="H15" s="8"/>
      <c r="I15" s="8"/>
    </row>
    <row r="16" spans="1:9" x14ac:dyDescent="0.25">
      <c r="A16" t="s">
        <v>12</v>
      </c>
      <c r="B16" t="s">
        <v>13</v>
      </c>
      <c r="C16" s="1" t="s">
        <v>14</v>
      </c>
      <c r="D16" s="1" t="s">
        <v>15</v>
      </c>
      <c r="F16" t="s">
        <v>12</v>
      </c>
      <c r="G16" t="s">
        <v>13</v>
      </c>
      <c r="H16" s="1" t="s">
        <v>14</v>
      </c>
      <c r="I16" s="1" t="s">
        <v>15</v>
      </c>
    </row>
    <row r="17" spans="1:9" x14ac:dyDescent="0.25">
      <c r="A17">
        <f>A12/$A$12</f>
        <v>1</v>
      </c>
      <c r="B17">
        <f t="shared" ref="B17:D17" si="4">B12/$A$12</f>
        <v>-0.44736866703303613</v>
      </c>
      <c r="C17">
        <f t="shared" si="4"/>
        <v>-0.55921083379129521</v>
      </c>
      <c r="D17">
        <f t="shared" si="4"/>
        <v>0</v>
      </c>
      <c r="F17">
        <f>F12/$F$12</f>
        <v>1</v>
      </c>
      <c r="G17">
        <f t="shared" ref="G17:I17" si="5">G12/$F$12</f>
        <v>4.6898122076935502</v>
      </c>
      <c r="H17">
        <f t="shared" si="5"/>
        <v>5.8622652596169376</v>
      </c>
      <c r="I17">
        <f t="shared" si="5"/>
        <v>0</v>
      </c>
    </row>
    <row r="18" spans="1:9" x14ac:dyDescent="0.25">
      <c r="A18">
        <f>A13-A17*$A$13</f>
        <v>0</v>
      </c>
      <c r="B18">
        <f t="shared" ref="B18:D18" si="6">B13-B17*$A$13</f>
        <v>-12.303393772510551</v>
      </c>
      <c r="C18">
        <f t="shared" si="6"/>
        <v>9.4736866703303626</v>
      </c>
      <c r="D18">
        <f t="shared" si="6"/>
        <v>0</v>
      </c>
      <c r="F18">
        <f>F13-F17*$F$13</f>
        <v>0</v>
      </c>
      <c r="G18">
        <f>G13-G17*$F$13</f>
        <v>-33.812672428956752</v>
      </c>
      <c r="H18">
        <f>H13-H17*$F$13</f>
        <v>-41.898122076935501</v>
      </c>
      <c r="I18">
        <f>I13-I17*$F$13</f>
        <v>0</v>
      </c>
    </row>
    <row r="19" spans="1:9" x14ac:dyDescent="0.25">
      <c r="A19">
        <f>A14-A17*$A$14</f>
        <v>0</v>
      </c>
      <c r="B19">
        <f t="shared" ref="B19:D19" si="7">B14-B17*$A$14</f>
        <v>9.4736866703303608</v>
      </c>
      <c r="C19">
        <f t="shared" si="7"/>
        <v>-7.290234770861888</v>
      </c>
      <c r="D19">
        <f t="shared" si="7"/>
        <v>0</v>
      </c>
      <c r="F19">
        <f>F14-F17*$F$14</f>
        <v>0</v>
      </c>
      <c r="G19">
        <f t="shared" ref="G19:I19" si="8">G14-G17*$F$14</f>
        <v>-41.898122076935501</v>
      </c>
      <c r="H19">
        <f t="shared" si="8"/>
        <v>-51.916827363577724</v>
      </c>
      <c r="I19">
        <f t="shared" si="8"/>
        <v>0</v>
      </c>
    </row>
    <row r="20" spans="1:9" x14ac:dyDescent="0.25">
      <c r="C20" s="8"/>
      <c r="D20" s="8"/>
      <c r="H20" s="8"/>
      <c r="I20" s="8"/>
    </row>
    <row r="21" spans="1:9" x14ac:dyDescent="0.25">
      <c r="A21" t="s">
        <v>12</v>
      </c>
      <c r="B21" t="s">
        <v>13</v>
      </c>
      <c r="C21" s="1" t="s">
        <v>14</v>
      </c>
      <c r="D21" s="1" t="s">
        <v>15</v>
      </c>
      <c r="F21" t="s">
        <v>12</v>
      </c>
      <c r="G21" t="s">
        <v>13</v>
      </c>
      <c r="H21" s="1" t="s">
        <v>14</v>
      </c>
      <c r="I21" s="1" t="s">
        <v>15</v>
      </c>
    </row>
    <row r="22" spans="1:9" x14ac:dyDescent="0.25">
      <c r="A22">
        <f>A17</f>
        <v>1</v>
      </c>
      <c r="B22">
        <f t="shared" ref="B22:D22" si="9">B17</f>
        <v>-0.44736866703303613</v>
      </c>
      <c r="C22">
        <f t="shared" si="9"/>
        <v>-0.55921083379129521</v>
      </c>
      <c r="D22">
        <f t="shared" si="9"/>
        <v>0</v>
      </c>
      <c r="F22">
        <f>F17</f>
        <v>1</v>
      </c>
      <c r="G22">
        <f t="shared" ref="G22:I22" si="10">G17</f>
        <v>4.6898122076935502</v>
      </c>
      <c r="H22">
        <f t="shared" si="10"/>
        <v>5.8622652596169376</v>
      </c>
      <c r="I22">
        <f t="shared" si="10"/>
        <v>0</v>
      </c>
    </row>
    <row r="23" spans="1:9" x14ac:dyDescent="0.25">
      <c r="A23">
        <f t="shared" ref="A23:D23" si="11">A18/$B$18</f>
        <v>0</v>
      </c>
      <c r="B23">
        <f t="shared" si="11"/>
        <v>1</v>
      </c>
      <c r="C23">
        <f t="shared" si="11"/>
        <v>-0.77000597115711289</v>
      </c>
      <c r="D23">
        <f t="shared" si="11"/>
        <v>0</v>
      </c>
      <c r="F23">
        <f>F18/$G$18</f>
        <v>0</v>
      </c>
      <c r="G23">
        <f t="shared" ref="G23:I23" si="12">G18/$G$18</f>
        <v>1</v>
      </c>
      <c r="H23">
        <f t="shared" si="12"/>
        <v>1.2391248330035716</v>
      </c>
      <c r="I23">
        <f t="shared" si="12"/>
        <v>0</v>
      </c>
    </row>
    <row r="24" spans="1:9" x14ac:dyDescent="0.25">
      <c r="A24">
        <f>A19-A23*$B$19</f>
        <v>0</v>
      </c>
      <c r="B24">
        <f>B19-B23*$B$19</f>
        <v>0</v>
      </c>
      <c r="C24">
        <f>C19-C23*$B$19</f>
        <v>4.5605341640371222E-3</v>
      </c>
      <c r="D24">
        <f>D19-D23*$B$19</f>
        <v>0</v>
      </c>
      <c r="F24">
        <f>F19/$G$19</f>
        <v>0</v>
      </c>
      <c r="G24">
        <v>0</v>
      </c>
      <c r="H24">
        <v>0</v>
      </c>
      <c r="I24">
        <f>I19/$G$19</f>
        <v>0</v>
      </c>
    </row>
    <row r="25" spans="1:9" x14ac:dyDescent="0.25">
      <c r="C25" s="8"/>
      <c r="D25" s="8"/>
      <c r="H25" s="8"/>
      <c r="I25" s="8"/>
    </row>
    <row r="26" spans="1:9" x14ac:dyDescent="0.25">
      <c r="A26" t="s">
        <v>12</v>
      </c>
      <c r="B26" t="s">
        <v>13</v>
      </c>
      <c r="C26" s="1" t="s">
        <v>14</v>
      </c>
      <c r="D26" s="1" t="s">
        <v>15</v>
      </c>
      <c r="F26" t="s">
        <v>12</v>
      </c>
      <c r="G26" t="s">
        <v>13</v>
      </c>
      <c r="H26" s="1" t="s">
        <v>14</v>
      </c>
      <c r="I26" s="1" t="s">
        <v>15</v>
      </c>
    </row>
    <row r="27" spans="1:9" x14ac:dyDescent="0.25">
      <c r="A27">
        <f>A22-A28*$B$22</f>
        <v>1</v>
      </c>
      <c r="B27">
        <f t="shared" ref="B27:D27" si="13">B22-B28*$B$22</f>
        <v>0</v>
      </c>
      <c r="C27" s="11">
        <f t="shared" si="13"/>
        <v>-0.90368737871533122</v>
      </c>
      <c r="D27">
        <f t="shared" si="13"/>
        <v>0</v>
      </c>
      <c r="F27">
        <f>F22-F28*$G$22</f>
        <v>1</v>
      </c>
      <c r="G27">
        <f t="shared" ref="G27:I27" si="14">G22-G28*$G$22</f>
        <v>0</v>
      </c>
      <c r="H27" s="11">
        <f t="shared" si="14"/>
        <v>5.10024909405562E-2</v>
      </c>
      <c r="I27">
        <f t="shared" si="14"/>
        <v>0</v>
      </c>
    </row>
    <row r="28" spans="1:9" x14ac:dyDescent="0.25">
      <c r="A28">
        <v>0</v>
      </c>
      <c r="B28">
        <v>1</v>
      </c>
      <c r="C28" s="11">
        <v>-0.77000597115711289</v>
      </c>
      <c r="D28">
        <v>0</v>
      </c>
      <c r="F28">
        <f>F23</f>
        <v>0</v>
      </c>
      <c r="G28">
        <f t="shared" ref="G28:H28" si="15">G23</f>
        <v>1</v>
      </c>
      <c r="H28" s="11">
        <f t="shared" si="15"/>
        <v>1.2391248330035716</v>
      </c>
      <c r="I28">
        <v>0</v>
      </c>
    </row>
    <row r="29" spans="1:9" x14ac:dyDescent="0.25">
      <c r="A29">
        <v>0</v>
      </c>
      <c r="B29">
        <v>0</v>
      </c>
      <c r="C29" s="11">
        <v>0</v>
      </c>
      <c r="D29">
        <v>0</v>
      </c>
      <c r="F29">
        <f>F24</f>
        <v>0</v>
      </c>
      <c r="G29">
        <f t="shared" ref="G29:H29" si="16">G24</f>
        <v>0</v>
      </c>
      <c r="H29" s="11">
        <f t="shared" si="16"/>
        <v>0</v>
      </c>
      <c r="I2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Eigenvalue Root calculation</vt:lpstr>
      <vt:lpstr>power method calculation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Villasmil, Rafael (NIH/NEI) [E]</dc:creator>
  <cp:lastModifiedBy>Villasmil, Rafael (NIH/NEI) [E]</cp:lastModifiedBy>
  <dcterms:created xsi:type="dcterms:W3CDTF">2020-11-09T01:37:55Z</dcterms:created>
  <dcterms:modified xsi:type="dcterms:W3CDTF">2022-01-20T21:42:17Z</dcterms:modified>
</cp:coreProperties>
</file>