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indows 10 pro\Desktop\Faculdade\curso_excel\planilhas_curso\Capítulo 9 - Projeto Controle de Estoque\"/>
    </mc:Choice>
  </mc:AlternateContent>
  <xr:revisionPtr revIDLastSave="0" documentId="13_ncr:1_{1C742A0C-04D7-4465-A527-EDDDDDB713EA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Início" sheetId="1" r:id="rId1"/>
    <sheet name="Cadastro" sheetId="5" r:id="rId2"/>
    <sheet name="Lançamentos" sheetId="6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6" l="1"/>
  <c r="E15" i="6"/>
  <c r="E14" i="6"/>
  <c r="E13" i="6"/>
  <c r="E12" i="6"/>
  <c r="E11" i="6"/>
  <c r="E10" i="6"/>
  <c r="E9" i="6"/>
  <c r="E8" i="6"/>
  <c r="E7" i="6"/>
  <c r="E4" i="6"/>
  <c r="E5" i="6"/>
  <c r="E6" i="6"/>
  <c r="E5" i="5"/>
  <c r="F5" i="5" s="1"/>
  <c r="E6" i="5"/>
  <c r="F6" i="5" s="1"/>
  <c r="E4" i="5"/>
  <c r="F4" i="5" s="1"/>
  <c r="D17" i="6"/>
  <c r="C17" i="6"/>
  <c r="B17" i="6"/>
  <c r="E17" i="6" l="1"/>
</calcChain>
</file>

<file path=xl/sharedStrings.xml><?xml version="1.0" encoding="utf-8"?>
<sst xmlns="http://schemas.openxmlformats.org/spreadsheetml/2006/main" count="31" uniqueCount="14">
  <si>
    <t>PRODUTO</t>
  </si>
  <si>
    <t>MEDIDA</t>
  </si>
  <si>
    <t>ESTOQUE
MÁXIMO</t>
  </si>
  <si>
    <t>ESTOQUE
MÍNIMO</t>
  </si>
  <si>
    <t>SALDO</t>
  </si>
  <si>
    <t>AVISO</t>
  </si>
  <si>
    <t>Caneta esferográfica azul</t>
  </si>
  <si>
    <t>Unidade</t>
  </si>
  <si>
    <t>Caneta esferográfica preta</t>
  </si>
  <si>
    <t>ENTRADA</t>
  </si>
  <si>
    <t>SAÍDA</t>
  </si>
  <si>
    <t>Total</t>
  </si>
  <si>
    <t>Caneta esferográfica vermelha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</si>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</sst>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right" vertical="top"/>
    </xf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20">
    <dxf>
      <fill>
        <patternFill patternType="solid">
          <fgColor indexed="64"/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color theme="7" tint="0.39994506668294322"/>
      </font>
      <fill>
        <patternFill>
          <bgColor theme="2" tint="-0.8999603259376811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color rgb="FFFFFF00"/>
      </font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19" formatCode="dd/mm/yyyy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Cadastro!$E$4:$E$6</c:f>
              <c:numCache>
                <c:formatCode>General</c:formatCode>
                <c:ptCount val="3"/>
                <c:pt idx="0">
                  <c:v>101</c:v>
                </c:pt>
                <c:pt idx="1">
                  <c:v>406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D-4398-95A9-7DE119CD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A1"/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A1"/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119063</xdr:rowOff>
    </xdr:from>
    <xdr:to>
      <xdr:col>0</xdr:col>
      <xdr:colOff>2324100</xdr:colOff>
      <xdr:row>1</xdr:row>
      <xdr:rowOff>4763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A6E6EDB2-8208-403D-D7C6-AFBF4C634628}"/>
            </a:ext>
          </a:extLst>
        </xdr:cNvPr>
        <xdr:cNvSpPr/>
      </xdr:nvSpPr>
      <xdr:spPr>
        <a:xfrm>
          <a:off x="390525" y="119063"/>
          <a:ext cx="1933575" cy="390525"/>
        </a:xfrm>
        <a:prstGeom prst="snip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0</xdr:col>
      <xdr:colOff>2381250</xdr:colOff>
      <xdr:row>0</xdr:row>
      <xdr:rowOff>119063</xdr:rowOff>
    </xdr:from>
    <xdr:to>
      <xdr:col>2</xdr:col>
      <xdr:colOff>552450</xdr:colOff>
      <xdr:row>1</xdr:row>
      <xdr:rowOff>4763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45F4E-D46A-4492-A3A3-BCC5BF22BFB4}"/>
            </a:ext>
          </a:extLst>
        </xdr:cNvPr>
        <xdr:cNvSpPr/>
      </xdr:nvSpPr>
      <xdr:spPr>
        <a:xfrm>
          <a:off x="2381250" y="119063"/>
          <a:ext cx="1933575" cy="390525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609600</xdr:colOff>
      <xdr:row>0</xdr:row>
      <xdr:rowOff>119063</xdr:rowOff>
    </xdr:from>
    <xdr:to>
      <xdr:col>4</xdr:col>
      <xdr:colOff>447675</xdr:colOff>
      <xdr:row>1</xdr:row>
      <xdr:rowOff>4763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DB53E1-D4F2-49A6-98F7-716E7C735691}"/>
            </a:ext>
          </a:extLst>
        </xdr:cNvPr>
        <xdr:cNvSpPr/>
      </xdr:nvSpPr>
      <xdr:spPr>
        <a:xfrm>
          <a:off x="4371975" y="119063"/>
          <a:ext cx="1933575" cy="390525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2</xdr:col>
      <xdr:colOff>819150</xdr:colOff>
      <xdr:row>5</xdr:row>
      <xdr:rowOff>0</xdr:rowOff>
    </xdr:from>
    <xdr:to>
      <xdr:col>6</xdr:col>
      <xdr:colOff>266700</xdr:colOff>
      <xdr:row>11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90968E5-75DD-F496-5E59-D8709B083120}"/>
            </a:ext>
          </a:extLst>
        </xdr:cNvPr>
        <xdr:cNvSpPr txBox="1"/>
      </xdr:nvSpPr>
      <xdr:spPr>
        <a:xfrm>
          <a:off x="4581525" y="1266825"/>
          <a:ext cx="3638550" cy="1143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/>
            <a:t>CONTROLE</a:t>
          </a:r>
          <a:r>
            <a:rPr lang="pt-BR" sz="2000" baseline="0"/>
            <a:t> DE ESTOQUES </a:t>
          </a:r>
        </a:p>
        <a:p>
          <a:pPr algn="ctr"/>
          <a:r>
            <a:rPr lang="pt-BR" sz="2000" baseline="0"/>
            <a:t>SIMPLIFICADO</a:t>
          </a:r>
          <a:endParaRPr lang="pt-BR" sz="2000"/>
        </a:p>
      </xdr:txBody>
    </xdr:sp>
    <xdr:clientData/>
  </xdr:twoCellAnchor>
  <xdr:twoCellAnchor>
    <xdr:from>
      <xdr:col>2</xdr:col>
      <xdr:colOff>266700</xdr:colOff>
      <xdr:row>14</xdr:row>
      <xdr:rowOff>0</xdr:rowOff>
    </xdr:from>
    <xdr:to>
      <xdr:col>6</xdr:col>
      <xdr:colOff>1085850</xdr:colOff>
      <xdr:row>21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5C513E9-7416-739F-E743-50EB0392C95F}"/>
            </a:ext>
          </a:extLst>
        </xdr:cNvPr>
        <xdr:cNvSpPr txBox="1"/>
      </xdr:nvSpPr>
      <xdr:spPr>
        <a:xfrm>
          <a:off x="4029075" y="2981325"/>
          <a:ext cx="5010150" cy="1333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/>
            <a:t>1.</a:t>
          </a:r>
          <a:r>
            <a:rPr lang="pt-BR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Cadastrar o produto na aba "Cadastro".</a:t>
          </a:r>
        </a:p>
        <a:p>
          <a:pPr algn="ctr"/>
          <a:r>
            <a:rPr lang="pt-BR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2. Registrar as entradas e saídas na aba "Lançamentos".</a:t>
          </a:r>
        </a:p>
        <a:p>
          <a:pPr algn="ctr"/>
          <a:r>
            <a:rPr lang="pt-BR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3. Relatórios e consultas usar os filtros nas abas "Cadastro" e "Lançamentos".</a:t>
          </a:r>
          <a:endParaRPr lang="pt-B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119063</xdr:rowOff>
    </xdr:from>
    <xdr:to>
      <xdr:col>0</xdr:col>
      <xdr:colOff>2324100</xdr:colOff>
      <xdr:row>1</xdr:row>
      <xdr:rowOff>4763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D391F-3DBD-4F75-9FE2-BCB92DA2A3E6}"/>
            </a:ext>
          </a:extLst>
        </xdr:cNvPr>
        <xdr:cNvSpPr/>
      </xdr:nvSpPr>
      <xdr:spPr>
        <a:xfrm>
          <a:off x="390525" y="119063"/>
          <a:ext cx="1933575" cy="390525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0</xdr:col>
      <xdr:colOff>2381250</xdr:colOff>
      <xdr:row>0</xdr:row>
      <xdr:rowOff>119063</xdr:rowOff>
    </xdr:from>
    <xdr:to>
      <xdr:col>2</xdr:col>
      <xdr:colOff>552450</xdr:colOff>
      <xdr:row>1</xdr:row>
      <xdr:rowOff>4763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DF3C19ED-AD94-4E78-AFEE-B28AC707183D}"/>
            </a:ext>
          </a:extLst>
        </xdr:cNvPr>
        <xdr:cNvSpPr/>
      </xdr:nvSpPr>
      <xdr:spPr>
        <a:xfrm>
          <a:off x="2381250" y="119063"/>
          <a:ext cx="1933575" cy="390525"/>
        </a:xfrm>
        <a:prstGeom prst="snip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609600</xdr:colOff>
      <xdr:row>0</xdr:row>
      <xdr:rowOff>119063</xdr:rowOff>
    </xdr:from>
    <xdr:to>
      <xdr:col>4</xdr:col>
      <xdr:colOff>447675</xdr:colOff>
      <xdr:row>1</xdr:row>
      <xdr:rowOff>4763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F9CD1B-3D5F-47F6-AD2C-C74E29E8C0E3}"/>
            </a:ext>
          </a:extLst>
        </xdr:cNvPr>
        <xdr:cNvSpPr/>
      </xdr:nvSpPr>
      <xdr:spPr>
        <a:xfrm>
          <a:off x="4371975" y="119063"/>
          <a:ext cx="1933575" cy="390525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 editAs="absolute">
    <xdr:from>
      <xdr:col>6</xdr:col>
      <xdr:colOff>0</xdr:colOff>
      <xdr:row>6</xdr:row>
      <xdr:rowOff>0</xdr:rowOff>
    </xdr:from>
    <xdr:to>
      <xdr:col>6</xdr:col>
      <xdr:colOff>4572000</xdr:colOff>
      <xdr:row>20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8A8536-6788-33A0-FD77-D57B51E89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6</xdr:col>
      <xdr:colOff>4572000</xdr:colOff>
      <xdr:row>6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A1E89D8-04CF-89AC-36CF-2695B0268133}"/>
            </a:ext>
          </a:extLst>
        </xdr:cNvPr>
        <xdr:cNvSpPr txBox="1"/>
      </xdr:nvSpPr>
      <xdr:spPr>
        <a:xfrm>
          <a:off x="8296275" y="1076325"/>
          <a:ext cx="457200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COMPOSIÇÃO ATUAL DO ESTOQUE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119063</xdr:rowOff>
    </xdr:from>
    <xdr:to>
      <xdr:col>0</xdr:col>
      <xdr:colOff>2324100</xdr:colOff>
      <xdr:row>1</xdr:row>
      <xdr:rowOff>4763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15FC6-B080-48D5-B82E-8925A56CF023}"/>
            </a:ext>
          </a:extLst>
        </xdr:cNvPr>
        <xdr:cNvSpPr/>
      </xdr:nvSpPr>
      <xdr:spPr>
        <a:xfrm>
          <a:off x="390525" y="119063"/>
          <a:ext cx="1933575" cy="390525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0</xdr:col>
      <xdr:colOff>2381250</xdr:colOff>
      <xdr:row>0</xdr:row>
      <xdr:rowOff>119063</xdr:rowOff>
    </xdr:from>
    <xdr:to>
      <xdr:col>2</xdr:col>
      <xdr:colOff>552450</xdr:colOff>
      <xdr:row>1</xdr:row>
      <xdr:rowOff>4763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F4FD18-4376-4AD4-AB85-26D71AD5C324}"/>
            </a:ext>
          </a:extLst>
        </xdr:cNvPr>
        <xdr:cNvSpPr/>
      </xdr:nvSpPr>
      <xdr:spPr>
        <a:xfrm>
          <a:off x="2381250" y="119063"/>
          <a:ext cx="1933575" cy="390525"/>
        </a:xfrm>
        <a:prstGeom prst="snip2Same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609600</xdr:colOff>
      <xdr:row>0</xdr:row>
      <xdr:rowOff>119063</xdr:rowOff>
    </xdr:from>
    <xdr:to>
      <xdr:col>4</xdr:col>
      <xdr:colOff>447675</xdr:colOff>
      <xdr:row>1</xdr:row>
      <xdr:rowOff>4763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54FD3834-6628-43C3-B1A4-B3E1344A9E8D}"/>
            </a:ext>
          </a:extLst>
        </xdr:cNvPr>
        <xdr:cNvSpPr/>
      </xdr:nvSpPr>
      <xdr:spPr>
        <a:xfrm>
          <a:off x="4371975" y="119063"/>
          <a:ext cx="1933575" cy="390525"/>
        </a:xfrm>
        <a:prstGeom prst="snip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7D9A2-86A1-4020-8EF5-1B1F4136A60B}" name="tbCadastro" displayName="tbCadastro" ref="A3:F6">
  <autoFilter ref="A3:F6" xr:uid="{F4B7D9A2-86A1-4020-8EF5-1B1F4136A60B}"/>
  <tableColumns count="6">
    <tableColumn id="1" xr3:uid="{A7F7AABA-2707-44F0-BA42-D9CE770729EF}" name="PRODUTO" totalsRowLabel="Total"/>
    <tableColumn id="2" xr3:uid="{279F669B-89C6-43DD-97F9-1B2B958FD0DD}" name="MEDIDA" totalsRowFunction="count" totalsRowDxfId="16"/>
    <tableColumn id="3" xr3:uid="{C7519127-2656-4392-BB08-6FD698168B82}" name="ESTOQUE_x000a_MÍNIMO" dataDxfId="19"/>
    <tableColumn id="4" xr3:uid="{5F40BDF5-4427-48C7-95DB-E2594CBFDA68}" name="ESTOQUE_x000a_MÁXIMO" dataDxfId="18"/>
    <tableColumn id="5" xr3:uid="{6DF89CD3-F1D2-4191-AEF2-199FFA6592E2}" name="SALDO" dataDxfId="15">
      <calculatedColumnFormula>SUMIF(tbLancamentos[PRODUTO],tbCadastro[[#This Row],[PRODUTO]],tbLancamentos[ENTRADA]) - SUMIF(tbLancamentos[PRODUTO],tbCadastro[[#This Row],[PRODUTO]],tbLancamentos[SAÍDA])</calculatedColumnFormula>
    </tableColumn>
    <tableColumn id="6" xr3:uid="{8CB53B7B-41B8-4A7F-A5F3-FB2310D7D8B6}" name="AVISO" totalsRowFunction="count" dataDxfId="14" totalsRowDxfId="17">
      <calculatedColumnFormula>IF(tbCadastro[[#This Row],[SALDO]]&lt;tbCadastro[[#This Row],[ESTOQUE
MÍNIMO]],"Solicitar nova compra!", IF(tbCadastro[[#This Row],[SALDO]]&gt;tbCadastro[[#This Row],[ESTOQUE
MÁXIMO]],"Priorizar venda!","" 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8B92E-B220-47D4-AFE1-117A1CC22588}" name="tbLancamentos" displayName="tbLancamentos" ref="A3:E17" totalsRowCount="1">
  <autoFilter ref="A3:E16" xr:uid="{67D8B92E-B220-47D4-AFE1-117A1CC22588}"/>
  <tableColumns count="5">
    <tableColumn id="1" xr3:uid="{E080A1B4-E352-4EE2-840C-B79F7DC899C8}" name="PRODUTO" totalsRowLabel="Total"/>
    <tableColumn id="2" xr3:uid="{99FC153E-BD10-4324-B85A-66506EE8A115}" name="DATA" totalsRowFunction="count" dataDxfId="13"/>
    <tableColumn id="3" xr3:uid="{4801FA25-5C6C-44D2-B2B3-088A7BD7F3A0}" name="ENTRADA" totalsRowFunction="sum"/>
    <tableColumn id="4" xr3:uid="{EE904678-59F1-46A9-99BB-9B9C42042AFC}" name="SAÍDA" totalsRowFunction="sum"/>
    <tableColumn id="5" xr3:uid="{E00BC5E4-EE56-43EF-94E7-74B19C96A0D1}" name="SALDO" totalsRowFunction="count" dataDxfId="12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78.7109375" customWidth="1"/>
    <col min="8" max="16384" width="9.140625" hidden="1"/>
  </cols>
  <sheetData>
    <row r="1" s="1" customFormat="1" ht="39.950000000000003" customHeight="1" x14ac:dyDescent="0.25"/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D3B9-AFAD-4283-91A1-0C23C90C85A3}">
  <dimension ref="A1:F6"/>
  <sheetViews>
    <sheetView showGridLines="0" tabSelected="1" workbookViewId="0">
      <selection activeCell="G1" sqref="G1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0.85546875" bestFit="1" customWidth="1"/>
    <col min="7" max="7" width="78.7109375" customWidth="1"/>
    <col min="8" max="16384" width="9.140625" hidden="1"/>
  </cols>
  <sheetData>
    <row r="1" spans="1:6" s="1" customFormat="1" ht="39.950000000000003" customHeight="1" x14ac:dyDescent="0.25"/>
    <row r="3" spans="1:6" s="1" customFormat="1" ht="30" x14ac:dyDescent="0.25">
      <c r="A3" s="1" t="s">
        <v>0</v>
      </c>
      <c r="B3" s="4" t="s">
        <v>1</v>
      </c>
      <c r="C3" s="2" t="s">
        <v>3</v>
      </c>
      <c r="D3" s="3" t="s">
        <v>2</v>
      </c>
      <c r="E3" s="5" t="s">
        <v>4</v>
      </c>
      <c r="F3" s="5" t="s">
        <v>5</v>
      </c>
    </row>
    <row r="4" spans="1:6" x14ac:dyDescent="0.25">
      <c r="A4" t="s">
        <v>6</v>
      </c>
      <c r="B4" t="s">
        <v>7</v>
      </c>
      <c r="C4" s="6">
        <v>15</v>
      </c>
      <c r="D4" s="6">
        <v>150</v>
      </c>
      <c r="E4" s="1">
        <f>SUMIF(tbLancamentos[PRODUTO],tbCadastro[[#This Row],[PRODUTO]],tbLancamentos[ENTRADA]) - SUMIF(tbLancamentos[PRODUTO],tbCadastro[[#This Row],[PRODUTO]],tbLancamentos[SAÍDA])</f>
        <v>101</v>
      </c>
      <c r="F4" s="1" t="str">
        <f>IF(tbCadastro[[#This Row],[SALDO]]&lt;tbCadastro[[#This Row],[ESTOQUE
MÍNIMO]],"Solicitar nova compra!", IF(tbCadastro[[#This Row],[SALDO]]&gt;tbCadastro[[#This Row],[ESTOQUE
MÁXIMO]],"Priorizar venda!","" ))</f>
        <v/>
      </c>
    </row>
    <row r="5" spans="1:6" x14ac:dyDescent="0.25">
      <c r="A5" t="s">
        <v>8</v>
      </c>
      <c r="B5" t="s">
        <v>7</v>
      </c>
      <c r="C5" s="6">
        <v>15</v>
      </c>
      <c r="D5" s="6">
        <v>150</v>
      </c>
      <c r="E5" s="1">
        <f>SUMIF(tbLancamentos[PRODUTO],tbCadastro[[#This Row],[PRODUTO]],tbLancamentos[ENTRADA]) - SUMIF(tbLancamentos[PRODUTO],tbCadastro[[#This Row],[PRODUTO]],tbLancamentos[SAÍDA])</f>
        <v>406</v>
      </c>
      <c r="F5" s="1" t="str">
        <f>IF(tbCadastro[[#This Row],[SALDO]]&lt;tbCadastro[[#This Row],[ESTOQUE
MÍNIMO]],"Solicitar nova compra!", IF(tbCadastro[[#This Row],[SALDO]]&gt;tbCadastro[[#This Row],[ESTOQUE
MÁXIMO]],"Priorizar venda!","" ))</f>
        <v>Priorizar venda!</v>
      </c>
    </row>
    <row r="6" spans="1:6" x14ac:dyDescent="0.25">
      <c r="A6" t="s">
        <v>12</v>
      </c>
      <c r="B6" t="s">
        <v>7</v>
      </c>
      <c r="C6" s="6">
        <v>15</v>
      </c>
      <c r="D6" s="6">
        <v>150</v>
      </c>
      <c r="E6" s="1">
        <f>SUMIF(tbLancamentos[PRODUTO],tbCadastro[[#This Row],[PRODUTO]],tbLancamentos[ENTRADA]) - SUMIF(tbLancamentos[PRODUTO],tbCadastro[[#This Row],[PRODUTO]],tbLancamentos[SAÍDA])</f>
        <v>14</v>
      </c>
      <c r="F6" s="1" t="str">
        <f>IF(tbCadastro[[#This Row],[SALDO]]&lt;tbCadastro[[#This Row],[ESTOQUE
MÍNIMO]],"Solicitar nova compra!", IF(tbCadastro[[#This Row],[SALDO]]&gt;tbCadastro[[#This Row],[ESTOQUE
MÁXIMO]],"Priorizar venda!","" ))</f>
        <v>Solicitar nova compra!</v>
      </c>
    </row>
  </sheetData>
  <conditionalFormatting sqref="F4:F6">
    <cfRule type="cellIs" dxfId="4" priority="1" operator="equal">
      <formula>"Priorizar venda!"</formula>
    </cfRule>
    <cfRule type="cellIs" dxfId="3" priority="2" operator="equal">
      <formula>"Solicitar nova compra!"</formula>
    </cfRule>
  </conditionalFormatting>
  <pageMargins left="0.7" right="0.7" top="0.75" bottom="0.75" header="0.3" footer="0.3"/>
  <ignoredErrors>
    <ignoredError sqref="E4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8560-8C57-4526-9A37-8E32DA4C6B2F}">
  <dimension ref="A1:E17"/>
  <sheetViews>
    <sheetView showGridLines="0" workbookViewId="0">
      <selection activeCell="G1" sqref="G1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78.7109375" customWidth="1"/>
    <col min="8" max="16384" width="9.140625" hidden="1"/>
  </cols>
  <sheetData>
    <row r="1" spans="1:5" s="1" customFormat="1" ht="39.950000000000003" customHeight="1" x14ac:dyDescent="0.25"/>
    <row r="3" spans="1:5" x14ac:dyDescent="0.25">
      <c r="A3" t="s">
        <v>0</v>
      </c>
      <c r="B3" t="s">
        <v>13</v>
      </c>
      <c r="C3" t="s">
        <v>9</v>
      </c>
      <c r="D3" t="s">
        <v>10</v>
      </c>
      <c r="E3" t="s">
        <v>4</v>
      </c>
    </row>
    <row r="4" spans="1:5" x14ac:dyDescent="0.25">
      <c r="A4" t="s">
        <v>8</v>
      </c>
      <c r="B4" s="7">
        <v>43106</v>
      </c>
      <c r="C4">
        <v>30</v>
      </c>
      <c r="D4">
        <v>10</v>
      </c>
      <c r="E4" s="8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20</v>
      </c>
    </row>
    <row r="5" spans="1:5" x14ac:dyDescent="0.25">
      <c r="A5" t="s">
        <v>6</v>
      </c>
      <c r="B5" s="7">
        <v>43104</v>
      </c>
      <c r="C5">
        <v>50</v>
      </c>
      <c r="D5">
        <v>8</v>
      </c>
      <c r="E5" s="8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42</v>
      </c>
    </row>
    <row r="6" spans="1:5" x14ac:dyDescent="0.25">
      <c r="A6" t="s">
        <v>12</v>
      </c>
      <c r="B6" s="7">
        <v>43107</v>
      </c>
      <c r="C6">
        <v>44</v>
      </c>
      <c r="D6">
        <v>7</v>
      </c>
      <c r="E6" s="8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37</v>
      </c>
    </row>
    <row r="7" spans="1:5" x14ac:dyDescent="0.25">
      <c r="A7" t="s">
        <v>8</v>
      </c>
      <c r="B7" s="7">
        <v>43108</v>
      </c>
      <c r="C7">
        <v>20</v>
      </c>
      <c r="D7">
        <v>11</v>
      </c>
      <c r="E7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29</v>
      </c>
    </row>
    <row r="8" spans="1:5" x14ac:dyDescent="0.25">
      <c r="A8" t="s">
        <v>6</v>
      </c>
      <c r="B8" s="7">
        <v>43109</v>
      </c>
      <c r="C8">
        <v>111</v>
      </c>
      <c r="D8">
        <v>11</v>
      </c>
      <c r="E8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142</v>
      </c>
    </row>
    <row r="9" spans="1:5" x14ac:dyDescent="0.25">
      <c r="A9" t="s">
        <v>12</v>
      </c>
      <c r="B9" s="7">
        <v>43110</v>
      </c>
      <c r="C9">
        <v>222</v>
      </c>
      <c r="D9">
        <v>54</v>
      </c>
      <c r="E9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205</v>
      </c>
    </row>
    <row r="10" spans="1:5" x14ac:dyDescent="0.25">
      <c r="A10" t="s">
        <v>8</v>
      </c>
      <c r="B10" s="7">
        <v>43111</v>
      </c>
      <c r="C10">
        <v>857</v>
      </c>
      <c r="D10">
        <v>97</v>
      </c>
      <c r="E10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789</v>
      </c>
    </row>
    <row r="11" spans="1:5" x14ac:dyDescent="0.25">
      <c r="A11" t="s">
        <v>8</v>
      </c>
      <c r="B11" s="7">
        <v>43112</v>
      </c>
      <c r="C11">
        <v>0</v>
      </c>
      <c r="D11">
        <v>780</v>
      </c>
      <c r="E11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9</v>
      </c>
    </row>
    <row r="12" spans="1:5" x14ac:dyDescent="0.25">
      <c r="A12" t="s">
        <v>6</v>
      </c>
      <c r="B12" s="7">
        <v>43113</v>
      </c>
      <c r="C12">
        <v>0</v>
      </c>
      <c r="D12">
        <v>200</v>
      </c>
      <c r="E12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-58</v>
      </c>
    </row>
    <row r="13" spans="1:5" x14ac:dyDescent="0.25">
      <c r="A13" t="s">
        <v>12</v>
      </c>
      <c r="B13" s="7">
        <v>43114</v>
      </c>
      <c r="C13">
        <v>0</v>
      </c>
      <c r="D13">
        <v>206</v>
      </c>
      <c r="E13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-1</v>
      </c>
    </row>
    <row r="14" spans="1:5" x14ac:dyDescent="0.25">
      <c r="A14" t="s">
        <v>8</v>
      </c>
      <c r="B14" s="7">
        <v>43115</v>
      </c>
      <c r="C14">
        <v>500</v>
      </c>
      <c r="D14">
        <v>103</v>
      </c>
      <c r="E14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406</v>
      </c>
    </row>
    <row r="15" spans="1:5" x14ac:dyDescent="0.25">
      <c r="A15" t="s">
        <v>6</v>
      </c>
      <c r="B15" s="7">
        <v>43116</v>
      </c>
      <c r="C15">
        <v>159</v>
      </c>
      <c r="D15">
        <v>0</v>
      </c>
      <c r="E15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101</v>
      </c>
    </row>
    <row r="16" spans="1:5" x14ac:dyDescent="0.25">
      <c r="A16" t="s">
        <v>12</v>
      </c>
      <c r="B16" s="7">
        <v>43117</v>
      </c>
      <c r="C16">
        <v>15</v>
      </c>
      <c r="D16">
        <v>0</v>
      </c>
      <c r="E16" s="9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14</v>
      </c>
    </row>
    <row r="17" spans="1:5" x14ac:dyDescent="0.25">
      <c r="A17" t="s">
        <v>11</v>
      </c>
      <c r="B17">
        <f>SUBTOTAL(103,tbLancamentos[DATA])</f>
        <v>13</v>
      </c>
      <c r="C17">
        <f>SUBTOTAL(109,tbLancamentos[ENTRADA])</f>
        <v>2008</v>
      </c>
      <c r="D17">
        <f>SUBTOTAL(109,tbLancamentos[SAÍDA])</f>
        <v>1487</v>
      </c>
      <c r="E17" s="8">
        <f>SUBTOTAL(103,tbLancamentos[SALDO])</f>
        <v>13</v>
      </c>
    </row>
  </sheetData>
  <conditionalFormatting sqref="E4:E16">
    <cfRule type="cellIs" dxfId="2" priority="1" operator="lessThan">
      <formula>0</formula>
    </cfRule>
  </conditionalFormatting>
  <dataValidations count="1">
    <dataValidation type="list" allowBlank="1" showInputMessage="1" showErrorMessage="1" sqref="A4:A16" xr:uid="{C8A74D95-4DC7-428A-B47C-BAF4F371BDF6}">
      <formula1>ColunaProdutos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Bezerra</dc:creator>
  <cp:lastModifiedBy>Rafael Bezerra</cp:lastModifiedBy>
  <dcterms:created xsi:type="dcterms:W3CDTF">2015-06-05T18:19:34Z</dcterms:created>
  <dcterms:modified xsi:type="dcterms:W3CDTF">2025-06-10T00:20:27Z</dcterms:modified>
</cp:coreProperties>
</file>