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89"/>
  <workbookPr defaultThemeVersion="166925"/>
  <xr:revisionPtr revIDLastSave="0" documentId="8_{865453C6-194E-495C-A0CC-867C7B7A84F6}" xr6:coauthVersionLast="36" xr6:coauthVersionMax="36" xr10:uidLastSave="{00000000-0000-0000-0000-000000000000}"/>
  <bookViews>
    <workbookView xWindow="0" yWindow="0" windowWidth="16410" windowHeight="7545" tabRatio="602" firstSheet="1" activeTab="1" xr2:uid="{788F716F-3967-4F7B-8379-EFFD9AF36F88}"/>
  </bookViews>
  <sheets>
    <sheet name="Riesgo de proyecto" sheetId="1" r:id="rId1"/>
    <sheet name="Riesgo de producto" sheetId="6" r:id="rId2"/>
    <sheet name="Factor ajuste" sheetId="2" r:id="rId3"/>
    <sheet name="Estimacion" sheetId="3" r:id="rId4"/>
    <sheet name="Esfuerzo probable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5" l="1"/>
  <c r="E18" i="3"/>
  <c r="D2" i="5" s="1"/>
  <c r="D4" i="5" s="1"/>
  <c r="E17" i="3"/>
  <c r="E16" i="3"/>
  <c r="E15" i="3"/>
  <c r="E14" i="3"/>
  <c r="E13" i="3"/>
  <c r="E12" i="3"/>
  <c r="E11" i="3"/>
  <c r="E10" i="3"/>
  <c r="E9" i="3"/>
  <c r="E8" i="3"/>
  <c r="E7" i="3"/>
  <c r="E6" i="3"/>
  <c r="E5" i="3"/>
  <c r="E4" i="3"/>
  <c r="E3" i="3"/>
  <c r="C7" i="2"/>
  <c r="C3" i="5" s="1"/>
</calcChain>
</file>

<file path=xl/sharedStrings.xml><?xml version="1.0" encoding="utf-8"?>
<sst xmlns="http://schemas.openxmlformats.org/spreadsheetml/2006/main" count="109" uniqueCount="74">
  <si>
    <t>2 </t>
  </si>
  <si>
    <t>3 </t>
  </si>
  <si>
    <t>Riesgo a evaluar</t>
  </si>
  <si>
    <t>Causa</t>
  </si>
  <si>
    <t>Plan de acción</t>
  </si>
  <si>
    <t>Porcentaje</t>
  </si>
  <si>
    <t>Disponibilidad de Hosting</t>
  </si>
  <si>
    <t>proyecto</t>
  </si>
  <si>
    <t>Falta de documentación</t>
  </si>
  <si>
    <t>Producto</t>
  </si>
  <si>
    <t>Producto </t>
  </si>
  <si>
    <t>9 </t>
  </si>
  <si>
    <t>3% </t>
  </si>
  <si>
    <t>Reducción del equipo de trabajo</t>
  </si>
  <si>
    <t>Proyecto</t>
  </si>
  <si>
    <t xml:space="preserve">Cambio de alcance </t>
  </si>
  <si>
    <t>Proyecto  </t>
  </si>
  <si>
    <t>producto </t>
  </si>
  <si>
    <t>6 </t>
  </si>
  <si>
    <t>Pruebas funcionales, pruebas de integración  </t>
  </si>
  <si>
    <t>Impacto</t>
  </si>
  <si>
    <t>Probabilidad</t>
  </si>
  <si>
    <t>Nivel de riesgo</t>
  </si>
  <si>
    <t>Modificación de los requisitos funcionales    </t>
  </si>
  <si>
    <t>Falta de comunicación con el equipo de desarrollo</t>
  </si>
  <si>
    <t>Inconvenientes con el hosting</t>
  </si>
  <si>
    <t>Realizar pruebas de funcionales y de integración</t>
  </si>
  <si>
    <t xml:space="preserve"> Realizar reuniones para recolectar información y  Establecer canales de comunicación activos y recurrentes</t>
  </si>
  <si>
    <t xml:space="preserve"> Actualizar el contrato de servicio del dominio y buscar un nuevo proveedor</t>
  </si>
  <si>
    <t>Incapacidades o renuncias</t>
  </si>
  <si>
    <t>De difícil uso  o  Poco intuitiva </t>
  </si>
  <si>
    <t xml:space="preserve">Tipo </t>
  </si>
  <si>
    <t xml:space="preserve">Total </t>
  </si>
  <si>
    <t>Porcentaje(%)</t>
  </si>
  <si>
    <t>Etapa </t>
  </si>
  <si>
    <t>Actividad </t>
  </si>
  <si>
    <t>Recursos </t>
  </si>
  <si>
    <t>Contextualización del proyecto </t>
  </si>
  <si>
    <t>Creación plan de prueba </t>
  </si>
  <si>
    <t>Estimación, Cronograma </t>
  </si>
  <si>
    <t>Estrategia de pruebas </t>
  </si>
  <si>
    <t>Smoke test </t>
  </si>
  <si>
    <t>HU001 Consultar cursos existentes</t>
  </si>
  <si>
    <t>HU002 Matricularse en nuevo curso</t>
  </si>
  <si>
    <t>HU003 Realizar el curso </t>
  </si>
  <si>
    <t>Informe final de pruebas </t>
  </si>
  <si>
    <t>Esfuerzo Estimado </t>
  </si>
  <si>
    <t>Esfuerzo total (hrs) </t>
  </si>
  <si>
    <t>Duración (hrs) </t>
  </si>
  <si>
    <t>Factor de ajuste</t>
  </si>
  <si>
    <t>Riesgos</t>
  </si>
  <si>
    <t>5 Tc</t>
  </si>
  <si>
    <t>5  Tc</t>
  </si>
  <si>
    <t>15  Tc</t>
  </si>
  <si>
    <t>20  Tc</t>
  </si>
  <si>
    <t xml:space="preserve">Estimación </t>
  </si>
  <si>
    <t xml:space="preserve">Planeación </t>
  </si>
  <si>
    <t xml:space="preserve">Diseño </t>
  </si>
  <si>
    <t xml:space="preserve">Entrega </t>
  </si>
  <si>
    <t>Reuniones de seguimientos</t>
  </si>
  <si>
    <t xml:space="preserve">Esfuerzo más probale </t>
  </si>
  <si>
    <t xml:space="preserve">Esfuerzo estimado </t>
  </si>
  <si>
    <t>Factor de ajuste(%)</t>
  </si>
  <si>
    <t>Entrega de resultados</t>
  </si>
  <si>
    <t>Logistica</t>
  </si>
  <si>
    <t>Ejecucion</t>
  </si>
  <si>
    <t>pruebas de usabilidad</t>
  </si>
  <si>
    <t xml:space="preserve"> Verificar viabilidad, ajustar el alcance establecido en el plan y tomar las medidas correctivas necesarias </t>
  </si>
  <si>
    <t>No realizar la funcionalidad solicitada</t>
  </si>
  <si>
    <t>Priorizar y distribuir las actividades entre los demás miembros</t>
  </si>
  <si>
    <t>incumplimientos de las especificaciones establecida  </t>
  </si>
  <si>
    <t>Inconveninetes para acceder a la plataforma</t>
  </si>
  <si>
    <t>Dificulta de interacción</t>
  </si>
  <si>
    <t xml:space="preserve">Sin acceso al ambiente de pruebas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</si>
</sst>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/>
    <xf numFmtId="0" fontId="1" fillId="3" borderId="1" xfId="0" applyFont="1" applyFill="1" applyBorder="1" applyAlignment="1">
      <alignment horizontal="left" vertical="center" wrapText="1" indent="2"/>
    </xf>
    <xf numFmtId="0" fontId="1" fillId="0" borderId="1" xfId="0" applyFont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right"/>
    </xf>
    <xf numFmtId="0" fontId="1" fillId="4" borderId="1" xfId="0" applyFont="1" applyFill="1" applyBorder="1"/>
    <xf numFmtId="0" fontId="1" fillId="4" borderId="1" xfId="0" applyFont="1" applyFill="1" applyBorder="1" applyAlignment="1">
      <alignment horizontal="right"/>
    </xf>
    <xf numFmtId="1" fontId="1" fillId="4" borderId="1" xfId="0" applyNumberFormat="1" applyFont="1" applyFill="1" applyBorder="1"/>
    <xf numFmtId="1" fontId="1" fillId="0" borderId="0" xfId="0" applyNumberFormat="1" applyFont="1"/>
    <xf numFmtId="1" fontId="1" fillId="7" borderId="1" xfId="0" applyNumberFormat="1" applyFont="1" applyFill="1" applyBorder="1"/>
    <xf numFmtId="0" fontId="1" fillId="7" borderId="4" xfId="0" applyFont="1" applyFill="1" applyBorder="1" applyAlignment="1"/>
    <xf numFmtId="1" fontId="2" fillId="4" borderId="1" xfId="0" applyNumberFormat="1" applyFont="1" applyFill="1" applyBorder="1"/>
    <xf numFmtId="0" fontId="2" fillId="0" borderId="1" xfId="0" applyFont="1" applyBorder="1" applyAlignment="1">
      <alignment horizontal="left"/>
    </xf>
    <xf numFmtId="1" fontId="0" fillId="7" borderId="1" xfId="0" applyNumberFormat="1" applyFill="1" applyBorder="1"/>
    <xf numFmtId="0" fontId="0" fillId="0" borderId="1" xfId="0" applyBorder="1"/>
    <xf numFmtId="1" fontId="0" fillId="0" borderId="1" xfId="0" applyNumberFormat="1" applyBorder="1"/>
    <xf numFmtId="1" fontId="3" fillId="7" borderId="1" xfId="0" applyNumberFormat="1" applyFont="1" applyFill="1" applyBorder="1"/>
    <xf numFmtId="0" fontId="2" fillId="5" borderId="1" xfId="0" applyFont="1" applyFill="1" applyBorder="1"/>
    <xf numFmtId="0" fontId="2" fillId="5" borderId="1" xfId="0" applyFont="1" applyFill="1" applyBorder="1" applyAlignment="1">
      <alignment horizontal="right"/>
    </xf>
    <xf numFmtId="1" fontId="2" fillId="5" borderId="1" xfId="0" applyNumberFormat="1" applyFont="1" applyFill="1" applyBorder="1"/>
    <xf numFmtId="0" fontId="2" fillId="6" borderId="1" xfId="0" applyFont="1" applyFill="1" applyBorder="1" applyAlignment="1">
      <alignment horizontal="left"/>
    </xf>
    <xf numFmtId="0" fontId="2" fillId="5" borderId="5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right"/>
    </xf>
    <xf numFmtId="0" fontId="2" fillId="4" borderId="6" xfId="0" applyFont="1" applyFill="1" applyBorder="1" applyAlignment="1">
      <alignment horizontal="right"/>
    </xf>
    <xf numFmtId="0" fontId="2" fillId="4" borderId="3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 vertical="center"/>
    </xf>
    <xf numFmtId="0" fontId="2" fillId="5" borderId="7" xfId="0" applyFont="1" applyFill="1" applyBorder="1" applyAlignment="1">
      <alignment horizontal="left" vertical="center"/>
    </xf>
    <xf numFmtId="0" fontId="2" fillId="5" borderId="5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7" borderId="1" xfId="0" applyFill="1" applyBorder="1" applyAlignment="1">
      <alignment horizontal="center" vertical="top"/>
    </xf>
    <xf numFmtId="0" fontId="0" fillId="7" borderId="1" xfId="0" applyFill="1" applyBorder="1" applyAlignment="1">
      <alignment horizontal="right"/>
    </xf>
    <xf numFmtId="0" fontId="2" fillId="3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9" fontId="5" fillId="3" borderId="1" xfId="0" applyNumberFormat="1" applyFont="1" applyFill="1" applyBorder="1" applyAlignment="1">
      <alignment horizontal="righ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 indent="2"/>
    </xf>
    <xf numFmtId="0" fontId="5" fillId="3" borderId="1" xfId="0" applyFon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 indent="5"/>
    </xf>
    <xf numFmtId="0" fontId="5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 indent="5"/>
    </xf>
    <xf numFmtId="0" fontId="5" fillId="3" borderId="3" xfId="0" applyFont="1" applyFill="1" applyBorder="1" applyAlignment="1">
      <alignment horizontal="left" vertical="center" wrapText="1"/>
    </xf>
    <xf numFmtId="9" fontId="5" fillId="4" borderId="1" xfId="0" applyNumberFormat="1" applyFont="1" applyFill="1" applyBorder="1" applyAlignment="1">
      <alignment horizontal="righ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E2CE3-6A98-4AD3-B8F1-C839813CF705}">
  <dimension ref="A1:H6"/>
  <sheetViews>
    <sheetView zoomScale="90" zoomScaleNormal="90" workbookViewId="0">
      <selection activeCell="H6" sqref="H6"/>
    </sheetView>
  </sheetViews>
  <sheetFormatPr baseColWidth="10" defaultRowHeight="18.75" x14ac:dyDescent="0.3"/>
  <cols>
    <col min="1" max="1" width="28.28515625" style="5" customWidth="1"/>
    <col min="2" max="2" width="37.28515625" style="5" customWidth="1"/>
    <col min="3" max="3" width="12.28515625" style="5" bestFit="1" customWidth="1"/>
    <col min="4" max="4" width="11.42578125" style="5"/>
    <col min="5" max="5" width="15.7109375" style="5" customWidth="1"/>
    <col min="6" max="6" width="10" style="5" bestFit="1" customWidth="1"/>
    <col min="7" max="7" width="56.85546875" style="5" bestFit="1" customWidth="1"/>
    <col min="8" max="8" width="16" style="5" customWidth="1"/>
    <col min="9" max="16384" width="11.42578125" style="5"/>
  </cols>
  <sheetData>
    <row r="1" spans="1:8" x14ac:dyDescent="0.3">
      <c r="A1" s="37" t="s">
        <v>50</v>
      </c>
      <c r="B1" s="37"/>
      <c r="C1" s="37"/>
      <c r="D1" s="37"/>
      <c r="E1" s="37"/>
      <c r="F1" s="37"/>
      <c r="G1" s="37"/>
      <c r="H1" s="37"/>
    </row>
    <row r="2" spans="1:8" ht="56.25" x14ac:dyDescent="0.3">
      <c r="A2" s="65" t="s">
        <v>2</v>
      </c>
      <c r="B2" s="65" t="s">
        <v>3</v>
      </c>
      <c r="C2" s="65" t="s">
        <v>31</v>
      </c>
      <c r="D2" s="65" t="s">
        <v>20</v>
      </c>
      <c r="E2" s="65" t="s">
        <v>21</v>
      </c>
      <c r="F2" s="65" t="s">
        <v>22</v>
      </c>
      <c r="G2" s="65" t="s">
        <v>4</v>
      </c>
      <c r="H2" s="65" t="s">
        <v>5</v>
      </c>
    </row>
    <row r="3" spans="1:8" ht="37.5" customHeight="1" x14ac:dyDescent="0.3">
      <c r="A3" s="7" t="s">
        <v>15</v>
      </c>
      <c r="B3" s="3" t="s">
        <v>23</v>
      </c>
      <c r="C3" s="52" t="s">
        <v>16</v>
      </c>
      <c r="D3" s="10" t="s">
        <v>1</v>
      </c>
      <c r="E3" s="10">
        <v>3</v>
      </c>
      <c r="F3" s="10" t="s">
        <v>11</v>
      </c>
      <c r="G3" s="60" t="s">
        <v>67</v>
      </c>
      <c r="H3" s="53" t="s">
        <v>12</v>
      </c>
    </row>
    <row r="4" spans="1:8" ht="42.75" customHeight="1" x14ac:dyDescent="0.3">
      <c r="A4" s="50" t="s">
        <v>13</v>
      </c>
      <c r="B4" s="4" t="s">
        <v>29</v>
      </c>
      <c r="C4" s="63" t="s">
        <v>14</v>
      </c>
      <c r="D4" s="9">
        <v>2</v>
      </c>
      <c r="E4" s="9">
        <v>2</v>
      </c>
      <c r="F4" s="9">
        <v>4</v>
      </c>
      <c r="G4" s="62" t="s">
        <v>69</v>
      </c>
      <c r="H4" s="55">
        <v>0.02</v>
      </c>
    </row>
    <row r="5" spans="1:8" ht="56.25" x14ac:dyDescent="0.3">
      <c r="A5" s="7" t="s">
        <v>8</v>
      </c>
      <c r="B5" s="3" t="s">
        <v>24</v>
      </c>
      <c r="C5" s="52" t="s">
        <v>7</v>
      </c>
      <c r="D5" s="10">
        <v>3</v>
      </c>
      <c r="E5" s="10">
        <v>3</v>
      </c>
      <c r="F5" s="10">
        <v>9</v>
      </c>
      <c r="G5" s="60" t="s">
        <v>27</v>
      </c>
      <c r="H5" s="64">
        <v>0.03</v>
      </c>
    </row>
    <row r="6" spans="1:8" ht="45.75" customHeight="1" x14ac:dyDescent="0.3">
      <c r="A6" s="6" t="s">
        <v>6</v>
      </c>
      <c r="B6" s="2" t="s">
        <v>25</v>
      </c>
      <c r="C6" s="58" t="s">
        <v>7</v>
      </c>
      <c r="D6" s="9">
        <v>3</v>
      </c>
      <c r="E6" s="9">
        <v>1</v>
      </c>
      <c r="F6" s="9">
        <v>3</v>
      </c>
      <c r="G6" s="62" t="s">
        <v>28</v>
      </c>
      <c r="H6" s="55">
        <v>0.02</v>
      </c>
    </row>
  </sheetData>
  <sortState ref="A3:H7">
    <sortCondition descending="1" ref="F2"/>
  </sortState>
  <mergeCells count="1">
    <mergeCell ref="A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B9FD1-03E6-42A8-B680-B87620D3CB84}">
  <dimension ref="A1:H5"/>
  <sheetViews>
    <sheetView tabSelected="1" workbookViewId="0">
      <selection activeCell="G4" sqref="G4"/>
    </sheetView>
  </sheetViews>
  <sheetFormatPr baseColWidth="10" defaultRowHeight="15" x14ac:dyDescent="0.25"/>
  <cols>
    <col min="1" max="1" width="30.7109375" bestFit="1" customWidth="1"/>
    <col min="2" max="2" width="37.140625" bestFit="1" customWidth="1"/>
    <col min="5" max="5" width="11" bestFit="1" customWidth="1"/>
    <col min="6" max="6" width="10" bestFit="1" customWidth="1"/>
    <col min="7" max="7" width="55" bestFit="1" customWidth="1"/>
  </cols>
  <sheetData>
    <row r="1" spans="1:8" s="5" customFormat="1" ht="18.75" x14ac:dyDescent="0.3">
      <c r="A1" s="37" t="s">
        <v>50</v>
      </c>
      <c r="B1" s="37"/>
      <c r="C1" s="37"/>
      <c r="D1" s="37"/>
      <c r="E1" s="37"/>
      <c r="F1" s="37"/>
      <c r="G1" s="37"/>
      <c r="H1" s="37"/>
    </row>
    <row r="2" spans="1:8" s="5" customFormat="1" ht="56.25" x14ac:dyDescent="0.3">
      <c r="A2" s="67" t="s">
        <v>2</v>
      </c>
      <c r="B2" s="67" t="s">
        <v>3</v>
      </c>
      <c r="C2" s="67" t="s">
        <v>31</v>
      </c>
      <c r="D2" s="67" t="s">
        <v>20</v>
      </c>
      <c r="E2" s="67" t="s">
        <v>21</v>
      </c>
      <c r="F2" s="67" t="s">
        <v>22</v>
      </c>
      <c r="G2" s="67" t="s">
        <v>4</v>
      </c>
      <c r="H2" s="67" t="s">
        <v>5</v>
      </c>
    </row>
    <row r="3" spans="1:8" s="5" customFormat="1" ht="37.5" customHeight="1" x14ac:dyDescent="0.3">
      <c r="A3" s="68" t="s">
        <v>72</v>
      </c>
      <c r="B3" s="8" t="s">
        <v>30</v>
      </c>
      <c r="C3" s="52" t="s">
        <v>10</v>
      </c>
      <c r="D3" s="10" t="s">
        <v>1</v>
      </c>
      <c r="E3" s="10" t="s">
        <v>1</v>
      </c>
      <c r="F3" s="10" t="s">
        <v>11</v>
      </c>
      <c r="G3" s="66" t="s">
        <v>66</v>
      </c>
      <c r="H3" s="53" t="s">
        <v>12</v>
      </c>
    </row>
    <row r="4" spans="1:8" s="5" customFormat="1" ht="68.25" customHeight="1" x14ac:dyDescent="0.3">
      <c r="A4" s="56" t="s">
        <v>68</v>
      </c>
      <c r="B4" s="57" t="s">
        <v>70</v>
      </c>
      <c r="C4" s="58" t="s">
        <v>17</v>
      </c>
      <c r="D4" s="59" t="s">
        <v>1</v>
      </c>
      <c r="E4" s="59" t="s">
        <v>0</v>
      </c>
      <c r="F4" s="59" t="s">
        <v>18</v>
      </c>
      <c r="G4" s="61" t="s">
        <v>19</v>
      </c>
      <c r="H4" s="54" t="s">
        <v>12</v>
      </c>
    </row>
    <row r="5" spans="1:8" s="51" customFormat="1" ht="37.5" x14ac:dyDescent="0.3">
      <c r="A5" s="56" t="s">
        <v>73</v>
      </c>
      <c r="B5" s="69" t="s">
        <v>71</v>
      </c>
      <c r="C5" s="58" t="s">
        <v>9</v>
      </c>
      <c r="D5" s="59">
        <v>3</v>
      </c>
      <c r="E5" s="59">
        <v>1</v>
      </c>
      <c r="F5" s="59">
        <v>3</v>
      </c>
      <c r="G5" s="61" t="s">
        <v>26</v>
      </c>
      <c r="H5" s="55">
        <v>0.02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595F-CEE0-4221-AC49-1932939F5857}">
  <dimension ref="A1:C7"/>
  <sheetViews>
    <sheetView workbookViewId="0">
      <selection activeCell="D13" sqref="D13"/>
    </sheetView>
  </sheetViews>
  <sheetFormatPr baseColWidth="10" defaultRowHeight="18.75" x14ac:dyDescent="0.3"/>
  <cols>
    <col min="1" max="1" width="45.42578125" style="5" bestFit="1" customWidth="1"/>
    <col min="2" max="2" width="11.140625" style="5" bestFit="1" customWidth="1"/>
    <col min="3" max="3" width="17" style="5" bestFit="1" customWidth="1"/>
    <col min="4" max="16384" width="11.42578125" style="5"/>
  </cols>
  <sheetData>
    <row r="1" spans="1:3" x14ac:dyDescent="0.3">
      <c r="A1" s="38" t="s">
        <v>49</v>
      </c>
      <c r="B1" s="38"/>
      <c r="C1" s="38"/>
    </row>
    <row r="2" spans="1:3" ht="33.75" customHeight="1" x14ac:dyDescent="0.3">
      <c r="A2" s="33" t="s">
        <v>2</v>
      </c>
      <c r="B2" s="12" t="s">
        <v>31</v>
      </c>
      <c r="C2" s="12" t="s">
        <v>33</v>
      </c>
    </row>
    <row r="3" spans="1:3" x14ac:dyDescent="0.3">
      <c r="A3" s="7" t="s">
        <v>15</v>
      </c>
      <c r="B3" s="11" t="s">
        <v>7</v>
      </c>
      <c r="C3" s="11">
        <v>3</v>
      </c>
    </row>
    <row r="4" spans="1:3" x14ac:dyDescent="0.3">
      <c r="A4" s="25" t="s">
        <v>13</v>
      </c>
      <c r="B4" s="11" t="s">
        <v>7</v>
      </c>
      <c r="C4" s="11">
        <v>2</v>
      </c>
    </row>
    <row r="5" spans="1:3" x14ac:dyDescent="0.3">
      <c r="A5" s="33" t="s">
        <v>8</v>
      </c>
      <c r="B5" s="12" t="s">
        <v>7</v>
      </c>
      <c r="C5" s="12">
        <v>3</v>
      </c>
    </row>
    <row r="6" spans="1:3" x14ac:dyDescent="0.3">
      <c r="A6" s="6" t="s">
        <v>6</v>
      </c>
      <c r="B6" s="12" t="s">
        <v>7</v>
      </c>
      <c r="C6" s="12">
        <v>2</v>
      </c>
    </row>
    <row r="7" spans="1:3" x14ac:dyDescent="0.3">
      <c r="B7" s="25" t="s">
        <v>32</v>
      </c>
      <c r="C7" s="25">
        <f>SUM(C3:C6)</f>
        <v>10</v>
      </c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393CE-6D8F-4572-9667-9C7335CEB128}">
  <dimension ref="A1:E18"/>
  <sheetViews>
    <sheetView zoomScale="90" zoomScaleNormal="90" workbookViewId="0">
      <selection activeCell="I9" sqref="I9"/>
    </sheetView>
  </sheetViews>
  <sheetFormatPr baseColWidth="10" defaultRowHeight="18.75" x14ac:dyDescent="0.3"/>
  <cols>
    <col min="1" max="1" width="25.85546875" style="1" bestFit="1" customWidth="1"/>
    <col min="2" max="2" width="51.85546875" style="1" bestFit="1" customWidth="1"/>
    <col min="3" max="3" width="11.42578125" style="13"/>
    <col min="4" max="4" width="17.85546875" style="1" bestFit="1" customWidth="1"/>
    <col min="5" max="5" width="23.140625" style="21" bestFit="1" customWidth="1"/>
    <col min="6" max="16384" width="11.42578125" style="1"/>
  </cols>
  <sheetData>
    <row r="1" spans="1:5" x14ac:dyDescent="0.3">
      <c r="A1" s="38" t="s">
        <v>55</v>
      </c>
      <c r="B1" s="38"/>
      <c r="C1" s="38"/>
      <c r="D1" s="38"/>
      <c r="E1" s="38"/>
    </row>
    <row r="2" spans="1:5" x14ac:dyDescent="0.3">
      <c r="A2" s="30" t="s">
        <v>34</v>
      </c>
      <c r="B2" s="30" t="s">
        <v>35</v>
      </c>
      <c r="C2" s="31" t="s">
        <v>36</v>
      </c>
      <c r="D2" s="30" t="s">
        <v>48</v>
      </c>
      <c r="E2" s="32" t="s">
        <v>47</v>
      </c>
    </row>
    <row r="3" spans="1:5" x14ac:dyDescent="0.3">
      <c r="A3" s="34"/>
      <c r="B3" s="16" t="s">
        <v>37</v>
      </c>
      <c r="C3" s="17">
        <v>1</v>
      </c>
      <c r="D3" s="16">
        <v>3</v>
      </c>
      <c r="E3" s="22">
        <f t="shared" ref="E3:E7" si="0">C3*D3</f>
        <v>3</v>
      </c>
    </row>
    <row r="4" spans="1:5" ht="15.75" customHeight="1" x14ac:dyDescent="0.3">
      <c r="A4" s="35" t="s">
        <v>56</v>
      </c>
      <c r="B4" s="14" t="s">
        <v>38</v>
      </c>
      <c r="C4" s="15">
        <v>1</v>
      </c>
      <c r="D4" s="14">
        <v>3</v>
      </c>
      <c r="E4" s="20">
        <f t="shared" si="0"/>
        <v>3</v>
      </c>
    </row>
    <row r="5" spans="1:5" x14ac:dyDescent="0.3">
      <c r="A5" s="35"/>
      <c r="B5" s="16" t="s">
        <v>39</v>
      </c>
      <c r="C5" s="17">
        <v>1</v>
      </c>
      <c r="D5" s="16">
        <v>2</v>
      </c>
      <c r="E5" s="22">
        <f t="shared" si="0"/>
        <v>2</v>
      </c>
    </row>
    <row r="6" spans="1:5" x14ac:dyDescent="0.3">
      <c r="A6" s="35"/>
      <c r="B6" s="14" t="s">
        <v>40</v>
      </c>
      <c r="C6" s="15">
        <v>1</v>
      </c>
      <c r="D6" s="14">
        <v>1</v>
      </c>
      <c r="E6" s="20">
        <f t="shared" si="0"/>
        <v>1</v>
      </c>
    </row>
    <row r="7" spans="1:5" x14ac:dyDescent="0.3">
      <c r="A7" s="36" t="s">
        <v>64</v>
      </c>
      <c r="B7" s="23" t="s">
        <v>59</v>
      </c>
      <c r="C7" s="23">
        <v>3</v>
      </c>
      <c r="D7" s="23">
        <v>2</v>
      </c>
      <c r="E7" s="22">
        <f t="shared" si="0"/>
        <v>6</v>
      </c>
    </row>
    <row r="8" spans="1:5" x14ac:dyDescent="0.3">
      <c r="A8" s="43" t="s">
        <v>57</v>
      </c>
      <c r="B8" s="18" t="s">
        <v>41</v>
      </c>
      <c r="C8" s="19" t="s">
        <v>51</v>
      </c>
      <c r="D8" s="18">
        <v>0.2</v>
      </c>
      <c r="E8" s="20">
        <f>0.2*5</f>
        <v>1</v>
      </c>
    </row>
    <row r="9" spans="1:5" x14ac:dyDescent="0.3">
      <c r="A9" s="43"/>
      <c r="B9" s="16" t="s">
        <v>42</v>
      </c>
      <c r="C9" s="17" t="s">
        <v>52</v>
      </c>
      <c r="D9" s="16">
        <v>0.2</v>
      </c>
      <c r="E9" s="22">
        <f t="shared" ref="E9" si="1">0.2*5</f>
        <v>1</v>
      </c>
    </row>
    <row r="10" spans="1:5" x14ac:dyDescent="0.3">
      <c r="A10" s="43"/>
      <c r="B10" s="18" t="s">
        <v>43</v>
      </c>
      <c r="C10" s="19" t="s">
        <v>53</v>
      </c>
      <c r="D10" s="18">
        <v>0.2</v>
      </c>
      <c r="E10" s="20">
        <f>0.2*15</f>
        <v>3</v>
      </c>
    </row>
    <row r="11" spans="1:5" x14ac:dyDescent="0.3">
      <c r="A11" s="43"/>
      <c r="B11" s="16" t="s">
        <v>44</v>
      </c>
      <c r="C11" s="17" t="s">
        <v>54</v>
      </c>
      <c r="D11" s="16">
        <v>0.2</v>
      </c>
      <c r="E11" s="22">
        <f>0.2*20</f>
        <v>4</v>
      </c>
    </row>
    <row r="12" spans="1:5" x14ac:dyDescent="0.3">
      <c r="A12" s="44" t="s">
        <v>65</v>
      </c>
      <c r="B12" s="16" t="s">
        <v>41</v>
      </c>
      <c r="C12" s="17" t="s">
        <v>51</v>
      </c>
      <c r="D12" s="16">
        <v>0.2</v>
      </c>
      <c r="E12" s="22">
        <f>D12*5</f>
        <v>1</v>
      </c>
    </row>
    <row r="13" spans="1:5" x14ac:dyDescent="0.3">
      <c r="A13" s="44"/>
      <c r="B13" s="18" t="s">
        <v>42</v>
      </c>
      <c r="C13" s="19" t="s">
        <v>52</v>
      </c>
      <c r="D13" s="18">
        <v>0.83</v>
      </c>
      <c r="E13" s="20">
        <f t="shared" ref="E13" si="2">D13*5</f>
        <v>4.1499999999999995</v>
      </c>
    </row>
    <row r="14" spans="1:5" x14ac:dyDescent="0.3">
      <c r="A14" s="44"/>
      <c r="B14" s="16" t="s">
        <v>43</v>
      </c>
      <c r="C14" s="17" t="s">
        <v>53</v>
      </c>
      <c r="D14" s="16">
        <v>0.66</v>
      </c>
      <c r="E14" s="22">
        <f>D14*15</f>
        <v>9.9</v>
      </c>
    </row>
    <row r="15" spans="1:5" x14ac:dyDescent="0.3">
      <c r="A15" s="45"/>
      <c r="B15" s="18" t="s">
        <v>44</v>
      </c>
      <c r="C15" s="19" t="s">
        <v>54</v>
      </c>
      <c r="D15" s="18">
        <v>0.66</v>
      </c>
      <c r="E15" s="20">
        <f>D15*20</f>
        <v>13.200000000000001</v>
      </c>
    </row>
    <row r="16" spans="1:5" x14ac:dyDescent="0.3">
      <c r="A16" s="39" t="s">
        <v>58</v>
      </c>
      <c r="B16" s="18" t="s">
        <v>63</v>
      </c>
      <c r="C16" s="19">
        <v>1</v>
      </c>
      <c r="D16" s="18">
        <v>3</v>
      </c>
      <c r="E16" s="20">
        <f t="shared" ref="E16:E17" si="3">C16*D16</f>
        <v>3</v>
      </c>
    </row>
    <row r="17" spans="1:5" x14ac:dyDescent="0.3">
      <c r="A17" s="39"/>
      <c r="B17" s="18" t="s">
        <v>45</v>
      </c>
      <c r="C17" s="19">
        <v>1</v>
      </c>
      <c r="D17" s="18">
        <v>4</v>
      </c>
      <c r="E17" s="20">
        <f t="shared" si="3"/>
        <v>4</v>
      </c>
    </row>
    <row r="18" spans="1:5" x14ac:dyDescent="0.3">
      <c r="A18" s="40" t="s">
        <v>46</v>
      </c>
      <c r="B18" s="41"/>
      <c r="C18" s="41"/>
      <c r="D18" s="42"/>
      <c r="E18" s="24">
        <f>SUM(E3:E17)</f>
        <v>59.25</v>
      </c>
    </row>
  </sheetData>
  <mergeCells count="5">
    <mergeCell ref="A16:A17"/>
    <mergeCell ref="A18:D18"/>
    <mergeCell ref="A1:E1"/>
    <mergeCell ref="A8:A11"/>
    <mergeCell ref="A12:A15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08CDC-2C46-450B-92ED-065F670794C8}">
  <dimension ref="A1:D4"/>
  <sheetViews>
    <sheetView zoomScale="170" zoomScaleNormal="170" workbookViewId="0">
      <selection activeCell="E8" sqref="E8"/>
    </sheetView>
  </sheetViews>
  <sheetFormatPr baseColWidth="10" defaultRowHeight="15" x14ac:dyDescent="0.25"/>
  <sheetData>
    <row r="1" spans="1:4" x14ac:dyDescent="0.25">
      <c r="A1" s="46" t="s">
        <v>60</v>
      </c>
      <c r="B1" s="46"/>
      <c r="C1" s="46"/>
      <c r="D1" s="46"/>
    </row>
    <row r="2" spans="1:4" x14ac:dyDescent="0.25">
      <c r="A2" s="48" t="s">
        <v>61</v>
      </c>
      <c r="B2" s="48"/>
      <c r="C2" s="48"/>
      <c r="D2" s="26">
        <f>Estimacion!E18</f>
        <v>59.25</v>
      </c>
    </row>
    <row r="3" spans="1:4" x14ac:dyDescent="0.25">
      <c r="A3" s="47" t="s">
        <v>62</v>
      </c>
      <c r="B3" s="47"/>
      <c r="C3" s="27">
        <f>'Factor ajuste'!C7</f>
        <v>10</v>
      </c>
      <c r="D3" s="28">
        <f>(D2*C3)/100</f>
        <v>5.9249999999999998</v>
      </c>
    </row>
    <row r="4" spans="1:4" x14ac:dyDescent="0.25">
      <c r="A4" s="49" t="s">
        <v>60</v>
      </c>
      <c r="B4" s="49"/>
      <c r="C4" s="49"/>
      <c r="D4" s="29">
        <f>D3+D2</f>
        <v>65.174999999999997</v>
      </c>
    </row>
  </sheetData>
  <mergeCells count="4">
    <mergeCell ref="A1:D1"/>
    <mergeCell ref="A3:B3"/>
    <mergeCell ref="A2:C2"/>
    <mergeCell ref="A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Riesgo de proyecto</vt:lpstr>
      <vt:lpstr>Riesgo de producto</vt:lpstr>
      <vt:lpstr>Factor ajuste</vt:lpstr>
      <vt:lpstr>Estimacion</vt:lpstr>
      <vt:lpstr>Esfuerzo probable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 Rafael Martinez</dc:creator>
  <cp:lastModifiedBy>Ing Rafael Martinez</cp:lastModifiedBy>
  <dcterms:created xsi:type="dcterms:W3CDTF">2022-08-26T16:23:22Z</dcterms:created>
  <dcterms:modified xsi:type="dcterms:W3CDTF">2022-08-30T19:41:13Z</dcterms:modified>
</cp:coreProperties>
</file>