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yecto\3-planeacion\"/>
    </mc:Choice>
  </mc:AlternateContent>
  <xr:revisionPtr revIDLastSave="0" documentId="13_ncr:1_{612C676E-CFE4-42C2-9F0E-F479B9087CA4}" xr6:coauthVersionLast="36" xr6:coauthVersionMax="36" xr10:uidLastSave="{00000000-0000-0000-0000-000000000000}"/>
  <bookViews>
    <workbookView xWindow="0" yWindow="0" windowWidth="16410" windowHeight="7545" xr2:uid="{788F716F-3967-4F7B-8379-EFFD9AF36F88}"/>
  </bookViews>
  <sheets>
    <sheet name="Riesgo" sheetId="1" r:id="rId1"/>
    <sheet name="Factor ajuste" sheetId="2" r:id="rId2"/>
    <sheet name="Estimacion" sheetId="3" r:id="rId3"/>
    <sheet name="Esfuerzo probabl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8" i="3" s="1"/>
  <c r="E17" i="3"/>
  <c r="E3" i="3"/>
  <c r="D2" i="5" l="1"/>
  <c r="D3" i="5" s="1"/>
  <c r="C3" i="5"/>
  <c r="C7" i="2"/>
  <c r="D4" i="5" l="1"/>
</calcChain>
</file>

<file path=xl/sharedStrings.xml><?xml version="1.0" encoding="utf-8"?>
<sst xmlns="http://schemas.openxmlformats.org/spreadsheetml/2006/main" count="101" uniqueCount="74">
  <si>
    <t>2 </t>
  </si>
  <si>
    <t>3 </t>
  </si>
  <si>
    <t>Riesgo a evaluar</t>
  </si>
  <si>
    <t>Causa</t>
  </si>
  <si>
    <t>Plan de acción</t>
  </si>
  <si>
    <t>Porcentaje</t>
  </si>
  <si>
    <t>Disponibilidad de Hosting</t>
  </si>
  <si>
    <t>proyecto</t>
  </si>
  <si>
    <t>Falta de documentación</t>
  </si>
  <si>
    <t>Producto</t>
  </si>
  <si>
    <t>Usabilidad </t>
  </si>
  <si>
    <t>Producto </t>
  </si>
  <si>
    <t>9 </t>
  </si>
  <si>
    <t>3% </t>
  </si>
  <si>
    <t>Reducción del equipo de trabajo</t>
  </si>
  <si>
    <t>Proyecto</t>
  </si>
  <si>
    <t xml:space="preserve">Cambio de alcance </t>
  </si>
  <si>
    <t>Proyecto  </t>
  </si>
  <si>
    <t>producto </t>
  </si>
  <si>
    <t>6 </t>
  </si>
  <si>
    <t>Pruebas funcionales, pruebas de integración  </t>
  </si>
  <si>
    <t>·         Priorizar y distribuir las actividades entre los demás miembros</t>
  </si>
  <si>
    <t>·         Verificar viabilidad, ajustar el alcance establecido en el plan y tomar las medidas correctivas necesarias </t>
  </si>
  <si>
    <t>Impacto</t>
  </si>
  <si>
    <t>Probabilidad</t>
  </si>
  <si>
    <t>Nivel de riesgo</t>
  </si>
  <si>
    <t>No cumplimientos de las especificaciones establecida  </t>
  </si>
  <si>
    <t>Modificación de los requisitos funcionales    </t>
  </si>
  <si>
    <t>Falta de comunicación con el equipo de desarrollo</t>
  </si>
  <si>
    <t>Inconvenientes con el hosting</t>
  </si>
  <si>
    <t>No ingreso a los cursos</t>
  </si>
  <si>
    <t xml:space="preserve">No Acceso al abiente de pruebas </t>
  </si>
  <si>
    <t>Realizar pruebas de funcionales y de integración</t>
  </si>
  <si>
    <t>Realizar cambios en la interfaz grafica  </t>
  </si>
  <si>
    <t xml:space="preserve"> Realizar reuniones para recolectar información y  Establecer canales de comunicación activos y recurrentes</t>
  </si>
  <si>
    <t xml:space="preserve"> Actualizar el contrato de servicio del dominio y buscar un nuevo proveedor</t>
  </si>
  <si>
    <t>Incapacidades o renuncias</t>
  </si>
  <si>
    <t>De difícil uso  o  Poco intuitiva </t>
  </si>
  <si>
    <t xml:space="preserve">Tipo </t>
  </si>
  <si>
    <t xml:space="preserve">Total </t>
  </si>
  <si>
    <t>Porcentaje(%)</t>
  </si>
  <si>
    <t>Etapa </t>
  </si>
  <si>
    <t>Actividad </t>
  </si>
  <si>
    <t>Recursos </t>
  </si>
  <si>
    <t>Contextualización del proyecto </t>
  </si>
  <si>
    <t>Creación plan de prueba </t>
  </si>
  <si>
    <t>Estimación, Cronograma </t>
  </si>
  <si>
    <t>Estrategia de pruebas </t>
  </si>
  <si>
    <t>Smoke test </t>
  </si>
  <si>
    <t>HU001 Consultar cursos existentes</t>
  </si>
  <si>
    <t>HU002 Matricularse en nuevo curso</t>
  </si>
  <si>
    <t>HU003 Realizar el curso </t>
  </si>
  <si>
    <t>Informe final de pruebas </t>
  </si>
  <si>
    <t>Esfuerzo Estimado </t>
  </si>
  <si>
    <t>Esfuerzo total (hrs) </t>
  </si>
  <si>
    <t>Duración (hrs) </t>
  </si>
  <si>
    <t>Factor de ajuste</t>
  </si>
  <si>
    <t>Riesgos</t>
  </si>
  <si>
    <t>5 Tc</t>
  </si>
  <si>
    <t>5  Tc</t>
  </si>
  <si>
    <t>15  Tc</t>
  </si>
  <si>
    <t>20  Tc</t>
  </si>
  <si>
    <t xml:space="preserve">Estimación </t>
  </si>
  <si>
    <t xml:space="preserve">Planeación </t>
  </si>
  <si>
    <t xml:space="preserve">Diseño </t>
  </si>
  <si>
    <t xml:space="preserve">Entrega </t>
  </si>
  <si>
    <t>Reuniones de seguimientos</t>
  </si>
  <si>
    <t xml:space="preserve">Esfuerzo más probale </t>
  </si>
  <si>
    <t xml:space="preserve">Esfuerzo estimado </t>
  </si>
  <si>
    <t>Factor de ajuste(%)</t>
  </si>
  <si>
    <t>No realizar  las actividades realizadas  </t>
  </si>
  <si>
    <t>Entrega de resultados</t>
  </si>
  <si>
    <t>Logistica</t>
  </si>
  <si>
    <t>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</si>
</sst>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left" vertical="center" wrapText="1" indent="5"/>
    </xf>
    <xf numFmtId="0" fontId="2" fillId="0" borderId="1" xfId="0" applyFont="1" applyBorder="1" applyAlignment="1">
      <alignment horizontal="left" vertical="center" wrapText="1" indent="5"/>
    </xf>
    <xf numFmtId="0" fontId="2" fillId="3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9" fontId="2" fillId="3" borderId="1" xfId="0" applyNumberFormat="1" applyFont="1" applyFill="1" applyBorder="1" applyAlignment="1">
      <alignment horizontal="right" vertical="center" wrapText="1"/>
    </xf>
    <xf numFmtId="9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1" fontId="2" fillId="4" borderId="1" xfId="0" applyNumberFormat="1" applyFont="1" applyFill="1" applyBorder="1"/>
    <xf numFmtId="1" fontId="2" fillId="0" borderId="0" xfId="0" applyNumberFormat="1" applyFont="1"/>
    <xf numFmtId="1" fontId="2" fillId="7" borderId="1" xfId="0" applyNumberFormat="1" applyFont="1" applyFill="1" applyBorder="1"/>
    <xf numFmtId="0" fontId="2" fillId="7" borderId="4" xfId="0" applyFont="1" applyFill="1" applyBorder="1" applyAlignment="1"/>
    <xf numFmtId="1" fontId="3" fillId="4" borderId="1" xfId="0" applyNumberFormat="1" applyFont="1" applyFill="1" applyBorder="1"/>
    <xf numFmtId="0" fontId="3" fillId="0" borderId="1" xfId="0" applyFont="1" applyBorder="1" applyAlignment="1">
      <alignment horizontal="left"/>
    </xf>
    <xf numFmtId="1" fontId="0" fillId="7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1" fontId="4" fillId="7" borderId="1" xfId="0" applyNumberFormat="1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right"/>
    </xf>
    <xf numFmtId="1" fontId="3" fillId="5" borderId="1" xfId="0" applyNumberFormat="1" applyFont="1" applyFill="1" applyBorder="1"/>
    <xf numFmtId="0" fontId="3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right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2CE3-6A98-4AD3-B8F1-C839813CF705}">
  <dimension ref="A1:H9"/>
  <sheetViews>
    <sheetView tabSelected="1" zoomScale="90" zoomScaleNormal="90" workbookViewId="0">
      <selection activeCell="J7" sqref="J7"/>
    </sheetView>
  </sheetViews>
  <sheetFormatPr baseColWidth="10" defaultRowHeight="18.75" x14ac:dyDescent="0.3"/>
  <cols>
    <col min="1" max="1" width="24" style="12" customWidth="1"/>
    <col min="2" max="2" width="37.28515625" style="12" customWidth="1"/>
    <col min="3" max="3" width="12.28515625" style="12" bestFit="1" customWidth="1"/>
    <col min="4" max="4" width="11.42578125" style="12"/>
    <col min="5" max="5" width="15.7109375" style="12" customWidth="1"/>
    <col min="6" max="6" width="10" style="12" bestFit="1" customWidth="1"/>
    <col min="7" max="7" width="56.85546875" style="12" bestFit="1" customWidth="1"/>
    <col min="8" max="8" width="16" style="12" customWidth="1"/>
    <col min="9" max="16384" width="11.42578125" style="12"/>
  </cols>
  <sheetData>
    <row r="1" spans="1:8" x14ac:dyDescent="0.3">
      <c r="A1" s="45" t="s">
        <v>57</v>
      </c>
      <c r="B1" s="45"/>
      <c r="C1" s="45"/>
      <c r="D1" s="45"/>
      <c r="E1" s="45"/>
      <c r="F1" s="45"/>
      <c r="G1" s="45"/>
      <c r="H1" s="45"/>
    </row>
    <row r="2" spans="1:8" ht="37.5" x14ac:dyDescent="0.3">
      <c r="A2" s="11" t="s">
        <v>2</v>
      </c>
      <c r="B2" s="11" t="s">
        <v>3</v>
      </c>
      <c r="C2" s="11" t="s">
        <v>38</v>
      </c>
      <c r="D2" s="11" t="s">
        <v>23</v>
      </c>
      <c r="E2" s="11" t="s">
        <v>24</v>
      </c>
      <c r="F2" s="11" t="s">
        <v>25</v>
      </c>
      <c r="G2" s="11" t="s">
        <v>4</v>
      </c>
      <c r="H2" s="11" t="s">
        <v>5</v>
      </c>
    </row>
    <row r="3" spans="1:8" ht="37.5" customHeight="1" x14ac:dyDescent="0.3">
      <c r="A3" s="13" t="s">
        <v>6</v>
      </c>
      <c r="B3" s="4" t="s">
        <v>29</v>
      </c>
      <c r="C3" s="14" t="s">
        <v>7</v>
      </c>
      <c r="D3" s="20">
        <v>3</v>
      </c>
      <c r="E3" s="20">
        <v>1</v>
      </c>
      <c r="F3" s="20">
        <v>3</v>
      </c>
      <c r="G3" s="2" t="s">
        <v>35</v>
      </c>
      <c r="H3" s="7">
        <v>0.03</v>
      </c>
    </row>
    <row r="4" spans="1:8" ht="37.5" customHeight="1" x14ac:dyDescent="0.3">
      <c r="A4" s="15" t="s">
        <v>8</v>
      </c>
      <c r="B4" s="5" t="s">
        <v>28</v>
      </c>
      <c r="C4" s="16" t="s">
        <v>7</v>
      </c>
      <c r="D4" s="21">
        <v>3</v>
      </c>
      <c r="E4" s="21">
        <v>1</v>
      </c>
      <c r="F4" s="21">
        <v>3</v>
      </c>
      <c r="G4" s="3" t="s">
        <v>34</v>
      </c>
      <c r="H4" s="8">
        <v>0.03</v>
      </c>
    </row>
    <row r="5" spans="1:8" ht="37.5" x14ac:dyDescent="0.3">
      <c r="A5" s="13" t="s">
        <v>31</v>
      </c>
      <c r="B5" s="6" t="s">
        <v>30</v>
      </c>
      <c r="C5" s="14" t="s">
        <v>9</v>
      </c>
      <c r="D5" s="20">
        <v>3</v>
      </c>
      <c r="E5" s="20">
        <v>1</v>
      </c>
      <c r="F5" s="20">
        <v>3</v>
      </c>
      <c r="G5" s="2" t="s">
        <v>32</v>
      </c>
      <c r="H5" s="7">
        <v>0.03</v>
      </c>
    </row>
    <row r="6" spans="1:8" ht="27" customHeight="1" x14ac:dyDescent="0.3">
      <c r="A6" s="17" t="s">
        <v>10</v>
      </c>
      <c r="B6" s="18" t="s">
        <v>37</v>
      </c>
      <c r="C6" s="19" t="s">
        <v>11</v>
      </c>
      <c r="D6" s="21" t="s">
        <v>1</v>
      </c>
      <c r="E6" s="21" t="s">
        <v>1</v>
      </c>
      <c r="F6" s="21" t="s">
        <v>12</v>
      </c>
      <c r="G6" s="3" t="s">
        <v>33</v>
      </c>
      <c r="H6" s="9" t="s">
        <v>13</v>
      </c>
    </row>
    <row r="7" spans="1:8" ht="36" customHeight="1" x14ac:dyDescent="0.3">
      <c r="A7" s="13" t="s">
        <v>14</v>
      </c>
      <c r="B7" s="4" t="s">
        <v>36</v>
      </c>
      <c r="C7" s="14" t="s">
        <v>15</v>
      </c>
      <c r="D7" s="20">
        <v>2</v>
      </c>
      <c r="E7" s="20">
        <v>2</v>
      </c>
      <c r="F7" s="20">
        <v>4</v>
      </c>
      <c r="G7" s="2" t="s">
        <v>21</v>
      </c>
      <c r="H7" s="7">
        <v>0.02</v>
      </c>
    </row>
    <row r="8" spans="1:8" ht="56.25" x14ac:dyDescent="0.3">
      <c r="A8" s="15" t="s">
        <v>16</v>
      </c>
      <c r="B8" s="5" t="s">
        <v>27</v>
      </c>
      <c r="C8" s="16" t="s">
        <v>17</v>
      </c>
      <c r="D8" s="21" t="s">
        <v>1</v>
      </c>
      <c r="E8" s="21" t="s">
        <v>1</v>
      </c>
      <c r="F8" s="21" t="s">
        <v>12</v>
      </c>
      <c r="G8" s="3" t="s">
        <v>22</v>
      </c>
      <c r="H8" s="9" t="s">
        <v>13</v>
      </c>
    </row>
    <row r="9" spans="1:8" ht="56.25" x14ac:dyDescent="0.3">
      <c r="A9" s="13" t="s">
        <v>70</v>
      </c>
      <c r="B9" s="4" t="s">
        <v>26</v>
      </c>
      <c r="C9" s="14" t="s">
        <v>18</v>
      </c>
      <c r="D9" s="20" t="s">
        <v>1</v>
      </c>
      <c r="E9" s="20" t="s">
        <v>0</v>
      </c>
      <c r="F9" s="20" t="s">
        <v>19</v>
      </c>
      <c r="G9" s="14" t="s">
        <v>20</v>
      </c>
      <c r="H9" s="10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595F-CEE0-4221-AC49-1932939F5857}">
  <dimension ref="A1:C7"/>
  <sheetViews>
    <sheetView workbookViewId="0">
      <selection activeCell="B11" sqref="B11"/>
    </sheetView>
  </sheetViews>
  <sheetFormatPr baseColWidth="10" defaultRowHeight="18.75" x14ac:dyDescent="0.3"/>
  <cols>
    <col min="1" max="1" width="45.42578125" style="12" bestFit="1" customWidth="1"/>
    <col min="2" max="2" width="11.140625" style="12" bestFit="1" customWidth="1"/>
    <col min="3" max="3" width="17" style="12" bestFit="1" customWidth="1"/>
    <col min="4" max="16384" width="11.42578125" style="12"/>
  </cols>
  <sheetData>
    <row r="1" spans="1:3" x14ac:dyDescent="0.3">
      <c r="A1" s="46" t="s">
        <v>56</v>
      </c>
      <c r="B1" s="46"/>
      <c r="C1" s="46"/>
    </row>
    <row r="2" spans="1:3" ht="33.75" customHeight="1" x14ac:dyDescent="0.3">
      <c r="A2" s="44" t="s">
        <v>2</v>
      </c>
      <c r="B2" s="23" t="s">
        <v>38</v>
      </c>
      <c r="C2" s="23" t="s">
        <v>40</v>
      </c>
    </row>
    <row r="3" spans="1:3" ht="37.5" customHeight="1" x14ac:dyDescent="0.3">
      <c r="A3" s="36" t="s">
        <v>6</v>
      </c>
      <c r="B3" s="22" t="s">
        <v>7</v>
      </c>
      <c r="C3" s="22">
        <v>3</v>
      </c>
    </row>
    <row r="4" spans="1:3" ht="36" customHeight="1" x14ac:dyDescent="0.3">
      <c r="A4" s="44" t="s">
        <v>8</v>
      </c>
      <c r="B4" s="23" t="s">
        <v>7</v>
      </c>
      <c r="C4" s="23">
        <v>3</v>
      </c>
    </row>
    <row r="5" spans="1:3" ht="36" customHeight="1" x14ac:dyDescent="0.3">
      <c r="A5" s="36" t="s">
        <v>14</v>
      </c>
      <c r="B5" s="22" t="s">
        <v>7</v>
      </c>
      <c r="C5" s="22">
        <v>2</v>
      </c>
    </row>
    <row r="6" spans="1:3" x14ac:dyDescent="0.3">
      <c r="A6" s="44" t="s">
        <v>70</v>
      </c>
      <c r="B6" s="23" t="s">
        <v>7</v>
      </c>
      <c r="C6" s="23">
        <v>3</v>
      </c>
    </row>
    <row r="7" spans="1:3" x14ac:dyDescent="0.3">
      <c r="B7" s="36" t="s">
        <v>39</v>
      </c>
      <c r="C7" s="36">
        <f>SUM(C3:C6)</f>
        <v>11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3CE-6D8F-4572-9667-9C7335CEB128}">
  <dimension ref="A1:E18"/>
  <sheetViews>
    <sheetView topLeftCell="A7" zoomScale="90" zoomScaleNormal="90" workbookViewId="0">
      <selection activeCell="E18" sqref="E18"/>
    </sheetView>
  </sheetViews>
  <sheetFormatPr baseColWidth="10" defaultRowHeight="18.75" x14ac:dyDescent="0.3"/>
  <cols>
    <col min="1" max="1" width="25.85546875" style="1" bestFit="1" customWidth="1"/>
    <col min="2" max="2" width="51.85546875" style="1" bestFit="1" customWidth="1"/>
    <col min="3" max="3" width="11.42578125" style="24"/>
    <col min="4" max="4" width="17.85546875" style="1" bestFit="1" customWidth="1"/>
    <col min="5" max="5" width="23.140625" style="32" bestFit="1" customWidth="1"/>
    <col min="6" max="16384" width="11.42578125" style="1"/>
  </cols>
  <sheetData>
    <row r="1" spans="1:5" x14ac:dyDescent="0.3">
      <c r="A1" s="46" t="s">
        <v>62</v>
      </c>
      <c r="B1" s="46"/>
      <c r="C1" s="46"/>
      <c r="D1" s="46"/>
      <c r="E1" s="46"/>
    </row>
    <row r="2" spans="1:5" x14ac:dyDescent="0.3">
      <c r="A2" s="41" t="s">
        <v>41</v>
      </c>
      <c r="B2" s="41" t="s">
        <v>42</v>
      </c>
      <c r="C2" s="42" t="s">
        <v>43</v>
      </c>
      <c r="D2" s="41" t="s">
        <v>55</v>
      </c>
      <c r="E2" s="43" t="s">
        <v>54</v>
      </c>
    </row>
    <row r="3" spans="1:5" x14ac:dyDescent="0.3">
      <c r="A3" s="54"/>
      <c r="B3" s="27" t="s">
        <v>44</v>
      </c>
      <c r="C3" s="28">
        <v>1</v>
      </c>
      <c r="D3" s="27">
        <v>3</v>
      </c>
      <c r="E3" s="33">
        <f t="shared" ref="E3:E7" si="0">C3*D3</f>
        <v>3</v>
      </c>
    </row>
    <row r="4" spans="1:5" ht="15.75" customHeight="1" x14ac:dyDescent="0.3">
      <c r="A4" s="55" t="s">
        <v>63</v>
      </c>
      <c r="B4" s="25" t="s">
        <v>45</v>
      </c>
      <c r="C4" s="26">
        <v>1</v>
      </c>
      <c r="D4" s="25">
        <v>3</v>
      </c>
      <c r="E4" s="31">
        <f t="shared" si="0"/>
        <v>3</v>
      </c>
    </row>
    <row r="5" spans="1:5" x14ac:dyDescent="0.3">
      <c r="A5" s="55"/>
      <c r="B5" s="27" t="s">
        <v>46</v>
      </c>
      <c r="C5" s="28">
        <v>1</v>
      </c>
      <c r="D5" s="27">
        <v>2</v>
      </c>
      <c r="E5" s="33">
        <f t="shared" si="0"/>
        <v>2</v>
      </c>
    </row>
    <row r="6" spans="1:5" x14ac:dyDescent="0.3">
      <c r="A6" s="55"/>
      <c r="B6" s="25" t="s">
        <v>47</v>
      </c>
      <c r="C6" s="26">
        <v>1</v>
      </c>
      <c r="D6" s="25">
        <v>1</v>
      </c>
      <c r="E6" s="31">
        <f t="shared" si="0"/>
        <v>1</v>
      </c>
    </row>
    <row r="7" spans="1:5" x14ac:dyDescent="0.3">
      <c r="A7" s="56" t="s">
        <v>72</v>
      </c>
      <c r="B7" s="34" t="s">
        <v>66</v>
      </c>
      <c r="C7" s="34">
        <v>3</v>
      </c>
      <c r="D7" s="34">
        <v>2</v>
      </c>
      <c r="E7" s="33">
        <f t="shared" si="0"/>
        <v>6</v>
      </c>
    </row>
    <row r="8" spans="1:5" x14ac:dyDescent="0.3">
      <c r="A8" s="57" t="s">
        <v>64</v>
      </c>
      <c r="B8" s="29" t="s">
        <v>48</v>
      </c>
      <c r="C8" s="30" t="s">
        <v>58</v>
      </c>
      <c r="D8" s="29">
        <v>0.2</v>
      </c>
      <c r="E8" s="31">
        <f>0.2*5</f>
        <v>1</v>
      </c>
    </row>
    <row r="9" spans="1:5" x14ac:dyDescent="0.3">
      <c r="A9" s="57"/>
      <c r="B9" s="27" t="s">
        <v>49</v>
      </c>
      <c r="C9" s="28" t="s">
        <v>59</v>
      </c>
      <c r="D9" s="27">
        <v>0.2</v>
      </c>
      <c r="E9" s="33">
        <f t="shared" ref="E9" si="1">0.2*5</f>
        <v>1</v>
      </c>
    </row>
    <row r="10" spans="1:5" x14ac:dyDescent="0.3">
      <c r="A10" s="57"/>
      <c r="B10" s="29" t="s">
        <v>50</v>
      </c>
      <c r="C10" s="30" t="s">
        <v>60</v>
      </c>
      <c r="D10" s="29">
        <v>0.2</v>
      </c>
      <c r="E10" s="31">
        <f>0.2*15</f>
        <v>3</v>
      </c>
    </row>
    <row r="11" spans="1:5" x14ac:dyDescent="0.3">
      <c r="A11" s="57"/>
      <c r="B11" s="27" t="s">
        <v>51</v>
      </c>
      <c r="C11" s="28" t="s">
        <v>61</v>
      </c>
      <c r="D11" s="27">
        <v>0.2</v>
      </c>
      <c r="E11" s="33">
        <f>0.2*20</f>
        <v>4</v>
      </c>
    </row>
    <row r="12" spans="1:5" x14ac:dyDescent="0.3">
      <c r="A12" s="58" t="s">
        <v>73</v>
      </c>
      <c r="B12" s="27" t="s">
        <v>48</v>
      </c>
      <c r="C12" s="28" t="s">
        <v>58</v>
      </c>
      <c r="D12" s="27">
        <v>0.2</v>
      </c>
      <c r="E12" s="33">
        <f>D12*5</f>
        <v>1</v>
      </c>
    </row>
    <row r="13" spans="1:5" x14ac:dyDescent="0.3">
      <c r="A13" s="58"/>
      <c r="B13" s="29" t="s">
        <v>49</v>
      </c>
      <c r="C13" s="30" t="s">
        <v>59</v>
      </c>
      <c r="D13" s="29">
        <v>0.83</v>
      </c>
      <c r="E13" s="31">
        <f t="shared" ref="E13" si="2">D13*5</f>
        <v>4.1499999999999995</v>
      </c>
    </row>
    <row r="14" spans="1:5" x14ac:dyDescent="0.3">
      <c r="A14" s="58"/>
      <c r="B14" s="27" t="s">
        <v>50</v>
      </c>
      <c r="C14" s="28" t="s">
        <v>60</v>
      </c>
      <c r="D14" s="27">
        <v>0.66</v>
      </c>
      <c r="E14" s="33">
        <f>D14*15</f>
        <v>9.9</v>
      </c>
    </row>
    <row r="15" spans="1:5" x14ac:dyDescent="0.3">
      <c r="A15" s="59"/>
      <c r="B15" s="29" t="s">
        <v>51</v>
      </c>
      <c r="C15" s="30" t="s">
        <v>61</v>
      </c>
      <c r="D15" s="29">
        <v>0.66</v>
      </c>
      <c r="E15" s="31">
        <f>D15*20</f>
        <v>13.200000000000001</v>
      </c>
    </row>
    <row r="16" spans="1:5" x14ac:dyDescent="0.3">
      <c r="A16" s="60" t="s">
        <v>65</v>
      </c>
      <c r="B16" s="29" t="s">
        <v>71</v>
      </c>
      <c r="C16" s="30">
        <v>1</v>
      </c>
      <c r="D16" s="29">
        <v>3</v>
      </c>
      <c r="E16" s="31">
        <f t="shared" ref="E16:E17" si="3">C16*D16</f>
        <v>3</v>
      </c>
    </row>
    <row r="17" spans="1:5" x14ac:dyDescent="0.3">
      <c r="A17" s="60"/>
      <c r="B17" s="29" t="s">
        <v>52</v>
      </c>
      <c r="C17" s="30">
        <v>1</v>
      </c>
      <c r="D17" s="29">
        <v>4</v>
      </c>
      <c r="E17" s="31">
        <f t="shared" si="3"/>
        <v>4</v>
      </c>
    </row>
    <row r="18" spans="1:5" x14ac:dyDescent="0.3">
      <c r="A18" s="47" t="s">
        <v>53</v>
      </c>
      <c r="B18" s="48"/>
      <c r="C18" s="48"/>
      <c r="D18" s="49"/>
      <c r="E18" s="35">
        <f>SUM(E3:E17)</f>
        <v>59.25</v>
      </c>
    </row>
  </sheetData>
  <mergeCells count="5">
    <mergeCell ref="A16:A17"/>
    <mergeCell ref="A18:D18"/>
    <mergeCell ref="A1:E1"/>
    <mergeCell ref="A8:A11"/>
    <mergeCell ref="A12:A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8CDC-2C46-450B-92ED-065F670794C8}">
  <dimension ref="A1:D4"/>
  <sheetViews>
    <sheetView zoomScale="170" zoomScaleNormal="170" workbookViewId="0">
      <selection activeCell="C10" sqref="C10"/>
    </sheetView>
  </sheetViews>
  <sheetFormatPr baseColWidth="10" defaultRowHeight="15" x14ac:dyDescent="0.25"/>
  <sheetData>
    <row r="1" spans="1:4" x14ac:dyDescent="0.25">
      <c r="A1" s="50" t="s">
        <v>67</v>
      </c>
      <c r="B1" s="50"/>
      <c r="C1" s="50"/>
      <c r="D1" s="50"/>
    </row>
    <row r="2" spans="1:4" x14ac:dyDescent="0.25">
      <c r="A2" s="52" t="s">
        <v>68</v>
      </c>
      <c r="B2" s="52"/>
      <c r="C2" s="52"/>
      <c r="D2" s="37">
        <f>Estimacion!E18</f>
        <v>59.25</v>
      </c>
    </row>
    <row r="3" spans="1:4" x14ac:dyDescent="0.25">
      <c r="A3" s="51" t="s">
        <v>69</v>
      </c>
      <c r="B3" s="51"/>
      <c r="C3" s="38">
        <f>'Factor ajuste'!C7</f>
        <v>11</v>
      </c>
      <c r="D3" s="39">
        <f>(D2*11)/100</f>
        <v>6.5175000000000001</v>
      </c>
    </row>
    <row r="4" spans="1:4" x14ac:dyDescent="0.25">
      <c r="A4" s="53" t="s">
        <v>67</v>
      </c>
      <c r="B4" s="53"/>
      <c r="C4" s="53"/>
      <c r="D4" s="40">
        <f>D3+D2</f>
        <v>65.767499999999998</v>
      </c>
    </row>
  </sheetData>
  <mergeCells count="4">
    <mergeCell ref="A1:D1"/>
    <mergeCell ref="A3:B3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Riesgo</vt:lpstr>
      <vt:lpstr>Factor ajuste</vt:lpstr>
      <vt:lpstr>Estimacion</vt:lpstr>
      <vt:lpstr>Esfuerzo probable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Rafael Martinez</dc:creator>
  <cp:lastModifiedBy>Ing Rafael Martinez</cp:lastModifiedBy>
  <dcterms:created xsi:type="dcterms:W3CDTF">2022-08-26T16:23:22Z</dcterms:created>
  <dcterms:modified xsi:type="dcterms:W3CDTF">2022-08-29T21:52:27Z</dcterms:modified>
</cp:coreProperties>
</file>