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1e5ebe4a5553e1/Documentos/Modelo mercado de dinero/Modelo-del-mercado-de-dinero/"/>
    </mc:Choice>
  </mc:AlternateContent>
  <xr:revisionPtr revIDLastSave="34" documentId="8_{45521A5B-ACD9-440A-9F7E-DE290A08C439}" xr6:coauthVersionLast="47" xr6:coauthVersionMax="47" xr10:uidLastSave="{9BFC8952-BF42-4EB7-8B5B-62A8C31C6183}"/>
  <bookViews>
    <workbookView xWindow="-120" yWindow="480" windowWidth="20730" windowHeight="11160" xr2:uid="{AC9D77CE-F5B0-4483-B527-F507B329BE8D}"/>
  </bookViews>
  <sheets>
    <sheet name="Datos modelo" sheetId="1" r:id="rId1"/>
    <sheet name="BM CALCULO" sheetId="6" r:id="rId2"/>
    <sheet name="Calculo PIB" sheetId="8" r:id="rId3"/>
    <sheet name="Aportaciones %TE" sheetId="9" r:id="rId4"/>
    <sheet name="Aportacion %EF" sheetId="10" r:id="rId5"/>
    <sheet name="Aportacion %SE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9" l="1"/>
  <c r="B4" i="9"/>
  <c r="B3" i="9"/>
  <c r="B2" i="9"/>
  <c r="C2" i="8"/>
  <c r="C3" i="8"/>
  <c r="V46" i="8"/>
  <c r="V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C45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B6" i="8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" i="6"/>
  <c r="C4" i="8" l="1"/>
  <c r="C5" i="8"/>
  <c r="C6" i="8" l="1"/>
  <c r="D5" i="8"/>
</calcChain>
</file>

<file path=xl/sharedStrings.xml><?xml version="1.0" encoding="utf-8"?>
<sst xmlns="http://schemas.openxmlformats.org/spreadsheetml/2006/main" count="219" uniqueCount="185">
  <si>
    <t>M2</t>
  </si>
  <si>
    <t>Necesario</t>
  </si>
  <si>
    <t>Monedas</t>
  </si>
  <si>
    <t>micro</t>
  </si>
  <si>
    <t>grandes</t>
  </si>
  <si>
    <t>numero de trabajadores</t>
  </si>
  <si>
    <t>total</t>
  </si>
  <si>
    <t xml:space="preserve">PIB </t>
  </si>
  <si>
    <t>calculo de %PIB-EMPRESAS</t>
  </si>
  <si>
    <t>INEGI</t>
  </si>
  <si>
    <t>porcentaje pymes</t>
  </si>
  <si>
    <t>Aportación al Pib por empresa de M a G</t>
  </si>
  <si>
    <t>pequeñas</t>
  </si>
  <si>
    <t>medianas</t>
  </si>
  <si>
    <t>EMPRECE 2018</t>
  </si>
  <si>
    <t xml:space="preserve">Porcentaje PIB por estado </t>
  </si>
  <si>
    <t>CDMEX</t>
  </si>
  <si>
    <t>Edo Mex</t>
  </si>
  <si>
    <t>NL</t>
  </si>
  <si>
    <t>JAL</t>
  </si>
  <si>
    <t>VER</t>
  </si>
  <si>
    <t>Guan</t>
  </si>
  <si>
    <t>BC</t>
  </si>
  <si>
    <t>COAH</t>
  </si>
  <si>
    <t>SON</t>
  </si>
  <si>
    <t>PUE</t>
  </si>
  <si>
    <t>TAM</t>
  </si>
  <si>
    <t>MICH</t>
  </si>
  <si>
    <t>SLP</t>
  </si>
  <si>
    <t>SIN</t>
  </si>
  <si>
    <t>TAB</t>
  </si>
  <si>
    <t>QUER</t>
  </si>
  <si>
    <t>CAMP</t>
  </si>
  <si>
    <t>HID</t>
  </si>
  <si>
    <t>OAX</t>
  </si>
  <si>
    <t>CHI</t>
  </si>
  <si>
    <t>YUC</t>
  </si>
  <si>
    <t>AGUAS</t>
  </si>
  <si>
    <t>GUE</t>
  </si>
  <si>
    <t>QROO</t>
  </si>
  <si>
    <t>DUR</t>
  </si>
  <si>
    <t>MOR</t>
  </si>
  <si>
    <t>ZAC</t>
  </si>
  <si>
    <t>BCS</t>
  </si>
  <si>
    <t>NYRT</t>
  </si>
  <si>
    <t>TLAX</t>
  </si>
  <si>
    <t>COLIMA</t>
  </si>
  <si>
    <t>CHIH</t>
  </si>
  <si>
    <t xml:space="preserve">PIB por estado </t>
  </si>
  <si>
    <t>Banxico</t>
  </si>
  <si>
    <t xml:space="preserve">Fuente: </t>
  </si>
  <si>
    <t>Fuente:</t>
  </si>
  <si>
    <t xml:space="preserve"> INEGI pagina</t>
  </si>
  <si>
    <t>Título</t>
  </si>
  <si>
    <t>Producto interno bruto, Producto interno bruto, a precios de mercado</t>
  </si>
  <si>
    <t>Producto interno bruto, Producto interno bruto, a precios de mercado, Actividades primarias, Agricultura, ganaderia, aprovechamiento forestal; pesca, caza y captura; servicios relacionados</t>
  </si>
  <si>
    <t>Producto interno bruto, Producto interno bruto, a precios de mercado, Actividades secundarias, Minería</t>
  </si>
  <si>
    <t>Producto interno bruto, Producto interno bruto, a precios de mercado, Actividades secundarias, Electricidad, agua y suministro de gas por ductos al consumidor final</t>
  </si>
  <si>
    <t>Producto interno bruto, Producto interno bruto, a precios de mercado, Actividades secundarias, Construcción</t>
  </si>
  <si>
    <t>Producto interno bruto, Producto interno bruto, a precios de mercado, Actividades secundarias, Industrias manufactureras</t>
  </si>
  <si>
    <t>Producto interno bruto, Producto interno bruto, a precios de mercado, Actividades terciarias, Comercio al por mayor</t>
  </si>
  <si>
    <t>Producto interno bruto, Producto interno bruto, a precios de mercado, Actividades terciarias, Comercio al por menor</t>
  </si>
  <si>
    <t>Producto interno bruto, Producto interno bruto, a precios de mercado, Actividades terciarias, Transportes, correos y almacenamiento</t>
  </si>
  <si>
    <t>Producto interno bruto, Producto interno bruto, a precios de mercado, Actividades terciarias, Información en medios masivos</t>
  </si>
  <si>
    <t>Producto interno bruto, Producto interno bruto, a precios de mercado, Actividades terciarias, Servicios financieros y de seguros</t>
  </si>
  <si>
    <t>Producto interno bruto, Producto interno bruto, a precios de mercado, Actividades terciarias, Servicios inmobiliarios y de alquiler de bienes muebles e intangibles</t>
  </si>
  <si>
    <t>Producto interno bruto, Producto interno bruto, a precios de mercado, Actividades terciarias, Servicios profesionales, científicos y técnicos</t>
  </si>
  <si>
    <t>Producto interno bruto, Producto interno bruto, a precios de mercado, Actividades terciarias, Dirección de corporativos y empresas</t>
  </si>
  <si>
    <t>Producto interno bruto, Producto interno bruto, a precios de mercado, Actividades terciarias, Servicios de apoyo a los negocios y manejo de desechos y servicios de remediación</t>
  </si>
  <si>
    <t>Producto interno bruto, Producto interno bruto, a precios de mercado, Actividades terciarias, Servicios educativos</t>
  </si>
  <si>
    <t>Producto interno bruto, Producto interno bruto, a precios de mercado, Actividades terciarias, Servicios de salud y de asistencia social</t>
  </si>
  <si>
    <t>Producto interno bruto, Producto interno bruto, a precios de mercado, Actividades terciarias, Servicios de esparcimiento, culturales y deportivos, y otros servicios recreativos</t>
  </si>
  <si>
    <t>Producto interno bruto, Producto interno bruto, a precios de mercado, Actividades terciarias, Servicios de alojamiento temporal y de preparación de alimentos y bebidas</t>
  </si>
  <si>
    <t>Producto interno bruto, Producto interno bruto, a precios de mercado, Actividades terciarias, Otros servicios excepto actividades del gobierno</t>
  </si>
  <si>
    <t>Fuente Banxico</t>
  </si>
  <si>
    <t>Micro</t>
  </si>
  <si>
    <t>Pequeña</t>
  </si>
  <si>
    <t>Mediana</t>
  </si>
  <si>
    <t>Grande</t>
  </si>
  <si>
    <t>Primario</t>
  </si>
  <si>
    <t>Minería</t>
  </si>
  <si>
    <t>Subministros</t>
  </si>
  <si>
    <t>Construcción</t>
  </si>
  <si>
    <t>Manufactura</t>
  </si>
  <si>
    <t>C por mayor</t>
  </si>
  <si>
    <t>C por menor</t>
  </si>
  <si>
    <t>T, C Y A</t>
  </si>
  <si>
    <t>Medios Masivos</t>
  </si>
  <si>
    <t>Financieros</t>
  </si>
  <si>
    <t>Inmobiliarios</t>
  </si>
  <si>
    <t>Profesionales</t>
  </si>
  <si>
    <t xml:space="preserve">Dirección </t>
  </si>
  <si>
    <t>Apoyo</t>
  </si>
  <si>
    <t xml:space="preserve">Educación </t>
  </si>
  <si>
    <t>Salud</t>
  </si>
  <si>
    <t>Culturales</t>
  </si>
  <si>
    <t>A temporal</t>
  </si>
  <si>
    <t>Otros servicios</t>
  </si>
  <si>
    <t xml:space="preserve">M2 </t>
  </si>
  <si>
    <t>Trimestre</t>
  </si>
  <si>
    <t>1T2004</t>
  </si>
  <si>
    <t>2T2004</t>
  </si>
  <si>
    <t>3T2004</t>
  </si>
  <si>
    <t>4T2004</t>
  </si>
  <si>
    <t>1T2005</t>
  </si>
  <si>
    <t>2T2005</t>
  </si>
  <si>
    <t>3T2005</t>
  </si>
  <si>
    <t>4T2005</t>
  </si>
  <si>
    <t>1T2006</t>
  </si>
  <si>
    <t>2T2006</t>
  </si>
  <si>
    <t>3T2006</t>
  </si>
  <si>
    <t>4T2006</t>
  </si>
  <si>
    <t>1T2007</t>
  </si>
  <si>
    <t>2T2007</t>
  </si>
  <si>
    <t>3T2007</t>
  </si>
  <si>
    <t>4T2007</t>
  </si>
  <si>
    <t>1T2008</t>
  </si>
  <si>
    <t>2T2008</t>
  </si>
  <si>
    <t>3T2008</t>
  </si>
  <si>
    <t>4T2008</t>
  </si>
  <si>
    <t>1T2009</t>
  </si>
  <si>
    <t>2T2009</t>
  </si>
  <si>
    <t>3T2009</t>
  </si>
  <si>
    <t>4T2009</t>
  </si>
  <si>
    <t>1T2010</t>
  </si>
  <si>
    <t>2T2010</t>
  </si>
  <si>
    <t>3T2010</t>
  </si>
  <si>
    <t>4T2010</t>
  </si>
  <si>
    <t>1T2011</t>
  </si>
  <si>
    <t>2T2011</t>
  </si>
  <si>
    <t>3T2011</t>
  </si>
  <si>
    <t>4T2011</t>
  </si>
  <si>
    <t>1T2012</t>
  </si>
  <si>
    <t>2T2012</t>
  </si>
  <si>
    <t>3T2012</t>
  </si>
  <si>
    <t>4T2012</t>
  </si>
  <si>
    <t>1T2013</t>
  </si>
  <si>
    <t>2T2013</t>
  </si>
  <si>
    <t>3T2013</t>
  </si>
  <si>
    <t>4T2013</t>
  </si>
  <si>
    <t>1T2014</t>
  </si>
  <si>
    <t>2T2014</t>
  </si>
  <si>
    <t>3T2014</t>
  </si>
  <si>
    <t>4T2014</t>
  </si>
  <si>
    <t>1T2015</t>
  </si>
  <si>
    <t>2T2015</t>
  </si>
  <si>
    <t>3T2015</t>
  </si>
  <si>
    <t>4T2015</t>
  </si>
  <si>
    <t>1T2016</t>
  </si>
  <si>
    <t>2T2016</t>
  </si>
  <si>
    <t>3T2016</t>
  </si>
  <si>
    <t>4T2016</t>
  </si>
  <si>
    <t>1T2017</t>
  </si>
  <si>
    <t>2T2017</t>
  </si>
  <si>
    <t>3T2017</t>
  </si>
  <si>
    <t>4T2017</t>
  </si>
  <si>
    <t>1T2018</t>
  </si>
  <si>
    <t>2T2018</t>
  </si>
  <si>
    <t>3T2018</t>
  </si>
  <si>
    <t>4T2018</t>
  </si>
  <si>
    <t>1T2019</t>
  </si>
  <si>
    <t>2T2019</t>
  </si>
  <si>
    <t>3T2019</t>
  </si>
  <si>
    <t>4T2019</t>
  </si>
  <si>
    <t>1T2020</t>
  </si>
  <si>
    <t>2T2020</t>
  </si>
  <si>
    <t>3T2020</t>
  </si>
  <si>
    <t>4T2020</t>
  </si>
  <si>
    <t>1T2021</t>
  </si>
  <si>
    <t>2T2021</t>
  </si>
  <si>
    <t>3T2021</t>
  </si>
  <si>
    <t xml:space="preserve">PIBS1 </t>
  </si>
  <si>
    <t>CP</t>
  </si>
  <si>
    <t>REM</t>
  </si>
  <si>
    <t>PIBS2</t>
  </si>
  <si>
    <t>Año</t>
  </si>
  <si>
    <t>PIBS3</t>
  </si>
  <si>
    <t>Gobierno</t>
  </si>
  <si>
    <t>Sector</t>
  </si>
  <si>
    <t>Porcentaje</t>
  </si>
  <si>
    <t>Tamaño</t>
  </si>
  <si>
    <t>Estado</t>
  </si>
  <si>
    <t>Cd Mex</t>
  </si>
  <si>
    <t>S3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</si>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</sst>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0.0"/>
    <numFmt numFmtId="165" formatCode="&quot;Ene&quot;\ yyyy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  <numFmt numFmtId="177" formatCode="&quot;Jul-Sep&quot;\ yyyy"/>
    <numFmt numFmtId="178" formatCode="#,##0.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4" fillId="0" borderId="0"/>
    <xf numFmtId="0" fontId="4" fillId="0" borderId="0"/>
    <xf numFmtId="0" fontId="7" fillId="0" borderId="0"/>
  </cellStyleXfs>
  <cellXfs count="38">
    <xf numFmtId="0" fontId="0" fillId="0" borderId="0" xfId="0"/>
    <xf numFmtId="164" fontId="3" fillId="0" borderId="0" xfId="0" applyNumberFormat="1" applyFont="1" applyFill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0" fontId="0" fillId="0" borderId="0" xfId="0"/>
    <xf numFmtId="0" fontId="6" fillId="2" borderId="3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horizontal="center" vertical="top" wrapText="1"/>
    </xf>
    <xf numFmtId="177" fontId="6" fillId="0" borderId="3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0" fontId="0" fillId="0" borderId="3" xfId="0" applyBorder="1"/>
    <xf numFmtId="0" fontId="0" fillId="4" borderId="0" xfId="0" applyFill="1"/>
    <xf numFmtId="0" fontId="0" fillId="5" borderId="0" xfId="0" applyFill="1"/>
    <xf numFmtId="0" fontId="0" fillId="5" borderId="3" xfId="0" applyFill="1" applyBorder="1"/>
    <xf numFmtId="164" fontId="3" fillId="0" borderId="3" xfId="0" applyNumberFormat="1" applyFont="1" applyFill="1" applyBorder="1" applyAlignment="1">
      <alignment horizontal="center"/>
    </xf>
    <xf numFmtId="0" fontId="0" fillId="6" borderId="0" xfId="0" applyFill="1"/>
    <xf numFmtId="167" fontId="6" fillId="6" borderId="3" xfId="0" applyNumberFormat="1" applyFont="1" applyFill="1" applyBorder="1" applyAlignment="1">
      <alignment horizontal="right" vertical="center"/>
    </xf>
    <xf numFmtId="168" fontId="6" fillId="6" borderId="3" xfId="0" applyNumberFormat="1" applyFont="1" applyFill="1" applyBorder="1" applyAlignment="1">
      <alignment horizontal="right" vertical="center"/>
    </xf>
    <xf numFmtId="169" fontId="6" fillId="6" borderId="3" xfId="0" applyNumberFormat="1" applyFont="1" applyFill="1" applyBorder="1" applyAlignment="1">
      <alignment horizontal="right" vertical="center"/>
    </xf>
    <xf numFmtId="170" fontId="6" fillId="6" borderId="3" xfId="0" applyNumberFormat="1" applyFont="1" applyFill="1" applyBorder="1" applyAlignment="1">
      <alignment horizontal="right" vertical="center"/>
    </xf>
    <xf numFmtId="171" fontId="6" fillId="6" borderId="3" xfId="0" applyNumberFormat="1" applyFont="1" applyFill="1" applyBorder="1" applyAlignment="1">
      <alignment horizontal="right" vertical="center"/>
    </xf>
    <xf numFmtId="172" fontId="6" fillId="6" borderId="3" xfId="0" applyNumberFormat="1" applyFont="1" applyFill="1" applyBorder="1" applyAlignment="1">
      <alignment horizontal="right" vertical="center"/>
    </xf>
    <xf numFmtId="173" fontId="6" fillId="6" borderId="3" xfId="0" applyNumberFormat="1" applyFont="1" applyFill="1" applyBorder="1" applyAlignment="1">
      <alignment horizontal="right" vertical="center"/>
    </xf>
    <xf numFmtId="174" fontId="6" fillId="6" borderId="3" xfId="0" applyNumberFormat="1" applyFont="1" applyFill="1" applyBorder="1" applyAlignment="1">
      <alignment horizontal="right" vertical="center"/>
    </xf>
    <xf numFmtId="175" fontId="6" fillId="6" borderId="3" xfId="0" applyNumberFormat="1" applyFont="1" applyFill="1" applyBorder="1" applyAlignment="1">
      <alignment horizontal="right" vertical="center"/>
    </xf>
    <xf numFmtId="176" fontId="6" fillId="6" borderId="3" xfId="0" applyNumberFormat="1" applyFont="1" applyFill="1" applyBorder="1" applyAlignment="1">
      <alignment horizontal="right" vertical="center"/>
    </xf>
    <xf numFmtId="165" fontId="6" fillId="6" borderId="3" xfId="0" applyNumberFormat="1" applyFont="1" applyFill="1" applyBorder="1" applyAlignment="1">
      <alignment horizontal="right" vertical="center"/>
    </xf>
    <xf numFmtId="166" fontId="6" fillId="6" borderId="3" xfId="0" applyNumberFormat="1" applyFont="1" applyFill="1" applyBorder="1" applyAlignment="1">
      <alignment horizontal="right" vertical="center"/>
    </xf>
    <xf numFmtId="174" fontId="6" fillId="6" borderId="4" xfId="0" applyNumberFormat="1" applyFont="1" applyFill="1" applyBorder="1" applyAlignment="1">
      <alignment horizontal="right" vertical="center"/>
    </xf>
    <xf numFmtId="0" fontId="0" fillId="6" borderId="3" xfId="0" applyFill="1" applyBorder="1"/>
    <xf numFmtId="4" fontId="0" fillId="0" borderId="3" xfId="0" applyNumberFormat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4" borderId="3" xfId="0" applyFill="1" applyBorder="1" applyAlignment="1">
      <alignment horizontal="center"/>
    </xf>
  </cellXfs>
  <cellStyles count="6">
    <cellStyle name="Normal" xfId="0" builtinId="0"/>
    <cellStyle name="Normal 2" xfId="1" xr:uid="{6BAC433D-1662-4379-BBA3-523ACC154942}"/>
    <cellStyle name="Normal 2 10 10 2" xfId="3" xr:uid="{AE2AD502-F9D3-41FA-BB45-3B60BFD2D994}"/>
    <cellStyle name="Normal 2 10 4 2" xfId="4" xr:uid="{0B9A21A1-3086-4905-9E56-9E3CA61051B7}"/>
    <cellStyle name="Normal 2 2" xfId="2" xr:uid="{6E189156-1721-4BD4-ABD6-ECBF6D1720AF}"/>
    <cellStyle name="Normal 3" xfId="5" xr:uid="{F4EE923E-FF97-4170-A336-48B0E0D35F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D0BD-7965-4033-A6E6-940E84D2AF4A}">
  <dimension ref="A1:Z77"/>
  <sheetViews>
    <sheetView tabSelected="1" workbookViewId="0">
      <selection activeCell="N6" sqref="N6"/>
    </sheetView>
  </sheetViews>
  <sheetFormatPr baseColWidth="10" defaultRowHeight="15"/>
  <cols>
    <col min="1" max="1" width="11.42578125" style="14"/>
    <col min="2" max="2" width="11.42578125" style="8"/>
    <col min="3" max="3" width="23" customWidth="1"/>
    <col min="4" max="4" width="20.85546875" customWidth="1"/>
    <col min="5" max="5" width="19.140625" customWidth="1"/>
    <col min="6" max="6" width="17.5703125" customWidth="1"/>
    <col min="7" max="7" width="17.42578125" customWidth="1"/>
    <col min="9" max="9" width="13.28515625" customWidth="1"/>
  </cols>
  <sheetData>
    <row r="1" spans="1:26" s="15" customFormat="1">
      <c r="A1" s="16" t="s">
        <v>175</v>
      </c>
      <c r="B1" s="16" t="s">
        <v>99</v>
      </c>
      <c r="C1" s="16" t="s">
        <v>98</v>
      </c>
      <c r="D1" s="16" t="s">
        <v>171</v>
      </c>
      <c r="E1" s="16" t="s">
        <v>174</v>
      </c>
      <c r="F1" s="16" t="s">
        <v>176</v>
      </c>
      <c r="G1" s="16" t="s">
        <v>172</v>
      </c>
      <c r="H1" s="16" t="s">
        <v>173</v>
      </c>
      <c r="I1" s="16" t="s">
        <v>7</v>
      </c>
      <c r="J1" s="16" t="s">
        <v>184</v>
      </c>
      <c r="K1" s="16" t="s">
        <v>183</v>
      </c>
    </row>
    <row r="2" spans="1:26">
      <c r="A2" s="37">
        <v>2004</v>
      </c>
      <c r="B2" s="13" t="s">
        <v>100</v>
      </c>
      <c r="C2" s="13">
        <v>2072623005.05</v>
      </c>
      <c r="D2" s="13">
        <v>467940.886870499</v>
      </c>
      <c r="E2" s="13">
        <v>4726752.7860456696</v>
      </c>
      <c r="F2" s="13">
        <v>7683574.9795371303</v>
      </c>
      <c r="G2" s="13">
        <v>88.4608130398356</v>
      </c>
      <c r="H2" s="13">
        <v>1480.2239999999999</v>
      </c>
      <c r="I2" s="13">
        <v>13363543.2355472</v>
      </c>
      <c r="J2" s="13">
        <v>4565889.6925458666</v>
      </c>
      <c r="K2" s="13">
        <v>7113432.718606581</v>
      </c>
    </row>
    <row r="3" spans="1:26">
      <c r="A3" s="37"/>
      <c r="B3" s="13" t="s">
        <v>101</v>
      </c>
      <c r="C3" s="13">
        <v>2086399165.4700003</v>
      </c>
      <c r="D3" s="13">
        <v>450220.75287929497</v>
      </c>
      <c r="E3" s="13">
        <v>4780192.0192337204</v>
      </c>
      <c r="F3" s="13">
        <v>7801098.6445420804</v>
      </c>
      <c r="G3" s="13">
        <v>88.674970764189993</v>
      </c>
      <c r="H3" s="13">
        <v>1684.7248</v>
      </c>
      <c r="I3" s="13">
        <v>13570953.0942284</v>
      </c>
      <c r="J3" s="13">
        <v>4618619.3842753377</v>
      </c>
      <c r="K3" s="13">
        <v>7228031.2343591135</v>
      </c>
    </row>
    <row r="4" spans="1:26">
      <c r="A4" s="37"/>
      <c r="B4" s="13" t="s">
        <v>102</v>
      </c>
      <c r="C4" s="13">
        <v>2093211987.8</v>
      </c>
      <c r="D4" s="13">
        <v>442739.84829161997</v>
      </c>
      <c r="E4" s="13">
        <v>4775614.11219675</v>
      </c>
      <c r="F4" s="13">
        <v>7804367.0821130201</v>
      </c>
      <c r="G4" s="13">
        <v>89.230136599863101</v>
      </c>
      <c r="H4" s="13">
        <v>1586.8407</v>
      </c>
      <c r="I4" s="13">
        <v>13541502.366390301</v>
      </c>
      <c r="J4" s="13">
        <v>4610964.4477150291</v>
      </c>
      <c r="K4" s="13">
        <v>7231850.9542059591</v>
      </c>
    </row>
    <row r="5" spans="1:26">
      <c r="A5" s="37"/>
      <c r="B5" s="13" t="s">
        <v>103</v>
      </c>
      <c r="C5" s="13">
        <v>2192160556.3199997</v>
      </c>
      <c r="D5" s="13">
        <v>459959.47238985699</v>
      </c>
      <c r="E5" s="13">
        <v>4821889.2887293296</v>
      </c>
      <c r="F5" s="13">
        <v>7912965.5880399197</v>
      </c>
      <c r="G5" s="13">
        <v>90.406483900996605</v>
      </c>
      <c r="H5" s="13">
        <v>1565.1123</v>
      </c>
      <c r="I5" s="13">
        <v>13721197.2403489</v>
      </c>
      <c r="J5" s="13">
        <v>4653715.000460472</v>
      </c>
      <c r="K5" s="13">
        <v>7340882.3079022644</v>
      </c>
    </row>
    <row r="6" spans="1:26">
      <c r="A6" s="37">
        <v>2005</v>
      </c>
      <c r="B6" s="13" t="s">
        <v>104</v>
      </c>
      <c r="C6" s="13">
        <v>2193229363.3900003</v>
      </c>
      <c r="D6" s="13">
        <v>439030.00954555202</v>
      </c>
      <c r="E6" s="13">
        <v>4845555.0281326696</v>
      </c>
      <c r="F6" s="13">
        <v>7914171.8762013298</v>
      </c>
      <c r="G6" s="13">
        <v>89.950630679708397</v>
      </c>
      <c r="H6" s="13">
        <v>1691.5896</v>
      </c>
      <c r="I6" s="13">
        <v>13743691.738234401</v>
      </c>
      <c r="J6" s="13">
        <v>4672078.8233104097</v>
      </c>
      <c r="K6" s="13">
        <v>7348149.9705577316</v>
      </c>
    </row>
    <row r="7" spans="1:26">
      <c r="A7" s="37"/>
      <c r="B7" s="13" t="s">
        <v>105</v>
      </c>
      <c r="C7" s="13">
        <v>2229742811.3199997</v>
      </c>
      <c r="D7" s="13">
        <v>425053.41298897302</v>
      </c>
      <c r="E7" s="13">
        <v>4859422.3776471699</v>
      </c>
      <c r="F7" s="13">
        <v>7955182.3211743003</v>
      </c>
      <c r="G7" s="13">
        <v>89.431432799971802</v>
      </c>
      <c r="H7" s="13">
        <v>1923.2801999999999</v>
      </c>
      <c r="I7" s="13">
        <v>13783330.413603799</v>
      </c>
      <c r="J7" s="13">
        <v>4682788.683238606</v>
      </c>
      <c r="K7" s="13">
        <v>7392393.1226452393</v>
      </c>
    </row>
    <row r="8" spans="1:26">
      <c r="A8" s="37"/>
      <c r="B8" s="13" t="s">
        <v>106</v>
      </c>
      <c r="C8" s="13">
        <v>2301522682.4200001</v>
      </c>
      <c r="D8" s="13">
        <v>466886.43232754502</v>
      </c>
      <c r="E8" s="13">
        <v>4851467.8067206703</v>
      </c>
      <c r="F8" s="13">
        <v>8052750.9679698804</v>
      </c>
      <c r="G8" s="13">
        <v>91.656363744314405</v>
      </c>
      <c r="H8" s="13">
        <v>1885.9905000000001</v>
      </c>
      <c r="I8" s="13">
        <v>13898985.803070899</v>
      </c>
      <c r="J8" s="13">
        <v>4672793.3903827565</v>
      </c>
      <c r="K8" s="13">
        <v>7467605.4264980378</v>
      </c>
    </row>
    <row r="9" spans="1:26">
      <c r="A9" s="37"/>
      <c r="B9" s="13" t="s">
        <v>107</v>
      </c>
      <c r="C9" s="13">
        <v>2511498281.6700001</v>
      </c>
      <c r="D9" s="13">
        <v>429969.89896011498</v>
      </c>
      <c r="E9" s="13">
        <v>4991677.1394423703</v>
      </c>
      <c r="F9" s="13">
        <v>8168381.5232050698</v>
      </c>
      <c r="G9" s="13">
        <v>90.575151144998301</v>
      </c>
      <c r="H9" s="13">
        <v>1932.1420000000001</v>
      </c>
      <c r="I9" s="13">
        <v>14131340.070689199</v>
      </c>
      <c r="J9" s="13">
        <v>4810732.822188695</v>
      </c>
      <c r="K9" s="13">
        <v>7579280.4614368938</v>
      </c>
    </row>
    <row r="10" spans="1:26">
      <c r="A10" s="37">
        <v>2006</v>
      </c>
      <c r="B10" s="13" t="s">
        <v>108</v>
      </c>
      <c r="C10" s="13">
        <v>2661779322.75</v>
      </c>
      <c r="D10" s="13">
        <v>460202.75915062003</v>
      </c>
      <c r="E10" s="13">
        <v>5038459.0559483701</v>
      </c>
      <c r="F10" s="13">
        <v>8303790.9629866304</v>
      </c>
      <c r="G10" s="13">
        <v>92.442642021901904</v>
      </c>
      <c r="H10" s="13">
        <v>2152.8362000000002</v>
      </c>
      <c r="I10" s="13">
        <v>14379795.873814801</v>
      </c>
      <c r="J10" s="13">
        <v>4849709.1661068685</v>
      </c>
      <c r="K10" s="13">
        <v>7703052.8044103878</v>
      </c>
    </row>
    <row r="11" spans="1:26">
      <c r="A11" s="37"/>
      <c r="B11" s="13" t="s">
        <v>109</v>
      </c>
      <c r="C11" s="13">
        <v>2740583310.0599999</v>
      </c>
      <c r="D11" s="13">
        <v>462822.37120057998</v>
      </c>
      <c r="E11" s="13">
        <v>5091614.0253271097</v>
      </c>
      <c r="F11" s="13">
        <v>8379239.6280664504</v>
      </c>
      <c r="G11" s="13">
        <v>93.930535315617504</v>
      </c>
      <c r="H11" s="13">
        <v>2340.2622999999999</v>
      </c>
      <c r="I11" s="13">
        <v>14519656.3158285</v>
      </c>
      <c r="J11" s="13">
        <v>4895482.8893277263</v>
      </c>
      <c r="K11" s="13">
        <v>7785600.4894582881</v>
      </c>
    </row>
    <row r="12" spans="1:26">
      <c r="A12" s="37"/>
      <c r="B12" s="13" t="s">
        <v>110</v>
      </c>
      <c r="C12" s="13">
        <v>2666239908.6100001</v>
      </c>
      <c r="D12" s="13">
        <v>462744.84801314498</v>
      </c>
      <c r="E12" s="13">
        <v>5120369.8101672502</v>
      </c>
      <c r="F12" s="13">
        <v>8396755.9259431008</v>
      </c>
      <c r="G12" s="13">
        <v>94.227585842097199</v>
      </c>
      <c r="H12" s="13">
        <v>2140.9585999999999</v>
      </c>
      <c r="I12" s="13">
        <v>14559857.0446708</v>
      </c>
      <c r="J12" s="13">
        <v>4918581.2939348128</v>
      </c>
      <c r="K12" s="13">
        <v>7815832.6319435658</v>
      </c>
    </row>
    <row r="13" spans="1:26">
      <c r="A13" s="37"/>
      <c r="B13" s="13" t="s">
        <v>111</v>
      </c>
      <c r="C13" s="13">
        <v>2813743178.3699999</v>
      </c>
      <c r="D13" s="13">
        <v>476841.03632558801</v>
      </c>
      <c r="E13" s="13">
        <v>5103232.60925694</v>
      </c>
      <c r="F13" s="13">
        <v>8430152.4590682704</v>
      </c>
      <c r="G13" s="13">
        <v>94.020507496544596</v>
      </c>
      <c r="H13" s="13">
        <v>1938.7248999999999</v>
      </c>
      <c r="I13" s="13">
        <v>14596201.8203844</v>
      </c>
      <c r="J13" s="13">
        <v>4897709.7133399872</v>
      </c>
      <c r="K13" s="13">
        <v>7857321.7284451956</v>
      </c>
    </row>
    <row r="14" spans="1:26">
      <c r="A14" s="37">
        <v>2007</v>
      </c>
      <c r="B14" s="13" t="s">
        <v>112</v>
      </c>
      <c r="C14" s="13">
        <v>2841059795.5</v>
      </c>
      <c r="D14" s="13">
        <v>486657.38812884002</v>
      </c>
      <c r="E14" s="13">
        <v>5113494.1575972103</v>
      </c>
      <c r="F14" s="13">
        <v>8502477.9114695303</v>
      </c>
      <c r="G14" s="13">
        <v>95.781105966186004</v>
      </c>
      <c r="H14" s="13">
        <v>2186.5239000000001</v>
      </c>
      <c r="I14" s="13">
        <v>14698883.3553803</v>
      </c>
      <c r="J14" s="13">
        <v>4907555.2029145174</v>
      </c>
      <c r="K14" s="17">
        <v>7922849.8809064273</v>
      </c>
      <c r="L14" s="2"/>
      <c r="M14" s="3"/>
      <c r="N14" s="4"/>
      <c r="O14" s="4"/>
      <c r="P14" s="2"/>
      <c r="Q14" s="3"/>
      <c r="R14" s="4"/>
      <c r="S14" s="4"/>
      <c r="T14" s="2"/>
      <c r="U14" s="3"/>
      <c r="V14" s="4"/>
      <c r="W14" s="4"/>
      <c r="X14" s="2"/>
      <c r="Y14" s="3"/>
      <c r="Z14" s="2"/>
    </row>
    <row r="15" spans="1:26">
      <c r="A15" s="37"/>
      <c r="B15" s="13" t="s">
        <v>113</v>
      </c>
      <c r="C15" s="13">
        <v>2890939922.1599998</v>
      </c>
      <c r="D15" s="13">
        <v>484933.149167725</v>
      </c>
      <c r="E15" s="13">
        <v>5138540.38075912</v>
      </c>
      <c r="F15" s="13">
        <v>8600523.5421691295</v>
      </c>
      <c r="G15" s="13">
        <v>96.321945641552801</v>
      </c>
      <c r="H15" s="13">
        <v>2300.5754999999999</v>
      </c>
      <c r="I15" s="13">
        <v>14811941.191267701</v>
      </c>
      <c r="J15" s="13">
        <v>4930636.9850435685</v>
      </c>
      <c r="K15" s="13">
        <v>8014951.5516075147</v>
      </c>
    </row>
    <row r="16" spans="1:26">
      <c r="A16" s="37"/>
      <c r="B16" s="13" t="s">
        <v>114</v>
      </c>
      <c r="C16" s="13">
        <v>2963080335.6100001</v>
      </c>
      <c r="D16" s="13">
        <v>487170.44754276099</v>
      </c>
      <c r="E16" s="13">
        <v>5133148.9850719701</v>
      </c>
      <c r="F16" s="13">
        <v>8687502.3843580205</v>
      </c>
      <c r="G16" s="13">
        <v>96.411920006770004</v>
      </c>
      <c r="H16" s="13">
        <v>2186.1334000000002</v>
      </c>
      <c r="I16" s="13">
        <v>14905024.3006659</v>
      </c>
      <c r="J16" s="13">
        <v>4922007.111360006</v>
      </c>
      <c r="K16" s="13">
        <v>8089869.02134699</v>
      </c>
    </row>
    <row r="17" spans="1:11">
      <c r="A17" s="37"/>
      <c r="B17" s="13" t="s">
        <v>115</v>
      </c>
      <c r="C17" s="13">
        <v>3129355266.1099997</v>
      </c>
      <c r="D17" s="13">
        <v>485481.74836694699</v>
      </c>
      <c r="E17" s="13">
        <v>5154839.1797898198</v>
      </c>
      <c r="F17" s="13">
        <v>8741155.6541314498</v>
      </c>
      <c r="G17" s="13">
        <v>93.529126922042096</v>
      </c>
      <c r="H17" s="13">
        <v>1969.7656999999999</v>
      </c>
      <c r="I17" s="13">
        <v>14963681.475049799</v>
      </c>
      <c r="J17" s="13">
        <v>4939679.867485947</v>
      </c>
      <c r="K17" s="13">
        <v>8136913.048001634</v>
      </c>
    </row>
    <row r="18" spans="1:11">
      <c r="A18" s="37">
        <v>2008</v>
      </c>
      <c r="B18" s="13" t="s">
        <v>116</v>
      </c>
      <c r="C18" s="13">
        <v>3143316328.9099998</v>
      </c>
      <c r="D18" s="13">
        <v>478576.52520361799</v>
      </c>
      <c r="E18" s="13">
        <v>5131348.0051332302</v>
      </c>
      <c r="F18" s="13">
        <v>8727101.7236180492</v>
      </c>
      <c r="G18" s="13">
        <v>97.150326184758399</v>
      </c>
      <c r="H18" s="13">
        <v>2116.3465000000001</v>
      </c>
      <c r="I18" s="13">
        <v>14933496.472048501</v>
      </c>
      <c r="J18" s="13">
        <v>4916422.9358493704</v>
      </c>
      <c r="K18" s="13">
        <v>8131620.9397570826</v>
      </c>
    </row>
    <row r="19" spans="1:11">
      <c r="A19" s="37"/>
      <c r="B19" s="13" t="s">
        <v>117</v>
      </c>
      <c r="C19" s="13">
        <v>3253883760.7599998</v>
      </c>
      <c r="D19" s="13">
        <v>489060.73525751301</v>
      </c>
      <c r="E19" s="13">
        <v>5102196.8188386103</v>
      </c>
      <c r="F19" s="13">
        <v>8860685.1955200899</v>
      </c>
      <c r="G19" s="13">
        <v>98.489774911351503</v>
      </c>
      <c r="H19" s="13">
        <v>2264.5868</v>
      </c>
      <c r="I19" s="13">
        <v>15047872.304384001</v>
      </c>
      <c r="J19" s="13">
        <v>4889221.0997312563</v>
      </c>
      <c r="K19" s="13">
        <v>8262656.6788746119</v>
      </c>
    </row>
    <row r="20" spans="1:11">
      <c r="A20" s="37"/>
      <c r="B20" s="13" t="s">
        <v>118</v>
      </c>
      <c r="C20" s="13">
        <v>3248706800.2700005</v>
      </c>
      <c r="D20" s="13">
        <v>477514.02977460198</v>
      </c>
      <c r="E20" s="13">
        <v>5062539.0091232704</v>
      </c>
      <c r="F20" s="13">
        <v>8932085.6000608895</v>
      </c>
      <c r="G20" s="13">
        <v>96.385577868770298</v>
      </c>
      <c r="H20" s="13">
        <v>2113.8022000000001</v>
      </c>
      <c r="I20" s="13">
        <v>15096216.909072399</v>
      </c>
      <c r="J20" s="13">
        <v>4852175.4185987515</v>
      </c>
      <c r="K20" s="13">
        <v>8322635.8210430993</v>
      </c>
    </row>
    <row r="21" spans="1:11">
      <c r="A21" s="37"/>
      <c r="B21" s="13" t="s">
        <v>119</v>
      </c>
      <c r="C21" s="13">
        <v>3478038489.3499999</v>
      </c>
      <c r="D21" s="13">
        <v>495701.75014141802</v>
      </c>
      <c r="E21" s="13">
        <v>4988067.3499982599</v>
      </c>
      <c r="F21" s="13">
        <v>8763570.33624072</v>
      </c>
      <c r="G21" s="13">
        <v>92.207788934785398</v>
      </c>
      <c r="H21" s="13">
        <v>1781.9096999999999</v>
      </c>
      <c r="I21" s="13">
        <v>14849935.392859099</v>
      </c>
      <c r="J21" s="13">
        <v>4779686.0015020939</v>
      </c>
      <c r="K21" s="13">
        <v>8145697.5254944488</v>
      </c>
    </row>
    <row r="22" spans="1:11">
      <c r="A22" s="37">
        <v>2009</v>
      </c>
      <c r="B22" s="13" t="s">
        <v>120</v>
      </c>
      <c r="C22" s="13">
        <v>3502922132.4699998</v>
      </c>
      <c r="D22" s="13">
        <v>478897.06402269698</v>
      </c>
      <c r="E22" s="13">
        <v>4652516.5665516797</v>
      </c>
      <c r="F22" s="13">
        <v>8379321.8112067198</v>
      </c>
      <c r="G22" s="13">
        <v>92.143929147227595</v>
      </c>
      <c r="H22" s="13">
        <v>2115.1062000000002</v>
      </c>
      <c r="I22" s="13">
        <v>14089886.712275499</v>
      </c>
      <c r="J22" s="13">
        <v>4442584.6331785908</v>
      </c>
      <c r="K22" s="13">
        <v>7763759.4404081367</v>
      </c>
    </row>
    <row r="23" spans="1:11">
      <c r="A23" s="37"/>
      <c r="B23" s="13" t="s">
        <v>121</v>
      </c>
      <c r="C23" s="13">
        <v>3502468340.1700001</v>
      </c>
      <c r="D23" s="13">
        <v>477586.60879520798</v>
      </c>
      <c r="E23" s="13">
        <v>4622258.1154779196</v>
      </c>
      <c r="F23" s="13">
        <v>8253276.4297393197</v>
      </c>
      <c r="G23" s="13">
        <v>90.398358769544302</v>
      </c>
      <c r="H23" s="13">
        <v>1934.0211999999999</v>
      </c>
      <c r="I23" s="13">
        <v>13880556.3850876</v>
      </c>
      <c r="J23" s="13">
        <v>4409448.5433228184</v>
      </c>
      <c r="K23" s="13">
        <v>7616335.231665357</v>
      </c>
    </row>
    <row r="24" spans="1:11">
      <c r="A24" s="37"/>
      <c r="B24" s="13" t="s">
        <v>122</v>
      </c>
      <c r="C24" s="13">
        <v>3452981180.4099998</v>
      </c>
      <c r="D24" s="13">
        <v>472423.545298521</v>
      </c>
      <c r="E24" s="13">
        <v>4718841.7578547904</v>
      </c>
      <c r="F24" s="13">
        <v>8561259.7035980392</v>
      </c>
      <c r="G24" s="13">
        <v>92.654448514239803</v>
      </c>
      <c r="H24" s="13">
        <v>1747.2127</v>
      </c>
      <c r="I24" s="13">
        <v>14338469.230072601</v>
      </c>
      <c r="J24" s="13">
        <v>4501687.6608405588</v>
      </c>
      <c r="K24" s="13">
        <v>7937094.7047686195</v>
      </c>
    </row>
    <row r="25" spans="1:11">
      <c r="A25" s="37"/>
      <c r="B25" s="13" t="s">
        <v>123</v>
      </c>
      <c r="C25" s="13">
        <v>3593956977.7800002</v>
      </c>
      <c r="D25" s="13">
        <v>474006.13393192599</v>
      </c>
      <c r="E25" s="13">
        <v>4806626.1995830303</v>
      </c>
      <c r="F25" s="13">
        <v>8696468.6024658903</v>
      </c>
      <c r="G25" s="13">
        <v>94.181022743652306</v>
      </c>
      <c r="H25" s="13">
        <v>1569.5206000000001</v>
      </c>
      <c r="I25" s="13">
        <v>14576560.3893553</v>
      </c>
      <c r="J25" s="13">
        <v>4588262.6639016541</v>
      </c>
      <c r="K25" s="13">
        <v>8066376.4731408665</v>
      </c>
    </row>
    <row r="26" spans="1:11">
      <c r="A26" s="37">
        <v>2010</v>
      </c>
      <c r="B26" s="13" t="s">
        <v>124</v>
      </c>
      <c r="C26" s="13">
        <v>3516217020.48</v>
      </c>
      <c r="D26" s="13">
        <v>474237.65384391102</v>
      </c>
      <c r="E26" s="13">
        <v>4871910.2360581504</v>
      </c>
      <c r="F26" s="13">
        <v>8781229.0268587992</v>
      </c>
      <c r="G26" s="13">
        <v>93.5160821014465</v>
      </c>
      <c r="H26" s="13">
        <v>1954.8462</v>
      </c>
      <c r="I26" s="13">
        <v>14729785.415615899</v>
      </c>
      <c r="J26" s="13">
        <v>4653195.6402943823</v>
      </c>
      <c r="K26" s="13">
        <v>8145453.524871449</v>
      </c>
    </row>
    <row r="27" spans="1:11">
      <c r="A27" s="37"/>
      <c r="B27" s="13" t="s">
        <v>125</v>
      </c>
      <c r="C27" s="13">
        <v>3618043927.2399998</v>
      </c>
      <c r="D27" s="13">
        <v>502624.584578913</v>
      </c>
      <c r="E27" s="13">
        <v>4926345.6637010099</v>
      </c>
      <c r="F27" s="13">
        <v>8883633.0891157407</v>
      </c>
      <c r="G27" s="13">
        <v>94.550863145883596</v>
      </c>
      <c r="H27" s="13">
        <v>1894.8869</v>
      </c>
      <c r="I27" s="13">
        <v>14891630.679849399</v>
      </c>
      <c r="J27" s="13">
        <v>4704175.6957286261</v>
      </c>
      <c r="K27" s="13">
        <v>8229057.4694380974</v>
      </c>
    </row>
    <row r="28" spans="1:11">
      <c r="A28" s="37"/>
      <c r="B28" s="13" t="s">
        <v>126</v>
      </c>
      <c r="C28" s="13">
        <v>3679939214.8499999</v>
      </c>
      <c r="D28" s="13">
        <v>498927.19420860999</v>
      </c>
      <c r="E28" s="13">
        <v>4922622.4948719004</v>
      </c>
      <c r="F28" s="13">
        <v>9003112.9005462509</v>
      </c>
      <c r="G28" s="13">
        <v>95.644395819535603</v>
      </c>
      <c r="H28" s="13">
        <v>1718.9603</v>
      </c>
      <c r="I28" s="13">
        <v>15031740.249727</v>
      </c>
      <c r="J28" s="13">
        <v>4694778.6052553765</v>
      </c>
      <c r="K28" s="13">
        <v>8349822.7448505461</v>
      </c>
    </row>
    <row r="29" spans="1:11">
      <c r="A29" s="37"/>
      <c r="B29" s="13" t="s">
        <v>127</v>
      </c>
      <c r="C29" s="13">
        <v>3842951341.1700001</v>
      </c>
      <c r="D29" s="13">
        <v>476918.411192314</v>
      </c>
      <c r="E29" s="13">
        <v>4935493.0264191497</v>
      </c>
      <c r="F29" s="13">
        <v>9136768.3036310691</v>
      </c>
      <c r="G29" s="13">
        <v>96.111813243986305</v>
      </c>
      <c r="H29" s="13">
        <v>1721.827</v>
      </c>
      <c r="I29" s="13">
        <v>15148285.332181901</v>
      </c>
      <c r="J29" s="13">
        <v>4707378.9776409427</v>
      </c>
      <c r="K29" s="13">
        <v>8494775.7054016888</v>
      </c>
    </row>
    <row r="30" spans="1:11">
      <c r="A30" s="37">
        <v>2011</v>
      </c>
      <c r="B30" s="13" t="s">
        <v>128</v>
      </c>
      <c r="C30" s="13">
        <v>3884832054.6799998</v>
      </c>
      <c r="D30" s="13">
        <v>473111.12243264599</v>
      </c>
      <c r="E30" s="13">
        <v>4954112.8108933</v>
      </c>
      <c r="F30" s="13">
        <v>9211439.6128686499</v>
      </c>
      <c r="G30" s="13">
        <v>96.714120844977202</v>
      </c>
      <c r="H30" s="13">
        <v>2055.9124999999999</v>
      </c>
      <c r="I30" s="13">
        <v>15263682.249611299</v>
      </c>
      <c r="J30" s="13">
        <v>4717987.4012641124</v>
      </c>
      <c r="K30" s="13">
        <v>8568273.5604987349</v>
      </c>
    </row>
    <row r="31" spans="1:11">
      <c r="A31" s="37"/>
      <c r="B31" s="13" t="s">
        <v>129</v>
      </c>
      <c r="C31" s="13">
        <v>3965965124.4599996</v>
      </c>
      <c r="D31" s="13">
        <v>438655.18398251699</v>
      </c>
      <c r="E31" s="13">
        <v>5022639.9542053305</v>
      </c>
      <c r="F31" s="13">
        <v>9284758.6266266108</v>
      </c>
      <c r="G31" s="13">
        <v>97.068193789226797</v>
      </c>
      <c r="H31" s="13">
        <v>2022.3112000000001</v>
      </c>
      <c r="I31" s="13">
        <v>15344745.249580201</v>
      </c>
      <c r="J31" s="13">
        <v>4784367.1413859874</v>
      </c>
      <c r="K31" s="13">
        <v>8638484.0123590194</v>
      </c>
    </row>
    <row r="32" spans="1:11">
      <c r="A32" s="37"/>
      <c r="B32" s="13" t="s">
        <v>130</v>
      </c>
      <c r="C32" s="13">
        <v>4062752480.2800002</v>
      </c>
      <c r="D32" s="13">
        <v>500115.19374020898</v>
      </c>
      <c r="E32" s="13">
        <v>5063849.9719568798</v>
      </c>
      <c r="F32" s="13">
        <v>9445227.5733512398</v>
      </c>
      <c r="G32" s="13">
        <v>98.785283605740403</v>
      </c>
      <c r="H32" s="13">
        <v>2085.9703</v>
      </c>
      <c r="I32" s="13">
        <v>15643072.421614701</v>
      </c>
      <c r="J32" s="13">
        <v>4825512.9675688399</v>
      </c>
      <c r="K32" s="13">
        <v>8786340.2202725001</v>
      </c>
    </row>
    <row r="33" spans="1:11">
      <c r="A33" s="37"/>
      <c r="B33" s="13" t="s">
        <v>131</v>
      </c>
      <c r="C33" s="13">
        <v>4294600807.0700002</v>
      </c>
      <c r="D33" s="13">
        <v>472702.90591976402</v>
      </c>
      <c r="E33" s="13">
        <v>5175916.1723723002</v>
      </c>
      <c r="F33" s="13">
        <v>9476867.4519474003</v>
      </c>
      <c r="G33" s="13">
        <v>98.652931407950106</v>
      </c>
      <c r="H33" s="13">
        <v>1786.0316</v>
      </c>
      <c r="I33" s="13">
        <v>15745862.7395941</v>
      </c>
      <c r="J33" s="13">
        <v>4936821.9869816275</v>
      </c>
      <c r="K33" s="13">
        <v>8807998.8666847628</v>
      </c>
    </row>
    <row r="34" spans="1:11">
      <c r="A34" s="37">
        <v>2012</v>
      </c>
      <c r="B34" s="13" t="s">
        <v>132</v>
      </c>
      <c r="C34" s="13">
        <v>4421015312.1599998</v>
      </c>
      <c r="D34" s="13">
        <v>491193.688310439</v>
      </c>
      <c r="E34" s="13">
        <v>5143999.3741098102</v>
      </c>
      <c r="F34" s="13">
        <v>9607228.6772504393</v>
      </c>
      <c r="G34" s="13">
        <v>99.013972487210793</v>
      </c>
      <c r="H34" s="13">
        <v>2091.6655000000001</v>
      </c>
      <c r="I34" s="13">
        <v>15847387.7864176</v>
      </c>
      <c r="J34" s="13">
        <v>4903160.0060435385</v>
      </c>
      <c r="K34" s="13">
        <v>8924900.587783752</v>
      </c>
    </row>
    <row r="35" spans="1:11">
      <c r="A35" s="37"/>
      <c r="B35" s="13" t="s">
        <v>133</v>
      </c>
      <c r="C35" s="13">
        <v>4430773111.4099998</v>
      </c>
      <c r="D35" s="13">
        <v>493470.29415526398</v>
      </c>
      <c r="E35" s="13">
        <v>5195093.1667418797</v>
      </c>
      <c r="F35" s="13">
        <v>9684386.3042839803</v>
      </c>
      <c r="G35" s="13">
        <v>99.4626590171586</v>
      </c>
      <c r="H35" s="13">
        <v>2096.1395000000002</v>
      </c>
      <c r="I35" s="13">
        <v>15986086.458799301</v>
      </c>
      <c r="J35" s="13">
        <v>4952287.0087642996</v>
      </c>
      <c r="K35" s="13">
        <v>8992023.7237762511</v>
      </c>
    </row>
    <row r="36" spans="1:11">
      <c r="A36" s="37"/>
      <c r="B36" s="13" t="s">
        <v>134</v>
      </c>
      <c r="C36" s="13">
        <v>4443877501.3500004</v>
      </c>
      <c r="D36" s="13">
        <v>501381.41650918499</v>
      </c>
      <c r="E36" s="13">
        <v>5224021.5926079601</v>
      </c>
      <c r="F36" s="13">
        <v>9700350.7041532993</v>
      </c>
      <c r="G36" s="13">
        <v>99.909290498424298</v>
      </c>
      <c r="H36" s="13">
        <v>1661.5842</v>
      </c>
      <c r="I36" s="13">
        <v>16076872.8128911</v>
      </c>
      <c r="J36" s="13">
        <v>4980722.7481905883</v>
      </c>
      <c r="K36" s="13">
        <v>9024953.1303005945</v>
      </c>
    </row>
    <row r="37" spans="1:11">
      <c r="A37" s="37"/>
      <c r="B37" s="13" t="s">
        <v>135</v>
      </c>
      <c r="C37" s="13">
        <v>4573302805.5799999</v>
      </c>
      <c r="D37" s="13">
        <v>510010.28617674502</v>
      </c>
      <c r="E37" s="13">
        <v>5195643.2387467399</v>
      </c>
      <c r="F37" s="13">
        <v>9887933.6379825994</v>
      </c>
      <c r="G37" s="13">
        <v>97.923215703828603</v>
      </c>
      <c r="H37" s="13">
        <v>1704.4422999999999</v>
      </c>
      <c r="I37" s="13">
        <v>16214226.065545401</v>
      </c>
      <c r="J37" s="13">
        <v>4952159.8261100743</v>
      </c>
      <c r="K37" s="13">
        <v>9213195.9383171182</v>
      </c>
    </row>
    <row r="38" spans="1:11">
      <c r="A38" s="37">
        <v>2013</v>
      </c>
      <c r="B38" s="13" t="s">
        <v>136</v>
      </c>
      <c r="C38" s="13">
        <v>4628353938</v>
      </c>
      <c r="D38" s="13">
        <v>494175.37428977003</v>
      </c>
      <c r="E38" s="13">
        <v>5207397.2471517101</v>
      </c>
      <c r="F38" s="13">
        <v>9904979.1317992099</v>
      </c>
      <c r="G38" s="13">
        <v>100.054556915573</v>
      </c>
      <c r="H38" s="13">
        <v>1855.5856000000001</v>
      </c>
      <c r="I38" s="13">
        <v>16254242.578652199</v>
      </c>
      <c r="J38" s="13">
        <v>4965481.2351436373</v>
      </c>
      <c r="K38" s="13">
        <v>9243322.4785795007</v>
      </c>
    </row>
    <row r="39" spans="1:11">
      <c r="A39" s="37"/>
      <c r="B39" s="13" t="s">
        <v>137</v>
      </c>
      <c r="C39" s="13">
        <v>4782996745.3400002</v>
      </c>
      <c r="D39" s="13">
        <v>512834.49351911701</v>
      </c>
      <c r="E39" s="13">
        <v>5142384.1793221002</v>
      </c>
      <c r="F39" s="13">
        <v>9894001.0158572998</v>
      </c>
      <c r="G39" s="13">
        <v>99.458595996979994</v>
      </c>
      <c r="H39" s="13">
        <v>2001.2295999999999</v>
      </c>
      <c r="I39" s="13">
        <v>16163368.8124962</v>
      </c>
      <c r="J39" s="13">
        <v>4899580.2971499646</v>
      </c>
      <c r="K39" s="13">
        <v>9230798.2923384421</v>
      </c>
    </row>
    <row r="40" spans="1:11">
      <c r="A40" s="37"/>
      <c r="B40" s="13" t="s">
        <v>138</v>
      </c>
      <c r="C40" s="13">
        <v>4853260000.9200001</v>
      </c>
      <c r="D40" s="13">
        <v>508347.81537729001</v>
      </c>
      <c r="E40" s="13">
        <v>5171933.8972340999</v>
      </c>
      <c r="F40" s="13">
        <v>9971497.7336452194</v>
      </c>
      <c r="G40" s="13">
        <v>99.630705069224604</v>
      </c>
      <c r="H40" s="13">
        <v>1828.3273999999999</v>
      </c>
      <c r="I40" s="13">
        <v>16315809.1466127</v>
      </c>
      <c r="J40" s="13">
        <v>4926664.902276976</v>
      </c>
      <c r="K40" s="13">
        <v>9293901.8264276199</v>
      </c>
    </row>
    <row r="41" spans="1:11">
      <c r="A41" s="37"/>
      <c r="B41" s="13" t="s">
        <v>139</v>
      </c>
      <c r="C41" s="13">
        <v>5080043645.9500008</v>
      </c>
      <c r="D41" s="13">
        <v>524095.33188671101</v>
      </c>
      <c r="E41" s="13">
        <v>5231425.0043153102</v>
      </c>
      <c r="F41" s="13">
        <v>10026525.5416799</v>
      </c>
      <c r="G41" s="13">
        <v>100.92340455237</v>
      </c>
      <c r="H41" s="13">
        <v>1849.4965999999999</v>
      </c>
      <c r="I41" s="13">
        <v>16406119.6999398</v>
      </c>
      <c r="J41" s="13">
        <v>4985889.8950447887</v>
      </c>
      <c r="K41" s="13">
        <v>9341914.1802215334</v>
      </c>
    </row>
    <row r="42" spans="1:11">
      <c r="A42" s="37">
        <v>2014</v>
      </c>
      <c r="B42" s="13" t="s">
        <v>140</v>
      </c>
      <c r="C42" s="13">
        <v>5085097234.4400005</v>
      </c>
      <c r="D42" s="13">
        <v>518721.62368149997</v>
      </c>
      <c r="E42" s="13">
        <v>5267883.2101232205</v>
      </c>
      <c r="F42" s="13">
        <v>10064620.326555001</v>
      </c>
      <c r="G42" s="13">
        <v>101.182372917915</v>
      </c>
      <c r="H42" s="13">
        <v>2098.2592</v>
      </c>
      <c r="I42" s="13">
        <v>16519295.999938499</v>
      </c>
      <c r="J42" s="13">
        <v>5006407.4105807077</v>
      </c>
      <c r="K42" s="13">
        <v>9386041.9997294992</v>
      </c>
    </row>
    <row r="43" spans="1:11">
      <c r="A43" s="37"/>
      <c r="B43" s="13" t="s">
        <v>141</v>
      </c>
      <c r="C43" s="13">
        <v>5277944433.5</v>
      </c>
      <c r="D43" s="13">
        <v>528646.495565688</v>
      </c>
      <c r="E43" s="13">
        <v>5348112.6807310199</v>
      </c>
      <c r="F43" s="13">
        <v>10184290.1920447</v>
      </c>
      <c r="G43" s="13">
        <v>102.80518956253199</v>
      </c>
      <c r="H43" s="13">
        <v>2043.4553000000001</v>
      </c>
      <c r="I43" s="13">
        <v>16727199.1642856</v>
      </c>
      <c r="J43" s="13">
        <v>5084058.1922332235</v>
      </c>
      <c r="K43" s="13">
        <v>9510397.0385433622</v>
      </c>
    </row>
    <row r="44" spans="1:11">
      <c r="A44" s="37"/>
      <c r="B44" s="13" t="s">
        <v>142</v>
      </c>
      <c r="C44" s="13">
        <v>5325971246.8100004</v>
      </c>
      <c r="D44" s="13">
        <v>539860.46097905003</v>
      </c>
      <c r="E44" s="13">
        <v>5294459.3968562204</v>
      </c>
      <c r="F44" s="13">
        <v>10260655.8178696</v>
      </c>
      <c r="G44" s="13">
        <v>102.479658535946</v>
      </c>
      <c r="H44" s="13">
        <v>1965.0673999999999</v>
      </c>
      <c r="I44" s="13">
        <v>16790253.208479699</v>
      </c>
      <c r="J44" s="13">
        <v>5029928.1633576918</v>
      </c>
      <c r="K44" s="13">
        <v>9567011.1048691142</v>
      </c>
    </row>
    <row r="45" spans="1:11">
      <c r="A45" s="37"/>
      <c r="B45" s="13" t="s">
        <v>143</v>
      </c>
      <c r="C45" s="13">
        <v>5428182390.9799995</v>
      </c>
      <c r="D45" s="13">
        <v>533255.30653478799</v>
      </c>
      <c r="E45" s="13">
        <v>5381046.7307910901</v>
      </c>
      <c r="F45" s="13">
        <v>10377403.9823204</v>
      </c>
      <c r="G45" s="13">
        <v>102.868404865553</v>
      </c>
      <c r="H45" s="13">
        <v>2235.0127000000002</v>
      </c>
      <c r="I45" s="13">
        <v>16963725.4471788</v>
      </c>
      <c r="J45" s="13">
        <v>5116142.9804662997</v>
      </c>
      <c r="K45" s="13">
        <v>9681290.8123926334</v>
      </c>
    </row>
    <row r="46" spans="1:11">
      <c r="A46" s="37">
        <v>2015</v>
      </c>
      <c r="B46" s="13" t="s">
        <v>144</v>
      </c>
      <c r="C46" s="13">
        <v>5486999432.8600006</v>
      </c>
      <c r="D46" s="13">
        <v>544507.53027969005</v>
      </c>
      <c r="E46" s="13">
        <v>5328510.5573154502</v>
      </c>
      <c r="F46" s="13">
        <v>10492414.536110099</v>
      </c>
      <c r="G46" s="13">
        <v>104.04335661527</v>
      </c>
      <c r="H46" s="13">
        <v>2254.2732000000001</v>
      </c>
      <c r="I46" s="13">
        <v>17056468.4107293</v>
      </c>
      <c r="J46" s="13">
        <v>5061856.1360131726</v>
      </c>
      <c r="K46" s="13">
        <v>9776058.8369020112</v>
      </c>
    </row>
    <row r="47" spans="1:11">
      <c r="A47" s="37"/>
      <c r="B47" s="13" t="s">
        <v>145</v>
      </c>
      <c r="C47" s="13">
        <v>5591078442.5099993</v>
      </c>
      <c r="D47" s="13">
        <v>538815.50552865898</v>
      </c>
      <c r="E47" s="13">
        <v>5362457.4315702198</v>
      </c>
      <c r="F47" s="13">
        <v>10648682.7307203</v>
      </c>
      <c r="G47" s="13">
        <v>103.992684959268</v>
      </c>
      <c r="H47" s="13">
        <v>2156.0086999999999</v>
      </c>
      <c r="I47" s="13">
        <v>17254030.685110401</v>
      </c>
      <c r="J47" s="13">
        <v>5097925.2587174792</v>
      </c>
      <c r="K47" s="13">
        <v>9946731.6434183046</v>
      </c>
    </row>
    <row r="48" spans="1:11">
      <c r="A48" s="37"/>
      <c r="B48" s="13" t="s">
        <v>146</v>
      </c>
      <c r="C48" s="13">
        <v>5601276996.0200005</v>
      </c>
      <c r="D48" s="13">
        <v>541332.23367578397</v>
      </c>
      <c r="E48" s="13">
        <v>5440267.3744329102</v>
      </c>
      <c r="F48" s="13">
        <v>10760261.509173401</v>
      </c>
      <c r="G48" s="13">
        <v>106.13591813824399</v>
      </c>
      <c r="H48" s="13">
        <v>2055.1324</v>
      </c>
      <c r="I48" s="13">
        <v>17486015.541621201</v>
      </c>
      <c r="J48" s="13">
        <v>5170588.6171044288</v>
      </c>
      <c r="K48" s="13">
        <v>10068392.030023597</v>
      </c>
    </row>
    <row r="49" spans="1:11">
      <c r="A49" s="37"/>
      <c r="B49" s="13" t="s">
        <v>147</v>
      </c>
      <c r="C49" s="13">
        <v>5673773405.6000004</v>
      </c>
      <c r="D49" s="13">
        <v>540529.93355588499</v>
      </c>
      <c r="E49" s="13">
        <v>5398479.7489219401</v>
      </c>
      <c r="F49" s="13">
        <v>10763762.882814299</v>
      </c>
      <c r="G49" s="13">
        <v>107.11056765538299</v>
      </c>
      <c r="H49" s="13">
        <v>2200.7363</v>
      </c>
      <c r="I49" s="13">
        <v>17422987.536925599</v>
      </c>
      <c r="J49" s="13">
        <v>5126675.6699895374</v>
      </c>
      <c r="K49" s="13">
        <v>10071479.054497145</v>
      </c>
    </row>
    <row r="50" spans="1:11">
      <c r="A50" s="37">
        <v>2016</v>
      </c>
      <c r="B50" s="13" t="s">
        <v>148</v>
      </c>
      <c r="C50" s="13">
        <v>5751873506.0799999</v>
      </c>
      <c r="D50" s="13">
        <v>545636.66242863506</v>
      </c>
      <c r="E50" s="13">
        <v>5400449.7330123698</v>
      </c>
      <c r="F50" s="13">
        <v>10854683.220447401</v>
      </c>
      <c r="G50" s="13">
        <v>108.64784225923501</v>
      </c>
      <c r="H50" s="13">
        <v>2191.1363000000001</v>
      </c>
      <c r="I50" s="13">
        <v>17522240.2211386</v>
      </c>
      <c r="J50" s="13">
        <v>5133393.4698741985</v>
      </c>
      <c r="K50" s="13">
        <v>10161737.832458382</v>
      </c>
    </row>
    <row r="51" spans="1:11">
      <c r="A51" s="37"/>
      <c r="B51" s="13" t="s">
        <v>149</v>
      </c>
      <c r="C51" s="13">
        <v>6013667107.9399996</v>
      </c>
      <c r="D51" s="13">
        <v>557860.89260724501</v>
      </c>
      <c r="E51" s="13">
        <v>5361608.3564428799</v>
      </c>
      <c r="F51" s="13">
        <v>10933268.0665488</v>
      </c>
      <c r="G51" s="13">
        <v>109.792385585861</v>
      </c>
      <c r="H51" s="13">
        <v>2312.3136</v>
      </c>
      <c r="I51" s="13">
        <v>17597090.976311501</v>
      </c>
      <c r="J51" s="13">
        <v>5092316.4815720338</v>
      </c>
      <c r="K51" s="13">
        <v>10234833.680286212</v>
      </c>
    </row>
    <row r="52" spans="1:11">
      <c r="A52" s="37"/>
      <c r="B52" s="13" t="s">
        <v>150</v>
      </c>
      <c r="C52" s="13">
        <v>6107231468.0699997</v>
      </c>
      <c r="D52" s="13">
        <v>567200.01667166501</v>
      </c>
      <c r="E52" s="13">
        <v>5374160.4934181999</v>
      </c>
      <c r="F52" s="13">
        <v>11063589.8891689</v>
      </c>
      <c r="G52" s="13">
        <v>110.599045157625</v>
      </c>
      <c r="H52" s="13">
        <v>2374.0707000000002</v>
      </c>
      <c r="I52" s="13">
        <v>17789733.286717299</v>
      </c>
      <c r="J52" s="13">
        <v>5104946.3246170646</v>
      </c>
      <c r="K52" s="13">
        <v>10359405.40594128</v>
      </c>
    </row>
    <row r="53" spans="1:11">
      <c r="A53" s="37"/>
      <c r="B53" s="13" t="s">
        <v>151</v>
      </c>
      <c r="C53" s="13">
        <v>6401301928.9099998</v>
      </c>
      <c r="D53" s="13">
        <v>569091.37499237701</v>
      </c>
      <c r="E53" s="13">
        <v>5422603.5584417004</v>
      </c>
      <c r="F53" s="13">
        <v>11201924.735770199</v>
      </c>
      <c r="G53" s="13">
        <v>114.23950899220701</v>
      </c>
      <c r="H53" s="13">
        <v>2342.4602</v>
      </c>
      <c r="I53" s="13">
        <v>17968491.9320748</v>
      </c>
      <c r="J53" s="13">
        <v>5154036.1937655052</v>
      </c>
      <c r="K53" s="13">
        <v>10491698.427862868</v>
      </c>
    </row>
    <row r="54" spans="1:11">
      <c r="A54" s="37">
        <v>2017</v>
      </c>
      <c r="B54" s="13" t="s">
        <v>152</v>
      </c>
      <c r="C54" s="13">
        <v>6304380863.3099995</v>
      </c>
      <c r="D54" s="13">
        <v>568878.64717999403</v>
      </c>
      <c r="E54" s="13">
        <v>5409398.9971441403</v>
      </c>
      <c r="F54" s="13">
        <v>11287663.186591901</v>
      </c>
      <c r="G54" s="13">
        <v>111.65688992048401</v>
      </c>
      <c r="H54" s="13">
        <v>2618.4355999999998</v>
      </c>
      <c r="I54" s="13">
        <v>18050482.143654499</v>
      </c>
      <c r="J54" s="13">
        <v>5139302.6568094846</v>
      </c>
      <c r="K54" s="13">
        <v>10588862.026599998</v>
      </c>
    </row>
    <row r="55" spans="1:11">
      <c r="A55" s="37"/>
      <c r="B55" s="13" t="s">
        <v>153</v>
      </c>
      <c r="C55" s="13">
        <v>6436200330.5699997</v>
      </c>
      <c r="D55" s="13">
        <v>574597.35886888695</v>
      </c>
      <c r="E55" s="13">
        <v>5390465.8255355395</v>
      </c>
      <c r="F55" s="13">
        <v>11343665.159613499</v>
      </c>
      <c r="G55" s="13">
        <v>112.950404155054</v>
      </c>
      <c r="H55" s="13">
        <v>2552.3467000000001</v>
      </c>
      <c r="I55" s="13">
        <v>18111816.8751163</v>
      </c>
      <c r="J55" s="13">
        <v>5121752.5719662206</v>
      </c>
      <c r="K55" s="13">
        <v>10648333.765691144</v>
      </c>
    </row>
    <row r="56" spans="1:11">
      <c r="A56" s="37"/>
      <c r="B56" s="13" t="s">
        <v>154</v>
      </c>
      <c r="C56" s="13">
        <v>6619698529.9399996</v>
      </c>
      <c r="D56" s="13">
        <v>575144.56174817996</v>
      </c>
      <c r="E56" s="13">
        <v>5343640.69646658</v>
      </c>
      <c r="F56" s="13">
        <v>11358537.3033677</v>
      </c>
      <c r="G56" s="13">
        <v>113.399158942236</v>
      </c>
      <c r="H56" s="13">
        <v>2489.2139999999999</v>
      </c>
      <c r="I56" s="13">
        <v>18077664.039970499</v>
      </c>
      <c r="J56" s="13">
        <v>5078770.7177215554</v>
      </c>
      <c r="K56" s="13">
        <v>10653906.51300429</v>
      </c>
    </row>
    <row r="57" spans="1:11">
      <c r="A57" s="37"/>
      <c r="B57" s="13" t="s">
        <v>155</v>
      </c>
      <c r="C57" s="13">
        <v>7021181246.9200001</v>
      </c>
      <c r="D57" s="13">
        <v>593798.26852014603</v>
      </c>
      <c r="E57" s="13">
        <v>5402954.6679368503</v>
      </c>
      <c r="F57" s="13">
        <v>11502912.0390359</v>
      </c>
      <c r="G57" s="13">
        <v>115.04260846775399</v>
      </c>
      <c r="H57" s="13">
        <v>2760.5513000000001</v>
      </c>
      <c r="I57" s="13">
        <v>18294516.817351501</v>
      </c>
      <c r="J57" s="13">
        <v>5136593.7978625298</v>
      </c>
      <c r="K57" s="13">
        <v>10789471.868628604</v>
      </c>
    </row>
    <row r="58" spans="1:11">
      <c r="A58" s="37">
        <v>2018</v>
      </c>
      <c r="B58" s="13" t="s">
        <v>156</v>
      </c>
      <c r="C58" s="13">
        <v>6950122825.8899994</v>
      </c>
      <c r="D58" s="13">
        <v>596998.66264807305</v>
      </c>
      <c r="E58" s="13">
        <v>5440749.7858266998</v>
      </c>
      <c r="F58" s="13">
        <v>11630979.428349299</v>
      </c>
      <c r="G58" s="13">
        <v>116.37706229941099</v>
      </c>
      <c r="H58" s="13">
        <v>2674.8575000000001</v>
      </c>
      <c r="I58" s="13">
        <v>18493197.640385099</v>
      </c>
      <c r="J58" s="13">
        <v>5151504.9232893251</v>
      </c>
      <c r="K58" s="13">
        <v>10899666.506066028</v>
      </c>
    </row>
    <row r="59" spans="1:11">
      <c r="A59" s="37"/>
      <c r="B59" s="13" t="s">
        <v>157</v>
      </c>
      <c r="C59" s="13">
        <v>7173992788.1300001</v>
      </c>
      <c r="D59" s="13">
        <v>594496.93898215098</v>
      </c>
      <c r="E59" s="13">
        <v>5433123.01236891</v>
      </c>
      <c r="F59" s="13">
        <v>11660424.918511899</v>
      </c>
      <c r="G59" s="13">
        <v>116.249536925661</v>
      </c>
      <c r="H59" s="13">
        <v>3140.6653000000001</v>
      </c>
      <c r="I59" s="13">
        <v>18497383.7703637</v>
      </c>
      <c r="J59" s="13">
        <v>5145333.3789324453</v>
      </c>
      <c r="K59" s="13">
        <v>10918132.397924928</v>
      </c>
    </row>
    <row r="60" spans="1:11">
      <c r="A60" s="37"/>
      <c r="B60" s="13" t="s">
        <v>158</v>
      </c>
      <c r="C60" s="13">
        <v>7142155067.9300003</v>
      </c>
      <c r="D60" s="13">
        <v>583060.67028776498</v>
      </c>
      <c r="E60" s="13">
        <v>5415557.7037842702</v>
      </c>
      <c r="F60" s="13">
        <v>11780771.8085842</v>
      </c>
      <c r="G60" s="13">
        <v>116.66778059756901</v>
      </c>
      <c r="H60" s="13">
        <v>2718.0974999999999</v>
      </c>
      <c r="I60" s="13">
        <v>18606656.078529</v>
      </c>
      <c r="J60" s="13">
        <v>5125586.1103791222</v>
      </c>
      <c r="K60" s="13">
        <v>11060650.568106106</v>
      </c>
    </row>
    <row r="61" spans="1:11">
      <c r="A61" s="37"/>
      <c r="B61" s="13" t="s">
        <v>159</v>
      </c>
      <c r="C61" s="13">
        <v>7320718223.1900005</v>
      </c>
      <c r="D61" s="13">
        <v>598740.78257599694</v>
      </c>
      <c r="E61" s="13">
        <v>5345230.6935452297</v>
      </c>
      <c r="F61" s="13">
        <v>11746067.649363499</v>
      </c>
      <c r="G61" s="13">
        <v>116.365031071234</v>
      </c>
      <c r="H61" s="13">
        <v>2991.1707999999999</v>
      </c>
      <c r="I61" s="13">
        <v>18518746.0237737</v>
      </c>
      <c r="J61" s="13">
        <v>5062201.9044267489</v>
      </c>
      <c r="K61" s="13">
        <v>11034875.12751071</v>
      </c>
    </row>
    <row r="62" spans="1:11">
      <c r="A62" s="37">
        <v>2019</v>
      </c>
      <c r="B62" s="13" t="s">
        <v>160</v>
      </c>
      <c r="C62" s="13">
        <v>7409452921.5900002</v>
      </c>
      <c r="D62" s="13">
        <v>605445.26917291095</v>
      </c>
      <c r="E62" s="13">
        <v>5348883.2207474001</v>
      </c>
      <c r="F62" s="13">
        <v>11754312.3505558</v>
      </c>
      <c r="G62" s="13">
        <v>115.869702877409</v>
      </c>
      <c r="H62" s="13">
        <v>2992.9243000000001</v>
      </c>
      <c r="I62" s="13">
        <v>18533210.907841899</v>
      </c>
      <c r="J62" s="13">
        <v>5066534.9160017483</v>
      </c>
      <c r="K62" s="13">
        <v>11043567.848102659</v>
      </c>
    </row>
    <row r="63" spans="1:11">
      <c r="A63" s="37"/>
      <c r="B63" s="13" t="s">
        <v>161</v>
      </c>
      <c r="C63" s="13">
        <v>7513386739.2999992</v>
      </c>
      <c r="D63" s="13">
        <v>588307.58376876102</v>
      </c>
      <c r="E63" s="13">
        <v>5333666.7375870096</v>
      </c>
      <c r="F63" s="13">
        <v>11732779.4794106</v>
      </c>
      <c r="G63" s="13">
        <v>117.879629897076</v>
      </c>
      <c r="H63" s="13">
        <v>3218.3490999999999</v>
      </c>
      <c r="I63" s="13">
        <v>18472166.520279299</v>
      </c>
      <c r="J63" s="13">
        <v>5049485.997795173</v>
      </c>
      <c r="K63" s="13">
        <v>11023733.762341961</v>
      </c>
    </row>
    <row r="64" spans="1:11">
      <c r="A64" s="37"/>
      <c r="B64" s="13" t="s">
        <v>162</v>
      </c>
      <c r="C64" s="13">
        <v>7642860585.5</v>
      </c>
      <c r="D64" s="13">
        <v>589407.99517898797</v>
      </c>
      <c r="E64" s="13">
        <v>5329986.15976041</v>
      </c>
      <c r="F64" s="13">
        <v>11866245.8013648</v>
      </c>
      <c r="G64" s="13">
        <v>116.41219438690599</v>
      </c>
      <c r="H64" s="13">
        <v>3101.2411000000002</v>
      </c>
      <c r="I64" s="13">
        <v>18603931.407405</v>
      </c>
      <c r="J64" s="13">
        <v>5042287.3993522748</v>
      </c>
      <c r="K64" s="13">
        <v>11158440.591293611</v>
      </c>
    </row>
    <row r="65" spans="1:11">
      <c r="A65" s="37"/>
      <c r="B65" s="13" t="s">
        <v>163</v>
      </c>
      <c r="C65" s="13">
        <v>7777391664.6899996</v>
      </c>
      <c r="D65" s="13">
        <v>587064.80139265396</v>
      </c>
      <c r="E65" s="13">
        <v>5224979.2812473699</v>
      </c>
      <c r="F65" s="13">
        <v>11738763.207605099</v>
      </c>
      <c r="G65" s="13">
        <v>115.874780232818</v>
      </c>
      <c r="H65" s="13">
        <v>3119.1723000000002</v>
      </c>
      <c r="I65" s="13">
        <v>18370103.772396199</v>
      </c>
      <c r="J65" s="13">
        <v>4936475.6235958608</v>
      </c>
      <c r="K65" s="13">
        <v>11025732.357559396</v>
      </c>
    </row>
    <row r="66" spans="1:11">
      <c r="A66" s="37">
        <v>2020</v>
      </c>
      <c r="B66" s="13" t="s">
        <v>164</v>
      </c>
      <c r="C66" s="13">
        <v>8184398939.4399996</v>
      </c>
      <c r="D66" s="13">
        <v>597660.532689402</v>
      </c>
      <c r="E66" s="13">
        <v>5196696.9757784503</v>
      </c>
      <c r="F66" s="13">
        <v>11675200.4794832</v>
      </c>
      <c r="G66" s="13">
        <v>112.37424184644</v>
      </c>
      <c r="H66" s="13">
        <v>4044.8094999999998</v>
      </c>
      <c r="I66" s="13">
        <v>18220798.805413902</v>
      </c>
      <c r="J66" s="13">
        <v>4917112.0180608444</v>
      </c>
      <c r="K66" s="13">
        <v>10932444.144848334</v>
      </c>
    </row>
    <row r="67" spans="1:11">
      <c r="A67" s="37"/>
      <c r="B67" s="13" t="s">
        <v>165</v>
      </c>
      <c r="C67" s="13">
        <v>8409419734.0699997</v>
      </c>
      <c r="D67" s="13">
        <v>572265.54666250094</v>
      </c>
      <c r="E67" s="13">
        <v>4002922.24577381</v>
      </c>
      <c r="F67" s="13">
        <v>9774174.4069456104</v>
      </c>
      <c r="G67" s="13">
        <v>94.684317845951696</v>
      </c>
      <c r="H67" s="13">
        <v>3536.9614999999999</v>
      </c>
      <c r="I67" s="13">
        <v>14980665.107046301</v>
      </c>
      <c r="J67" s="13">
        <v>3746909.905102687</v>
      </c>
      <c r="K67" s="13">
        <v>9071575.7476383485</v>
      </c>
    </row>
    <row r="68" spans="1:11">
      <c r="A68" s="37"/>
      <c r="B68" s="13" t="s">
        <v>166</v>
      </c>
      <c r="C68" s="13">
        <v>8393553836.1299992</v>
      </c>
      <c r="D68" s="13">
        <v>615047.80273238197</v>
      </c>
      <c r="E68" s="13">
        <v>4869732.9973149803</v>
      </c>
      <c r="F68" s="13">
        <v>10875895.2669062</v>
      </c>
      <c r="G68" s="13">
        <v>104.818096439518</v>
      </c>
      <c r="H68" s="13">
        <v>3569.9955</v>
      </c>
      <c r="I68" s="13">
        <v>17043623.4143386</v>
      </c>
      <c r="J68" s="13">
        <v>4597162.4971567085</v>
      </c>
      <c r="K68" s="13">
        <v>10160724.435531534</v>
      </c>
    </row>
    <row r="69" spans="1:11">
      <c r="A69" s="37"/>
      <c r="B69" s="13" t="s">
        <v>167</v>
      </c>
      <c r="C69" s="13">
        <v>8470056835.0099993</v>
      </c>
      <c r="D69" s="13">
        <v>595240.28509884095</v>
      </c>
      <c r="E69" s="13">
        <v>5043716.3898595301</v>
      </c>
      <c r="F69" s="13">
        <v>11165536.2029728</v>
      </c>
      <c r="G69" s="13">
        <v>107.18848906880299</v>
      </c>
      <c r="H69" s="13">
        <v>3650.0589</v>
      </c>
      <c r="I69" s="13">
        <v>17538490.450985301</v>
      </c>
      <c r="J69" s="13">
        <v>4774063.1573475404</v>
      </c>
      <c r="K69" s="13">
        <v>10467308.207779737</v>
      </c>
    </row>
    <row r="70" spans="1:11">
      <c r="A70" s="37">
        <v>2021</v>
      </c>
      <c r="B70" s="13" t="s">
        <v>168</v>
      </c>
      <c r="C70" s="13">
        <v>8553333853.9199991</v>
      </c>
      <c r="D70" s="13">
        <v>592266.16019092605</v>
      </c>
      <c r="E70" s="13">
        <v>5063402.5553071303</v>
      </c>
      <c r="F70" s="13">
        <v>11326060.139273999</v>
      </c>
      <c r="G70" s="13">
        <v>108.77316237020599</v>
      </c>
      <c r="H70" s="13">
        <v>4157.3280999999997</v>
      </c>
      <c r="I70" s="13">
        <v>17715720.865965001</v>
      </c>
      <c r="J70" s="13">
        <v>4795107.0731562413</v>
      </c>
      <c r="K70" s="13">
        <v>10614833.617116386</v>
      </c>
    </row>
    <row r="71" spans="1:11">
      <c r="A71" s="37"/>
      <c r="B71" s="13" t="s">
        <v>169</v>
      </c>
      <c r="C71" s="13">
        <v>8641995603.6900005</v>
      </c>
      <c r="D71" s="13">
        <v>609474.65690991003</v>
      </c>
      <c r="E71" s="13">
        <v>5102504.1230935203</v>
      </c>
      <c r="F71" s="13">
        <v>11465622.816183301</v>
      </c>
      <c r="G71" s="13">
        <v>110.12250224288501</v>
      </c>
      <c r="H71" s="13">
        <v>4457.5172000000002</v>
      </c>
      <c r="I71" s="13">
        <v>17919647.9292151</v>
      </c>
      <c r="J71" s="13">
        <v>4833116.690399752</v>
      </c>
      <c r="K71" s="13">
        <v>10748048.469702862</v>
      </c>
    </row>
    <row r="72" spans="1:11">
      <c r="A72" s="37"/>
      <c r="B72" s="13" t="s">
        <v>170</v>
      </c>
      <c r="C72" s="13">
        <v>8761673530.3600006</v>
      </c>
      <c r="D72" s="13">
        <v>617129.56340294902</v>
      </c>
      <c r="E72" s="13">
        <v>5118387.17370502</v>
      </c>
      <c r="F72" s="13">
        <v>11358022.636903699</v>
      </c>
      <c r="G72" s="13">
        <v>111.576771044642</v>
      </c>
      <c r="H72" s="13">
        <v>4408.9281000000001</v>
      </c>
      <c r="I72" s="13">
        <v>17841981.311519001</v>
      </c>
      <c r="J72" s="13">
        <v>4850194.7222571839</v>
      </c>
      <c r="K72" s="13">
        <v>10641705.438116698</v>
      </c>
    </row>
    <row r="73" spans="1:11" s="5" customFormat="1">
      <c r="A73" s="14"/>
      <c r="B73" s="8"/>
    </row>
    <row r="74" spans="1:11">
      <c r="D74" s="7"/>
      <c r="E74" s="7"/>
      <c r="F74" s="7"/>
    </row>
    <row r="75" spans="1:11">
      <c r="D75" s="7"/>
      <c r="E75" s="7"/>
      <c r="F75" s="7"/>
    </row>
    <row r="76" spans="1:11">
      <c r="D76" s="7"/>
      <c r="E76" s="7"/>
      <c r="F76" s="7"/>
    </row>
    <row r="77" spans="1:11">
      <c r="D77" s="5"/>
      <c r="E77" s="5"/>
      <c r="F77" s="5"/>
    </row>
  </sheetData>
  <mergeCells count="18">
    <mergeCell ref="A42:A45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70:A72"/>
    <mergeCell ref="A46:A49"/>
    <mergeCell ref="A50:A53"/>
    <mergeCell ref="A54:A57"/>
    <mergeCell ref="A58:A61"/>
    <mergeCell ref="A62:A65"/>
    <mergeCell ref="A66:A69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CDFF-AF2D-4CAB-ADD8-FC8D29325EDF}">
  <dimension ref="A1:F214"/>
  <sheetViews>
    <sheetView workbookViewId="0">
      <selection activeCell="E12" sqref="E12"/>
    </sheetView>
  </sheetViews>
  <sheetFormatPr baseColWidth="10" defaultRowHeight="15"/>
  <cols>
    <col min="1" max="1" width="25.85546875" style="18" customWidth="1"/>
    <col min="2" max="2" width="20.7109375" customWidth="1"/>
    <col min="3" max="3" width="16.5703125" customWidth="1"/>
    <col min="4" max="4" width="16.85546875" customWidth="1"/>
    <col min="5" max="5" width="17.5703125" customWidth="1"/>
  </cols>
  <sheetData>
    <row r="1" spans="1:6" s="15" customFormat="1">
      <c r="A1" s="32"/>
      <c r="B1" s="16" t="s">
        <v>2</v>
      </c>
      <c r="C1" s="16" t="s">
        <v>0</v>
      </c>
      <c r="D1" s="16" t="s">
        <v>1</v>
      </c>
      <c r="E1" s="15" t="s">
        <v>50</v>
      </c>
      <c r="F1" s="15" t="s">
        <v>49</v>
      </c>
    </row>
    <row r="2" spans="1:6">
      <c r="A2" s="19">
        <v>38047</v>
      </c>
      <c r="B2" s="13">
        <v>239594162.05000001</v>
      </c>
      <c r="C2" s="13">
        <v>2312217167.0999999</v>
      </c>
      <c r="D2" s="33">
        <f>C2-B2</f>
        <v>2072623005.05</v>
      </c>
    </row>
    <row r="3" spans="1:6">
      <c r="A3" s="20">
        <v>38078</v>
      </c>
      <c r="B3" s="13">
        <v>247552468.91</v>
      </c>
      <c r="C3" s="13">
        <v>2306755672.8899999</v>
      </c>
      <c r="D3" s="33">
        <f t="shared" ref="D3:D66" si="0">C3-B3</f>
        <v>2059203203.9799998</v>
      </c>
    </row>
    <row r="4" spans="1:6">
      <c r="A4" s="21">
        <v>38108</v>
      </c>
      <c r="B4" s="13">
        <v>250478083.71000001</v>
      </c>
      <c r="C4" s="13">
        <v>2291715362.9299998</v>
      </c>
      <c r="D4" s="33">
        <f t="shared" si="0"/>
        <v>2041237279.2199998</v>
      </c>
    </row>
    <row r="5" spans="1:6">
      <c r="A5" s="22">
        <v>38139</v>
      </c>
      <c r="B5" s="13">
        <v>249958690.83000001</v>
      </c>
      <c r="C5" s="13">
        <v>2336357856.3000002</v>
      </c>
      <c r="D5" s="33">
        <f t="shared" si="0"/>
        <v>2086399165.4700003</v>
      </c>
    </row>
    <row r="6" spans="1:6">
      <c r="A6" s="23">
        <v>38169</v>
      </c>
      <c r="B6" s="13">
        <v>253209836.94999999</v>
      </c>
      <c r="C6" s="13">
        <v>2300126954.3699999</v>
      </c>
      <c r="D6" s="33">
        <f t="shared" si="0"/>
        <v>2046917117.4199998</v>
      </c>
    </row>
    <row r="7" spans="1:6">
      <c r="A7" s="24">
        <v>38200</v>
      </c>
      <c r="B7" s="13">
        <v>247265497.36000001</v>
      </c>
      <c r="C7" s="13">
        <v>2300666021.3200002</v>
      </c>
      <c r="D7" s="33">
        <f t="shared" si="0"/>
        <v>2053400523.96</v>
      </c>
    </row>
    <row r="8" spans="1:6">
      <c r="A8" s="25">
        <v>38231</v>
      </c>
      <c r="B8" s="13">
        <v>247083323.91</v>
      </c>
      <c r="C8" s="13">
        <v>2340295311.71</v>
      </c>
      <c r="D8" s="33">
        <f t="shared" si="0"/>
        <v>2093211987.8</v>
      </c>
    </row>
    <row r="9" spans="1:6">
      <c r="A9" s="26">
        <v>38261</v>
      </c>
      <c r="B9" s="13">
        <v>256441531.88</v>
      </c>
      <c r="C9" s="13">
        <v>2379130413.8899999</v>
      </c>
      <c r="D9" s="33">
        <f t="shared" si="0"/>
        <v>2122688882.0099998</v>
      </c>
    </row>
    <row r="10" spans="1:6">
      <c r="A10" s="27">
        <v>38292</v>
      </c>
      <c r="B10" s="13">
        <v>261408307.13</v>
      </c>
      <c r="C10" s="13">
        <v>2432524755.1999998</v>
      </c>
      <c r="D10" s="33">
        <f t="shared" si="0"/>
        <v>2171116448.0699997</v>
      </c>
    </row>
    <row r="11" spans="1:6">
      <c r="A11" s="28">
        <v>38322</v>
      </c>
      <c r="B11" s="13">
        <v>301114461.24000001</v>
      </c>
      <c r="C11" s="13">
        <v>2493275017.5599999</v>
      </c>
      <c r="D11" s="33">
        <f t="shared" si="0"/>
        <v>2192160556.3199997</v>
      </c>
    </row>
    <row r="12" spans="1:6">
      <c r="A12" s="29">
        <v>38353</v>
      </c>
      <c r="B12" s="13">
        <v>286242842.88999999</v>
      </c>
      <c r="C12" s="13">
        <v>2467608911.8099999</v>
      </c>
      <c r="D12" s="33">
        <f t="shared" si="0"/>
        <v>2181366068.9200001</v>
      </c>
    </row>
    <row r="13" spans="1:6">
      <c r="A13" s="30">
        <v>38384</v>
      </c>
      <c r="B13" s="13">
        <v>279475469.58999997</v>
      </c>
      <c r="C13" s="13">
        <v>2446272628.5100002</v>
      </c>
      <c r="D13" s="33">
        <f t="shared" si="0"/>
        <v>2166797158.9200001</v>
      </c>
    </row>
    <row r="14" spans="1:6">
      <c r="A14" s="19">
        <v>38412</v>
      </c>
      <c r="B14" s="13">
        <v>275748786.43000001</v>
      </c>
      <c r="C14" s="13">
        <v>2468978149.8200002</v>
      </c>
      <c r="D14" s="33">
        <f t="shared" si="0"/>
        <v>2193229363.3900003</v>
      </c>
    </row>
    <row r="15" spans="1:6">
      <c r="A15" s="20">
        <v>38443</v>
      </c>
      <c r="B15" s="13">
        <v>276874469.88</v>
      </c>
      <c r="C15" s="13">
        <v>2476323493.3000002</v>
      </c>
      <c r="D15" s="33">
        <f t="shared" si="0"/>
        <v>2199449023.4200001</v>
      </c>
    </row>
    <row r="16" spans="1:6">
      <c r="A16" s="21">
        <v>38473</v>
      </c>
      <c r="B16" s="13">
        <v>278015061.16000003</v>
      </c>
      <c r="C16" s="13">
        <v>2461296990.3299999</v>
      </c>
      <c r="D16" s="33">
        <f t="shared" si="0"/>
        <v>2183281929.1700001</v>
      </c>
    </row>
    <row r="17" spans="1:4">
      <c r="A17" s="22">
        <v>38504</v>
      </c>
      <c r="B17" s="13">
        <v>280410187.80000001</v>
      </c>
      <c r="C17" s="13">
        <v>2510152999.1199999</v>
      </c>
      <c r="D17" s="33">
        <f t="shared" si="0"/>
        <v>2229742811.3199997</v>
      </c>
    </row>
    <row r="18" spans="1:4">
      <c r="A18" s="23">
        <v>38534</v>
      </c>
      <c r="B18" s="13">
        <v>283271832.68000001</v>
      </c>
      <c r="C18" s="13">
        <v>2530217232.75</v>
      </c>
      <c r="D18" s="33">
        <f t="shared" si="0"/>
        <v>2246945400.0700002</v>
      </c>
    </row>
    <row r="19" spans="1:4">
      <c r="A19" s="24">
        <v>38565</v>
      </c>
      <c r="B19" s="13">
        <v>274719290.68000001</v>
      </c>
      <c r="C19" s="13">
        <v>2548081745.29</v>
      </c>
      <c r="D19" s="33">
        <f t="shared" si="0"/>
        <v>2273362454.6100001</v>
      </c>
    </row>
    <row r="20" spans="1:4">
      <c r="A20" s="25">
        <v>38596</v>
      </c>
      <c r="B20" s="13">
        <v>282318750.19</v>
      </c>
      <c r="C20" s="13">
        <v>2583841432.6100001</v>
      </c>
      <c r="D20" s="33">
        <f t="shared" si="0"/>
        <v>2301522682.4200001</v>
      </c>
    </row>
    <row r="21" spans="1:4">
      <c r="A21" s="26">
        <v>38626</v>
      </c>
      <c r="B21" s="13">
        <v>285511997</v>
      </c>
      <c r="C21" s="13">
        <v>2646976727.23</v>
      </c>
      <c r="D21" s="33">
        <f t="shared" si="0"/>
        <v>2361464730.23</v>
      </c>
    </row>
    <row r="22" spans="1:4">
      <c r="A22" s="27">
        <v>38657</v>
      </c>
      <c r="B22" s="13">
        <v>290355447.31</v>
      </c>
      <c r="C22" s="13">
        <v>2686753941.2399998</v>
      </c>
      <c r="D22" s="33">
        <f t="shared" si="0"/>
        <v>2396398493.9299998</v>
      </c>
    </row>
    <row r="23" spans="1:4">
      <c r="A23" s="28">
        <v>38687</v>
      </c>
      <c r="B23" s="13">
        <v>336073254.26999998</v>
      </c>
      <c r="C23" s="13">
        <v>2847571535.9400001</v>
      </c>
      <c r="D23" s="33">
        <f t="shared" si="0"/>
        <v>2511498281.6700001</v>
      </c>
    </row>
    <row r="24" spans="1:4">
      <c r="A24" s="29">
        <v>38718</v>
      </c>
      <c r="B24" s="13">
        <v>318653696.08999997</v>
      </c>
      <c r="C24" s="13">
        <v>2844250762.0999999</v>
      </c>
      <c r="D24" s="33">
        <f t="shared" si="0"/>
        <v>2525597066.0099998</v>
      </c>
    </row>
    <row r="25" spans="1:4">
      <c r="A25" s="30">
        <v>38749</v>
      </c>
      <c r="B25" s="13">
        <v>312792724.95999998</v>
      </c>
      <c r="C25" s="13">
        <v>2877334284.2600002</v>
      </c>
      <c r="D25" s="33">
        <f t="shared" si="0"/>
        <v>2564541559.3000002</v>
      </c>
    </row>
    <row r="26" spans="1:4">
      <c r="A26" s="19">
        <v>38777</v>
      </c>
      <c r="B26" s="13">
        <v>318642680.95999998</v>
      </c>
      <c r="C26" s="13">
        <v>2980422003.71</v>
      </c>
      <c r="D26" s="33">
        <f t="shared" si="0"/>
        <v>2661779322.75</v>
      </c>
    </row>
    <row r="27" spans="1:4">
      <c r="A27" s="20">
        <v>38808</v>
      </c>
      <c r="B27" s="13">
        <v>318855199.41000003</v>
      </c>
      <c r="C27" s="13">
        <v>3048483722.4899998</v>
      </c>
      <c r="D27" s="33">
        <f t="shared" si="0"/>
        <v>2729628523.0799999</v>
      </c>
    </row>
    <row r="28" spans="1:4">
      <c r="A28" s="21">
        <v>38838</v>
      </c>
      <c r="B28" s="13">
        <v>322666481.69999999</v>
      </c>
      <c r="C28" s="13">
        <v>3033323264.4200001</v>
      </c>
      <c r="D28" s="33">
        <f t="shared" si="0"/>
        <v>2710656782.7200003</v>
      </c>
    </row>
    <row r="29" spans="1:4">
      <c r="A29" s="22">
        <v>38869</v>
      </c>
      <c r="B29" s="13">
        <v>332355752.86000001</v>
      </c>
      <c r="C29" s="13">
        <v>3072939062.9200001</v>
      </c>
      <c r="D29" s="33">
        <f t="shared" si="0"/>
        <v>2740583310.0599999</v>
      </c>
    </row>
    <row r="30" spans="1:4">
      <c r="A30" s="23">
        <v>38899</v>
      </c>
      <c r="B30" s="13">
        <v>332296189.49000001</v>
      </c>
      <c r="C30" s="13">
        <v>3008830705.4699998</v>
      </c>
      <c r="D30" s="33">
        <f t="shared" si="0"/>
        <v>2676534515.9799995</v>
      </c>
    </row>
    <row r="31" spans="1:4">
      <c r="A31" s="24">
        <v>38930</v>
      </c>
      <c r="B31" s="13">
        <v>323269985.51999998</v>
      </c>
      <c r="C31" s="13">
        <v>2985924210.3499999</v>
      </c>
      <c r="D31" s="33">
        <f t="shared" si="0"/>
        <v>2662654224.8299999</v>
      </c>
    </row>
    <row r="32" spans="1:4">
      <c r="A32" s="25">
        <v>38961</v>
      </c>
      <c r="B32" s="13">
        <v>329907360.81</v>
      </c>
      <c r="C32" s="13">
        <v>2996147269.4200001</v>
      </c>
      <c r="D32" s="33">
        <f t="shared" si="0"/>
        <v>2666239908.6100001</v>
      </c>
    </row>
    <row r="33" spans="1:4">
      <c r="A33" s="26">
        <v>38991</v>
      </c>
      <c r="B33" s="13">
        <v>327995456.67000002</v>
      </c>
      <c r="C33" s="13">
        <v>3001393661.6500001</v>
      </c>
      <c r="D33" s="33">
        <f t="shared" si="0"/>
        <v>2673398204.98</v>
      </c>
    </row>
    <row r="34" spans="1:4">
      <c r="A34" s="27">
        <v>39022</v>
      </c>
      <c r="B34" s="13">
        <v>347357948.69</v>
      </c>
      <c r="C34" s="13">
        <v>3029332576.9099998</v>
      </c>
      <c r="D34" s="33">
        <f t="shared" si="0"/>
        <v>2681974628.2199998</v>
      </c>
    </row>
    <row r="35" spans="1:4">
      <c r="A35" s="28">
        <v>39052</v>
      </c>
      <c r="B35" s="13">
        <v>389471396.20999998</v>
      </c>
      <c r="C35" s="13">
        <v>3203214574.5799999</v>
      </c>
      <c r="D35" s="33">
        <f t="shared" si="0"/>
        <v>2813743178.3699999</v>
      </c>
    </row>
    <row r="36" spans="1:4">
      <c r="A36" s="29">
        <v>39083</v>
      </c>
      <c r="B36" s="13">
        <v>366744139.45999998</v>
      </c>
      <c r="C36" s="13">
        <v>3157546038.7399998</v>
      </c>
      <c r="D36" s="33">
        <f t="shared" si="0"/>
        <v>2790801899.2799997</v>
      </c>
    </row>
    <row r="37" spans="1:4">
      <c r="A37" s="30">
        <v>39114</v>
      </c>
      <c r="B37" s="13">
        <v>359358746.98000002</v>
      </c>
      <c r="C37" s="13">
        <v>3182388231.79</v>
      </c>
      <c r="D37" s="33">
        <f t="shared" si="0"/>
        <v>2823029484.8099999</v>
      </c>
    </row>
    <row r="38" spans="1:4">
      <c r="A38" s="19">
        <v>39142</v>
      </c>
      <c r="B38" s="13">
        <v>367282511.55000001</v>
      </c>
      <c r="C38" s="13">
        <v>3208342307.0500002</v>
      </c>
      <c r="D38" s="33">
        <f t="shared" si="0"/>
        <v>2841059795.5</v>
      </c>
    </row>
    <row r="39" spans="1:4">
      <c r="A39" s="20">
        <v>39173</v>
      </c>
      <c r="B39" s="13">
        <v>359960622</v>
      </c>
      <c r="C39" s="13">
        <v>3168402699.4200001</v>
      </c>
      <c r="D39" s="33">
        <f t="shared" si="0"/>
        <v>2808442077.4200001</v>
      </c>
    </row>
    <row r="40" spans="1:4">
      <c r="A40" s="21">
        <v>39203</v>
      </c>
      <c r="B40" s="13">
        <v>359993937.27999997</v>
      </c>
      <c r="C40" s="13">
        <v>3202547654.7399998</v>
      </c>
      <c r="D40" s="33">
        <f t="shared" si="0"/>
        <v>2842553717.46</v>
      </c>
    </row>
    <row r="41" spans="1:4">
      <c r="A41" s="22">
        <v>39234</v>
      </c>
      <c r="B41" s="13">
        <v>366151931.67000002</v>
      </c>
      <c r="C41" s="13">
        <v>3257091853.8299999</v>
      </c>
      <c r="D41" s="33">
        <f t="shared" si="0"/>
        <v>2890939922.1599998</v>
      </c>
    </row>
    <row r="42" spans="1:4">
      <c r="A42" s="23">
        <v>39264</v>
      </c>
      <c r="B42" s="13">
        <v>366749095.31999999</v>
      </c>
      <c r="C42" s="13">
        <v>3244411351.6900001</v>
      </c>
      <c r="D42" s="33">
        <f t="shared" si="0"/>
        <v>2877662256.3699999</v>
      </c>
    </row>
    <row r="43" spans="1:4">
      <c r="A43" s="24">
        <v>39295</v>
      </c>
      <c r="B43" s="13">
        <v>367954618.20999998</v>
      </c>
      <c r="C43" s="13">
        <v>3321093758.5799999</v>
      </c>
      <c r="D43" s="33">
        <f t="shared" si="0"/>
        <v>2953139140.3699999</v>
      </c>
    </row>
    <row r="44" spans="1:4">
      <c r="A44" s="25">
        <v>39326</v>
      </c>
      <c r="B44" s="13">
        <v>367299957.20999998</v>
      </c>
      <c r="C44" s="13">
        <v>3330380292.8200002</v>
      </c>
      <c r="D44" s="33">
        <f t="shared" si="0"/>
        <v>2963080335.6100001</v>
      </c>
    </row>
    <row r="45" spans="1:4">
      <c r="A45" s="26">
        <v>39356</v>
      </c>
      <c r="B45" s="13">
        <v>364920297.38</v>
      </c>
      <c r="C45" s="13">
        <v>3364182525.1500001</v>
      </c>
      <c r="D45" s="33">
        <f t="shared" si="0"/>
        <v>2999262227.77</v>
      </c>
    </row>
    <row r="46" spans="1:4">
      <c r="A46" s="27">
        <v>39387</v>
      </c>
      <c r="B46" s="13">
        <v>382319560.48000002</v>
      </c>
      <c r="C46" s="13">
        <v>3425921997.9299998</v>
      </c>
      <c r="D46" s="33">
        <f t="shared" si="0"/>
        <v>3043602437.4499998</v>
      </c>
    </row>
    <row r="47" spans="1:4">
      <c r="A47" s="28">
        <v>39417</v>
      </c>
      <c r="B47" s="13">
        <v>429979589.86000001</v>
      </c>
      <c r="C47" s="13">
        <v>3559334855.9699998</v>
      </c>
      <c r="D47" s="33">
        <f t="shared" si="0"/>
        <v>3129355266.1099997</v>
      </c>
    </row>
    <row r="48" spans="1:4">
      <c r="A48" s="29">
        <v>39448</v>
      </c>
      <c r="B48" s="13">
        <v>405979634.18000001</v>
      </c>
      <c r="C48" s="13">
        <v>3559901990.4499998</v>
      </c>
      <c r="D48" s="33">
        <f t="shared" si="0"/>
        <v>3153922356.27</v>
      </c>
    </row>
    <row r="49" spans="1:4">
      <c r="A49" s="30">
        <v>39479</v>
      </c>
      <c r="B49" s="13">
        <v>403392949.37</v>
      </c>
      <c r="C49" s="13">
        <v>3553857620.1199999</v>
      </c>
      <c r="D49" s="33">
        <f t="shared" si="0"/>
        <v>3150464670.75</v>
      </c>
    </row>
    <row r="50" spans="1:4">
      <c r="A50" s="19">
        <v>39508</v>
      </c>
      <c r="B50" s="13">
        <v>397941337.44</v>
      </c>
      <c r="C50" s="13">
        <v>3541257666.3499999</v>
      </c>
      <c r="D50" s="33">
        <f t="shared" si="0"/>
        <v>3143316328.9099998</v>
      </c>
    </row>
    <row r="51" spans="1:4">
      <c r="A51" s="20">
        <v>39539</v>
      </c>
      <c r="B51" s="13">
        <v>393084215.18000001</v>
      </c>
      <c r="C51" s="13">
        <v>3568563980.3299999</v>
      </c>
      <c r="D51" s="33">
        <f t="shared" si="0"/>
        <v>3175479765.1500001</v>
      </c>
    </row>
    <row r="52" spans="1:4">
      <c r="A52" s="21">
        <v>39569</v>
      </c>
      <c r="B52" s="13">
        <v>399608152.98000002</v>
      </c>
      <c r="C52" s="13">
        <v>3645158792.4099998</v>
      </c>
      <c r="D52" s="33">
        <f t="shared" si="0"/>
        <v>3245550639.4299998</v>
      </c>
    </row>
    <row r="53" spans="1:4">
      <c r="A53" s="22">
        <v>39600</v>
      </c>
      <c r="B53" s="13">
        <v>395448496.39999998</v>
      </c>
      <c r="C53" s="13">
        <v>3649332257.1599998</v>
      </c>
      <c r="D53" s="33">
        <f t="shared" si="0"/>
        <v>3253883760.7599998</v>
      </c>
    </row>
    <row r="54" spans="1:4">
      <c r="A54" s="23">
        <v>39630</v>
      </c>
      <c r="B54" s="13">
        <v>403494699.43000001</v>
      </c>
      <c r="C54" s="13">
        <v>3665262001.4099998</v>
      </c>
      <c r="D54" s="33">
        <f t="shared" si="0"/>
        <v>3261767301.98</v>
      </c>
    </row>
    <row r="55" spans="1:4">
      <c r="A55" s="24">
        <v>39661</v>
      </c>
      <c r="B55" s="13">
        <v>404437961.64999998</v>
      </c>
      <c r="C55" s="13">
        <v>3625451381.96</v>
      </c>
      <c r="D55" s="33">
        <f t="shared" si="0"/>
        <v>3221013420.3099999</v>
      </c>
    </row>
    <row r="56" spans="1:4">
      <c r="A56" s="25">
        <v>39692</v>
      </c>
      <c r="B56" s="13">
        <v>403569205.77999997</v>
      </c>
      <c r="C56" s="13">
        <v>3652276006.0500002</v>
      </c>
      <c r="D56" s="33">
        <f t="shared" si="0"/>
        <v>3248706800.2700005</v>
      </c>
    </row>
    <row r="57" spans="1:4">
      <c r="A57" s="26">
        <v>39722</v>
      </c>
      <c r="B57" s="13">
        <v>423880790.67000002</v>
      </c>
      <c r="C57" s="13">
        <v>3773233845.2600002</v>
      </c>
      <c r="D57" s="33">
        <f t="shared" si="0"/>
        <v>3349353054.5900002</v>
      </c>
    </row>
    <row r="58" spans="1:4">
      <c r="A58" s="27">
        <v>39753</v>
      </c>
      <c r="B58" s="13">
        <v>436038650.30000001</v>
      </c>
      <c r="C58" s="13">
        <v>3805039176.54</v>
      </c>
      <c r="D58" s="33">
        <f t="shared" si="0"/>
        <v>3369000526.2399998</v>
      </c>
    </row>
    <row r="59" spans="1:4">
      <c r="A59" s="28">
        <v>39783</v>
      </c>
      <c r="B59" s="13">
        <v>494352262.83999997</v>
      </c>
      <c r="C59" s="13">
        <v>3972390752.1900001</v>
      </c>
      <c r="D59" s="33">
        <f t="shared" si="0"/>
        <v>3478038489.3499999</v>
      </c>
    </row>
    <row r="60" spans="1:4">
      <c r="A60" s="29">
        <v>39814</v>
      </c>
      <c r="B60" s="13">
        <v>479699526.61000001</v>
      </c>
      <c r="C60" s="13">
        <v>3983477995.8600001</v>
      </c>
      <c r="D60" s="33">
        <f t="shared" si="0"/>
        <v>3503778469.25</v>
      </c>
    </row>
    <row r="61" spans="1:4">
      <c r="A61" s="30">
        <v>39845</v>
      </c>
      <c r="B61" s="13">
        <v>475258808.31999999</v>
      </c>
      <c r="C61" s="13">
        <v>3987232481.21</v>
      </c>
      <c r="D61" s="33">
        <f t="shared" si="0"/>
        <v>3511973672.8899999</v>
      </c>
    </row>
    <row r="62" spans="1:4">
      <c r="A62" s="19">
        <v>39873</v>
      </c>
      <c r="B62" s="13">
        <v>471454247.69</v>
      </c>
      <c r="C62" s="13">
        <v>3974376380.1599998</v>
      </c>
      <c r="D62" s="33">
        <f t="shared" si="0"/>
        <v>3502922132.4699998</v>
      </c>
    </row>
    <row r="63" spans="1:4">
      <c r="A63" s="20">
        <v>39904</v>
      </c>
      <c r="B63" s="13">
        <v>470514879.19</v>
      </c>
      <c r="C63" s="13">
        <v>3969889246.0300002</v>
      </c>
      <c r="D63" s="33">
        <f t="shared" si="0"/>
        <v>3499374366.8400002</v>
      </c>
    </row>
    <row r="64" spans="1:4">
      <c r="A64" s="21">
        <v>39934</v>
      </c>
      <c r="B64" s="13">
        <v>473891910.75999999</v>
      </c>
      <c r="C64" s="13">
        <v>3929565412.8899999</v>
      </c>
      <c r="D64" s="33">
        <f t="shared" si="0"/>
        <v>3455673502.1300001</v>
      </c>
    </row>
    <row r="65" spans="1:4">
      <c r="A65" s="22">
        <v>39965</v>
      </c>
      <c r="B65" s="13">
        <v>468343824.42000002</v>
      </c>
      <c r="C65" s="13">
        <v>3970812164.5900002</v>
      </c>
      <c r="D65" s="33">
        <f t="shared" si="0"/>
        <v>3502468340.1700001</v>
      </c>
    </row>
    <row r="66" spans="1:4">
      <c r="A66" s="23">
        <v>39995</v>
      </c>
      <c r="B66" s="13">
        <v>474749818.24000001</v>
      </c>
      <c r="C66" s="13">
        <v>3991646290.5999999</v>
      </c>
      <c r="D66" s="33">
        <f t="shared" si="0"/>
        <v>3516896472.3599997</v>
      </c>
    </row>
    <row r="67" spans="1:4">
      <c r="A67" s="24">
        <v>40026</v>
      </c>
      <c r="B67" s="13">
        <v>464943903.94999999</v>
      </c>
      <c r="C67" s="13">
        <v>3894463302.7399998</v>
      </c>
      <c r="D67" s="33">
        <f t="shared" ref="D67:D130" si="1">C67-B67</f>
        <v>3429519398.79</v>
      </c>
    </row>
    <row r="68" spans="1:4">
      <c r="A68" s="25">
        <v>40057</v>
      </c>
      <c r="B68" s="13">
        <v>460087018.01999998</v>
      </c>
      <c r="C68" s="13">
        <v>3913068198.4299998</v>
      </c>
      <c r="D68" s="33">
        <f t="shared" si="1"/>
        <v>3452981180.4099998</v>
      </c>
    </row>
    <row r="69" spans="1:4">
      <c r="A69" s="26">
        <v>40087</v>
      </c>
      <c r="B69" s="13">
        <v>468186286.58999997</v>
      </c>
      <c r="C69" s="13">
        <v>3968328795.0999999</v>
      </c>
      <c r="D69" s="33">
        <f t="shared" si="1"/>
        <v>3500142508.5099998</v>
      </c>
    </row>
    <row r="70" spans="1:4">
      <c r="A70" s="27">
        <v>40118</v>
      </c>
      <c r="B70" s="13">
        <v>478278462.31</v>
      </c>
      <c r="C70" s="13">
        <v>3982432847.3499999</v>
      </c>
      <c r="D70" s="33">
        <f t="shared" si="1"/>
        <v>3504154385.04</v>
      </c>
    </row>
    <row r="71" spans="1:4">
      <c r="A71" s="28">
        <v>40148</v>
      </c>
      <c r="B71" s="13">
        <v>536824462.48000002</v>
      </c>
      <c r="C71" s="13">
        <v>4130781440.2600002</v>
      </c>
      <c r="D71" s="33">
        <f t="shared" si="1"/>
        <v>3593956977.7800002</v>
      </c>
    </row>
    <row r="72" spans="1:4">
      <c r="A72" s="29">
        <v>40179</v>
      </c>
      <c r="B72" s="13">
        <v>519517391.08999997</v>
      </c>
      <c r="C72" s="13">
        <v>4081855490.04</v>
      </c>
      <c r="D72" s="33">
        <f t="shared" si="1"/>
        <v>3562338098.9499998</v>
      </c>
    </row>
    <row r="73" spans="1:4">
      <c r="A73" s="30">
        <v>40210</v>
      </c>
      <c r="B73" s="13">
        <v>513018657.31999999</v>
      </c>
      <c r="C73" s="13">
        <v>4094608048.4699998</v>
      </c>
      <c r="D73" s="33">
        <f t="shared" si="1"/>
        <v>3581589391.1499996</v>
      </c>
    </row>
    <row r="74" spans="1:4">
      <c r="A74" s="19">
        <v>40238</v>
      </c>
      <c r="B74" s="13">
        <v>516527701.36000001</v>
      </c>
      <c r="C74" s="13">
        <v>4032744721.8400002</v>
      </c>
      <c r="D74" s="33">
        <f t="shared" si="1"/>
        <v>3516217020.48</v>
      </c>
    </row>
    <row r="75" spans="1:4">
      <c r="A75" s="20">
        <v>40269</v>
      </c>
      <c r="B75" s="13">
        <v>508527032.25999999</v>
      </c>
      <c r="C75" s="13">
        <v>4019684814.7800002</v>
      </c>
      <c r="D75" s="33">
        <f t="shared" si="1"/>
        <v>3511157782.5200005</v>
      </c>
    </row>
    <row r="76" spans="1:4">
      <c r="A76" s="21">
        <v>40299</v>
      </c>
      <c r="B76" s="13">
        <v>517335155.51999998</v>
      </c>
      <c r="C76" s="13">
        <v>4093547244.1399999</v>
      </c>
      <c r="D76" s="33">
        <f t="shared" si="1"/>
        <v>3576212088.6199999</v>
      </c>
    </row>
    <row r="77" spans="1:4">
      <c r="A77" s="22">
        <v>40330</v>
      </c>
      <c r="B77" s="13">
        <v>514675633.80000001</v>
      </c>
      <c r="C77" s="13">
        <v>4132719561.04</v>
      </c>
      <c r="D77" s="33">
        <f t="shared" si="1"/>
        <v>3618043927.2399998</v>
      </c>
    </row>
    <row r="78" spans="1:4">
      <c r="A78" s="23">
        <v>40360</v>
      </c>
      <c r="B78" s="13">
        <v>525939253.52999997</v>
      </c>
      <c r="C78" s="13">
        <v>4152034064.1300001</v>
      </c>
      <c r="D78" s="33">
        <f t="shared" si="1"/>
        <v>3626094810.6000004</v>
      </c>
    </row>
    <row r="79" spans="1:4">
      <c r="A79" s="24">
        <v>40391</v>
      </c>
      <c r="B79" s="13">
        <v>518748981.11000001</v>
      </c>
      <c r="C79" s="13">
        <v>4231955534.0900002</v>
      </c>
      <c r="D79" s="33">
        <f t="shared" si="1"/>
        <v>3713206552.98</v>
      </c>
    </row>
    <row r="80" spans="1:4">
      <c r="A80" s="25">
        <v>40422</v>
      </c>
      <c r="B80" s="13">
        <v>514012112.31</v>
      </c>
      <c r="C80" s="13">
        <v>4193951327.1599998</v>
      </c>
      <c r="D80" s="33">
        <f t="shared" si="1"/>
        <v>3679939214.8499999</v>
      </c>
    </row>
    <row r="81" spans="1:4">
      <c r="A81" s="26">
        <v>40452</v>
      </c>
      <c r="B81" s="13">
        <v>522847754.47000003</v>
      </c>
      <c r="C81" s="13">
        <v>4294427496</v>
      </c>
      <c r="D81" s="33">
        <f t="shared" si="1"/>
        <v>3771579741.5299997</v>
      </c>
    </row>
    <row r="82" spans="1:4">
      <c r="A82" s="27">
        <v>40483</v>
      </c>
      <c r="B82" s="13">
        <v>531623121.05000001</v>
      </c>
      <c r="C82" s="13">
        <v>4297482580.8699999</v>
      </c>
      <c r="D82" s="33">
        <f t="shared" si="1"/>
        <v>3765859459.8199997</v>
      </c>
    </row>
    <row r="83" spans="1:4">
      <c r="A83" s="28">
        <v>40513</v>
      </c>
      <c r="B83" s="13">
        <v>599058360.71000004</v>
      </c>
      <c r="C83" s="13">
        <v>4442009701.8800001</v>
      </c>
      <c r="D83" s="33">
        <f t="shared" si="1"/>
        <v>3842951341.1700001</v>
      </c>
    </row>
    <row r="84" spans="1:4">
      <c r="A84" s="29">
        <v>40544</v>
      </c>
      <c r="B84" s="13">
        <v>575338818.82000005</v>
      </c>
      <c r="C84" s="13">
        <v>4431859293.3100004</v>
      </c>
      <c r="D84" s="33">
        <f t="shared" si="1"/>
        <v>3856520474.4900002</v>
      </c>
    </row>
    <row r="85" spans="1:4">
      <c r="A85" s="30">
        <v>40575</v>
      </c>
      <c r="B85" s="13">
        <v>568762276.10000002</v>
      </c>
      <c r="C85" s="13">
        <v>4441379303.5</v>
      </c>
      <c r="D85" s="33">
        <f t="shared" si="1"/>
        <v>3872617027.4000001</v>
      </c>
    </row>
    <row r="86" spans="1:4">
      <c r="A86" s="19">
        <v>40603</v>
      </c>
      <c r="B86" s="13">
        <v>559812846.80999994</v>
      </c>
      <c r="C86" s="13">
        <v>4444644901.4899998</v>
      </c>
      <c r="D86" s="33">
        <f t="shared" si="1"/>
        <v>3884832054.6799998</v>
      </c>
    </row>
    <row r="87" spans="1:4">
      <c r="A87" s="20">
        <v>40634</v>
      </c>
      <c r="B87" s="13">
        <v>563870244.16999996</v>
      </c>
      <c r="C87" s="13">
        <v>4476820113.7299995</v>
      </c>
      <c r="D87" s="33">
        <f t="shared" si="1"/>
        <v>3912949869.5599995</v>
      </c>
    </row>
    <row r="88" spans="1:4">
      <c r="A88" s="21">
        <v>40664</v>
      </c>
      <c r="B88" s="13">
        <v>563755300.34000003</v>
      </c>
      <c r="C88" s="13">
        <v>4470236062.3000002</v>
      </c>
      <c r="D88" s="33">
        <f t="shared" si="1"/>
        <v>3906480761.96</v>
      </c>
    </row>
    <row r="89" spans="1:4">
      <c r="A89" s="22">
        <v>40695</v>
      </c>
      <c r="B89" s="13">
        <v>561297800.01999998</v>
      </c>
      <c r="C89" s="13">
        <v>4527262924.4799995</v>
      </c>
      <c r="D89" s="33">
        <f t="shared" si="1"/>
        <v>3965965124.4599996</v>
      </c>
    </row>
    <row r="90" spans="1:4">
      <c r="A90" s="23">
        <v>40725</v>
      </c>
      <c r="B90" s="13">
        <v>568155834.26999998</v>
      </c>
      <c r="C90" s="13">
        <v>4565834754.9700003</v>
      </c>
      <c r="D90" s="33">
        <f t="shared" si="1"/>
        <v>3997678920.7000003</v>
      </c>
    </row>
    <row r="91" spans="1:4">
      <c r="A91" s="24">
        <v>40756</v>
      </c>
      <c r="B91" s="13">
        <v>561100355.01999998</v>
      </c>
      <c r="C91" s="13">
        <v>4608944108.8500004</v>
      </c>
      <c r="D91" s="33">
        <f t="shared" si="1"/>
        <v>4047843753.8300004</v>
      </c>
    </row>
    <row r="92" spans="1:4">
      <c r="A92" s="25">
        <v>40787</v>
      </c>
      <c r="B92" s="13">
        <v>568616362.51999998</v>
      </c>
      <c r="C92" s="13">
        <v>4631368842.8000002</v>
      </c>
      <c r="D92" s="33">
        <f t="shared" si="1"/>
        <v>4062752480.2800002</v>
      </c>
    </row>
    <row r="93" spans="1:4">
      <c r="A93" s="26">
        <v>40817</v>
      </c>
      <c r="B93" s="13">
        <v>575634865.69000006</v>
      </c>
      <c r="C93" s="13">
        <v>4722292965.6499996</v>
      </c>
      <c r="D93" s="33">
        <f t="shared" si="1"/>
        <v>4146658099.9599996</v>
      </c>
    </row>
    <row r="94" spans="1:4">
      <c r="A94" s="27">
        <v>40848</v>
      </c>
      <c r="B94" s="13">
        <v>588599492.91999996</v>
      </c>
      <c r="C94" s="13">
        <v>4786314213.9399996</v>
      </c>
      <c r="D94" s="33">
        <f t="shared" si="1"/>
        <v>4197714721.0199995</v>
      </c>
    </row>
    <row r="95" spans="1:4">
      <c r="A95" s="28">
        <v>40878</v>
      </c>
      <c r="B95" s="13">
        <v>665525155.73000002</v>
      </c>
      <c r="C95" s="13">
        <v>4960125962.8000002</v>
      </c>
      <c r="D95" s="33">
        <f t="shared" si="1"/>
        <v>4294600807.0700002</v>
      </c>
    </row>
    <row r="96" spans="1:4">
      <c r="A96" s="29">
        <v>40909</v>
      </c>
      <c r="B96" s="13">
        <v>639251863.13</v>
      </c>
      <c r="C96" s="13">
        <v>4963954576.8400002</v>
      </c>
      <c r="D96" s="33">
        <f t="shared" si="1"/>
        <v>4324702713.71</v>
      </c>
    </row>
    <row r="97" spans="1:4">
      <c r="A97" s="30">
        <v>40940</v>
      </c>
      <c r="B97" s="13">
        <v>634676648.19000006</v>
      </c>
      <c r="C97" s="13">
        <v>4967753450.3699999</v>
      </c>
      <c r="D97" s="33">
        <f t="shared" si="1"/>
        <v>4333076802.1800003</v>
      </c>
    </row>
    <row r="98" spans="1:4">
      <c r="A98" s="19">
        <v>40969</v>
      </c>
      <c r="B98" s="13">
        <v>642798261.52999997</v>
      </c>
      <c r="C98" s="13">
        <v>5063813573.6899996</v>
      </c>
      <c r="D98" s="33">
        <f t="shared" si="1"/>
        <v>4421015312.1599998</v>
      </c>
    </row>
    <row r="99" spans="1:4">
      <c r="A99" s="20">
        <v>41000</v>
      </c>
      <c r="B99" s="13">
        <v>646470935.59000003</v>
      </c>
      <c r="C99" s="13">
        <v>5027747964.9200001</v>
      </c>
      <c r="D99" s="33">
        <f t="shared" si="1"/>
        <v>4381277029.3299999</v>
      </c>
    </row>
    <row r="100" spans="1:4">
      <c r="A100" s="21">
        <v>41030</v>
      </c>
      <c r="B100" s="13">
        <v>656623534.70000005</v>
      </c>
      <c r="C100" s="13">
        <v>5055211378.9399996</v>
      </c>
      <c r="D100" s="33">
        <f t="shared" si="1"/>
        <v>4398587844.2399998</v>
      </c>
    </row>
    <row r="101" spans="1:4">
      <c r="A101" s="22">
        <v>41061</v>
      </c>
      <c r="B101" s="13">
        <v>669519731.92999995</v>
      </c>
      <c r="C101" s="13">
        <v>5100292843.3400002</v>
      </c>
      <c r="D101" s="33">
        <f t="shared" si="1"/>
        <v>4430773111.4099998</v>
      </c>
    </row>
    <row r="102" spans="1:4">
      <c r="A102" s="23">
        <v>41091</v>
      </c>
      <c r="B102" s="13">
        <v>660889320.97000003</v>
      </c>
      <c r="C102" s="13">
        <v>5104114982.75</v>
      </c>
      <c r="D102" s="33">
        <f t="shared" si="1"/>
        <v>4443225661.7799997</v>
      </c>
    </row>
    <row r="103" spans="1:4">
      <c r="A103" s="24">
        <v>41122</v>
      </c>
      <c r="B103" s="13">
        <v>658074453.19000006</v>
      </c>
      <c r="C103" s="13">
        <v>5123551112.1099997</v>
      </c>
      <c r="D103" s="33">
        <f t="shared" si="1"/>
        <v>4465476658.9200001</v>
      </c>
    </row>
    <row r="104" spans="1:4">
      <c r="A104" s="25">
        <v>41153</v>
      </c>
      <c r="B104" s="13">
        <v>647570543.40999997</v>
      </c>
      <c r="C104" s="13">
        <v>5091448044.7600002</v>
      </c>
      <c r="D104" s="33">
        <f t="shared" si="1"/>
        <v>4443877501.3500004</v>
      </c>
    </row>
    <row r="105" spans="1:4">
      <c r="A105" s="26">
        <v>41183</v>
      </c>
      <c r="B105" s="13">
        <v>649644763.21000004</v>
      </c>
      <c r="C105" s="13">
        <v>5187025103.5500002</v>
      </c>
      <c r="D105" s="33">
        <f t="shared" si="1"/>
        <v>4537380340.3400002</v>
      </c>
    </row>
    <row r="106" spans="1:4">
      <c r="A106" s="27">
        <v>41214</v>
      </c>
      <c r="B106" s="13">
        <v>669497674.79999995</v>
      </c>
      <c r="C106" s="13">
        <v>5190395258.1800003</v>
      </c>
      <c r="D106" s="33">
        <f t="shared" si="1"/>
        <v>4520897583.3800001</v>
      </c>
    </row>
    <row r="107" spans="1:4">
      <c r="A107" s="28">
        <v>41244</v>
      </c>
      <c r="B107" s="13">
        <v>733451725.10000002</v>
      </c>
      <c r="C107" s="13">
        <v>5306754530.6800003</v>
      </c>
      <c r="D107" s="33">
        <f t="shared" si="1"/>
        <v>4573302805.5799999</v>
      </c>
    </row>
    <row r="108" spans="1:4">
      <c r="A108" s="29">
        <v>41275</v>
      </c>
      <c r="B108" s="13">
        <v>695950944.64999998</v>
      </c>
      <c r="C108" s="13">
        <v>5293968556.1499996</v>
      </c>
      <c r="D108" s="33">
        <f t="shared" si="1"/>
        <v>4598017611.5</v>
      </c>
    </row>
    <row r="109" spans="1:4">
      <c r="A109" s="30">
        <v>41306</v>
      </c>
      <c r="B109" s="13">
        <v>686550500.71000004</v>
      </c>
      <c r="C109" s="13">
        <v>5297301365.8599997</v>
      </c>
      <c r="D109" s="33">
        <f t="shared" si="1"/>
        <v>4610750865.1499996</v>
      </c>
    </row>
    <row r="110" spans="1:4">
      <c r="A110" s="19">
        <v>41334</v>
      </c>
      <c r="B110" s="13">
        <v>691564113.60000002</v>
      </c>
      <c r="C110" s="13">
        <v>5319918051.6000004</v>
      </c>
      <c r="D110" s="33">
        <f t="shared" si="1"/>
        <v>4628353938</v>
      </c>
    </row>
    <row r="111" spans="1:4">
      <c r="A111" s="20">
        <v>41365</v>
      </c>
      <c r="B111" s="13">
        <v>678914429.32000005</v>
      </c>
      <c r="C111" s="13">
        <v>5285413685.6300001</v>
      </c>
      <c r="D111" s="33">
        <f t="shared" si="1"/>
        <v>4606499256.3100004</v>
      </c>
    </row>
    <row r="112" spans="1:4">
      <c r="A112" s="21">
        <v>41395</v>
      </c>
      <c r="B112" s="13">
        <v>688578205.17999995</v>
      </c>
      <c r="C112" s="13">
        <v>5326721542.3100004</v>
      </c>
      <c r="D112" s="33">
        <f t="shared" si="1"/>
        <v>4638143337.1300001</v>
      </c>
    </row>
    <row r="113" spans="1:4">
      <c r="A113" s="22">
        <v>41426</v>
      </c>
      <c r="B113" s="13">
        <v>686576437.00999999</v>
      </c>
      <c r="C113" s="13">
        <v>5469573182.3500004</v>
      </c>
      <c r="D113" s="33">
        <f t="shared" si="1"/>
        <v>4782996745.3400002</v>
      </c>
    </row>
    <row r="114" spans="1:4">
      <c r="A114" s="23">
        <v>41456</v>
      </c>
      <c r="B114" s="13">
        <v>680113672.70000005</v>
      </c>
      <c r="C114" s="13">
        <v>5520228165.1700001</v>
      </c>
      <c r="D114" s="33">
        <f t="shared" si="1"/>
        <v>4840114492.4700003</v>
      </c>
    </row>
    <row r="115" spans="1:4">
      <c r="A115" s="24">
        <v>41487</v>
      </c>
      <c r="B115" s="13">
        <v>683323703.26999998</v>
      </c>
      <c r="C115" s="13">
        <v>5554395123.6999998</v>
      </c>
      <c r="D115" s="33">
        <f t="shared" si="1"/>
        <v>4871071420.4300003</v>
      </c>
    </row>
    <row r="116" spans="1:4">
      <c r="A116" s="25">
        <v>41518</v>
      </c>
      <c r="B116" s="13">
        <v>681670380.29999995</v>
      </c>
      <c r="C116" s="13">
        <v>5534930381.2200003</v>
      </c>
      <c r="D116" s="33">
        <f t="shared" si="1"/>
        <v>4853260000.9200001</v>
      </c>
    </row>
    <row r="117" spans="1:4">
      <c r="A117" s="26">
        <v>41548</v>
      </c>
      <c r="B117" s="13">
        <v>687989636.30999994</v>
      </c>
      <c r="C117" s="13">
        <v>5600967123.8900003</v>
      </c>
      <c r="D117" s="33">
        <f t="shared" si="1"/>
        <v>4912977487.5799999</v>
      </c>
    </row>
    <row r="118" spans="1:4">
      <c r="A118" s="27">
        <v>41579</v>
      </c>
      <c r="B118" s="13">
        <v>711274007.78999996</v>
      </c>
      <c r="C118" s="13">
        <v>5698579402.5200005</v>
      </c>
      <c r="D118" s="33">
        <f t="shared" si="1"/>
        <v>4987305394.7300005</v>
      </c>
    </row>
    <row r="119" spans="1:4">
      <c r="A119" s="28">
        <v>41609</v>
      </c>
      <c r="B119" s="13">
        <v>792262602.26999998</v>
      </c>
      <c r="C119" s="13">
        <v>5872306248.2200003</v>
      </c>
      <c r="D119" s="33">
        <f t="shared" si="1"/>
        <v>5080043645.9500008</v>
      </c>
    </row>
    <row r="120" spans="1:4">
      <c r="A120" s="29">
        <v>41640</v>
      </c>
      <c r="B120" s="13">
        <v>769604674.63999999</v>
      </c>
      <c r="C120" s="13">
        <v>5881668900.3299999</v>
      </c>
      <c r="D120" s="33">
        <f t="shared" si="1"/>
        <v>5112064225.6899996</v>
      </c>
    </row>
    <row r="121" spans="1:4">
      <c r="A121" s="30">
        <v>41671</v>
      </c>
      <c r="B121" s="13">
        <v>771791358.49000001</v>
      </c>
      <c r="C121" s="13">
        <v>5859314859.71</v>
      </c>
      <c r="D121" s="33">
        <f t="shared" si="1"/>
        <v>5087523501.2200003</v>
      </c>
    </row>
    <row r="122" spans="1:4">
      <c r="A122" s="19">
        <v>41699</v>
      </c>
      <c r="B122" s="13">
        <v>766960190.94000006</v>
      </c>
      <c r="C122" s="13">
        <v>5852057425.3800001</v>
      </c>
      <c r="D122" s="33">
        <f t="shared" si="1"/>
        <v>5085097234.4400005</v>
      </c>
    </row>
    <row r="123" spans="1:4">
      <c r="A123" s="20">
        <v>41730</v>
      </c>
      <c r="B123" s="13">
        <v>768733613.5</v>
      </c>
      <c r="C123" s="13">
        <v>5967748670.9099998</v>
      </c>
      <c r="D123" s="33">
        <f t="shared" si="1"/>
        <v>5199015057.4099998</v>
      </c>
    </row>
    <row r="124" spans="1:4">
      <c r="A124" s="21">
        <v>41760</v>
      </c>
      <c r="B124" s="13">
        <v>777256249.94000006</v>
      </c>
      <c r="C124" s="13">
        <v>5990793818.1099997</v>
      </c>
      <c r="D124" s="33">
        <f t="shared" si="1"/>
        <v>5213537568.1700001</v>
      </c>
    </row>
    <row r="125" spans="1:4">
      <c r="A125" s="22">
        <v>41791</v>
      </c>
      <c r="B125" s="13">
        <v>783001969.27999997</v>
      </c>
      <c r="C125" s="13">
        <v>6060946402.7799997</v>
      </c>
      <c r="D125" s="33">
        <f t="shared" si="1"/>
        <v>5277944433.5</v>
      </c>
    </row>
    <row r="126" spans="1:4">
      <c r="A126" s="23">
        <v>41821</v>
      </c>
      <c r="B126" s="13">
        <v>783208664.63999999</v>
      </c>
      <c r="C126" s="13">
        <v>6111404448.5600004</v>
      </c>
      <c r="D126" s="33">
        <f t="shared" si="1"/>
        <v>5328195783.9200001</v>
      </c>
    </row>
    <row r="127" spans="1:4">
      <c r="A127" s="24">
        <v>41852</v>
      </c>
      <c r="B127" s="13">
        <v>787820209.95000005</v>
      </c>
      <c r="C127" s="13">
        <v>6123665718.4700003</v>
      </c>
      <c r="D127" s="33">
        <f t="shared" si="1"/>
        <v>5335845508.5200005</v>
      </c>
    </row>
    <row r="128" spans="1:4">
      <c r="A128" s="25">
        <v>41883</v>
      </c>
      <c r="B128" s="13">
        <v>788660080.96000004</v>
      </c>
      <c r="C128" s="13">
        <v>6114631327.7700005</v>
      </c>
      <c r="D128" s="33">
        <f t="shared" si="1"/>
        <v>5325971246.8100004</v>
      </c>
    </row>
    <row r="129" spans="1:4">
      <c r="A129" s="26">
        <v>41913</v>
      </c>
      <c r="B129" s="13">
        <v>811715734.65999997</v>
      </c>
      <c r="C129" s="13">
        <v>6163058348.8599997</v>
      </c>
      <c r="D129" s="33">
        <f t="shared" si="1"/>
        <v>5351342614.1999998</v>
      </c>
    </row>
    <row r="130" spans="1:4">
      <c r="A130" s="27">
        <v>41944</v>
      </c>
      <c r="B130" s="13">
        <v>829468731.91999996</v>
      </c>
      <c r="C130" s="13">
        <v>6208067094.4099998</v>
      </c>
      <c r="D130" s="33">
        <f t="shared" si="1"/>
        <v>5378598362.4899998</v>
      </c>
    </row>
    <row r="131" spans="1:4">
      <c r="A131" s="28">
        <v>41974</v>
      </c>
      <c r="B131" s="13">
        <v>928051802.60000002</v>
      </c>
      <c r="C131" s="13">
        <v>6356234193.5799999</v>
      </c>
      <c r="D131" s="33">
        <f t="shared" ref="D131:D194" si="2">C131-B131</f>
        <v>5428182390.9799995</v>
      </c>
    </row>
    <row r="132" spans="1:4">
      <c r="A132" s="29">
        <v>42005</v>
      </c>
      <c r="B132" s="13">
        <v>910089542.75</v>
      </c>
      <c r="C132" s="13">
        <v>6497554673.5699997</v>
      </c>
      <c r="D132" s="33">
        <f t="shared" si="2"/>
        <v>5587465130.8199997</v>
      </c>
    </row>
    <row r="133" spans="1:4">
      <c r="A133" s="30">
        <v>42036</v>
      </c>
      <c r="B133" s="13">
        <v>917404455.47000003</v>
      </c>
      <c r="C133" s="13">
        <v>6483423543.2200003</v>
      </c>
      <c r="D133" s="33">
        <f t="shared" si="2"/>
        <v>5566019087.75</v>
      </c>
    </row>
    <row r="134" spans="1:4">
      <c r="A134" s="19">
        <v>42064</v>
      </c>
      <c r="B134" s="13">
        <v>931897661.15999997</v>
      </c>
      <c r="C134" s="13">
        <v>6418897094.0200005</v>
      </c>
      <c r="D134" s="33">
        <f t="shared" si="2"/>
        <v>5486999432.8600006</v>
      </c>
    </row>
    <row r="135" spans="1:4">
      <c r="A135" s="20">
        <v>42095</v>
      </c>
      <c r="B135" s="13">
        <v>933091994.55999994</v>
      </c>
      <c r="C135" s="13">
        <v>6476126231.0900002</v>
      </c>
      <c r="D135" s="33">
        <f t="shared" si="2"/>
        <v>5543034236.5300007</v>
      </c>
    </row>
    <row r="136" spans="1:4">
      <c r="A136" s="21">
        <v>42125</v>
      </c>
      <c r="B136" s="13">
        <v>943056323.87</v>
      </c>
      <c r="C136" s="13">
        <v>6536224878.1199999</v>
      </c>
      <c r="D136" s="33">
        <f t="shared" si="2"/>
        <v>5593168554.25</v>
      </c>
    </row>
    <row r="137" spans="1:4">
      <c r="A137" s="22">
        <v>42156</v>
      </c>
      <c r="B137" s="13">
        <v>946647963.63999999</v>
      </c>
      <c r="C137" s="13">
        <v>6537726406.1499996</v>
      </c>
      <c r="D137" s="33">
        <f t="shared" si="2"/>
        <v>5591078442.5099993</v>
      </c>
    </row>
    <row r="138" spans="1:4">
      <c r="A138" s="23">
        <v>42186</v>
      </c>
      <c r="B138" s="13">
        <v>961274296.79999995</v>
      </c>
      <c r="C138" s="13">
        <v>6548994514.4399996</v>
      </c>
      <c r="D138" s="33">
        <f t="shared" si="2"/>
        <v>5587720217.6399994</v>
      </c>
    </row>
    <row r="139" spans="1:4">
      <c r="A139" s="24">
        <v>42217</v>
      </c>
      <c r="B139" s="13">
        <v>964823694.95000005</v>
      </c>
      <c r="C139" s="13">
        <v>6551246163.1700001</v>
      </c>
      <c r="D139" s="33">
        <f t="shared" si="2"/>
        <v>5586422468.2200003</v>
      </c>
    </row>
    <row r="140" spans="1:4">
      <c r="A140" s="25">
        <v>42248</v>
      </c>
      <c r="B140" s="13">
        <v>956954871.90999997</v>
      </c>
      <c r="C140" s="13">
        <v>6558231867.9300003</v>
      </c>
      <c r="D140" s="33">
        <f t="shared" si="2"/>
        <v>5601276996.0200005</v>
      </c>
    </row>
    <row r="141" spans="1:4">
      <c r="A141" s="26">
        <v>42278</v>
      </c>
      <c r="B141" s="13">
        <v>975422285.13999999</v>
      </c>
      <c r="C141" s="13">
        <v>6614957229.4700003</v>
      </c>
      <c r="D141" s="33">
        <f t="shared" si="2"/>
        <v>5639534944.3299999</v>
      </c>
    </row>
    <row r="142" spans="1:4">
      <c r="A142" s="27">
        <v>42309</v>
      </c>
      <c r="B142" s="13">
        <v>993973732.41999996</v>
      </c>
      <c r="C142" s="13">
        <v>6515031607</v>
      </c>
      <c r="D142" s="33">
        <f t="shared" si="2"/>
        <v>5521057874.5799999</v>
      </c>
    </row>
    <row r="143" spans="1:4">
      <c r="A143" s="28">
        <v>42339</v>
      </c>
      <c r="B143" s="13">
        <v>1087271129.0999999</v>
      </c>
      <c r="C143" s="13">
        <v>6761044534.6999998</v>
      </c>
      <c r="D143" s="33">
        <f t="shared" si="2"/>
        <v>5673773405.6000004</v>
      </c>
    </row>
    <row r="144" spans="1:4">
      <c r="A144" s="29">
        <v>42370</v>
      </c>
      <c r="B144" s="13">
        <v>1067781583.92</v>
      </c>
      <c r="C144" s="13">
        <v>6804560202.1099997</v>
      </c>
      <c r="D144" s="33">
        <f t="shared" si="2"/>
        <v>5736778618.1899996</v>
      </c>
    </row>
    <row r="145" spans="1:4">
      <c r="A145" s="30">
        <v>42401</v>
      </c>
      <c r="B145" s="13">
        <v>1071562313.84</v>
      </c>
      <c r="C145" s="13">
        <v>6771465678.3199997</v>
      </c>
      <c r="D145" s="33">
        <f t="shared" si="2"/>
        <v>5699903364.4799995</v>
      </c>
    </row>
    <row r="146" spans="1:4">
      <c r="A146" s="19">
        <v>42430</v>
      </c>
      <c r="B146" s="13">
        <v>1064980086.67</v>
      </c>
      <c r="C146" s="13">
        <v>6816853592.75</v>
      </c>
      <c r="D146" s="33">
        <f t="shared" si="2"/>
        <v>5751873506.0799999</v>
      </c>
    </row>
    <row r="147" spans="1:4">
      <c r="A147" s="20">
        <v>42461</v>
      </c>
      <c r="B147" s="13">
        <v>1078102012.03</v>
      </c>
      <c r="C147" s="13">
        <v>6879613016.0200005</v>
      </c>
      <c r="D147" s="33">
        <f t="shared" si="2"/>
        <v>5801511003.9900007</v>
      </c>
    </row>
    <row r="148" spans="1:4">
      <c r="A148" s="21">
        <v>42491</v>
      </c>
      <c r="B148" s="13">
        <v>1095923235.6099999</v>
      </c>
      <c r="C148" s="13">
        <v>6987906902.0600004</v>
      </c>
      <c r="D148" s="33">
        <f t="shared" si="2"/>
        <v>5891983666.4500008</v>
      </c>
    </row>
    <row r="149" spans="1:4">
      <c r="A149" s="22">
        <v>42522</v>
      </c>
      <c r="B149" s="13">
        <v>1105334085.3</v>
      </c>
      <c r="C149" s="13">
        <v>7119001193.2399998</v>
      </c>
      <c r="D149" s="33">
        <f t="shared" si="2"/>
        <v>6013667107.9399996</v>
      </c>
    </row>
    <row r="150" spans="1:4">
      <c r="A150" s="23">
        <v>42552</v>
      </c>
      <c r="B150" s="13">
        <v>1116603722.21</v>
      </c>
      <c r="C150" s="13">
        <v>7168971857.1800003</v>
      </c>
      <c r="D150" s="33">
        <f t="shared" si="2"/>
        <v>6052368134.9700003</v>
      </c>
    </row>
    <row r="151" spans="1:4">
      <c r="A151" s="24">
        <v>42583</v>
      </c>
      <c r="B151" s="13">
        <v>1111377366.3599999</v>
      </c>
      <c r="C151" s="13">
        <v>7116798712.9099998</v>
      </c>
      <c r="D151" s="33">
        <f t="shared" si="2"/>
        <v>6005421346.5500002</v>
      </c>
    </row>
    <row r="152" spans="1:4">
      <c r="A152" s="25">
        <v>42614</v>
      </c>
      <c r="B152" s="13">
        <v>1124689216.21</v>
      </c>
      <c r="C152" s="13">
        <v>7231920684.2799997</v>
      </c>
      <c r="D152" s="33">
        <f t="shared" si="2"/>
        <v>6107231468.0699997</v>
      </c>
    </row>
    <row r="153" spans="1:4">
      <c r="A153" s="26">
        <v>42644</v>
      </c>
      <c r="B153" s="13">
        <v>1135595320.3299999</v>
      </c>
      <c r="C153" s="13">
        <v>7269977359.8500004</v>
      </c>
      <c r="D153" s="33">
        <f t="shared" si="2"/>
        <v>6134382039.5200005</v>
      </c>
    </row>
    <row r="154" spans="1:4">
      <c r="A154" s="27">
        <v>42675</v>
      </c>
      <c r="B154" s="13">
        <v>1157805654.1600001</v>
      </c>
      <c r="C154" s="13">
        <v>7381047628.0100002</v>
      </c>
      <c r="D154" s="33">
        <f t="shared" si="2"/>
        <v>6223241973.8500004</v>
      </c>
    </row>
    <row r="155" spans="1:4">
      <c r="A155" s="28">
        <v>42705</v>
      </c>
      <c r="B155" s="13">
        <v>1261697098.1700001</v>
      </c>
      <c r="C155" s="13">
        <v>7662999027.0799999</v>
      </c>
      <c r="D155" s="33">
        <f t="shared" si="2"/>
        <v>6401301928.9099998</v>
      </c>
    </row>
    <row r="156" spans="1:4">
      <c r="A156" s="29">
        <v>42736</v>
      </c>
      <c r="B156" s="13">
        <v>1236669605.8</v>
      </c>
      <c r="C156" s="13">
        <v>7603905361.0900002</v>
      </c>
      <c r="D156" s="33">
        <f t="shared" si="2"/>
        <v>6367235755.29</v>
      </c>
    </row>
    <row r="157" spans="1:4">
      <c r="A157" s="30">
        <v>42767</v>
      </c>
      <c r="B157" s="13">
        <v>1234574732.7</v>
      </c>
      <c r="C157" s="13">
        <v>7587829340.54</v>
      </c>
      <c r="D157" s="33">
        <f t="shared" si="2"/>
        <v>6353254607.8400002</v>
      </c>
    </row>
    <row r="158" spans="1:4">
      <c r="A158" s="19">
        <v>42795</v>
      </c>
      <c r="B158" s="13">
        <v>1236434261.05</v>
      </c>
      <c r="C158" s="13">
        <v>7540815124.3599997</v>
      </c>
      <c r="D158" s="33">
        <f t="shared" si="2"/>
        <v>6304380863.3099995</v>
      </c>
    </row>
    <row r="159" spans="1:4">
      <c r="A159" s="20">
        <v>42826</v>
      </c>
      <c r="B159" s="13">
        <v>1235342032.52</v>
      </c>
      <c r="C159" s="13">
        <v>7555699222.79</v>
      </c>
      <c r="D159" s="33">
        <f t="shared" si="2"/>
        <v>6320357190.2700005</v>
      </c>
    </row>
    <row r="160" spans="1:4">
      <c r="A160" s="21">
        <v>42856</v>
      </c>
      <c r="B160" s="13">
        <v>1234585812.53</v>
      </c>
      <c r="C160" s="13">
        <v>7559946604.3000002</v>
      </c>
      <c r="D160" s="33">
        <f t="shared" si="2"/>
        <v>6325360791.7700005</v>
      </c>
    </row>
    <row r="161" spans="1:4">
      <c r="A161" s="22">
        <v>42887</v>
      </c>
      <c r="B161" s="13">
        <v>1240499937.97</v>
      </c>
      <c r="C161" s="13">
        <v>7676700268.54</v>
      </c>
      <c r="D161" s="33">
        <f t="shared" si="2"/>
        <v>6436200330.5699997</v>
      </c>
    </row>
    <row r="162" spans="1:4">
      <c r="A162" s="23">
        <v>42917</v>
      </c>
      <c r="B162" s="13">
        <v>1238358805.5599999</v>
      </c>
      <c r="C162" s="13">
        <v>7739899619.6899996</v>
      </c>
      <c r="D162" s="33">
        <f t="shared" si="2"/>
        <v>6501540814.1299992</v>
      </c>
    </row>
    <row r="163" spans="1:4">
      <c r="A163" s="24">
        <v>42948</v>
      </c>
      <c r="B163" s="13">
        <v>1223080022.8499999</v>
      </c>
      <c r="C163" s="13">
        <v>7698045371.7200003</v>
      </c>
      <c r="D163" s="33">
        <f t="shared" si="2"/>
        <v>6474965348.8700008</v>
      </c>
    </row>
    <row r="164" spans="1:4">
      <c r="A164" s="25">
        <v>42979</v>
      </c>
      <c r="B164" s="13">
        <v>1226669132.47</v>
      </c>
      <c r="C164" s="13">
        <v>7846367662.4099998</v>
      </c>
      <c r="D164" s="33">
        <f t="shared" si="2"/>
        <v>6619698529.9399996</v>
      </c>
    </row>
    <row r="165" spans="1:4">
      <c r="A165" s="26">
        <v>43009</v>
      </c>
      <c r="B165" s="13">
        <v>1240531999.3199999</v>
      </c>
      <c r="C165" s="13">
        <v>7935068634.3400002</v>
      </c>
      <c r="D165" s="33">
        <f t="shared" si="2"/>
        <v>6694536635.0200005</v>
      </c>
    </row>
    <row r="166" spans="1:4">
      <c r="A166" s="27">
        <v>43040</v>
      </c>
      <c r="B166" s="13">
        <v>1257536648.6500001</v>
      </c>
      <c r="C166" s="13">
        <v>8061705113.8599997</v>
      </c>
      <c r="D166" s="33">
        <f t="shared" si="2"/>
        <v>6804168465.2099991</v>
      </c>
    </row>
    <row r="167" spans="1:4">
      <c r="A167" s="28">
        <v>43070</v>
      </c>
      <c r="B167" s="13">
        <v>1372883843.5599999</v>
      </c>
      <c r="C167" s="13">
        <v>8394065090.4799995</v>
      </c>
      <c r="D167" s="33">
        <f t="shared" si="2"/>
        <v>7021181246.9200001</v>
      </c>
    </row>
    <row r="168" spans="1:4">
      <c r="A168" s="29">
        <v>43101</v>
      </c>
      <c r="B168" s="13">
        <v>1337103548.5999999</v>
      </c>
      <c r="C168" s="13">
        <v>8236764222.4300003</v>
      </c>
      <c r="D168" s="33">
        <f t="shared" si="2"/>
        <v>6899660673.8299999</v>
      </c>
    </row>
    <row r="169" spans="1:4">
      <c r="A169" s="30">
        <v>43132</v>
      </c>
      <c r="B169" s="13">
        <v>1334882602.6099999</v>
      </c>
      <c r="C169" s="13">
        <v>8262795220.3000002</v>
      </c>
      <c r="D169" s="33">
        <f t="shared" si="2"/>
        <v>6927912617.6900005</v>
      </c>
    </row>
    <row r="170" spans="1:4">
      <c r="A170" s="19">
        <v>43160</v>
      </c>
      <c r="B170" s="13">
        <v>1356624271.3099999</v>
      </c>
      <c r="C170" s="13">
        <v>8306747097.1999998</v>
      </c>
      <c r="D170" s="33">
        <f t="shared" si="2"/>
        <v>6950122825.8899994</v>
      </c>
    </row>
    <row r="171" spans="1:4">
      <c r="A171" s="20">
        <v>43191</v>
      </c>
      <c r="B171" s="13">
        <v>1353271169.3800001</v>
      </c>
      <c r="C171" s="13">
        <v>8399109746.04</v>
      </c>
      <c r="D171" s="33">
        <f t="shared" si="2"/>
        <v>7045838576.6599998</v>
      </c>
    </row>
    <row r="172" spans="1:4">
      <c r="A172" s="21">
        <v>43221</v>
      </c>
      <c r="B172" s="13">
        <v>1362367307.02</v>
      </c>
      <c r="C172" s="13">
        <v>8467697884.1300001</v>
      </c>
      <c r="D172" s="33">
        <f t="shared" si="2"/>
        <v>7105330577.1100006</v>
      </c>
    </row>
    <row r="173" spans="1:4">
      <c r="A173" s="22">
        <v>43252</v>
      </c>
      <c r="B173" s="13">
        <v>1393414137.24</v>
      </c>
      <c r="C173" s="13">
        <v>8567406925.3699999</v>
      </c>
      <c r="D173" s="33">
        <f t="shared" si="2"/>
        <v>7173992788.1300001</v>
      </c>
    </row>
    <row r="174" spans="1:4">
      <c r="A174" s="23">
        <v>43282</v>
      </c>
      <c r="B174" s="13">
        <v>1380780883.99</v>
      </c>
      <c r="C174" s="13">
        <v>8434727583.5900002</v>
      </c>
      <c r="D174" s="33">
        <f t="shared" si="2"/>
        <v>7053946699.6000004</v>
      </c>
    </row>
    <row r="175" spans="1:4">
      <c r="A175" s="24">
        <v>43313</v>
      </c>
      <c r="B175" s="13">
        <v>1380344334.8699999</v>
      </c>
      <c r="C175" s="13">
        <v>8506482676.2799997</v>
      </c>
      <c r="D175" s="33">
        <f t="shared" si="2"/>
        <v>7126138341.4099998</v>
      </c>
    </row>
    <row r="176" spans="1:4">
      <c r="A176" s="25">
        <v>43344</v>
      </c>
      <c r="B176" s="13">
        <v>1366830626.23</v>
      </c>
      <c r="C176" s="13">
        <v>8508985694.1599998</v>
      </c>
      <c r="D176" s="33">
        <f t="shared" si="2"/>
        <v>7142155067.9300003</v>
      </c>
    </row>
    <row r="177" spans="1:4">
      <c r="A177" s="26">
        <v>43374</v>
      </c>
      <c r="B177" s="13">
        <v>1373773785.3099999</v>
      </c>
      <c r="C177" s="13">
        <v>8549110646.4099998</v>
      </c>
      <c r="D177" s="33">
        <f t="shared" si="2"/>
        <v>7175336861.1000004</v>
      </c>
    </row>
    <row r="178" spans="1:4">
      <c r="A178" s="27">
        <v>43405</v>
      </c>
      <c r="B178" s="13">
        <v>1407445049.2</v>
      </c>
      <c r="C178" s="13">
        <v>8701307648.2299995</v>
      </c>
      <c r="D178" s="33">
        <f t="shared" si="2"/>
        <v>7293862599.0299997</v>
      </c>
    </row>
    <row r="179" spans="1:4">
      <c r="A179" s="28">
        <v>43435</v>
      </c>
      <c r="B179" s="13">
        <v>1494948943.1600001</v>
      </c>
      <c r="C179" s="13">
        <v>8815667166.3500004</v>
      </c>
      <c r="D179" s="33">
        <f t="shared" si="2"/>
        <v>7320718223.1900005</v>
      </c>
    </row>
    <row r="180" spans="1:4">
      <c r="A180" s="29">
        <v>43466</v>
      </c>
      <c r="B180" s="13">
        <v>1442658585.3399999</v>
      </c>
      <c r="C180" s="13">
        <v>8702653500</v>
      </c>
      <c r="D180" s="33">
        <f t="shared" si="2"/>
        <v>7259994914.6599998</v>
      </c>
    </row>
    <row r="181" spans="1:4">
      <c r="A181" s="30">
        <v>43497</v>
      </c>
      <c r="B181" s="13">
        <v>1424312650.46</v>
      </c>
      <c r="C181" s="13">
        <v>8744413483.0599995</v>
      </c>
      <c r="D181" s="33">
        <f t="shared" si="2"/>
        <v>7320100832.5999994</v>
      </c>
    </row>
    <row r="182" spans="1:4">
      <c r="A182" s="19">
        <v>43525</v>
      </c>
      <c r="B182" s="13">
        <v>1417029864.0699999</v>
      </c>
      <c r="C182" s="13">
        <v>8826482785.6599998</v>
      </c>
      <c r="D182" s="33">
        <f t="shared" si="2"/>
        <v>7409452921.5900002</v>
      </c>
    </row>
    <row r="183" spans="1:4">
      <c r="A183" s="20">
        <v>43556</v>
      </c>
      <c r="B183" s="13">
        <v>1409808963.76</v>
      </c>
      <c r="C183" s="13">
        <v>8776012097.9599991</v>
      </c>
      <c r="D183" s="33">
        <f t="shared" si="2"/>
        <v>7366203134.1999989</v>
      </c>
    </row>
    <row r="184" spans="1:4">
      <c r="A184" s="21">
        <v>43586</v>
      </c>
      <c r="B184" s="13">
        <v>1423278734.7</v>
      </c>
      <c r="C184" s="13">
        <v>8902391031.7199993</v>
      </c>
      <c r="D184" s="33">
        <f t="shared" si="2"/>
        <v>7479112297.0199995</v>
      </c>
    </row>
    <row r="185" spans="1:4">
      <c r="A185" s="22">
        <v>43617</v>
      </c>
      <c r="B185" s="13">
        <v>1420639324</v>
      </c>
      <c r="C185" s="13">
        <v>8934026063.2999992</v>
      </c>
      <c r="D185" s="33">
        <f t="shared" si="2"/>
        <v>7513386739.2999992</v>
      </c>
    </row>
    <row r="186" spans="1:4">
      <c r="A186" s="23">
        <v>43647</v>
      </c>
      <c r="B186" s="13">
        <v>1403852286.1400001</v>
      </c>
      <c r="C186" s="13">
        <v>8923500139.2700005</v>
      </c>
      <c r="D186" s="33">
        <f t="shared" si="2"/>
        <v>7519647853.1300001</v>
      </c>
    </row>
    <row r="187" spans="1:4">
      <c r="A187" s="24">
        <v>43678</v>
      </c>
      <c r="B187" s="13">
        <v>1412117305.3</v>
      </c>
      <c r="C187" s="13">
        <v>9087065056.1499996</v>
      </c>
      <c r="D187" s="33">
        <f t="shared" si="2"/>
        <v>7674947750.8499994</v>
      </c>
    </row>
    <row r="188" spans="1:4">
      <c r="A188" s="25">
        <v>43709</v>
      </c>
      <c r="B188" s="13">
        <v>1402192857.8199999</v>
      </c>
      <c r="C188" s="13">
        <v>9045053443.3199997</v>
      </c>
      <c r="D188" s="33">
        <f t="shared" si="2"/>
        <v>7642860585.5</v>
      </c>
    </row>
    <row r="189" spans="1:4">
      <c r="A189" s="26">
        <v>43739</v>
      </c>
      <c r="B189" s="13">
        <v>1401508788.95</v>
      </c>
      <c r="C189" s="13">
        <v>8987117432.0900002</v>
      </c>
      <c r="D189" s="33">
        <f t="shared" si="2"/>
        <v>7585608643.1400003</v>
      </c>
    </row>
    <row r="190" spans="1:4">
      <c r="A190" s="27">
        <v>43770</v>
      </c>
      <c r="B190" s="13">
        <v>1442560805.0599999</v>
      </c>
      <c r="C190" s="13">
        <v>9124889411.1800003</v>
      </c>
      <c r="D190" s="33">
        <f t="shared" si="2"/>
        <v>7682328606.1200008</v>
      </c>
    </row>
    <row r="191" spans="1:4">
      <c r="A191" s="28">
        <v>43800</v>
      </c>
      <c r="B191" s="13">
        <v>1548852405.04</v>
      </c>
      <c r="C191" s="13">
        <v>9326244069.7299995</v>
      </c>
      <c r="D191" s="33">
        <f t="shared" si="2"/>
        <v>7777391664.6899996</v>
      </c>
    </row>
    <row r="192" spans="1:4">
      <c r="A192" s="29">
        <v>43831</v>
      </c>
      <c r="B192" s="13">
        <v>1527157236.6199999</v>
      </c>
      <c r="C192" s="13">
        <v>9249820181.3600006</v>
      </c>
      <c r="D192" s="33">
        <f t="shared" si="2"/>
        <v>7722662944.7400007</v>
      </c>
    </row>
    <row r="193" spans="1:4">
      <c r="A193" s="30">
        <v>43862</v>
      </c>
      <c r="B193" s="13">
        <v>1513835901.4400001</v>
      </c>
      <c r="C193" s="13">
        <v>9390817005.6599998</v>
      </c>
      <c r="D193" s="33">
        <f t="shared" si="2"/>
        <v>7876981104.2199993</v>
      </c>
    </row>
    <row r="194" spans="1:4">
      <c r="A194" s="19">
        <v>43891</v>
      </c>
      <c r="B194" s="13">
        <v>1565801350.78</v>
      </c>
      <c r="C194" s="13">
        <v>9750200290.2199993</v>
      </c>
      <c r="D194" s="33">
        <f t="shared" si="2"/>
        <v>8184398939.4399996</v>
      </c>
    </row>
    <row r="195" spans="1:4">
      <c r="A195" s="20">
        <v>43922</v>
      </c>
      <c r="B195" s="13">
        <v>1625892008.5999999</v>
      </c>
      <c r="C195" s="13">
        <v>10110403045.33</v>
      </c>
      <c r="D195" s="33">
        <f t="shared" ref="D195:D212" si="3">C195-B195</f>
        <v>8484511036.7299995</v>
      </c>
    </row>
    <row r="196" spans="1:4">
      <c r="A196" s="21">
        <v>43952</v>
      </c>
      <c r="B196" s="13">
        <v>1682585669.9200001</v>
      </c>
      <c r="C196" s="13">
        <v>10091136508.440001</v>
      </c>
      <c r="D196" s="33">
        <f t="shared" si="3"/>
        <v>8408550838.5200005</v>
      </c>
    </row>
    <row r="197" spans="1:4">
      <c r="A197" s="22">
        <v>43983</v>
      </c>
      <c r="B197" s="13">
        <v>1702400180.99</v>
      </c>
      <c r="C197" s="13">
        <v>10111819915.059999</v>
      </c>
      <c r="D197" s="33">
        <f t="shared" si="3"/>
        <v>8409419734.0699997</v>
      </c>
    </row>
    <row r="198" spans="1:4">
      <c r="A198" s="23">
        <v>44013</v>
      </c>
      <c r="B198" s="13">
        <v>1750245495.96</v>
      </c>
      <c r="C198" s="13">
        <v>10181464958.889999</v>
      </c>
      <c r="D198" s="33">
        <f t="shared" si="3"/>
        <v>8431219462.9299994</v>
      </c>
    </row>
    <row r="199" spans="1:4">
      <c r="A199" s="24">
        <v>44044</v>
      </c>
      <c r="B199" s="13">
        <v>1748034523.77</v>
      </c>
      <c r="C199" s="13">
        <v>10168640163.360001</v>
      </c>
      <c r="D199" s="33">
        <f t="shared" si="3"/>
        <v>8420605639.5900002</v>
      </c>
    </row>
    <row r="200" spans="1:4">
      <c r="A200" s="25">
        <v>44075</v>
      </c>
      <c r="B200" s="13">
        <v>1729505390.8499999</v>
      </c>
      <c r="C200" s="13">
        <v>10123059226.98</v>
      </c>
      <c r="D200" s="33">
        <f t="shared" si="3"/>
        <v>8393553836.1299992</v>
      </c>
    </row>
    <row r="201" spans="1:4">
      <c r="A201" s="26">
        <v>44105</v>
      </c>
      <c r="B201" s="13">
        <v>1752524750.75</v>
      </c>
      <c r="C201" s="13">
        <v>10121155002.450001</v>
      </c>
      <c r="D201" s="33">
        <f t="shared" si="3"/>
        <v>8368630251.7000008</v>
      </c>
    </row>
    <row r="202" spans="1:4">
      <c r="A202" s="27">
        <v>44136</v>
      </c>
      <c r="B202" s="13">
        <v>1784543870.02</v>
      </c>
      <c r="C202" s="13">
        <v>10138130754</v>
      </c>
      <c r="D202" s="33">
        <f t="shared" si="3"/>
        <v>8353586883.9799995</v>
      </c>
    </row>
    <row r="203" spans="1:4">
      <c r="A203" s="28">
        <v>44166</v>
      </c>
      <c r="B203" s="13">
        <v>1905669553.3</v>
      </c>
      <c r="C203" s="13">
        <v>10375726388.309999</v>
      </c>
      <c r="D203" s="33">
        <f t="shared" si="3"/>
        <v>8470056835.0099993</v>
      </c>
    </row>
    <row r="204" spans="1:4">
      <c r="A204" s="29">
        <v>44197</v>
      </c>
      <c r="B204" s="13">
        <v>1901282565.72</v>
      </c>
      <c r="C204" s="13">
        <v>10434950529.83</v>
      </c>
      <c r="D204" s="33">
        <f t="shared" si="3"/>
        <v>8533667964.1099997</v>
      </c>
    </row>
    <row r="205" spans="1:4">
      <c r="A205" s="30">
        <v>44228</v>
      </c>
      <c r="B205" s="13">
        <v>1899154046.0799999</v>
      </c>
      <c r="C205" s="13">
        <v>10406909431.85</v>
      </c>
      <c r="D205" s="33">
        <f t="shared" si="3"/>
        <v>8507755385.7700005</v>
      </c>
    </row>
    <row r="206" spans="1:4">
      <c r="A206" s="19">
        <v>44256</v>
      </c>
      <c r="B206" s="13">
        <v>1963052006.1300001</v>
      </c>
      <c r="C206" s="13">
        <v>10516385860.049999</v>
      </c>
      <c r="D206" s="33">
        <f t="shared" si="3"/>
        <v>8553333853.9199991</v>
      </c>
    </row>
    <row r="207" spans="1:4">
      <c r="A207" s="20">
        <v>44287</v>
      </c>
      <c r="B207" s="13">
        <v>1952963384.8299999</v>
      </c>
      <c r="C207" s="13">
        <v>10517260239.6</v>
      </c>
      <c r="D207" s="33">
        <f t="shared" si="3"/>
        <v>8564296854.7700005</v>
      </c>
    </row>
    <row r="208" spans="1:4">
      <c r="A208" s="21">
        <v>44317</v>
      </c>
      <c r="B208" s="13">
        <v>1966908774.3499999</v>
      </c>
      <c r="C208" s="13">
        <v>10535614830.129999</v>
      </c>
      <c r="D208" s="33">
        <f t="shared" si="3"/>
        <v>8568706055.7799988</v>
      </c>
    </row>
    <row r="209" spans="1:4">
      <c r="A209" s="22">
        <v>44348</v>
      </c>
      <c r="B209" s="13">
        <v>1967008915.25</v>
      </c>
      <c r="C209" s="13">
        <v>10609004518.940001</v>
      </c>
      <c r="D209" s="33">
        <f t="shared" si="3"/>
        <v>8641995603.6900005</v>
      </c>
    </row>
    <row r="210" spans="1:4">
      <c r="A210" s="23">
        <v>44378</v>
      </c>
      <c r="B210" s="13">
        <v>1992064200.9400001</v>
      </c>
      <c r="C210" s="13">
        <v>10687510701.450001</v>
      </c>
      <c r="D210" s="33">
        <f t="shared" si="3"/>
        <v>8695446500.5100002</v>
      </c>
    </row>
    <row r="211" spans="1:4">
      <c r="A211" s="24">
        <v>44409</v>
      </c>
      <c r="B211" s="13">
        <v>1990292199.8699999</v>
      </c>
      <c r="C211" s="13">
        <v>10743638440.57</v>
      </c>
      <c r="D211" s="33">
        <f t="shared" si="3"/>
        <v>8753346240.7000008</v>
      </c>
    </row>
    <row r="212" spans="1:4">
      <c r="A212" s="25">
        <v>44440</v>
      </c>
      <c r="B212" s="13">
        <v>2005680537.9100001</v>
      </c>
      <c r="C212" s="13">
        <v>10767354068.27</v>
      </c>
      <c r="D212" s="33">
        <f t="shared" si="3"/>
        <v>8761673530.3600006</v>
      </c>
    </row>
    <row r="213" spans="1:4">
      <c r="A213" s="31"/>
      <c r="C213" s="8"/>
      <c r="D213" s="6"/>
    </row>
    <row r="214" spans="1:4">
      <c r="A214" s="27"/>
      <c r="C214" s="8"/>
      <c r="D214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1295-41C9-495E-9E0F-0035584E3980}">
  <dimension ref="A1:V46"/>
  <sheetViews>
    <sheetView workbookViewId="0">
      <selection activeCell="C3" sqref="C3"/>
    </sheetView>
  </sheetViews>
  <sheetFormatPr baseColWidth="10" defaultRowHeight="15"/>
  <cols>
    <col min="1" max="1" width="30.85546875" customWidth="1"/>
    <col min="2" max="2" width="22" customWidth="1"/>
    <col min="3" max="3" width="35.85546875" style="8" customWidth="1"/>
    <col min="4" max="4" width="22" style="8" customWidth="1"/>
    <col min="5" max="5" width="15.42578125" customWidth="1"/>
  </cols>
  <sheetData>
    <row r="1" spans="1:6">
      <c r="A1" s="16" t="s">
        <v>8</v>
      </c>
      <c r="B1" s="16" t="s">
        <v>5</v>
      </c>
      <c r="C1" s="16" t="s">
        <v>11</v>
      </c>
      <c r="D1" s="8" t="s">
        <v>51</v>
      </c>
      <c r="E1" t="s">
        <v>14</v>
      </c>
      <c r="F1" t="s">
        <v>9</v>
      </c>
    </row>
    <row r="2" spans="1:6">
      <c r="A2" s="32" t="s">
        <v>3</v>
      </c>
      <c r="B2" s="13">
        <v>9505171</v>
      </c>
      <c r="C2" s="13">
        <f>(B2/B6)</f>
        <v>0.35031867369119446</v>
      </c>
    </row>
    <row r="3" spans="1:6">
      <c r="A3" s="32" t="s">
        <v>12</v>
      </c>
      <c r="B3" s="13">
        <v>3018308</v>
      </c>
      <c r="C3" s="13">
        <f>(B3/B6)</f>
        <v>0.11124151846942278</v>
      </c>
    </row>
    <row r="4" spans="1:6">
      <c r="A4" s="32" t="s">
        <v>13</v>
      </c>
      <c r="B4" s="13">
        <v>3019406</v>
      </c>
      <c r="C4" s="13">
        <f>B4/B6</f>
        <v>0.11128198590590688</v>
      </c>
      <c r="D4" s="8" t="s">
        <v>10</v>
      </c>
    </row>
    <row r="5" spans="1:6">
      <c r="A5" s="32" t="s">
        <v>4</v>
      </c>
      <c r="B5" s="13">
        <v>11590042</v>
      </c>
      <c r="C5" s="13">
        <f>B5/B6</f>
        <v>0.4271578219334759</v>
      </c>
      <c r="D5" s="8">
        <f>SUM(C2:C4)</f>
        <v>0.57284217806652404</v>
      </c>
    </row>
    <row r="6" spans="1:6">
      <c r="A6" s="32" t="s">
        <v>6</v>
      </c>
      <c r="B6" s="13">
        <f t="shared" ref="B6" si="0">SUM(B2:B5)</f>
        <v>27132927</v>
      </c>
      <c r="C6" s="13">
        <f>SUM(C2:C5)</f>
        <v>1</v>
      </c>
    </row>
    <row r="8" spans="1:6">
      <c r="A8" s="32" t="s">
        <v>15</v>
      </c>
      <c r="B8" s="32"/>
      <c r="C8" s="32" t="s">
        <v>48</v>
      </c>
      <c r="D8" s="8" t="s">
        <v>51</v>
      </c>
      <c r="E8" s="8" t="s">
        <v>52</v>
      </c>
    </row>
    <row r="9" spans="1:6">
      <c r="A9" s="16" t="s">
        <v>16</v>
      </c>
      <c r="B9" s="13">
        <v>15.8</v>
      </c>
      <c r="C9" s="13">
        <f t="shared" ref="C9:C39" si="1">B9/100</f>
        <v>0.158</v>
      </c>
    </row>
    <row r="10" spans="1:6">
      <c r="A10" s="16" t="s">
        <v>17</v>
      </c>
      <c r="B10" s="13">
        <v>9.1</v>
      </c>
      <c r="C10" s="13">
        <f t="shared" si="1"/>
        <v>9.0999999999999998E-2</v>
      </c>
    </row>
    <row r="11" spans="1:6">
      <c r="A11" s="16" t="s">
        <v>18</v>
      </c>
      <c r="B11" s="13">
        <v>8</v>
      </c>
      <c r="C11" s="13">
        <f t="shared" si="1"/>
        <v>0.08</v>
      </c>
    </row>
    <row r="12" spans="1:6">
      <c r="A12" s="16" t="s">
        <v>19</v>
      </c>
      <c r="B12" s="13">
        <v>7.3</v>
      </c>
      <c r="C12" s="13">
        <f t="shared" si="1"/>
        <v>7.2999999999999995E-2</v>
      </c>
    </row>
    <row r="13" spans="1:6">
      <c r="A13" s="16" t="s">
        <v>20</v>
      </c>
      <c r="B13" s="13">
        <v>4.5</v>
      </c>
      <c r="C13" s="13">
        <f t="shared" si="1"/>
        <v>4.4999999999999998E-2</v>
      </c>
    </row>
    <row r="14" spans="1:6">
      <c r="A14" s="16" t="s">
        <v>21</v>
      </c>
      <c r="B14" s="13">
        <v>4.3</v>
      </c>
      <c r="C14" s="13">
        <f t="shared" si="1"/>
        <v>4.2999999999999997E-2</v>
      </c>
    </row>
    <row r="15" spans="1:6">
      <c r="A15" s="16" t="s">
        <v>22</v>
      </c>
      <c r="B15" s="13">
        <v>3.7</v>
      </c>
      <c r="C15" s="13">
        <f t="shared" si="1"/>
        <v>3.7000000000000005E-2</v>
      </c>
    </row>
    <row r="16" spans="1:6">
      <c r="A16" s="16" t="s">
        <v>23</v>
      </c>
      <c r="B16" s="13">
        <v>3.6</v>
      </c>
      <c r="C16" s="13">
        <f t="shared" si="1"/>
        <v>3.6000000000000004E-2</v>
      </c>
    </row>
    <row r="17" spans="1:3" s="8" customFormat="1">
      <c r="A17" s="16" t="s">
        <v>47</v>
      </c>
      <c r="B17" s="13">
        <v>3.6</v>
      </c>
      <c r="C17" s="13">
        <f t="shared" si="1"/>
        <v>3.6000000000000004E-2</v>
      </c>
    </row>
    <row r="18" spans="1:3">
      <c r="A18" s="16" t="s">
        <v>24</v>
      </c>
      <c r="B18" s="13">
        <v>3.6</v>
      </c>
      <c r="C18" s="13">
        <f t="shared" si="1"/>
        <v>3.6000000000000004E-2</v>
      </c>
    </row>
    <row r="19" spans="1:3">
      <c r="A19" s="16" t="s">
        <v>25</v>
      </c>
      <c r="B19" s="13">
        <v>3.2</v>
      </c>
      <c r="C19" s="13">
        <f t="shared" si="1"/>
        <v>3.2000000000000001E-2</v>
      </c>
    </row>
    <row r="20" spans="1:3">
      <c r="A20" s="16" t="s">
        <v>26</v>
      </c>
      <c r="B20" s="13">
        <v>3.1</v>
      </c>
      <c r="C20" s="13">
        <f t="shared" si="1"/>
        <v>3.1E-2</v>
      </c>
    </row>
    <row r="21" spans="1:3">
      <c r="A21" s="16" t="s">
        <v>27</v>
      </c>
      <c r="B21" s="13">
        <v>2.5</v>
      </c>
      <c r="C21" s="13">
        <f t="shared" si="1"/>
        <v>2.5000000000000001E-2</v>
      </c>
    </row>
    <row r="22" spans="1:3">
      <c r="A22" s="16" t="s">
        <v>28</v>
      </c>
      <c r="B22" s="13">
        <v>2.2999999999999998</v>
      </c>
      <c r="C22" s="13">
        <f t="shared" si="1"/>
        <v>2.3E-2</v>
      </c>
    </row>
    <row r="23" spans="1:3">
      <c r="A23" s="16" t="s">
        <v>29</v>
      </c>
      <c r="B23" s="13">
        <v>2.2999999999999998</v>
      </c>
      <c r="C23" s="13">
        <f t="shared" si="1"/>
        <v>2.3E-2</v>
      </c>
    </row>
    <row r="24" spans="1:3">
      <c r="A24" s="16" t="s">
        <v>30</v>
      </c>
      <c r="B24" s="13">
        <v>2.2999999999999998</v>
      </c>
      <c r="C24" s="13">
        <f t="shared" si="1"/>
        <v>2.3E-2</v>
      </c>
    </row>
    <row r="25" spans="1:3">
      <c r="A25" s="16" t="s">
        <v>31</v>
      </c>
      <c r="B25" s="13">
        <v>2.2999999999999998</v>
      </c>
      <c r="C25" s="13">
        <f t="shared" si="1"/>
        <v>2.3E-2</v>
      </c>
    </row>
    <row r="26" spans="1:3">
      <c r="A26" s="16" t="s">
        <v>32</v>
      </c>
      <c r="B26" s="13">
        <v>2.1</v>
      </c>
      <c r="C26" s="13">
        <f t="shared" si="1"/>
        <v>2.1000000000000001E-2</v>
      </c>
    </row>
    <row r="27" spans="1:3">
      <c r="A27" s="16" t="s">
        <v>33</v>
      </c>
      <c r="B27" s="13">
        <v>1.6</v>
      </c>
      <c r="C27" s="13">
        <f t="shared" si="1"/>
        <v>1.6E-2</v>
      </c>
    </row>
    <row r="28" spans="1:3">
      <c r="A28" s="16" t="s">
        <v>34</v>
      </c>
      <c r="B28" s="13">
        <v>1.6</v>
      </c>
      <c r="C28" s="13">
        <f t="shared" si="1"/>
        <v>1.6E-2</v>
      </c>
    </row>
    <row r="29" spans="1:3">
      <c r="A29" s="16" t="s">
        <v>35</v>
      </c>
      <c r="B29" s="13">
        <v>1.5</v>
      </c>
      <c r="C29" s="13">
        <f t="shared" si="1"/>
        <v>1.4999999999999999E-2</v>
      </c>
    </row>
    <row r="30" spans="1:3">
      <c r="A30" s="16" t="s">
        <v>36</v>
      </c>
      <c r="B30" s="13">
        <v>1.5</v>
      </c>
      <c r="C30" s="13">
        <f t="shared" si="1"/>
        <v>1.4999999999999999E-2</v>
      </c>
    </row>
    <row r="31" spans="1:3">
      <c r="A31" s="16" t="s">
        <v>37</v>
      </c>
      <c r="B31" s="13">
        <v>1.4</v>
      </c>
      <c r="C31" s="13">
        <f t="shared" si="1"/>
        <v>1.3999999999999999E-2</v>
      </c>
    </row>
    <row r="32" spans="1:3">
      <c r="A32" s="16" t="s">
        <v>38</v>
      </c>
      <c r="B32" s="13">
        <v>1.4</v>
      </c>
      <c r="C32" s="13">
        <f t="shared" si="1"/>
        <v>1.3999999999999999E-2</v>
      </c>
    </row>
    <row r="33" spans="1:22">
      <c r="A33" s="16" t="s">
        <v>39</v>
      </c>
      <c r="B33" s="13">
        <v>1.3</v>
      </c>
      <c r="C33" s="13">
        <f t="shared" si="1"/>
        <v>1.3000000000000001E-2</v>
      </c>
    </row>
    <row r="34" spans="1:22">
      <c r="A34" s="16" t="s">
        <v>40</v>
      </c>
      <c r="B34" s="13">
        <v>1.2</v>
      </c>
      <c r="C34" s="13">
        <f t="shared" si="1"/>
        <v>1.2E-2</v>
      </c>
    </row>
    <row r="35" spans="1:22">
      <c r="A35" s="16" t="s">
        <v>41</v>
      </c>
      <c r="B35" s="13">
        <v>1.1000000000000001</v>
      </c>
      <c r="C35" s="13">
        <f t="shared" si="1"/>
        <v>1.1000000000000001E-2</v>
      </c>
    </row>
    <row r="36" spans="1:22">
      <c r="A36" s="16" t="s">
        <v>42</v>
      </c>
      <c r="B36" s="13">
        <v>1</v>
      </c>
      <c r="C36" s="13">
        <f t="shared" si="1"/>
        <v>0.01</v>
      </c>
    </row>
    <row r="37" spans="1:22">
      <c r="A37" s="16" t="s">
        <v>43</v>
      </c>
      <c r="B37" s="13">
        <v>0.8</v>
      </c>
      <c r="C37" s="13">
        <f t="shared" si="1"/>
        <v>8.0000000000000002E-3</v>
      </c>
    </row>
    <row r="38" spans="1:22">
      <c r="A38" s="16" t="s">
        <v>44</v>
      </c>
      <c r="B38" s="13">
        <v>0.7</v>
      </c>
      <c r="C38" s="13">
        <f t="shared" si="1"/>
        <v>6.9999999999999993E-3</v>
      </c>
    </row>
    <row r="39" spans="1:22">
      <c r="A39" s="16" t="s">
        <v>46</v>
      </c>
      <c r="B39" s="13">
        <v>0.6</v>
      </c>
      <c r="C39" s="13">
        <f t="shared" si="1"/>
        <v>6.0000000000000001E-3</v>
      </c>
    </row>
    <row r="40" spans="1:22">
      <c r="A40" s="16" t="s">
        <v>45</v>
      </c>
      <c r="B40" s="13">
        <v>0.6</v>
      </c>
      <c r="C40" s="13">
        <f>B40/100</f>
        <v>6.0000000000000001E-3</v>
      </c>
    </row>
    <row r="42" spans="1:22">
      <c r="A42" t="s">
        <v>74</v>
      </c>
    </row>
    <row r="43" spans="1:22" ht="225" customHeight="1">
      <c r="A43" s="9" t="s">
        <v>53</v>
      </c>
      <c r="B43" s="10" t="s">
        <v>54</v>
      </c>
      <c r="C43" s="10" t="s">
        <v>55</v>
      </c>
      <c r="D43" s="10" t="s">
        <v>56</v>
      </c>
      <c r="E43" s="10" t="s">
        <v>57</v>
      </c>
      <c r="F43" s="10" t="s">
        <v>58</v>
      </c>
      <c r="G43" s="10" t="s">
        <v>59</v>
      </c>
      <c r="H43" s="10" t="s">
        <v>60</v>
      </c>
      <c r="I43" s="10" t="s">
        <v>61</v>
      </c>
      <c r="J43" s="10" t="s">
        <v>62</v>
      </c>
      <c r="K43" s="10" t="s">
        <v>63</v>
      </c>
      <c r="L43" s="10" t="s">
        <v>64</v>
      </c>
      <c r="M43" s="10" t="s">
        <v>65</v>
      </c>
      <c r="N43" s="10" t="s">
        <v>66</v>
      </c>
      <c r="O43" s="10" t="s">
        <v>67</v>
      </c>
      <c r="P43" s="10" t="s">
        <v>68</v>
      </c>
      <c r="Q43" s="10" t="s">
        <v>69</v>
      </c>
      <c r="R43" s="10" t="s">
        <v>70</v>
      </c>
      <c r="S43" s="10" t="s">
        <v>71</v>
      </c>
      <c r="T43" s="10" t="s">
        <v>72</v>
      </c>
      <c r="U43" s="10" t="s">
        <v>73</v>
      </c>
    </row>
    <row r="44" spans="1:22">
      <c r="A44" s="11">
        <v>44378</v>
      </c>
      <c r="B44" s="12">
        <v>17567080.399999999</v>
      </c>
      <c r="C44" s="12">
        <v>520266.4</v>
      </c>
      <c r="D44" s="12">
        <v>862108.7</v>
      </c>
      <c r="E44" s="12">
        <v>289048</v>
      </c>
      <c r="F44" s="12">
        <v>1087543.8999999999</v>
      </c>
      <c r="G44" s="12">
        <v>2896316.5</v>
      </c>
      <c r="H44" s="12">
        <v>1574417.9</v>
      </c>
      <c r="I44" s="12">
        <v>1636596.2</v>
      </c>
      <c r="J44" s="12">
        <v>1103651.1000000001</v>
      </c>
      <c r="K44" s="12">
        <v>610806.19999999995</v>
      </c>
      <c r="L44" s="12">
        <v>825714.5</v>
      </c>
      <c r="M44" s="12">
        <v>2107960.9</v>
      </c>
      <c r="N44" s="12">
        <v>329084.7</v>
      </c>
      <c r="O44" s="12">
        <v>125795</v>
      </c>
      <c r="P44" s="12">
        <v>369660.4</v>
      </c>
      <c r="Q44" s="12">
        <v>628519.69999999995</v>
      </c>
      <c r="R44" s="12">
        <v>434444.5</v>
      </c>
      <c r="S44" s="12">
        <v>58833</v>
      </c>
      <c r="T44" s="12">
        <v>312988.2</v>
      </c>
      <c r="U44" s="12">
        <v>334498.40000000002</v>
      </c>
    </row>
    <row r="45" spans="1:22">
      <c r="C45" s="8">
        <f>C44/$B$44</f>
        <v>2.9615985590866884E-2</v>
      </c>
      <c r="D45" s="8">
        <f t="shared" ref="D45:U45" si="2">D44/$B$44</f>
        <v>4.9075240755430252E-2</v>
      </c>
      <c r="E45" s="8">
        <f t="shared" si="2"/>
        <v>1.6453957824431657E-2</v>
      </c>
      <c r="F45" s="8">
        <f t="shared" si="2"/>
        <v>6.1908061854148516E-2</v>
      </c>
      <c r="G45" s="8">
        <f t="shared" si="2"/>
        <v>0.16487181899617195</v>
      </c>
      <c r="H45" s="8">
        <f t="shared" si="2"/>
        <v>8.9623196578527645E-2</v>
      </c>
      <c r="I45" s="8">
        <f t="shared" si="2"/>
        <v>9.3162674885919006E-2</v>
      </c>
      <c r="J45" s="8">
        <f t="shared" si="2"/>
        <v>6.2824958665299913E-2</v>
      </c>
      <c r="K45" s="8">
        <f t="shared" si="2"/>
        <v>3.4769932515365504E-2</v>
      </c>
      <c r="L45" s="8">
        <f t="shared" si="2"/>
        <v>4.7003513458047361E-2</v>
      </c>
      <c r="M45" s="8">
        <f t="shared" si="2"/>
        <v>0.11999494805067323</v>
      </c>
      <c r="N45" s="8">
        <f t="shared" si="2"/>
        <v>1.8733033179491796E-2</v>
      </c>
      <c r="O45" s="8">
        <f t="shared" si="2"/>
        <v>7.1608370392612312E-3</v>
      </c>
      <c r="P45" s="8">
        <f t="shared" si="2"/>
        <v>2.1042790923869174E-2</v>
      </c>
      <c r="Q45" s="8">
        <f t="shared" si="2"/>
        <v>3.5778267400654692E-2</v>
      </c>
      <c r="R45" s="8">
        <f t="shared" si="2"/>
        <v>2.4730603498575667E-2</v>
      </c>
      <c r="S45" s="8">
        <f t="shared" si="2"/>
        <v>3.3490482573302282E-3</v>
      </c>
      <c r="T45" s="8">
        <f t="shared" si="2"/>
        <v>1.7816745462154317E-2</v>
      </c>
      <c r="U45" s="8">
        <f t="shared" si="2"/>
        <v>1.9041206186999636E-2</v>
      </c>
      <c r="V45">
        <f>SUM(C45:U45)</f>
        <v>0.91695682112321852</v>
      </c>
    </row>
    <row r="46" spans="1:22">
      <c r="V46">
        <f>1-V45</f>
        <v>8.3043178876781476E-2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4FE2-E452-4F12-B61A-64196AE538B1}">
  <dimension ref="A1:F20"/>
  <sheetViews>
    <sheetView workbookViewId="0">
      <selection activeCell="B6" sqref="B6"/>
    </sheetView>
  </sheetViews>
  <sheetFormatPr baseColWidth="10" defaultRowHeight="15"/>
  <cols>
    <col min="1" max="1" width="21.7109375" style="8" customWidth="1"/>
    <col min="2" max="2" width="36.5703125" style="8" customWidth="1"/>
    <col min="3" max="3" width="18.140625" style="8" customWidth="1"/>
    <col min="4" max="4" width="26.85546875" style="8" customWidth="1"/>
    <col min="5" max="5" width="15.28515625" customWidth="1"/>
    <col min="6" max="6" width="27.28515625" customWidth="1"/>
  </cols>
  <sheetData>
    <row r="1" spans="1:6">
      <c r="A1" s="16" t="s">
        <v>180</v>
      </c>
      <c r="B1" s="16" t="s">
        <v>179</v>
      </c>
      <c r="F1" s="8"/>
    </row>
    <row r="2" spans="1:6">
      <c r="A2" s="32" t="s">
        <v>75</v>
      </c>
      <c r="B2" s="13">
        <f>100*0.350318673691194</f>
        <v>35.031867369119404</v>
      </c>
      <c r="F2" s="8"/>
    </row>
    <row r="3" spans="1:6">
      <c r="A3" s="32" t="s">
        <v>76</v>
      </c>
      <c r="B3" s="13">
        <f>100*0.111241518469423</f>
        <v>11.124151846942301</v>
      </c>
      <c r="F3" s="8"/>
    </row>
    <row r="4" spans="1:6">
      <c r="A4" s="32" t="s">
        <v>77</v>
      </c>
      <c r="B4" s="13">
        <f>100*0.111281985905907</f>
        <v>11.128198590590701</v>
      </c>
      <c r="F4" s="8"/>
    </row>
    <row r="5" spans="1:6">
      <c r="A5" s="32" t="s">
        <v>78</v>
      </c>
      <c r="B5" s="13">
        <f>100*0.427157821933476</f>
        <v>42.7157821933476</v>
      </c>
      <c r="F5" s="8"/>
    </row>
    <row r="6" spans="1:6">
      <c r="F6" s="8"/>
    </row>
    <row r="7" spans="1:6">
      <c r="F7" s="8"/>
    </row>
    <row r="8" spans="1:6">
      <c r="F8" s="8"/>
    </row>
    <row r="9" spans="1:6">
      <c r="F9" s="8"/>
    </row>
    <row r="10" spans="1:6">
      <c r="F10" s="8"/>
    </row>
    <row r="11" spans="1:6">
      <c r="F11" s="8"/>
    </row>
    <row r="12" spans="1:6">
      <c r="F12" s="8"/>
    </row>
    <row r="13" spans="1:6">
      <c r="F13" s="8"/>
    </row>
    <row r="14" spans="1:6">
      <c r="B14" s="1"/>
      <c r="F14" s="8"/>
    </row>
    <row r="15" spans="1:6">
      <c r="F15" s="8"/>
    </row>
    <row r="16" spans="1:6">
      <c r="F16" s="8"/>
    </row>
    <row r="17" spans="6:6">
      <c r="F17" s="8"/>
    </row>
    <row r="18" spans="6:6">
      <c r="F18" s="8"/>
    </row>
    <row r="19" spans="6:6">
      <c r="F19" s="8"/>
    </row>
    <row r="20" spans="6:6">
      <c r="F20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C022F-F9CA-44AC-80DF-34CA7045A7A8}">
  <dimension ref="A1:B33"/>
  <sheetViews>
    <sheetView workbookViewId="0">
      <selection activeCell="C10" sqref="C10"/>
    </sheetView>
  </sheetViews>
  <sheetFormatPr baseColWidth="10" defaultRowHeight="15"/>
  <cols>
    <col min="1" max="2" width="24.7109375" customWidth="1"/>
  </cols>
  <sheetData>
    <row r="1" spans="1:2">
      <c r="A1" s="34" t="s">
        <v>181</v>
      </c>
      <c r="B1" s="34" t="s">
        <v>179</v>
      </c>
    </row>
    <row r="2" spans="1:2">
      <c r="A2" s="34" t="s">
        <v>182</v>
      </c>
      <c r="B2" s="13">
        <v>0.158</v>
      </c>
    </row>
    <row r="3" spans="1:2">
      <c r="A3" s="34" t="s">
        <v>17</v>
      </c>
      <c r="B3" s="13">
        <v>9.0999999999999998E-2</v>
      </c>
    </row>
    <row r="4" spans="1:2">
      <c r="A4" s="34" t="s">
        <v>18</v>
      </c>
      <c r="B4" s="13">
        <v>0.08</v>
      </c>
    </row>
    <row r="5" spans="1:2">
      <c r="A5" s="34" t="s">
        <v>19</v>
      </c>
      <c r="B5" s="13">
        <v>7.2999999999999995E-2</v>
      </c>
    </row>
    <row r="6" spans="1:2">
      <c r="A6" s="34" t="s">
        <v>20</v>
      </c>
      <c r="B6" s="13">
        <v>4.4999999999999998E-2</v>
      </c>
    </row>
    <row r="7" spans="1:2">
      <c r="A7" s="34" t="s">
        <v>21</v>
      </c>
      <c r="B7" s="13">
        <v>4.2999999999999997E-2</v>
      </c>
    </row>
    <row r="8" spans="1:2">
      <c r="A8" s="34" t="s">
        <v>22</v>
      </c>
      <c r="B8" s="13">
        <v>3.7000000000000005E-2</v>
      </c>
    </row>
    <row r="9" spans="1:2">
      <c r="A9" s="34" t="s">
        <v>23</v>
      </c>
      <c r="B9" s="13">
        <v>3.6000000000000004E-2</v>
      </c>
    </row>
    <row r="10" spans="1:2">
      <c r="A10" s="34" t="s">
        <v>47</v>
      </c>
      <c r="B10" s="13">
        <v>3.6000000000000004E-2</v>
      </c>
    </row>
    <row r="11" spans="1:2">
      <c r="A11" s="34" t="s">
        <v>24</v>
      </c>
      <c r="B11" s="13">
        <v>3.6000000000000004E-2</v>
      </c>
    </row>
    <row r="12" spans="1:2">
      <c r="A12" s="34" t="s">
        <v>25</v>
      </c>
      <c r="B12" s="13">
        <v>3.2000000000000001E-2</v>
      </c>
    </row>
    <row r="13" spans="1:2">
      <c r="A13" s="34" t="s">
        <v>26</v>
      </c>
      <c r="B13" s="13">
        <v>3.1E-2</v>
      </c>
    </row>
    <row r="14" spans="1:2">
      <c r="A14" s="34" t="s">
        <v>27</v>
      </c>
      <c r="B14" s="13">
        <v>2.5000000000000001E-2</v>
      </c>
    </row>
    <row r="15" spans="1:2">
      <c r="A15" s="34" t="s">
        <v>28</v>
      </c>
      <c r="B15" s="13">
        <v>2.3E-2</v>
      </c>
    </row>
    <row r="16" spans="1:2">
      <c r="A16" s="34" t="s">
        <v>29</v>
      </c>
      <c r="B16" s="13">
        <v>2.3E-2</v>
      </c>
    </row>
    <row r="17" spans="1:2">
      <c r="A17" s="34" t="s">
        <v>30</v>
      </c>
      <c r="B17" s="13">
        <v>2.3E-2</v>
      </c>
    </row>
    <row r="18" spans="1:2">
      <c r="A18" s="34" t="s">
        <v>31</v>
      </c>
      <c r="B18" s="13">
        <v>2.3E-2</v>
      </c>
    </row>
    <row r="19" spans="1:2">
      <c r="A19" s="34" t="s">
        <v>32</v>
      </c>
      <c r="B19" s="13">
        <v>2.1000000000000001E-2</v>
      </c>
    </row>
    <row r="20" spans="1:2">
      <c r="A20" s="34" t="s">
        <v>33</v>
      </c>
      <c r="B20" s="13">
        <v>1.6E-2</v>
      </c>
    </row>
    <row r="21" spans="1:2">
      <c r="A21" s="34" t="s">
        <v>34</v>
      </c>
      <c r="B21" s="13">
        <v>1.6E-2</v>
      </c>
    </row>
    <row r="22" spans="1:2">
      <c r="A22" s="34" t="s">
        <v>35</v>
      </c>
      <c r="B22" s="13">
        <v>1.4999999999999999E-2</v>
      </c>
    </row>
    <row r="23" spans="1:2">
      <c r="A23" s="34" t="s">
        <v>36</v>
      </c>
      <c r="B23" s="13">
        <v>1.4999999999999999E-2</v>
      </c>
    </row>
    <row r="24" spans="1:2">
      <c r="A24" s="34" t="s">
        <v>37</v>
      </c>
      <c r="B24" s="13">
        <v>1.3999999999999999E-2</v>
      </c>
    </row>
    <row r="25" spans="1:2">
      <c r="A25" s="34" t="s">
        <v>38</v>
      </c>
      <c r="B25" s="13">
        <v>1.3999999999999999E-2</v>
      </c>
    </row>
    <row r="26" spans="1:2">
      <c r="A26" s="34" t="s">
        <v>39</v>
      </c>
      <c r="B26" s="13">
        <v>1.3000000000000001E-2</v>
      </c>
    </row>
    <row r="27" spans="1:2">
      <c r="A27" s="34" t="s">
        <v>40</v>
      </c>
      <c r="B27" s="13">
        <v>1.2E-2</v>
      </c>
    </row>
    <row r="28" spans="1:2">
      <c r="A28" s="34" t="s">
        <v>41</v>
      </c>
      <c r="B28" s="13">
        <v>1.1000000000000001E-2</v>
      </c>
    </row>
    <row r="29" spans="1:2">
      <c r="A29" s="34" t="s">
        <v>42</v>
      </c>
      <c r="B29" s="13">
        <v>0.01</v>
      </c>
    </row>
    <row r="30" spans="1:2">
      <c r="A30" s="34" t="s">
        <v>43</v>
      </c>
      <c r="B30" s="13">
        <v>8.0000000000000002E-3</v>
      </c>
    </row>
    <row r="31" spans="1:2">
      <c r="A31" s="34" t="s">
        <v>44</v>
      </c>
      <c r="B31" s="13">
        <v>6.9999999999999993E-3</v>
      </c>
    </row>
    <row r="32" spans="1:2">
      <c r="A32" s="34" t="s">
        <v>46</v>
      </c>
      <c r="B32" s="13">
        <v>6.0000000000000001E-3</v>
      </c>
    </row>
    <row r="33" spans="1:2">
      <c r="A33" s="34" t="s">
        <v>45</v>
      </c>
      <c r="B33" s="13">
        <v>6.0000000000000001E-3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8007-3F1E-40D5-9E2C-64C59BAEE390}">
  <dimension ref="A1:D21"/>
  <sheetViews>
    <sheetView workbookViewId="0">
      <selection activeCell="D13" sqref="D13"/>
    </sheetView>
  </sheetViews>
  <sheetFormatPr baseColWidth="10" defaultRowHeight="15"/>
  <cols>
    <col min="1" max="1" width="19.28515625" customWidth="1"/>
    <col min="2" max="2" width="24.28515625" customWidth="1"/>
  </cols>
  <sheetData>
    <row r="1" spans="1:4">
      <c r="A1" s="35" t="s">
        <v>178</v>
      </c>
      <c r="B1" s="35" t="s">
        <v>179</v>
      </c>
      <c r="C1" s="8"/>
      <c r="D1" s="8"/>
    </row>
    <row r="2" spans="1:4">
      <c r="A2" s="36" t="s">
        <v>79</v>
      </c>
      <c r="B2" s="13">
        <v>2.9615985590866884E-2</v>
      </c>
      <c r="C2" s="8"/>
      <c r="D2" s="8"/>
    </row>
    <row r="3" spans="1:4">
      <c r="A3" s="36" t="s">
        <v>80</v>
      </c>
      <c r="B3" s="13">
        <v>4.9075240755430252E-2</v>
      </c>
      <c r="C3" s="8"/>
      <c r="D3" s="8"/>
    </row>
    <row r="4" spans="1:4">
      <c r="A4" s="36" t="s">
        <v>81</v>
      </c>
      <c r="B4" s="13">
        <v>1.6453957824431657E-2</v>
      </c>
      <c r="C4" s="8"/>
      <c r="D4" s="8"/>
    </row>
    <row r="5" spans="1:4">
      <c r="A5" s="36" t="s">
        <v>82</v>
      </c>
      <c r="B5" s="13">
        <v>6.1908061854148516E-2</v>
      </c>
      <c r="C5" s="8"/>
      <c r="D5" s="8"/>
    </row>
    <row r="6" spans="1:4">
      <c r="A6" s="36" t="s">
        <v>83</v>
      </c>
      <c r="B6" s="13">
        <v>0.16487181899617195</v>
      </c>
      <c r="C6" s="8"/>
      <c r="D6" s="8"/>
    </row>
    <row r="7" spans="1:4">
      <c r="A7" s="36" t="s">
        <v>84</v>
      </c>
      <c r="B7" s="13">
        <v>8.9623196578527645E-2</v>
      </c>
      <c r="C7" s="8"/>
      <c r="D7" s="8"/>
    </row>
    <row r="8" spans="1:4">
      <c r="A8" s="36" t="s">
        <v>85</v>
      </c>
      <c r="B8" s="13">
        <v>9.3162674885919006E-2</v>
      </c>
      <c r="C8" s="8"/>
      <c r="D8" s="8"/>
    </row>
    <row r="9" spans="1:4">
      <c r="A9" s="36" t="s">
        <v>86</v>
      </c>
      <c r="B9" s="13">
        <v>6.2824958665299913E-2</v>
      </c>
      <c r="C9" s="8"/>
      <c r="D9" s="8"/>
    </row>
    <row r="10" spans="1:4">
      <c r="A10" s="36" t="s">
        <v>87</v>
      </c>
      <c r="B10" s="13">
        <v>3.4769932515365504E-2</v>
      </c>
      <c r="C10" s="8"/>
      <c r="D10" s="8"/>
    </row>
    <row r="11" spans="1:4">
      <c r="A11" s="36" t="s">
        <v>88</v>
      </c>
      <c r="B11" s="13">
        <v>4.7003513458047361E-2</v>
      </c>
      <c r="C11" s="8"/>
      <c r="D11" s="8"/>
    </row>
    <row r="12" spans="1:4">
      <c r="A12" s="36" t="s">
        <v>89</v>
      </c>
      <c r="B12" s="13">
        <v>0.11999494805067323</v>
      </c>
      <c r="C12" s="8"/>
      <c r="D12" s="8"/>
    </row>
    <row r="13" spans="1:4">
      <c r="A13" s="36" t="s">
        <v>90</v>
      </c>
      <c r="B13" s="13">
        <v>1.8733033179491796E-2</v>
      </c>
      <c r="C13" s="8"/>
      <c r="D13" s="8"/>
    </row>
    <row r="14" spans="1:4">
      <c r="A14" s="36" t="s">
        <v>91</v>
      </c>
      <c r="B14" s="13">
        <v>7.1608370392612312E-3</v>
      </c>
      <c r="C14" s="8"/>
      <c r="D14" s="8"/>
    </row>
    <row r="15" spans="1:4">
      <c r="A15" s="36" t="s">
        <v>92</v>
      </c>
      <c r="B15" s="13">
        <v>2.1042790923869174E-2</v>
      </c>
      <c r="C15" s="8"/>
      <c r="D15" s="8"/>
    </row>
    <row r="16" spans="1:4">
      <c r="A16" s="36" t="s">
        <v>93</v>
      </c>
      <c r="B16" s="13">
        <v>3.5778267400654692E-2</v>
      </c>
      <c r="C16" s="8"/>
      <c r="D16" s="8"/>
    </row>
    <row r="17" spans="1:4">
      <c r="A17" s="36" t="s">
        <v>94</v>
      </c>
      <c r="B17" s="13">
        <v>2.4730603498575667E-2</v>
      </c>
      <c r="C17" s="8"/>
      <c r="D17" s="8"/>
    </row>
    <row r="18" spans="1:4">
      <c r="A18" s="36" t="s">
        <v>95</v>
      </c>
      <c r="B18" s="13">
        <v>3.3490482573302282E-3</v>
      </c>
      <c r="C18" s="8"/>
      <c r="D18" s="8"/>
    </row>
    <row r="19" spans="1:4">
      <c r="A19" s="36" t="s">
        <v>96</v>
      </c>
      <c r="B19" s="13">
        <v>1.7816745462154317E-2</v>
      </c>
      <c r="C19" s="8"/>
      <c r="D19" s="8"/>
    </row>
    <row r="20" spans="1:4">
      <c r="A20" s="36" t="s">
        <v>97</v>
      </c>
      <c r="B20" s="13">
        <v>1.9041206186999636E-2</v>
      </c>
      <c r="C20" s="8"/>
      <c r="D20" s="8"/>
    </row>
    <row r="21" spans="1:4">
      <c r="A21" s="36" t="s">
        <v>177</v>
      </c>
      <c r="B21" s="13">
        <v>8.3043178876781476E-2</v>
      </c>
      <c r="C21" s="8"/>
      <c r="D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 modelo</vt:lpstr>
      <vt:lpstr>BM CALCULO</vt:lpstr>
      <vt:lpstr>Calculo PIB</vt:lpstr>
      <vt:lpstr>Aportaciones %TE</vt:lpstr>
      <vt:lpstr>Aportacion %EF</vt:lpstr>
      <vt:lpstr>Aportacion %SE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torres</dc:creator>
  <cp:lastModifiedBy>rafael torres</cp:lastModifiedBy>
  <dcterms:created xsi:type="dcterms:W3CDTF">2022-01-26T21:09:50Z</dcterms:created>
  <dcterms:modified xsi:type="dcterms:W3CDTF">2022-02-07T05:12:59Z</dcterms:modified>
</cp:coreProperties>
</file>