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66925"/>
  <xr:revisionPtr revIDLastSave="0" documentId="13_ncr:1_{B07398D0-9CE4-4C8F-A7F2-959B2653FBE6}" xr6:coauthVersionLast="47" xr6:coauthVersionMax="47" xr10:uidLastSave="{00000000-0000-0000-0000-000000000000}"/>
  <bookViews>
    <workbookView xWindow="-108" yWindow="-108" windowWidth="23256" windowHeight="12456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4" i="1"/>
  <c r="M8" i="1"/>
  <c r="M9" i="1"/>
  <c r="M10" i="1"/>
  <c r="M11" i="1"/>
  <c r="M12" i="1"/>
  <c r="M13" i="1"/>
  <c r="M14" i="1"/>
  <c r="M15" i="1"/>
  <c r="M16" i="1"/>
  <c r="M7" i="1"/>
  <c r="L8" i="1"/>
  <c r="L9" i="1"/>
  <c r="L10" i="1"/>
  <c r="L11" i="1"/>
  <c r="L12" i="1"/>
  <c r="L13" i="1"/>
  <c r="L14" i="1"/>
  <c r="L15" i="1"/>
  <c r="L16" i="1"/>
  <c r="L7" i="1"/>
  <c r="H8" i="1"/>
  <c r="H9" i="1"/>
  <c r="H10" i="1"/>
  <c r="H11" i="1"/>
  <c r="H12" i="1"/>
  <c r="H13" i="1"/>
  <c r="H14" i="1"/>
  <c r="H15" i="1"/>
  <c r="H16" i="1"/>
  <c r="H7" i="1"/>
  <c r="I8" i="1"/>
  <c r="I16" i="1"/>
  <c r="G8" i="1"/>
  <c r="G9" i="1"/>
  <c r="G10" i="1"/>
  <c r="G11" i="1"/>
  <c r="G12" i="1"/>
  <c r="G13" i="1"/>
  <c r="G14" i="1"/>
  <c r="G15" i="1"/>
  <c r="G16" i="1"/>
  <c r="G7" i="1"/>
  <c r="I15" i="1" l="1"/>
  <c r="I14" i="1"/>
  <c r="I13" i="1"/>
  <c r="K13" i="1" s="1"/>
  <c r="I12" i="1"/>
  <c r="K12" i="1" s="1"/>
  <c r="I11" i="1"/>
  <c r="K11" i="1" s="1"/>
  <c r="I9" i="1"/>
  <c r="K9" i="1" s="1"/>
  <c r="I10" i="1"/>
  <c r="K10" i="1" s="1"/>
  <c r="I7" i="1"/>
  <c r="K7" i="1" s="1"/>
  <c r="K15" i="1"/>
  <c r="K14" i="1"/>
  <c r="K16" i="1"/>
  <c r="K8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<sst xmlns="http://schemas.openxmlformats.org/spreadsheetml/2006/main" count="72" uniqueCount="52">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</sst>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workbookViewId="0">
      <selection activeCell="H4" sqref="H4"/>
    </sheetView>
  </sheetViews>
  <sheetFormatPr defaultRowHeight="14.4" x14ac:dyDescent="0.3"/>
  <cols>
    <col min="2" max="2" width="17" bestFit="1" customWidth="1"/>
    <col min="3" max="3" width="17" customWidth="1"/>
    <col min="4" max="4" width="20.44140625" bestFit="1" customWidth="1"/>
    <col min="6" max="6" width="11.5546875" customWidth="1"/>
    <col min="7" max="8" width="12.88671875" style="11" customWidth="1"/>
    <col min="9" max="10" width="13.109375" customWidth="1"/>
    <col min="11" max="12" width="13.6640625" customWidth="1"/>
    <col min="13" max="13" width="11.6640625" customWidth="1"/>
    <col min="16" max="16" width="10.33203125" customWidth="1"/>
  </cols>
  <sheetData>
    <row r="1" spans="1:13" ht="18" x14ac:dyDescent="0.35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3">
      <c r="B2" s="2"/>
      <c r="C2" t="s">
        <v>3</v>
      </c>
      <c r="D2" s="14">
        <v>50</v>
      </c>
      <c r="E2" s="2"/>
      <c r="F2" s="2"/>
      <c r="G2" t="s">
        <v>3</v>
      </c>
      <c r="H2" s="15">
        <f>SUMIF(J:J, "A", K:K)</f>
        <v>38902.5</v>
      </c>
      <c r="I2" s="2"/>
      <c r="J2" s="2"/>
      <c r="K2" s="2"/>
      <c r="L2" s="2"/>
    </row>
    <row r="3" spans="1:13" x14ac:dyDescent="0.3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SUMIF(J:J, "B", K:K)</f>
        <v>35100</v>
      </c>
      <c r="I3" s="2"/>
      <c r="J3" s="2"/>
      <c r="K3" s="2"/>
      <c r="L3" s="2"/>
    </row>
    <row r="4" spans="1:13" x14ac:dyDescent="0.3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SUMIF(J:J, "C", K:K)</f>
        <v>20250</v>
      </c>
      <c r="I4" s="2"/>
      <c r="J4" s="2"/>
      <c r="K4" s="2"/>
      <c r="L4" s="2"/>
    </row>
    <row r="5" spans="1:13" ht="15" thickBot="1" x14ac:dyDescent="0.35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3.8" thickBot="1" x14ac:dyDescent="0.35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3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>
        <f>IF(G7,10%,0)</f>
        <v>0.1</v>
      </c>
      <c r="I7" s="5">
        <f>G7*H7</f>
        <v>1575</v>
      </c>
      <c r="J7" s="5" t="s">
        <v>23</v>
      </c>
      <c r="K7" s="5">
        <f>G7-I7</f>
        <v>14175</v>
      </c>
      <c r="L7" s="5">
        <f>_xlfn.IFS(J7="A",$D$2,J7="B",$D$3,J7="C",$D$4,TRUE,0)</f>
        <v>75</v>
      </c>
      <c r="M7" s="9">
        <f>K7+L7</f>
        <v>14250</v>
      </c>
    </row>
    <row r="8" spans="1:13" x14ac:dyDescent="0.3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>
        <f t="shared" ref="H8:H16" si="1">IF(G8,10%,0)</f>
        <v>0.1</v>
      </c>
      <c r="I8" s="5">
        <f t="shared" ref="I8:I16" si="2">G8*H8</f>
        <v>630</v>
      </c>
      <c r="J8" s="5" t="s">
        <v>26</v>
      </c>
      <c r="K8" s="5">
        <f t="shared" ref="K8:K16" si="3">G8-I8</f>
        <v>5670</v>
      </c>
      <c r="L8" s="5">
        <f t="shared" ref="L8:L16" si="4">_xlfn.IFS(J8="A",$D$2,J8="B",$D$3,J8="C",$D$4,TRUE,0)</f>
        <v>50</v>
      </c>
      <c r="M8" s="9">
        <f t="shared" ref="M8:M16" si="5">K8+L8</f>
        <v>5720</v>
      </c>
    </row>
    <row r="9" spans="1:13" x14ac:dyDescent="0.3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5">
        <f t="shared" si="4"/>
        <v>50</v>
      </c>
      <c r="M9" s="9">
        <f t="shared" si="5"/>
        <v>12875</v>
      </c>
    </row>
    <row r="10" spans="1:13" x14ac:dyDescent="0.3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5">
        <f t="shared" si="4"/>
        <v>100</v>
      </c>
      <c r="M10" s="9">
        <f t="shared" si="5"/>
        <v>10450</v>
      </c>
    </row>
    <row r="11" spans="1:13" x14ac:dyDescent="0.3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5">
        <f t="shared" si="4"/>
        <v>75</v>
      </c>
      <c r="M11" s="9">
        <f t="shared" si="5"/>
        <v>9525</v>
      </c>
    </row>
    <row r="12" spans="1:13" x14ac:dyDescent="0.3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5">
        <f t="shared" si="4"/>
        <v>50</v>
      </c>
      <c r="M12" s="9">
        <f t="shared" si="5"/>
        <v>12807.5</v>
      </c>
    </row>
    <row r="13" spans="1:13" x14ac:dyDescent="0.3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>
        <f t="shared" si="1"/>
        <v>0.1</v>
      </c>
      <c r="I13" s="5">
        <f t="shared" si="2"/>
        <v>600</v>
      </c>
      <c r="J13" s="5" t="s">
        <v>33</v>
      </c>
      <c r="K13" s="5">
        <f t="shared" si="3"/>
        <v>5400</v>
      </c>
      <c r="L13" s="5">
        <f t="shared" si="4"/>
        <v>100</v>
      </c>
      <c r="M13" s="9">
        <f t="shared" si="5"/>
        <v>5500</v>
      </c>
    </row>
    <row r="14" spans="1:13" x14ac:dyDescent="0.3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>
        <f t="shared" si="1"/>
        <v>0.1</v>
      </c>
      <c r="I14" s="5">
        <f t="shared" si="2"/>
        <v>500</v>
      </c>
      <c r="J14" s="5" t="s">
        <v>33</v>
      </c>
      <c r="K14" s="5">
        <f t="shared" si="3"/>
        <v>4500</v>
      </c>
      <c r="L14" s="5">
        <f t="shared" si="4"/>
        <v>100</v>
      </c>
      <c r="M14" s="9">
        <f t="shared" si="5"/>
        <v>4600</v>
      </c>
    </row>
    <row r="15" spans="1:13" x14ac:dyDescent="0.3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>
        <f t="shared" si="1"/>
        <v>0.1</v>
      </c>
      <c r="I15" s="5">
        <f t="shared" si="2"/>
        <v>850</v>
      </c>
      <c r="J15" s="5" t="s">
        <v>26</v>
      </c>
      <c r="K15" s="5">
        <f t="shared" si="3"/>
        <v>7650</v>
      </c>
      <c r="L15" s="5">
        <f t="shared" si="4"/>
        <v>50</v>
      </c>
      <c r="M15" s="9">
        <f t="shared" si="5"/>
        <v>7700</v>
      </c>
    </row>
    <row r="16" spans="1:13" x14ac:dyDescent="0.3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5">
        <f t="shared" si="4"/>
        <v>75</v>
      </c>
      <c r="M16" s="9">
        <f t="shared" si="5"/>
        <v>11550</v>
      </c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2025-08-13T20:10:33Z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