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 Start" sheetId="1" r:id="rId4"/>
    <sheet state="visible" name="Budget" sheetId="2" r:id="rId5"/>
    <sheet state="visible" name="Actual" sheetId="3" r:id="rId6"/>
  </sheets>
  <definedNames/>
  <calcPr/>
  <extLst>
    <ext uri="GoogleSheetsCustomDataVersion1">
      <go:sheetsCustomData xmlns:go="http://customooxmlschemas.google.com/" r:id="rId7" roundtripDataSignature="AMtx7miJyiGN5QYa72hJA82+0GgTcfwYOQ=="/>
    </ext>
  </extLst>
</workbook>
</file>

<file path=xl/sharedStrings.xml><?xml version="1.0" encoding="utf-8"?>
<sst xmlns="http://schemas.openxmlformats.org/spreadsheetml/2006/main" count="121" uniqueCount="64">
  <si>
    <t>Budget &amp; Actual Dashboard</t>
  </si>
  <si>
    <t>Current Month =&gt;</t>
  </si>
  <si>
    <t>February</t>
  </si>
  <si>
    <t>Figures in EURO</t>
  </si>
  <si>
    <t>Budget</t>
  </si>
  <si>
    <t>Actual Spending</t>
  </si>
  <si>
    <t>Variance Absolute</t>
  </si>
  <si>
    <t>Variance Percentage</t>
  </si>
  <si>
    <t>Budget Vs Actuals Income</t>
  </si>
  <si>
    <t>Budget Vs Actual Expenses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</si>
  <si>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</si>
  <si>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</si>
  <si>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</si>
  <si>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</si>
  <si>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</si>
  <si>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</si>
  <si>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</si>
  <si>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</si>
  <si>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</si>
  <si>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</si>
  <si>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</si>
  <si>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</si>
  <si>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</si>
  <si>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</si>
  <si>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Budgeted Income &amp; Expenses 2022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</si>
  <si>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</si>
  <si>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</si>
  <si>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</si>
  <si>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</si>
  <si>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</si>
  <si>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</si>
  <si>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</si>
  <si>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</si>
  <si>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</si>
  <si>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</si>
  <si>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</si>
  <si>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</si>
  <si>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</si>
  <si>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</si>
  <si>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</si>
  <si>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</si>
  <si>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</si>
  <si>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</si>
  <si>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</si>
  <si>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</t>
  </si>
  <si>
    <t xml:space="preserve">Slightly higher than usual </t>
  </si>
  <si>
    <t>Transportation Card</t>
  </si>
  <si>
    <t>Grocery shopping</t>
  </si>
  <si>
    <t>Hotel in Berlin</t>
  </si>
  <si>
    <t xml:space="preserve">Dinner with friends </t>
  </si>
  <si>
    <t>Drake concert</t>
  </si>
  <si>
    <t>Bought clothes for work (shirt and trousers)</t>
  </si>
  <si>
    <t>Bonus for accurate investement</t>
  </si>
  <si>
    <t>9-5 job</t>
  </si>
  <si>
    <t>Startup idea $</t>
  </si>
  <si>
    <t>Books and Seminars</t>
  </si>
  <si>
    <t>Rent of the month</t>
  </si>
  <si>
    <t>Book</t>
  </si>
  <si>
    <t>Date night</t>
  </si>
  <si>
    <t>Gym Membership</t>
  </si>
  <si>
    <t>Healthy Snacks</t>
  </si>
  <si>
    <t>Bonus for financial analysis</t>
  </si>
  <si>
    <t xml:space="preserve">Apartment </t>
  </si>
  <si>
    <t>Average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</si>
</sst>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);\(#,##0\);\-\-_)"/>
    <numFmt numFmtId="165" formatCode="0.0%_);\(0.0%\);\-\-_)"/>
  </numFmts>
  <fonts count="15">
    <font>
      <sz val="12.0"/>
      <color theme="1"/>
      <name val="Calibri"/>
      <scheme val="minor"/>
    </font>
    <font>
      <sz val="12.0"/>
      <color theme="1"/>
      <name val="Calibri"/>
    </font>
    <font>
      <b/>
      <sz val="18.0"/>
      <color rgb="FF293D68"/>
      <name val="Calibri"/>
    </font>
    <font>
      <b/>
      <sz val="16.0"/>
      <color rgb="FF293D68"/>
      <name val="Calibri"/>
    </font>
    <font>
      <b/>
      <i/>
      <u/>
      <sz val="12.0"/>
      <color theme="1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theme="0"/>
      <name val="Calibri"/>
    </font>
    <font>
      <b/>
      <sz val="12.0"/>
      <color rgb="FF0432FF"/>
      <name val="Calibri"/>
    </font>
    <font>
      <sz val="12.0"/>
      <color rgb="FF0432FF"/>
      <name val="Calibri"/>
    </font>
    <font>
      <i/>
      <sz val="12.0"/>
      <color rgb="FFFFFFFF"/>
      <name val="Calibri"/>
    </font>
    <font>
      <b/>
      <sz val="12.0"/>
      <color theme="0"/>
      <name val="Calibri"/>
    </font>
    <font>
      <b/>
      <i/>
      <sz val="14.0"/>
      <color rgb="FFFFFFFF"/>
      <name val="Calibri"/>
    </font>
    <font/>
    <font>
      <sz val="11.0"/>
      <color rgb="FF000000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FF99"/>
        <bgColor rgb="FFFFFF99"/>
      </patternFill>
    </fill>
    <fill>
      <patternFill patternType="solid">
        <fgColor rgb="FF293D68"/>
        <bgColor rgb="FF293D68"/>
      </patternFill>
    </fill>
  </fills>
  <borders count="9">
    <border/>
    <border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top style="thin">
        <color rgb="FF000000"/>
      </top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1" numFmtId="0" xfId="0" applyBorder="1" applyFont="1"/>
    <xf borderId="0" fillId="0" fontId="4" numFmtId="0" xfId="0" applyAlignment="1" applyFont="1">
      <alignment horizontal="right" readingOrder="0"/>
    </xf>
    <xf borderId="0" fillId="2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Font="1"/>
    <xf borderId="2" fillId="3" fontId="10" numFmtId="0" xfId="0" applyAlignment="1" applyBorder="1" applyFill="1" applyFont="1">
      <alignment readingOrder="0"/>
    </xf>
    <xf borderId="2" fillId="3" fontId="10" numFmtId="0" xfId="0" applyAlignment="1" applyBorder="1" applyFont="1">
      <alignment horizontal="center" readingOrder="0"/>
    </xf>
    <xf borderId="0" fillId="0" fontId="11" numFmtId="0" xfId="0" applyFont="1"/>
    <xf borderId="3" fillId="3" fontId="12" numFmtId="0" xfId="0" applyAlignment="1" applyBorder="1" applyFont="1">
      <alignment horizontal="center" readingOrder="0"/>
    </xf>
    <xf borderId="4" fillId="0" fontId="13" numFmtId="0" xfId="0" applyBorder="1" applyFont="1"/>
    <xf borderId="5" fillId="0" fontId="13" numFmtId="0" xfId="0" applyBorder="1" applyFont="1"/>
    <xf borderId="0" fillId="0" fontId="1" numFmtId="0" xfId="0" applyAlignment="1" applyFont="1">
      <alignment horizontal="left"/>
    </xf>
    <xf borderId="0" fillId="0" fontId="1" numFmtId="164" xfId="0" applyFont="1" applyNumberFormat="1"/>
    <xf borderId="0" fillId="0" fontId="1" numFmtId="165" xfId="0" applyFont="1" applyNumberFormat="1"/>
    <xf borderId="1" fillId="0" fontId="1" numFmtId="0" xfId="0" applyAlignment="1" applyBorder="1" applyFont="1">
      <alignment horizontal="left"/>
    </xf>
    <xf borderId="1" fillId="0" fontId="1" numFmtId="164" xfId="0" applyBorder="1" applyFont="1" applyNumberFormat="1"/>
    <xf borderId="0" fillId="0" fontId="6" numFmtId="0" xfId="0" applyFont="1"/>
    <xf borderId="6" fillId="0" fontId="6" numFmtId="0" xfId="0" applyAlignment="1" applyBorder="1" applyFont="1">
      <alignment horizontal="left"/>
    </xf>
    <xf borderId="0" fillId="0" fontId="6" numFmtId="164" xfId="0" applyFont="1" applyNumberFormat="1"/>
    <xf borderId="0" fillId="0" fontId="6" numFmtId="0" xfId="0" applyAlignment="1" applyFont="1">
      <alignment horizontal="left"/>
    </xf>
    <xf borderId="0" fillId="4" fontId="14" numFmtId="164" xfId="0" applyFill="1" applyFont="1" applyNumberFormat="1"/>
    <xf borderId="0" fillId="0" fontId="7" numFmtId="0" xfId="0" applyAlignment="1" applyFont="1">
      <alignment horizontal="center"/>
    </xf>
    <xf borderId="0" fillId="5" fontId="5" numFmtId="0" xfId="0" applyAlignment="1" applyFill="1" applyFont="1">
      <alignment horizontal="left" readingOrder="0"/>
    </xf>
    <xf borderId="0" fillId="5" fontId="5" numFmtId="164" xfId="0" applyAlignment="1" applyFont="1" applyNumberFormat="1">
      <alignment horizontal="left"/>
    </xf>
    <xf borderId="0" fillId="5" fontId="5" numFmtId="164" xfId="0" applyAlignment="1" applyFont="1" applyNumberFormat="1">
      <alignment horizontal="right"/>
    </xf>
    <xf borderId="0" fillId="5" fontId="5" numFmtId="10" xfId="0" applyAlignment="1" applyFont="1" applyNumberFormat="1">
      <alignment horizontal="right"/>
    </xf>
    <xf borderId="2" fillId="3" fontId="11" numFmtId="17" xfId="0" applyBorder="1" applyFont="1" applyNumberFormat="1"/>
    <xf borderId="0" fillId="0" fontId="1" numFmtId="17" xfId="0" applyFont="1" applyNumberFormat="1"/>
    <xf borderId="0" fillId="0" fontId="9" numFmtId="164" xfId="0" applyAlignment="1" applyFont="1" applyNumberFormat="1">
      <alignment readingOrder="0"/>
    </xf>
    <xf borderId="0" fillId="0" fontId="9" numFmtId="164" xfId="0" applyFont="1" applyNumberFormat="1"/>
    <xf borderId="6" fillId="0" fontId="6" numFmtId="164" xfId="0" applyBorder="1" applyFont="1" applyNumberFormat="1"/>
    <xf borderId="7" fillId="6" fontId="6" numFmtId="0" xfId="0" applyAlignment="1" applyBorder="1" applyFill="1" applyFont="1">
      <alignment horizontal="left"/>
    </xf>
    <xf borderId="7" fillId="6" fontId="6" numFmtId="164" xfId="0" applyBorder="1" applyFont="1" applyNumberFormat="1"/>
    <xf borderId="8" fillId="6" fontId="6" numFmtId="0" xfId="0" applyBorder="1" applyFont="1"/>
    <xf borderId="8" fillId="6" fontId="6" numFmtId="164" xfId="0" applyBorder="1" applyFont="1" applyNumberFormat="1"/>
    <xf borderId="2" fillId="7" fontId="11" numFmtId="0" xfId="0" applyBorder="1" applyFill="1" applyFont="1"/>
    <xf borderId="0" fillId="0" fontId="1" numFmtId="16" xfId="0" applyAlignment="1" applyFont="1" applyNumberForma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2">
    <dxf>
      <font>
        <color rgb="FF0B8043"/>
      </font>
      <fill>
        <patternFill patternType="none"/>
      </fill>
      <border/>
    </dxf>
    <dxf>
      <font>
        <color rgb="FFC53929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'Dashboard Start'!$B$8:$B$10</c:f>
            </c:strRef>
          </c:cat>
          <c:val>
            <c:numRef>
              <c:f>'Dashboard Start'!$C$8:$C$10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'Dashboard Start'!$B$8:$B$10</c:f>
            </c:strRef>
          </c:cat>
          <c:val>
            <c:numRef>
              <c:f>'Dashboard Start'!$B$8:$B$10</c:f>
              <c:numCache/>
            </c:numRef>
          </c:val>
        </c:ser>
        <c:ser>
          <c:idx val="2"/>
          <c:order val="2"/>
          <c:cat>
            <c:strRef>
              <c:f>'Dashboard Start'!$B$8:$B$10</c:f>
            </c:strRef>
          </c:cat>
          <c:val>
            <c:numRef>
              <c:f>'Dashboard Start'!$D$8:$D$10</c:f>
              <c:numCache/>
            </c:numRef>
          </c:val>
        </c:ser>
        <c:ser>
          <c:idx val="3"/>
          <c:order val="3"/>
          <c:cat>
            <c:strRef>
              <c:f>'Dashboard Start'!$B$8:$B$10</c:f>
            </c:strRef>
          </c:cat>
          <c:val>
            <c:numRef>
              <c:f>'Dashboard Start'!$B$8:$B$10</c:f>
              <c:numCache/>
            </c:numRef>
          </c:val>
        </c:ser>
        <c:axId val="1645099712"/>
        <c:axId val="720930573"/>
      </c:barChart>
      <c:catAx>
        <c:axId val="164509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Figures in EURO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0930573"/>
      </c:catAx>
      <c:valAx>
        <c:axId val="720930573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50997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'Dashboard Start'!$B$14:$B$19</c:f>
            </c:strRef>
          </c:cat>
          <c:val>
            <c:numRef>
              <c:f>'Dashboard Start'!$C$14:$C$19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828675</xdr:colOff>
      <xdr:row>5</xdr:row>
      <xdr:rowOff>190500</xdr:rowOff>
    </xdr:from>
    <xdr:ext cx="5734050" cy="3200400"/>
    <xdr:graphicFrame>
      <xdr:nvGraphicFramePr>
        <xdr:cNvPr id="123411283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809625</xdr:colOff>
      <xdr:row>5</xdr:row>
      <xdr:rowOff>190500</xdr:rowOff>
    </xdr:from>
    <xdr:ext cx="5867400" cy="3200400"/>
    <xdr:graphicFrame>
      <xdr:nvGraphicFramePr>
        <xdr:cNvPr id="85804237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4" width="14.11"/>
    <col customWidth="1" min="5" max="5" width="3.44"/>
    <col customWidth="1" min="6" max="6" width="14.11"/>
    <col customWidth="1" min="7" max="7" width="17.11"/>
    <col customWidth="1" min="8" max="8" width="9.78"/>
    <col customWidth="1" min="9" max="12" width="14.11"/>
    <col customWidth="1" min="13" max="13" width="10.44"/>
    <col customWidth="1" min="14" max="17" width="14.11"/>
    <col customWidth="1" min="18" max="18" width="11.0"/>
    <col customWidth="1" min="19" max="26" width="14.11"/>
  </cols>
  <sheetData>
    <row r="1" ht="15.75" customHeight="1">
      <c r="E1" s="1"/>
    </row>
    <row r="2" ht="27.75" customHeight="1">
      <c r="B2" s="2" t="s">
        <v>0</v>
      </c>
      <c r="C2" s="3"/>
      <c r="D2" s="3"/>
      <c r="E2" s="3"/>
      <c r="F2" s="3"/>
      <c r="G2" s="3"/>
      <c r="H2" s="4"/>
      <c r="I2" s="4"/>
      <c r="J2" s="4"/>
      <c r="K2" s="4"/>
      <c r="L2" s="4"/>
    </row>
    <row r="3" ht="15.75" customHeight="1">
      <c r="E3" s="1"/>
    </row>
    <row r="4" ht="15.75" customHeight="1">
      <c r="A4" s="1"/>
      <c r="B4" s="5" t="s">
        <v>1</v>
      </c>
      <c r="C4" s="6" t="s">
        <v>2</v>
      </c>
      <c r="D4" s="1"/>
      <c r="E4" s="7"/>
      <c r="F4" s="1"/>
      <c r="G4" s="1"/>
      <c r="H4" s="1"/>
      <c r="I4" s="1"/>
      <c r="J4" s="1"/>
      <c r="K4" s="8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9"/>
      <c r="C5" s="9"/>
      <c r="D5" s="9"/>
      <c r="E5" s="9"/>
      <c r="F5" s="10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2" t="s">
        <v>3</v>
      </c>
      <c r="C6" s="13" t="s">
        <v>4</v>
      </c>
      <c r="D6" s="13" t="s">
        <v>5</v>
      </c>
      <c r="E6" s="14"/>
      <c r="F6" s="13" t="s">
        <v>6</v>
      </c>
      <c r="G6" s="13" t="s">
        <v>7</v>
      </c>
      <c r="H6" s="1"/>
      <c r="I6" s="15" t="s">
        <v>8</v>
      </c>
      <c r="J6" s="16"/>
      <c r="K6" s="16"/>
      <c r="L6" s="16"/>
      <c r="M6" s="17"/>
      <c r="N6" s="15" t="s">
        <v>9</v>
      </c>
      <c r="O6" s="16"/>
      <c r="P6" s="16"/>
      <c r="Q6" s="16"/>
      <c r="R6" s="17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 t="s">
        <v>10</v>
      </c>
      <c r="C7" s="9"/>
      <c r="D7" s="9"/>
      <c r="E7" s="9"/>
      <c r="F7" s="9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8" t="s">
        <v>11</v>
      </c>
      <c r="C8" s="19">
        <f t="array" ref="C8">INDEX(Budget!B4:N18,MATCH(B8,Budget!B4:B18,0),MATCH(C4,Budget!B4:N4,0))</f>
        <v>1800</v>
      </c>
      <c r="D8" s="19">
        <f>SUMIFS(Actual!F:F,Actual!D:D,B8,Actual!C:C,C4)</f>
        <v>2000</v>
      </c>
      <c r="E8" s="19"/>
      <c r="F8" s="19">
        <f t="shared" ref="F8:F11" si="1">D8-C8</f>
        <v>200</v>
      </c>
      <c r="G8" s="20">
        <f t="shared" ref="G8:G11" si="2">D8/C8 -1</f>
        <v>0.1111111111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8" t="s">
        <v>12</v>
      </c>
      <c r="C9" s="19">
        <f t="array" ref="C9">INDEX(Budget!B4:N18,MATCH(B9,Budget!B4:B18,0),MATCH(C4,Budget!B4:N4,0))</f>
        <v>550</v>
      </c>
      <c r="D9" s="19">
        <f>SUMIFS(Actual!F:F,Actual!D:D,B9,Actual!C:C,C4)</f>
        <v>305</v>
      </c>
      <c r="E9" s="19"/>
      <c r="F9" s="19">
        <f t="shared" si="1"/>
        <v>-245</v>
      </c>
      <c r="G9" s="20">
        <f t="shared" si="2"/>
        <v>-0.4454545455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1" t="s">
        <v>13</v>
      </c>
      <c r="C10" s="22">
        <f t="array" ref="C10">INDEX(Budget!B4:N18,MATCH(B10,Budget!B4:B18,0),MATCH(C4,Budget!B4:N4,0))</f>
        <v>130</v>
      </c>
      <c r="D10" s="22">
        <f>SUMIFS(Actual!F:F,Actual!D:D,B10,Actual!C:C,C4)</f>
        <v>1168</v>
      </c>
      <c r="E10" s="19"/>
      <c r="F10" s="19">
        <f t="shared" si="1"/>
        <v>1038</v>
      </c>
      <c r="G10" s="20">
        <f t="shared" si="2"/>
        <v>7.984615385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3"/>
      <c r="B11" s="24" t="s">
        <v>14</v>
      </c>
      <c r="C11" s="25">
        <f t="shared" ref="C11:D11" si="3">SUM(C8:C10)</f>
        <v>2480</v>
      </c>
      <c r="D11" s="25">
        <f t="shared" si="3"/>
        <v>3473</v>
      </c>
      <c r="E11" s="25"/>
      <c r="F11" s="19">
        <f t="shared" si="1"/>
        <v>993</v>
      </c>
      <c r="G11" s="20">
        <f t="shared" si="2"/>
        <v>0.4004032258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5.75" customHeight="1">
      <c r="A12" s="23"/>
      <c r="B12" s="26"/>
      <c r="C12" s="25"/>
      <c r="D12" s="25"/>
      <c r="E12" s="25"/>
      <c r="F12" s="19"/>
      <c r="G12" s="20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A13" s="1"/>
      <c r="B13" s="1" t="s">
        <v>15</v>
      </c>
      <c r="C13" s="27"/>
      <c r="D13" s="27"/>
      <c r="E13" s="19"/>
      <c r="F13" s="19"/>
      <c r="G13" s="2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8" t="s">
        <v>16</v>
      </c>
      <c r="C14" s="19">
        <f t="array" ref="C14">INDEX(Budget!B4:N18,MATCH(B14,Budget!B4:B18,0),MATCH(C4,Budget!B4:N4,0))</f>
        <v>800</v>
      </c>
      <c r="D14" s="19">
        <f>SUMIFS(Actual!F:F,Actual!D:D,B14,Actual!C:C,C4)</f>
        <v>800</v>
      </c>
      <c r="E14" s="19"/>
      <c r="F14" s="19">
        <f t="shared" ref="F14:F20" si="4">D14-C14</f>
        <v>0</v>
      </c>
      <c r="G14" s="20">
        <f t="shared" ref="G14:G20" si="5">D14/C14 -1</f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8" t="s">
        <v>17</v>
      </c>
      <c r="C15" s="19">
        <f t="array" ref="C15">INDEX(Budget!B4:N18,MATCH(B15,Budget!B4:B18,0),MATCH(C4,Budget!B4:N4,0))</f>
        <v>160</v>
      </c>
      <c r="D15" s="19">
        <f>SUMIFS(Actual!F:F,Actual!D:D,B15,Actual!C:C,C4)</f>
        <v>0</v>
      </c>
      <c r="E15" s="19"/>
      <c r="F15" s="19">
        <f t="shared" si="4"/>
        <v>-160</v>
      </c>
      <c r="G15" s="20">
        <f t="shared" si="5"/>
        <v>-1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8" t="s">
        <v>18</v>
      </c>
      <c r="C16" s="19">
        <f t="array" ref="C16">INDEX(Budget!B4:N18,MATCH(B16,Budget!B4:B18,0),MATCH(C4,Budget!B4:N4,0))</f>
        <v>45</v>
      </c>
      <c r="D16" s="19">
        <f>SUMIFS(Actual!F:F,Actual!D:D,B16,Actual!C:C,C4)</f>
        <v>45</v>
      </c>
      <c r="E16" s="19"/>
      <c r="F16" s="19">
        <f t="shared" si="4"/>
        <v>0</v>
      </c>
      <c r="G16" s="20">
        <f t="shared" si="5"/>
        <v>0</v>
      </c>
      <c r="H16" s="1"/>
      <c r="I16" s="2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8" t="s">
        <v>19</v>
      </c>
      <c r="C17" s="19">
        <f t="array" ref="C17">INDEX(Budget!B4:N18,MATCH(B17,Budget!B4:B18,0),MATCH(C4,Budget!B4:N4,0))</f>
        <v>450</v>
      </c>
      <c r="D17" s="19">
        <f>SUMIFS(Actual!F:F,Actual!D:D,B17,Actual!C:C,C4)</f>
        <v>310</v>
      </c>
      <c r="E17" s="19"/>
      <c r="F17" s="19">
        <f t="shared" si="4"/>
        <v>-140</v>
      </c>
      <c r="G17" s="20">
        <f t="shared" si="5"/>
        <v>-0.3111111111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8" t="s">
        <v>20</v>
      </c>
      <c r="C18" s="19">
        <f t="array" ref="C18">INDEX(Budget!B4:N18,MATCH(B18,Budget!B4:B18,0),MATCH(C4,Budget!B4:N4,0))</f>
        <v>305</v>
      </c>
      <c r="D18" s="19">
        <f>SUMIFS(Actual!F:F,Actual!D:D,B18,Actual!C:C,C4)</f>
        <v>250</v>
      </c>
      <c r="E18" s="19"/>
      <c r="F18" s="19">
        <f t="shared" si="4"/>
        <v>-55</v>
      </c>
      <c r="G18" s="20">
        <f t="shared" si="5"/>
        <v>-0.1803278689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1" t="s">
        <v>21</v>
      </c>
      <c r="C19" s="22">
        <f t="array" ref="C19">INDEX(Budget!B4:N18,MATCH(B19,Budget!B4:B18,0),MATCH(C4,Budget!B4:N4,0))</f>
        <v>75</v>
      </c>
      <c r="D19" s="22">
        <f>SUMIFS(Actual!F:F,Actual!D:D,B19,Actual!C:C,C4)</f>
        <v>18</v>
      </c>
      <c r="E19" s="19"/>
      <c r="F19" s="19">
        <f t="shared" si="4"/>
        <v>-57</v>
      </c>
      <c r="G19" s="20">
        <f t="shared" si="5"/>
        <v>-0.76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4" t="s">
        <v>22</v>
      </c>
      <c r="C20" s="25">
        <f t="shared" ref="C20:D20" si="6">SUM(C14:C19)</f>
        <v>1835</v>
      </c>
      <c r="D20" s="25">
        <f t="shared" si="6"/>
        <v>1423</v>
      </c>
      <c r="E20" s="25"/>
      <c r="F20" s="19">
        <f t="shared" si="4"/>
        <v>-412</v>
      </c>
      <c r="G20" s="20">
        <f t="shared" si="5"/>
        <v>-0.2245231608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9"/>
      <c r="D21" s="19"/>
      <c r="E21" s="19"/>
      <c r="F21" s="19"/>
      <c r="G21" s="2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9" t="s">
        <v>23</v>
      </c>
      <c r="C22" s="30">
        <f t="shared" ref="C22:D22" si="7">C11-C20</f>
        <v>645</v>
      </c>
      <c r="D22" s="30">
        <f t="shared" si="7"/>
        <v>2050</v>
      </c>
      <c r="E22" s="25"/>
      <c r="F22" s="31">
        <f>D22-C22</f>
        <v>1405</v>
      </c>
      <c r="G22" s="32">
        <f>D22/C22 -1</f>
        <v>2.178294574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E26" s="1"/>
    </row>
    <row r="27" ht="15.75" customHeight="1">
      <c r="E27" s="1"/>
    </row>
    <row r="28" ht="15.75" customHeight="1">
      <c r="E28" s="1"/>
    </row>
    <row r="29" ht="15.75" customHeight="1">
      <c r="E29" s="1"/>
    </row>
    <row r="30" ht="15.75" customHeight="1">
      <c r="E30" s="1"/>
    </row>
    <row r="31" ht="15.75" customHeight="1">
      <c r="E31" s="1"/>
    </row>
    <row r="32" ht="15.75" customHeight="1">
      <c r="E32" s="1"/>
    </row>
    <row r="33" ht="15.75" customHeight="1">
      <c r="E33" s="1"/>
    </row>
    <row r="34" ht="15.75" customHeight="1">
      <c r="E34" s="1"/>
    </row>
    <row r="35" ht="15.75" customHeight="1">
      <c r="E35" s="1"/>
    </row>
    <row r="36" ht="15.75" customHeight="1">
      <c r="E36" s="1"/>
    </row>
    <row r="37" ht="15.75" customHeight="1">
      <c r="E37" s="1"/>
    </row>
    <row r="38" ht="15.75" customHeight="1">
      <c r="E38" s="1"/>
    </row>
    <row r="39" ht="15.75" customHeight="1">
      <c r="E39" s="1"/>
    </row>
    <row r="40" ht="15.75" customHeight="1">
      <c r="E40" s="1"/>
    </row>
    <row r="41" ht="15.75" customHeight="1">
      <c r="E41" s="1"/>
    </row>
    <row r="42" ht="15.75" customHeight="1">
      <c r="E42" s="1"/>
    </row>
    <row r="43" ht="15.75" customHeight="1">
      <c r="E43" s="1"/>
    </row>
    <row r="44" ht="15.75" customHeight="1">
      <c r="E44" s="1"/>
    </row>
    <row r="45" ht="15.75" customHeight="1">
      <c r="E45" s="1"/>
    </row>
    <row r="46" ht="15.75" customHeight="1">
      <c r="E46" s="1"/>
    </row>
    <row r="47" ht="15.75" customHeight="1">
      <c r="E47" s="1"/>
    </row>
    <row r="48" ht="15.75" customHeight="1">
      <c r="E48" s="1"/>
    </row>
    <row r="49" ht="15.75" customHeight="1">
      <c r="E49" s="1"/>
    </row>
    <row r="50" ht="15.75" customHeight="1">
      <c r="E50" s="1"/>
    </row>
    <row r="51" ht="15.75" customHeight="1">
      <c r="E51" s="1"/>
    </row>
    <row r="52" ht="15.75" customHeight="1">
      <c r="E52" s="1"/>
    </row>
    <row r="53" ht="15.75" customHeight="1">
      <c r="E53" s="1"/>
    </row>
    <row r="54" ht="15.75" customHeight="1">
      <c r="E54" s="1"/>
    </row>
    <row r="55" ht="15.75" customHeight="1">
      <c r="E55" s="1"/>
    </row>
    <row r="56" ht="15.75" customHeight="1">
      <c r="E56" s="1"/>
    </row>
    <row r="57" ht="15.75" customHeight="1">
      <c r="E57" s="1"/>
    </row>
    <row r="58" ht="15.75" customHeight="1">
      <c r="E58" s="1"/>
    </row>
    <row r="59" ht="15.75" customHeight="1">
      <c r="E59" s="1"/>
    </row>
    <row r="60" ht="15.75" customHeight="1">
      <c r="E60" s="1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4">
    <mergeCell ref="K4:Q4"/>
    <mergeCell ref="I16:L16"/>
    <mergeCell ref="I6:M6"/>
    <mergeCell ref="N6:R6"/>
  </mergeCells>
  <conditionalFormatting sqref="F8:G22">
    <cfRule type="cellIs" dxfId="0" priority="1" operator="greaterThan">
      <formula>0</formula>
    </cfRule>
  </conditionalFormatting>
  <conditionalFormatting sqref="F8:G22">
    <cfRule type="cellIs" dxfId="1" priority="2" operator="lessThan">
      <formula>0</formula>
    </cfRule>
  </conditionalFormatting>
  <dataValidations>
    <dataValidation type="list" allowBlank="1" showErrorMessage="1" sqref="C4">
      <formula1>Budget!$C$4:$N$4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44"/>
    <col customWidth="1" min="2" max="2" width="17.44"/>
    <col customWidth="1" min="3" max="26" width="10.44"/>
  </cols>
  <sheetData>
    <row r="1" ht="15.75" customHeight="1"/>
    <row r="2" ht="15.75" customHeight="1">
      <c r="B2" s="3" t="s">
        <v>24</v>
      </c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</row>
    <row r="3" ht="15.75" customHeight="1"/>
    <row r="4" ht="15.75" customHeight="1">
      <c r="B4" s="12" t="s">
        <v>3</v>
      </c>
      <c r="C4" s="33" t="s">
        <v>25</v>
      </c>
      <c r="D4" s="33" t="s">
        <v>2</v>
      </c>
      <c r="E4" s="33" t="s">
        <v>26</v>
      </c>
      <c r="F4" s="33" t="s">
        <v>27</v>
      </c>
      <c r="G4" s="33" t="s">
        <v>28</v>
      </c>
      <c r="H4" s="33" t="s">
        <v>29</v>
      </c>
      <c r="I4" s="33" t="s">
        <v>30</v>
      </c>
      <c r="J4" s="33" t="s">
        <v>31</v>
      </c>
      <c r="K4" s="33" t="s">
        <v>32</v>
      </c>
      <c r="L4" s="33" t="s">
        <v>33</v>
      </c>
      <c r="M4" s="33" t="s">
        <v>34</v>
      </c>
      <c r="N4" s="33" t="s">
        <v>35</v>
      </c>
      <c r="O4" s="34"/>
    </row>
    <row r="5" ht="15.75" customHeight="1">
      <c r="B5" s="1" t="s">
        <v>10</v>
      </c>
    </row>
    <row r="6" ht="15.75" customHeight="1">
      <c r="B6" s="18" t="s">
        <v>11</v>
      </c>
      <c r="C6" s="35">
        <v>1800.0</v>
      </c>
      <c r="D6" s="35">
        <v>1800.0</v>
      </c>
      <c r="E6" s="35">
        <v>1800.0</v>
      </c>
      <c r="F6" s="35">
        <v>1900.0</v>
      </c>
      <c r="G6" s="35">
        <v>1900.0</v>
      </c>
      <c r="H6" s="35">
        <v>1900.0</v>
      </c>
      <c r="I6" s="35">
        <v>2000.0</v>
      </c>
      <c r="J6" s="35">
        <v>2000.0</v>
      </c>
      <c r="K6" s="35">
        <v>2000.0</v>
      </c>
      <c r="L6" s="35">
        <v>2000.0</v>
      </c>
      <c r="M6" s="35">
        <v>2000.0</v>
      </c>
      <c r="N6" s="35">
        <v>2300.0</v>
      </c>
    </row>
    <row r="7" ht="15.75" customHeight="1">
      <c r="B7" s="18" t="s">
        <v>12</v>
      </c>
      <c r="C7" s="36">
        <v>500.0</v>
      </c>
      <c r="D7" s="36">
        <f>C7*1.1</f>
        <v>550</v>
      </c>
      <c r="E7" s="36">
        <v>500.0</v>
      </c>
      <c r="F7" s="36">
        <v>500.0</v>
      </c>
      <c r="G7" s="36">
        <v>500.0</v>
      </c>
      <c r="H7" s="36">
        <v>500.0</v>
      </c>
      <c r="I7" s="36">
        <v>500.0</v>
      </c>
      <c r="J7" s="36">
        <v>500.0</v>
      </c>
      <c r="K7" s="36">
        <v>500.0</v>
      </c>
      <c r="L7" s="36">
        <v>500.0</v>
      </c>
      <c r="M7" s="36">
        <v>500.0</v>
      </c>
      <c r="N7" s="36">
        <v>500.0</v>
      </c>
    </row>
    <row r="8" ht="15.75" customHeight="1">
      <c r="B8" s="18" t="s">
        <v>13</v>
      </c>
      <c r="C8" s="36">
        <v>100.0</v>
      </c>
      <c r="D8" s="36">
        <f t="shared" ref="D8:N8" si="1">C8*1.3</f>
        <v>130</v>
      </c>
      <c r="E8" s="36">
        <f t="shared" si="1"/>
        <v>169</v>
      </c>
      <c r="F8" s="36">
        <f t="shared" si="1"/>
        <v>219.7</v>
      </c>
      <c r="G8" s="36">
        <f t="shared" si="1"/>
        <v>285.61</v>
      </c>
      <c r="H8" s="36">
        <f t="shared" si="1"/>
        <v>371.293</v>
      </c>
      <c r="I8" s="36">
        <f t="shared" si="1"/>
        <v>482.6809</v>
      </c>
      <c r="J8" s="36">
        <f t="shared" si="1"/>
        <v>627.48517</v>
      </c>
      <c r="K8" s="36">
        <f t="shared" si="1"/>
        <v>815.730721</v>
      </c>
      <c r="L8" s="36">
        <f t="shared" si="1"/>
        <v>1060.449937</v>
      </c>
      <c r="M8" s="36">
        <f t="shared" si="1"/>
        <v>1378.584918</v>
      </c>
      <c r="N8" s="36">
        <f t="shared" si="1"/>
        <v>1792.160394</v>
      </c>
    </row>
    <row r="9" ht="15.75" customHeight="1">
      <c r="B9" s="24" t="s">
        <v>14</v>
      </c>
      <c r="C9" s="37">
        <f t="shared" ref="C9:N9" si="2">SUM(C6:C8)</f>
        <v>2400</v>
      </c>
      <c r="D9" s="37">
        <f t="shared" si="2"/>
        <v>2480</v>
      </c>
      <c r="E9" s="37">
        <f t="shared" si="2"/>
        <v>2469</v>
      </c>
      <c r="F9" s="37">
        <f t="shared" si="2"/>
        <v>2619.7</v>
      </c>
      <c r="G9" s="37">
        <f t="shared" si="2"/>
        <v>2685.61</v>
      </c>
      <c r="H9" s="37">
        <f t="shared" si="2"/>
        <v>2771.293</v>
      </c>
      <c r="I9" s="37">
        <f t="shared" si="2"/>
        <v>2982.6809</v>
      </c>
      <c r="J9" s="37">
        <f t="shared" si="2"/>
        <v>3127.48517</v>
      </c>
      <c r="K9" s="37">
        <f t="shared" si="2"/>
        <v>3315.730721</v>
      </c>
      <c r="L9" s="37">
        <f t="shared" si="2"/>
        <v>3560.449937</v>
      </c>
      <c r="M9" s="37">
        <f t="shared" si="2"/>
        <v>3878.584918</v>
      </c>
      <c r="N9" s="37">
        <f t="shared" si="2"/>
        <v>4592.160394</v>
      </c>
      <c r="O9" s="23"/>
      <c r="P9" s="23"/>
    </row>
    <row r="10" ht="15.75" customHeight="1">
      <c r="B10" s="2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ht="15.75" customHeight="1">
      <c r="B11" s="1" t="s">
        <v>15</v>
      </c>
    </row>
    <row r="12" ht="15.75" customHeight="1">
      <c r="B12" s="18" t="s">
        <v>16</v>
      </c>
      <c r="C12" s="35">
        <v>800.0</v>
      </c>
      <c r="D12" s="35">
        <v>800.0</v>
      </c>
      <c r="E12" s="35">
        <v>800.0</v>
      </c>
      <c r="F12" s="35">
        <v>800.0</v>
      </c>
      <c r="G12" s="35">
        <v>800.0</v>
      </c>
      <c r="H12" s="35">
        <v>800.0</v>
      </c>
      <c r="I12" s="35">
        <v>800.0</v>
      </c>
      <c r="J12" s="35">
        <v>800.0</v>
      </c>
      <c r="K12" s="35">
        <v>800.0</v>
      </c>
      <c r="L12" s="35">
        <v>800.0</v>
      </c>
      <c r="M12" s="35">
        <v>800.0</v>
      </c>
      <c r="N12" s="35">
        <v>800.0</v>
      </c>
    </row>
    <row r="13" ht="15.75" customHeight="1">
      <c r="B13" s="18" t="s">
        <v>17</v>
      </c>
      <c r="C13" s="36">
        <f t="shared" ref="C13:N13" si="3">C12*0.2</f>
        <v>160</v>
      </c>
      <c r="D13" s="36">
        <f t="shared" si="3"/>
        <v>160</v>
      </c>
      <c r="E13" s="36">
        <f t="shared" si="3"/>
        <v>160</v>
      </c>
      <c r="F13" s="36">
        <f t="shared" si="3"/>
        <v>160</v>
      </c>
      <c r="G13" s="36">
        <f t="shared" si="3"/>
        <v>160</v>
      </c>
      <c r="H13" s="36">
        <f t="shared" si="3"/>
        <v>160</v>
      </c>
      <c r="I13" s="36">
        <f t="shared" si="3"/>
        <v>160</v>
      </c>
      <c r="J13" s="36">
        <f t="shared" si="3"/>
        <v>160</v>
      </c>
      <c r="K13" s="36">
        <f t="shared" si="3"/>
        <v>160</v>
      </c>
      <c r="L13" s="36">
        <f t="shared" si="3"/>
        <v>160</v>
      </c>
      <c r="M13" s="36">
        <f t="shared" si="3"/>
        <v>160</v>
      </c>
      <c r="N13" s="36">
        <f t="shared" si="3"/>
        <v>160</v>
      </c>
    </row>
    <row r="14" ht="15.75" customHeight="1">
      <c r="B14" s="18" t="s">
        <v>18</v>
      </c>
      <c r="C14" s="35">
        <v>45.0</v>
      </c>
      <c r="D14" s="35">
        <v>45.0</v>
      </c>
      <c r="E14" s="35">
        <v>45.0</v>
      </c>
      <c r="F14" s="35">
        <v>45.0</v>
      </c>
      <c r="G14" s="35">
        <v>45.0</v>
      </c>
      <c r="H14" s="35">
        <v>45.0</v>
      </c>
      <c r="I14" s="35">
        <v>45.0</v>
      </c>
      <c r="J14" s="35">
        <v>45.0</v>
      </c>
      <c r="K14" s="35">
        <v>45.0</v>
      </c>
      <c r="L14" s="35">
        <v>45.0</v>
      </c>
      <c r="M14" s="35">
        <v>45.0</v>
      </c>
      <c r="N14" s="35">
        <v>45.0</v>
      </c>
    </row>
    <row r="15" ht="15.75" customHeight="1">
      <c r="B15" s="18" t="s">
        <v>19</v>
      </c>
      <c r="C15" s="35">
        <v>450.0</v>
      </c>
      <c r="D15" s="35">
        <v>450.0</v>
      </c>
      <c r="E15" s="35">
        <v>450.0</v>
      </c>
      <c r="F15" s="35">
        <v>450.0</v>
      </c>
      <c r="G15" s="35">
        <v>450.0</v>
      </c>
      <c r="H15" s="35">
        <v>450.0</v>
      </c>
      <c r="I15" s="35">
        <v>450.0</v>
      </c>
      <c r="J15" s="35">
        <v>450.0</v>
      </c>
      <c r="K15" s="35">
        <v>450.0</v>
      </c>
      <c r="L15" s="35">
        <v>500.0</v>
      </c>
      <c r="M15" s="35">
        <v>500.0</v>
      </c>
      <c r="N15" s="35">
        <v>500.0</v>
      </c>
    </row>
    <row r="16" ht="15.75" customHeight="1">
      <c r="B16" s="18" t="s">
        <v>20</v>
      </c>
      <c r="C16" s="35">
        <v>305.0</v>
      </c>
      <c r="D16" s="35">
        <v>305.0</v>
      </c>
      <c r="E16" s="35">
        <v>305.0</v>
      </c>
      <c r="F16" s="35">
        <v>305.0</v>
      </c>
      <c r="G16" s="35">
        <v>305.0</v>
      </c>
      <c r="H16" s="35">
        <v>305.0</v>
      </c>
      <c r="I16" s="35">
        <v>305.0</v>
      </c>
      <c r="J16" s="35">
        <v>305.0</v>
      </c>
      <c r="K16" s="35">
        <v>305.0</v>
      </c>
      <c r="L16" s="35">
        <v>305.0</v>
      </c>
      <c r="M16" s="35">
        <v>305.0</v>
      </c>
      <c r="N16" s="35">
        <v>305.0</v>
      </c>
    </row>
    <row r="17" ht="15.75" customHeight="1">
      <c r="B17" s="18" t="s">
        <v>21</v>
      </c>
      <c r="C17" s="35">
        <v>75.0</v>
      </c>
      <c r="D17" s="35">
        <v>75.0</v>
      </c>
      <c r="E17" s="35">
        <v>75.0</v>
      </c>
      <c r="F17" s="35">
        <v>75.0</v>
      </c>
      <c r="G17" s="35">
        <v>75.0</v>
      </c>
      <c r="H17" s="35">
        <v>75.0</v>
      </c>
      <c r="I17" s="35">
        <v>75.0</v>
      </c>
      <c r="J17" s="35">
        <v>75.0</v>
      </c>
      <c r="K17" s="35">
        <v>80.0</v>
      </c>
      <c r="L17" s="35">
        <v>80.0</v>
      </c>
      <c r="M17" s="35">
        <v>80.0</v>
      </c>
      <c r="N17" s="35">
        <v>80.0</v>
      </c>
    </row>
    <row r="18" ht="15.75" customHeight="1">
      <c r="B18" s="24" t="s">
        <v>22</v>
      </c>
      <c r="C18" s="37">
        <f t="shared" ref="C18:N18" si="4">SUM(C12:C17)</f>
        <v>1835</v>
      </c>
      <c r="D18" s="37">
        <f t="shared" si="4"/>
        <v>1835</v>
      </c>
      <c r="E18" s="37">
        <f t="shared" si="4"/>
        <v>1835</v>
      </c>
      <c r="F18" s="37">
        <f t="shared" si="4"/>
        <v>1835</v>
      </c>
      <c r="G18" s="37">
        <f t="shared" si="4"/>
        <v>1835</v>
      </c>
      <c r="H18" s="37">
        <f t="shared" si="4"/>
        <v>1835</v>
      </c>
      <c r="I18" s="37">
        <f t="shared" si="4"/>
        <v>1835</v>
      </c>
      <c r="J18" s="37">
        <f t="shared" si="4"/>
        <v>1835</v>
      </c>
      <c r="K18" s="37">
        <f t="shared" si="4"/>
        <v>1840</v>
      </c>
      <c r="L18" s="37">
        <f t="shared" si="4"/>
        <v>1890</v>
      </c>
      <c r="M18" s="37">
        <f t="shared" si="4"/>
        <v>1890</v>
      </c>
      <c r="N18" s="37">
        <f t="shared" si="4"/>
        <v>1890</v>
      </c>
    </row>
    <row r="19" ht="15.75" customHeight="1"/>
    <row r="20" ht="15.75" customHeight="1">
      <c r="B20" s="38" t="s">
        <v>23</v>
      </c>
      <c r="C20" s="39">
        <f t="shared" ref="C20:N20" si="5">C9-C18</f>
        <v>565</v>
      </c>
      <c r="D20" s="39">
        <f t="shared" si="5"/>
        <v>645</v>
      </c>
      <c r="E20" s="39">
        <f t="shared" si="5"/>
        <v>634</v>
      </c>
      <c r="F20" s="39">
        <f t="shared" si="5"/>
        <v>784.7</v>
      </c>
      <c r="G20" s="39">
        <f t="shared" si="5"/>
        <v>850.61</v>
      </c>
      <c r="H20" s="39">
        <f t="shared" si="5"/>
        <v>936.293</v>
      </c>
      <c r="I20" s="39">
        <f t="shared" si="5"/>
        <v>1147.6809</v>
      </c>
      <c r="J20" s="39">
        <f t="shared" si="5"/>
        <v>1292.48517</v>
      </c>
      <c r="K20" s="39">
        <f t="shared" si="5"/>
        <v>1475.730721</v>
      </c>
      <c r="L20" s="39">
        <f t="shared" si="5"/>
        <v>1670.449937</v>
      </c>
      <c r="M20" s="39">
        <f t="shared" si="5"/>
        <v>1988.584918</v>
      </c>
      <c r="N20" s="39">
        <f t="shared" si="5"/>
        <v>2702.160394</v>
      </c>
    </row>
    <row r="21" ht="15.75" customHeight="1">
      <c r="B21" s="40" t="s">
        <v>36</v>
      </c>
      <c r="C21" s="41">
        <f>C20</f>
        <v>565</v>
      </c>
      <c r="D21" s="41">
        <f t="shared" ref="D21:N21" si="6">D20+C21</f>
        <v>1210</v>
      </c>
      <c r="E21" s="41">
        <f t="shared" si="6"/>
        <v>1844</v>
      </c>
      <c r="F21" s="41">
        <f t="shared" si="6"/>
        <v>2628.7</v>
      </c>
      <c r="G21" s="41">
        <f t="shared" si="6"/>
        <v>3479.31</v>
      </c>
      <c r="H21" s="41">
        <f t="shared" si="6"/>
        <v>4415.603</v>
      </c>
      <c r="I21" s="41">
        <f t="shared" si="6"/>
        <v>5563.2839</v>
      </c>
      <c r="J21" s="41">
        <f t="shared" si="6"/>
        <v>6855.76907</v>
      </c>
      <c r="K21" s="41">
        <f t="shared" si="6"/>
        <v>8331.499791</v>
      </c>
      <c r="L21" s="41">
        <f t="shared" si="6"/>
        <v>10001.94973</v>
      </c>
      <c r="M21" s="41">
        <f t="shared" si="6"/>
        <v>11990.53465</v>
      </c>
      <c r="N21" s="41">
        <f t="shared" si="6"/>
        <v>14692.69504</v>
      </c>
    </row>
    <row r="22" ht="15.75" customHeight="1"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3.44"/>
    <col customWidth="1" min="2" max="4" width="10.44"/>
    <col customWidth="1" min="5" max="5" width="34.33"/>
    <col customWidth="1" min="6" max="26" width="10.44"/>
  </cols>
  <sheetData>
    <row r="1" ht="15.75" customHeight="1"/>
    <row r="2" ht="15.75" customHeight="1">
      <c r="B2" s="3" t="s">
        <v>37</v>
      </c>
      <c r="C2" s="3"/>
      <c r="D2" s="3"/>
      <c r="E2" s="3"/>
      <c r="F2" s="3"/>
      <c r="G2" s="3"/>
      <c r="H2" s="3"/>
    </row>
    <row r="3" ht="15.75" customHeight="1"/>
    <row r="4" ht="15.75" customHeight="1">
      <c r="B4" s="42" t="s">
        <v>38</v>
      </c>
      <c r="C4" s="42" t="s">
        <v>39</v>
      </c>
      <c r="D4" s="42" t="s">
        <v>40</v>
      </c>
      <c r="E4" s="42" t="s">
        <v>41</v>
      </c>
      <c r="F4" s="42" t="s">
        <v>42</v>
      </c>
      <c r="H4" s="42" t="s">
        <v>43</v>
      </c>
    </row>
    <row r="5" ht="15.75" customHeight="1">
      <c r="B5" s="43">
        <v>44562.0</v>
      </c>
      <c r="C5" s="1" t="str">
        <f t="shared" ref="C5:C30" si="1">TEXT(B5,"MMMM")</f>
        <v>January</v>
      </c>
      <c r="D5" s="1" t="s">
        <v>16</v>
      </c>
      <c r="E5" s="44" t="s">
        <v>44</v>
      </c>
      <c r="F5" s="35">
        <v>800.0</v>
      </c>
      <c r="H5" s="18" t="s">
        <v>11</v>
      </c>
    </row>
    <row r="6" ht="15.75" customHeight="1">
      <c r="B6" s="43">
        <v>44562.0</v>
      </c>
      <c r="C6" s="1" t="str">
        <f t="shared" si="1"/>
        <v>January</v>
      </c>
      <c r="D6" s="1" t="s">
        <v>17</v>
      </c>
      <c r="E6" s="44" t="s">
        <v>45</v>
      </c>
      <c r="F6" s="35">
        <v>120.0</v>
      </c>
      <c r="H6" s="18" t="s">
        <v>12</v>
      </c>
    </row>
    <row r="7" ht="15.75" customHeight="1">
      <c r="B7" s="43">
        <v>44562.0</v>
      </c>
      <c r="C7" s="1" t="str">
        <f t="shared" si="1"/>
        <v>January</v>
      </c>
      <c r="D7" s="1" t="s">
        <v>18</v>
      </c>
      <c r="E7" s="44" t="s">
        <v>46</v>
      </c>
      <c r="F7" s="35">
        <v>45.0</v>
      </c>
      <c r="H7" s="18" t="s">
        <v>13</v>
      </c>
    </row>
    <row r="8" ht="15.75" customHeight="1">
      <c r="B8" s="43">
        <v>44569.0</v>
      </c>
      <c r="C8" s="1" t="str">
        <f t="shared" si="1"/>
        <v>January</v>
      </c>
      <c r="D8" s="1" t="s">
        <v>19</v>
      </c>
      <c r="E8" s="44" t="s">
        <v>47</v>
      </c>
      <c r="F8" s="35">
        <v>389.0</v>
      </c>
      <c r="H8" s="18" t="s">
        <v>16</v>
      </c>
    </row>
    <row r="9" ht="15.75" customHeight="1">
      <c r="B9" s="43">
        <v>44572.0</v>
      </c>
      <c r="C9" s="1" t="str">
        <f t="shared" si="1"/>
        <v>January</v>
      </c>
      <c r="D9" s="1" t="s">
        <v>20</v>
      </c>
      <c r="E9" s="44" t="s">
        <v>48</v>
      </c>
      <c r="F9" s="35">
        <v>350.0</v>
      </c>
      <c r="H9" s="18" t="s">
        <v>17</v>
      </c>
    </row>
    <row r="10" ht="15.75" customHeight="1">
      <c r="B10" s="43">
        <v>44573.0</v>
      </c>
      <c r="C10" s="1" t="str">
        <f t="shared" si="1"/>
        <v>January</v>
      </c>
      <c r="D10" s="44" t="s">
        <v>12</v>
      </c>
      <c r="E10" s="44" t="s">
        <v>49</v>
      </c>
      <c r="F10" s="35">
        <v>400.0</v>
      </c>
      <c r="H10" s="18" t="s">
        <v>18</v>
      </c>
    </row>
    <row r="11" ht="15.75" customHeight="1">
      <c r="B11" s="43">
        <v>44573.0</v>
      </c>
      <c r="C11" s="1" t="str">
        <f t="shared" si="1"/>
        <v>January</v>
      </c>
      <c r="D11" s="1" t="s">
        <v>20</v>
      </c>
      <c r="E11" s="1" t="s">
        <v>50</v>
      </c>
      <c r="F11" s="36">
        <v>149.0</v>
      </c>
      <c r="H11" s="18" t="s">
        <v>19</v>
      </c>
    </row>
    <row r="12" ht="15.75" customHeight="1">
      <c r="B12" s="43">
        <v>44575.0</v>
      </c>
      <c r="C12" s="1" t="str">
        <f t="shared" si="1"/>
        <v>January</v>
      </c>
      <c r="D12" s="1" t="s">
        <v>21</v>
      </c>
      <c r="E12" s="44" t="s">
        <v>51</v>
      </c>
      <c r="F12" s="35">
        <v>200.0</v>
      </c>
      <c r="H12" s="18" t="s">
        <v>20</v>
      </c>
    </row>
    <row r="13" ht="15.75" customHeight="1">
      <c r="B13" s="43">
        <v>44592.0</v>
      </c>
      <c r="C13" s="1" t="str">
        <f t="shared" si="1"/>
        <v>January</v>
      </c>
      <c r="D13" s="1" t="s">
        <v>12</v>
      </c>
      <c r="E13" s="44" t="s">
        <v>52</v>
      </c>
      <c r="F13" s="35">
        <v>500.0</v>
      </c>
      <c r="H13" s="18" t="s">
        <v>21</v>
      </c>
    </row>
    <row r="14" ht="15.75" customHeight="1">
      <c r="B14" s="43">
        <v>44592.0</v>
      </c>
      <c r="C14" s="1" t="str">
        <f t="shared" si="1"/>
        <v>January</v>
      </c>
      <c r="D14" s="1" t="s">
        <v>11</v>
      </c>
      <c r="E14" s="1" t="s">
        <v>53</v>
      </c>
      <c r="F14" s="35">
        <v>2000.0</v>
      </c>
    </row>
    <row r="15" ht="15.75" customHeight="1">
      <c r="B15" s="43">
        <v>44592.0</v>
      </c>
      <c r="C15" s="1" t="str">
        <f t="shared" si="1"/>
        <v>January</v>
      </c>
      <c r="D15" s="1" t="s">
        <v>13</v>
      </c>
      <c r="E15" s="1" t="s">
        <v>54</v>
      </c>
      <c r="F15" s="36">
        <v>184.0</v>
      </c>
    </row>
    <row r="16" ht="15.75" customHeight="1">
      <c r="B16" s="43">
        <v>44593.0</v>
      </c>
      <c r="C16" s="1" t="str">
        <f t="shared" si="1"/>
        <v>February</v>
      </c>
      <c r="D16" s="44" t="s">
        <v>13</v>
      </c>
      <c r="E16" s="44" t="s">
        <v>55</v>
      </c>
      <c r="F16" s="35">
        <v>900.0</v>
      </c>
    </row>
    <row r="17" ht="15.75" customHeight="1">
      <c r="B17" s="43">
        <v>44593.0</v>
      </c>
      <c r="C17" s="1" t="str">
        <f t="shared" si="1"/>
        <v>February</v>
      </c>
      <c r="D17" s="44" t="s">
        <v>16</v>
      </c>
      <c r="E17" s="44" t="s">
        <v>56</v>
      </c>
      <c r="F17" s="35">
        <v>800.0</v>
      </c>
    </row>
    <row r="18" ht="15.75" customHeight="1">
      <c r="B18" s="43">
        <v>44593.0</v>
      </c>
      <c r="C18" s="1" t="str">
        <f t="shared" si="1"/>
        <v>February</v>
      </c>
      <c r="D18" s="1" t="s">
        <v>18</v>
      </c>
      <c r="E18" s="44" t="s">
        <v>46</v>
      </c>
      <c r="F18" s="35">
        <v>45.0</v>
      </c>
    </row>
    <row r="19" ht="15.75" customHeight="1">
      <c r="B19" s="43">
        <v>44600.0</v>
      </c>
      <c r="C19" s="1" t="str">
        <f t="shared" si="1"/>
        <v>February</v>
      </c>
      <c r="D19" s="1" t="s">
        <v>19</v>
      </c>
      <c r="E19" s="44" t="s">
        <v>47</v>
      </c>
      <c r="F19" s="35">
        <v>310.0</v>
      </c>
    </row>
    <row r="20" ht="15.75" customHeight="1">
      <c r="B20" s="43">
        <v>44603.0</v>
      </c>
      <c r="C20" s="1" t="str">
        <f t="shared" si="1"/>
        <v>February</v>
      </c>
      <c r="D20" s="44" t="s">
        <v>13</v>
      </c>
      <c r="E20" s="44" t="s">
        <v>57</v>
      </c>
      <c r="F20" s="35">
        <v>40.0</v>
      </c>
    </row>
    <row r="21" ht="15.75" customHeight="1">
      <c r="B21" s="43">
        <v>44604.0</v>
      </c>
      <c r="C21" s="1" t="str">
        <f t="shared" si="1"/>
        <v>February</v>
      </c>
      <c r="D21" s="1" t="s">
        <v>20</v>
      </c>
      <c r="E21" s="1" t="s">
        <v>58</v>
      </c>
      <c r="F21" s="35">
        <v>150.0</v>
      </c>
    </row>
    <row r="22" ht="15.75" customHeight="1">
      <c r="B22" s="43">
        <v>44604.0</v>
      </c>
      <c r="C22" s="1" t="str">
        <f t="shared" si="1"/>
        <v>February</v>
      </c>
      <c r="D22" s="1" t="s">
        <v>20</v>
      </c>
      <c r="E22" s="44" t="s">
        <v>59</v>
      </c>
      <c r="F22" s="35">
        <v>100.0</v>
      </c>
    </row>
    <row r="23" ht="15.75" customHeight="1">
      <c r="B23" s="43">
        <v>44606.0</v>
      </c>
      <c r="C23" s="1" t="str">
        <f t="shared" si="1"/>
        <v>February</v>
      </c>
      <c r="D23" s="1" t="s">
        <v>21</v>
      </c>
      <c r="E23" s="44" t="s">
        <v>60</v>
      </c>
      <c r="F23" s="36">
        <v>18.0</v>
      </c>
    </row>
    <row r="24" ht="15.75" customHeight="1">
      <c r="B24" s="43">
        <v>44620.0</v>
      </c>
      <c r="C24" s="1" t="str">
        <f t="shared" si="1"/>
        <v>February</v>
      </c>
      <c r="D24" s="1" t="s">
        <v>12</v>
      </c>
      <c r="E24" s="44" t="s">
        <v>61</v>
      </c>
      <c r="F24" s="36">
        <v>305.0</v>
      </c>
    </row>
    <row r="25" ht="15.75" customHeight="1">
      <c r="B25" s="43">
        <v>44620.0</v>
      </c>
      <c r="C25" s="1" t="str">
        <f t="shared" si="1"/>
        <v>February</v>
      </c>
      <c r="D25" s="1" t="s">
        <v>11</v>
      </c>
      <c r="E25" s="1" t="s">
        <v>53</v>
      </c>
      <c r="F25" s="35">
        <v>2000.0</v>
      </c>
    </row>
    <row r="26" ht="15.75" customHeight="1">
      <c r="B26" s="43">
        <v>44620.0</v>
      </c>
      <c r="C26" s="1" t="str">
        <f t="shared" si="1"/>
        <v>February</v>
      </c>
      <c r="D26" s="1" t="s">
        <v>13</v>
      </c>
      <c r="E26" s="1" t="s">
        <v>54</v>
      </c>
      <c r="F26" s="36">
        <v>228.0</v>
      </c>
    </row>
    <row r="27" ht="15.75" customHeight="1">
      <c r="B27" s="43">
        <v>44621.0</v>
      </c>
      <c r="C27" s="1" t="str">
        <f t="shared" si="1"/>
        <v>March</v>
      </c>
      <c r="D27" s="1" t="s">
        <v>16</v>
      </c>
      <c r="E27" s="44" t="s">
        <v>62</v>
      </c>
      <c r="F27" s="35">
        <v>800.0</v>
      </c>
    </row>
    <row r="28" ht="15.75" customHeight="1">
      <c r="B28" s="43">
        <v>44621.0</v>
      </c>
      <c r="C28" s="1" t="str">
        <f t="shared" si="1"/>
        <v>March</v>
      </c>
      <c r="D28" s="1" t="s">
        <v>17</v>
      </c>
      <c r="E28" s="1" t="s">
        <v>63</v>
      </c>
      <c r="F28" s="36">
        <v>110.0</v>
      </c>
    </row>
    <row r="29" ht="15.75" customHeight="1">
      <c r="B29" s="43">
        <v>44621.0</v>
      </c>
      <c r="C29" s="1" t="str">
        <f t="shared" si="1"/>
        <v>March</v>
      </c>
      <c r="D29" s="1" t="s">
        <v>18</v>
      </c>
      <c r="E29" s="44" t="s">
        <v>46</v>
      </c>
      <c r="F29" s="35">
        <v>45.0</v>
      </c>
    </row>
    <row r="30" ht="15.75" customHeight="1">
      <c r="B30" s="43">
        <v>44628.0</v>
      </c>
      <c r="C30" s="1" t="str">
        <f t="shared" si="1"/>
        <v>March</v>
      </c>
      <c r="D30" s="1" t="s">
        <v>19</v>
      </c>
      <c r="E30" s="44" t="s">
        <v>47</v>
      </c>
      <c r="F30" s="36">
        <v>208.0</v>
      </c>
    </row>
    <row r="31" ht="15.75" customHeight="1">
      <c r="B31" s="43"/>
      <c r="C31" s="1"/>
      <c r="D31" s="1"/>
      <c r="E31" s="1"/>
      <c r="F31" s="36"/>
    </row>
    <row r="32" ht="15.75" customHeight="1">
      <c r="B32" s="43"/>
      <c r="C32" s="1"/>
      <c r="D32" s="1"/>
      <c r="E32" s="1"/>
      <c r="F32" s="36"/>
    </row>
    <row r="33" ht="15.75" customHeight="1">
      <c r="B33" s="43"/>
      <c r="C33" s="1"/>
      <c r="D33" s="1"/>
      <c r="E33" s="1"/>
      <c r="F33" s="36"/>
    </row>
    <row r="34" ht="15.75" customHeight="1">
      <c r="B34" s="43"/>
      <c r="C34" s="1"/>
      <c r="D34" s="1"/>
      <c r="E34" s="1"/>
      <c r="F34" s="36"/>
    </row>
    <row r="35" ht="15.75" customHeight="1">
      <c r="B35" s="43"/>
      <c r="C35" s="1"/>
      <c r="D35" s="1"/>
      <c r="E35" s="1"/>
      <c r="F35" s="36"/>
    </row>
    <row r="36" ht="15.75" customHeight="1">
      <c r="B36" s="43"/>
      <c r="C36" s="1"/>
      <c r="D36" s="1"/>
      <c r="E36" s="1"/>
      <c r="F36" s="36"/>
    </row>
    <row r="37" ht="15.75" customHeight="1">
      <c r="B37" s="43"/>
      <c r="C37" s="1"/>
      <c r="D37" s="1"/>
      <c r="E37" s="1"/>
      <c r="F37" s="36"/>
    </row>
    <row r="38" ht="15.75" customHeight="1">
      <c r="B38" s="43"/>
      <c r="C38" s="1"/>
      <c r="D38" s="1"/>
      <c r="E38" s="1"/>
      <c r="F38" s="36"/>
    </row>
    <row r="39" ht="15.75" customHeight="1">
      <c r="B39" s="43"/>
      <c r="C39" s="1"/>
      <c r="D39" s="1"/>
      <c r="E39" s="1"/>
      <c r="F39" s="36"/>
    </row>
    <row r="40" ht="15.75" customHeight="1">
      <c r="B40" s="43"/>
      <c r="C40" s="1"/>
      <c r="D40" s="1"/>
      <c r="E40" s="1"/>
      <c r="F40" s="36"/>
    </row>
    <row r="41" ht="15.75" customHeight="1">
      <c r="B41" s="43"/>
      <c r="C41" s="1"/>
      <c r="D41" s="1"/>
      <c r="E41" s="1"/>
      <c r="F41" s="36"/>
    </row>
    <row r="42" ht="15.75" customHeight="1">
      <c r="B42" s="43"/>
      <c r="C42" s="1"/>
      <c r="D42" s="1"/>
      <c r="E42" s="1"/>
      <c r="F42" s="36"/>
    </row>
    <row r="43" ht="15.75" customHeight="1">
      <c r="B43" s="43"/>
      <c r="C43" s="1"/>
      <c r="D43" s="1"/>
      <c r="E43" s="1"/>
      <c r="F43" s="36"/>
    </row>
    <row r="44" ht="15.75" customHeight="1">
      <c r="B44" s="43"/>
      <c r="C44" s="1"/>
      <c r="D44" s="1"/>
      <c r="E44" s="1"/>
      <c r="F44" s="36"/>
    </row>
    <row r="45" ht="15.75" customHeight="1">
      <c r="B45" s="43"/>
      <c r="C45" s="1"/>
      <c r="D45" s="1"/>
      <c r="E45" s="1"/>
      <c r="F45" s="36"/>
    </row>
    <row r="46" ht="15.75" customHeight="1">
      <c r="B46" s="43"/>
      <c r="C46" s="1"/>
      <c r="D46" s="1"/>
      <c r="E46" s="1"/>
      <c r="F46" s="36"/>
    </row>
    <row r="47" ht="15.75" customHeight="1">
      <c r="B47" s="43"/>
      <c r="C47" s="1"/>
      <c r="D47" s="1"/>
      <c r="E47" s="1"/>
      <c r="F47" s="36"/>
    </row>
    <row r="48" ht="15.75" customHeight="1">
      <c r="B48" s="43"/>
      <c r="C48" s="1"/>
      <c r="D48" s="1"/>
      <c r="E48" s="1"/>
      <c r="F48" s="36"/>
    </row>
    <row r="49" ht="15.75" customHeight="1">
      <c r="B49" s="43"/>
      <c r="C49" s="1"/>
      <c r="D49" s="1"/>
      <c r="E49" s="1"/>
      <c r="F49" s="36"/>
    </row>
    <row r="50" ht="15.75" customHeight="1">
      <c r="B50" s="43"/>
      <c r="C50" s="1"/>
      <c r="D50" s="1"/>
      <c r="E50" s="1"/>
      <c r="F50" s="36"/>
    </row>
    <row r="51" ht="15.75" customHeight="1">
      <c r="B51" s="43"/>
      <c r="C51" s="1"/>
      <c r="D51" s="1"/>
      <c r="E51" s="1"/>
      <c r="F51" s="36"/>
    </row>
    <row r="52" ht="15.75" customHeight="1">
      <c r="B52" s="43"/>
      <c r="C52" s="1"/>
      <c r="D52" s="1"/>
      <c r="E52" s="1"/>
      <c r="F52" s="36"/>
    </row>
    <row r="53" ht="15.75" customHeight="1">
      <c r="B53" s="43"/>
      <c r="C53" s="1"/>
      <c r="D53" s="1"/>
      <c r="E53" s="1"/>
      <c r="F53" s="36"/>
    </row>
    <row r="54" ht="15.75" customHeight="1">
      <c r="B54" s="43"/>
      <c r="C54" s="1"/>
      <c r="D54" s="1"/>
      <c r="E54" s="1"/>
      <c r="F54" s="36"/>
    </row>
    <row r="55" ht="15.75" customHeight="1">
      <c r="B55" s="43"/>
      <c r="C55" s="1"/>
      <c r="D55" s="1"/>
      <c r="E55" s="1"/>
      <c r="F55" s="36"/>
    </row>
    <row r="56" ht="15.75" customHeight="1">
      <c r="B56" s="43"/>
      <c r="C56" s="1"/>
      <c r="D56" s="1"/>
      <c r="E56" s="1"/>
      <c r="F56" s="36"/>
    </row>
    <row r="57" ht="15.75" customHeight="1">
      <c r="B57" s="43"/>
      <c r="C57" s="1"/>
      <c r="D57" s="1"/>
      <c r="E57" s="1"/>
      <c r="F57" s="36"/>
    </row>
    <row r="58" ht="15.75" customHeight="1">
      <c r="B58" s="43"/>
      <c r="C58" s="1"/>
      <c r="D58" s="1"/>
      <c r="E58" s="1"/>
      <c r="F58" s="36"/>
    </row>
    <row r="59" ht="15.75" customHeight="1">
      <c r="B59" s="43"/>
      <c r="C59" s="1"/>
      <c r="D59" s="1"/>
      <c r="E59" s="1"/>
      <c r="F59" s="36"/>
    </row>
    <row r="60" ht="15.75" customHeight="1">
      <c r="B60" s="43"/>
      <c r="D60" s="1"/>
      <c r="F60" s="36"/>
    </row>
    <row r="61" ht="15.75" customHeight="1">
      <c r="B61" s="43"/>
      <c r="D61" s="1"/>
      <c r="F61" s="36"/>
    </row>
    <row r="62" ht="15.75" customHeight="1">
      <c r="B62" s="43"/>
      <c r="D62" s="1"/>
      <c r="F62" s="36"/>
    </row>
    <row r="63" ht="15.75" customHeight="1">
      <c r="B63" s="43"/>
      <c r="D63" s="1"/>
      <c r="F63" s="36"/>
    </row>
    <row r="64" ht="15.75" customHeight="1">
      <c r="B64" s="43"/>
      <c r="D64" s="1"/>
      <c r="F64" s="36"/>
    </row>
    <row r="65" ht="15.75" customHeight="1">
      <c r="B65" s="43"/>
      <c r="D65" s="1"/>
      <c r="F65" s="36"/>
    </row>
    <row r="66" ht="15.75" customHeight="1">
      <c r="B66" s="43"/>
      <c r="F66" s="36"/>
    </row>
    <row r="67" ht="15.75" customHeight="1">
      <c r="B67" s="43"/>
      <c r="F67" s="36"/>
    </row>
    <row r="68" ht="15.75" customHeight="1">
      <c r="B68" s="43"/>
      <c r="F68" s="36"/>
    </row>
    <row r="69" ht="15.75" customHeight="1">
      <c r="B69" s="43"/>
      <c r="F69" s="36"/>
    </row>
    <row r="70" ht="15.75" customHeight="1">
      <c r="B70" s="43"/>
      <c r="F70" s="36"/>
    </row>
    <row r="71" ht="15.75" customHeight="1">
      <c r="B71" s="43"/>
      <c r="F71" s="36"/>
    </row>
    <row r="72" ht="15.75" customHeight="1">
      <c r="B72" s="43"/>
      <c r="F72" s="36"/>
    </row>
    <row r="73" ht="15.75" customHeight="1">
      <c r="B73" s="43"/>
      <c r="F73" s="36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5:D65">
      <formula1>$H$5:$H$13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2022-04-11T09:11:40Z</dcterms:created>
  <dc:creator>Microsoft Office User</dc:creator>
</cp:coreProperties>
</file>