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rofiler\przekierowane\m.werlos\Pulpit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6" i="1" l="1"/>
  <c r="F336" i="1"/>
  <c r="G336" i="1" s="1"/>
  <c r="J336" i="1" s="1"/>
  <c r="E336" i="1"/>
  <c r="H335" i="1"/>
  <c r="G335" i="1"/>
  <c r="J335" i="1" s="1"/>
  <c r="F335" i="1"/>
  <c r="E335" i="1"/>
  <c r="H334" i="1"/>
  <c r="E334" i="1"/>
  <c r="F334" i="1" s="1"/>
  <c r="G334" i="1" s="1"/>
  <c r="J334" i="1" s="1"/>
  <c r="J333" i="1"/>
  <c r="H333" i="1"/>
  <c r="E333" i="1"/>
  <c r="F333" i="1" s="1"/>
  <c r="H332" i="1"/>
  <c r="E332" i="1"/>
  <c r="F332" i="1" s="1"/>
  <c r="G332" i="1" s="1"/>
  <c r="J332" i="1" s="1"/>
  <c r="H331" i="1"/>
  <c r="F331" i="1"/>
  <c r="G331" i="1" s="1"/>
  <c r="J331" i="1" s="1"/>
  <c r="E331" i="1"/>
  <c r="H330" i="1"/>
  <c r="G330" i="1"/>
  <c r="J330" i="1" s="1"/>
  <c r="F330" i="1"/>
  <c r="E330" i="1"/>
  <c r="H329" i="1"/>
  <c r="E329" i="1"/>
  <c r="F329" i="1" s="1"/>
  <c r="G329" i="1" s="1"/>
  <c r="J329" i="1" s="1"/>
  <c r="H328" i="1"/>
  <c r="E328" i="1"/>
  <c r="F328" i="1" s="1"/>
  <c r="G328" i="1" s="1"/>
  <c r="J328" i="1" s="1"/>
  <c r="H327" i="1"/>
  <c r="F327" i="1"/>
  <c r="G327" i="1" s="1"/>
  <c r="J327" i="1" s="1"/>
  <c r="E327" i="1"/>
  <c r="H326" i="1"/>
  <c r="G326" i="1"/>
  <c r="J326" i="1" s="1"/>
  <c r="F326" i="1"/>
  <c r="E326" i="1"/>
  <c r="H325" i="1"/>
  <c r="E325" i="1"/>
  <c r="F325" i="1" s="1"/>
  <c r="G325" i="1" s="1"/>
  <c r="J325" i="1" s="1"/>
  <c r="H324" i="1"/>
  <c r="E324" i="1"/>
  <c r="F324" i="1" s="1"/>
  <c r="G324" i="1" s="1"/>
  <c r="J324" i="1" s="1"/>
  <c r="H323" i="1"/>
  <c r="F323" i="1"/>
  <c r="G323" i="1" s="1"/>
  <c r="J323" i="1" s="1"/>
  <c r="E323" i="1"/>
  <c r="H322" i="1"/>
  <c r="G322" i="1"/>
  <c r="J322" i="1" s="1"/>
  <c r="F322" i="1"/>
  <c r="E322" i="1"/>
  <c r="H321" i="1"/>
  <c r="E321" i="1"/>
  <c r="F321" i="1" s="1"/>
  <c r="G321" i="1" s="1"/>
  <c r="J321" i="1" s="1"/>
  <c r="H320" i="1"/>
  <c r="E320" i="1"/>
  <c r="F320" i="1" s="1"/>
  <c r="G320" i="1" s="1"/>
  <c r="J320" i="1" s="1"/>
  <c r="H319" i="1"/>
  <c r="F319" i="1"/>
  <c r="G319" i="1" s="1"/>
  <c r="J319" i="1" s="1"/>
  <c r="E319" i="1"/>
  <c r="H318" i="1"/>
  <c r="G318" i="1"/>
  <c r="J318" i="1" s="1"/>
  <c r="E318" i="1"/>
  <c r="F318" i="1" s="1"/>
  <c r="J317" i="1"/>
  <c r="H317" i="1"/>
  <c r="E317" i="1"/>
  <c r="F317" i="1" s="1"/>
  <c r="H316" i="1"/>
  <c r="E316" i="1"/>
  <c r="F316" i="1" s="1"/>
  <c r="G316" i="1" s="1"/>
  <c r="J316" i="1" s="1"/>
  <c r="J315" i="1"/>
  <c r="H315" i="1"/>
  <c r="E315" i="1"/>
  <c r="F315" i="1" s="1"/>
  <c r="G315" i="1" s="1"/>
  <c r="H314" i="1"/>
  <c r="F314" i="1"/>
  <c r="G314" i="1" s="1"/>
  <c r="J314" i="1" s="1"/>
  <c r="E314" i="1"/>
  <c r="H313" i="1"/>
  <c r="G313" i="1"/>
  <c r="J313" i="1" s="1"/>
  <c r="F313" i="1"/>
  <c r="E313" i="1"/>
  <c r="H312" i="1"/>
  <c r="E312" i="1"/>
  <c r="F312" i="1" s="1"/>
  <c r="G312" i="1" s="1"/>
  <c r="J312" i="1" s="1"/>
  <c r="J311" i="1"/>
  <c r="H311" i="1"/>
  <c r="E311" i="1"/>
  <c r="F311" i="1" s="1"/>
  <c r="G311" i="1" s="1"/>
  <c r="H310" i="1"/>
  <c r="F310" i="1"/>
  <c r="G310" i="1" s="1"/>
  <c r="J310" i="1" s="1"/>
  <c r="E310" i="1"/>
  <c r="H309" i="1"/>
  <c r="G309" i="1"/>
  <c r="J309" i="1" s="1"/>
  <c r="F309" i="1"/>
  <c r="E309" i="1"/>
  <c r="H308" i="1"/>
  <c r="E308" i="1"/>
  <c r="F308" i="1" s="1"/>
  <c r="G308" i="1" s="1"/>
  <c r="J308" i="1" s="1"/>
  <c r="J307" i="1"/>
  <c r="H307" i="1"/>
  <c r="E307" i="1"/>
  <c r="F307" i="1" s="1"/>
  <c r="G307" i="1" s="1"/>
  <c r="H306" i="1"/>
  <c r="F306" i="1"/>
  <c r="G306" i="1" s="1"/>
  <c r="J306" i="1" s="1"/>
  <c r="E306" i="1"/>
  <c r="H305" i="1"/>
  <c r="G305" i="1"/>
  <c r="J305" i="1" s="1"/>
  <c r="F305" i="1"/>
  <c r="E305" i="1"/>
  <c r="H304" i="1"/>
  <c r="E304" i="1"/>
  <c r="F304" i="1" s="1"/>
  <c r="G304" i="1" s="1"/>
  <c r="J304" i="1" s="1"/>
  <c r="J303" i="1"/>
  <c r="H303" i="1"/>
  <c r="E303" i="1"/>
  <c r="F303" i="1" s="1"/>
  <c r="G303" i="1" s="1"/>
  <c r="H302" i="1"/>
  <c r="F302" i="1"/>
  <c r="G302" i="1" s="1"/>
  <c r="J302" i="1" s="1"/>
  <c r="E302" i="1"/>
  <c r="H301" i="1"/>
  <c r="G301" i="1"/>
  <c r="J301" i="1" s="1"/>
  <c r="E301" i="1"/>
  <c r="F301" i="1" s="1"/>
  <c r="H300" i="1"/>
  <c r="E300" i="1"/>
  <c r="F300" i="1" s="1"/>
  <c r="G300" i="1" s="1"/>
  <c r="J300" i="1" s="1"/>
  <c r="H299" i="1"/>
  <c r="E299" i="1"/>
  <c r="F299" i="1" s="1"/>
  <c r="G299" i="1" s="1"/>
  <c r="J299" i="1" s="1"/>
  <c r="H298" i="1"/>
  <c r="F298" i="1"/>
  <c r="G298" i="1" s="1"/>
  <c r="J298" i="1" s="1"/>
  <c r="E298" i="1"/>
  <c r="H297" i="1"/>
  <c r="E297" i="1"/>
  <c r="F297" i="1" s="1"/>
  <c r="G297" i="1" s="1"/>
  <c r="J297" i="1" s="1"/>
  <c r="H296" i="1"/>
  <c r="E296" i="1"/>
  <c r="F296" i="1" s="1"/>
  <c r="G296" i="1" s="1"/>
  <c r="J296" i="1" s="1"/>
  <c r="H295" i="1"/>
  <c r="E295" i="1"/>
  <c r="F295" i="1" s="1"/>
  <c r="G295" i="1" s="1"/>
  <c r="J295" i="1" s="1"/>
  <c r="H294" i="1"/>
  <c r="F294" i="1"/>
  <c r="G294" i="1" s="1"/>
  <c r="J294" i="1" s="1"/>
  <c r="E294" i="1"/>
  <c r="H293" i="1"/>
  <c r="G293" i="1"/>
  <c r="J293" i="1" s="1"/>
  <c r="F293" i="1"/>
  <c r="E293" i="1"/>
  <c r="H292" i="1"/>
  <c r="E292" i="1"/>
  <c r="F292" i="1" s="1"/>
  <c r="G292" i="1" s="1"/>
  <c r="J292" i="1" s="1"/>
  <c r="J291" i="1"/>
  <c r="H290" i="1"/>
  <c r="F290" i="1"/>
  <c r="G290" i="1" s="1"/>
  <c r="J290" i="1" s="1"/>
  <c r="E290" i="1"/>
  <c r="H289" i="1"/>
  <c r="G289" i="1"/>
  <c r="J289" i="1" s="1"/>
  <c r="F289" i="1"/>
  <c r="E289" i="1"/>
  <c r="J288" i="1"/>
  <c r="H288" i="1"/>
  <c r="F288" i="1"/>
  <c r="E288" i="1"/>
  <c r="J287" i="1"/>
  <c r="H287" i="1"/>
  <c r="F287" i="1"/>
  <c r="E287" i="1"/>
  <c r="J286" i="1"/>
  <c r="H286" i="1"/>
  <c r="F286" i="1"/>
  <c r="J285" i="1"/>
  <c r="H285" i="1"/>
  <c r="F285" i="1"/>
  <c r="J284" i="1"/>
  <c r="H284" i="1"/>
  <c r="F284" i="1"/>
  <c r="J283" i="1"/>
  <c r="H283" i="1"/>
  <c r="E283" i="1"/>
  <c r="F283" i="1" s="1"/>
  <c r="G283" i="1" s="1"/>
  <c r="H282" i="1"/>
  <c r="F282" i="1"/>
  <c r="G282" i="1" s="1"/>
  <c r="J282" i="1" s="1"/>
  <c r="E282" i="1"/>
  <c r="H281" i="1"/>
  <c r="G281" i="1"/>
  <c r="J281" i="1" s="1"/>
  <c r="F281" i="1"/>
  <c r="E281" i="1"/>
  <c r="H280" i="1"/>
  <c r="E280" i="1"/>
  <c r="F280" i="1" s="1"/>
  <c r="G280" i="1" s="1"/>
  <c r="J280" i="1" s="1"/>
  <c r="J279" i="1"/>
  <c r="H279" i="1"/>
  <c r="E279" i="1"/>
  <c r="F279" i="1" s="1"/>
  <c r="G279" i="1" s="1"/>
  <c r="H278" i="1"/>
  <c r="F278" i="1"/>
  <c r="G278" i="1" s="1"/>
  <c r="J278" i="1" s="1"/>
  <c r="E278" i="1"/>
  <c r="H277" i="1"/>
  <c r="G277" i="1"/>
  <c r="J277" i="1" s="1"/>
  <c r="F277" i="1"/>
  <c r="E277" i="1"/>
  <c r="J276" i="1"/>
  <c r="H276" i="1"/>
  <c r="F276" i="1"/>
  <c r="E276" i="1"/>
  <c r="H275" i="1"/>
  <c r="E275" i="1"/>
  <c r="F275" i="1" s="1"/>
  <c r="G275" i="1" s="1"/>
  <c r="J275" i="1" s="1"/>
  <c r="J274" i="1"/>
  <c r="H274" i="1"/>
  <c r="E274" i="1"/>
  <c r="F274" i="1" s="1"/>
  <c r="G274" i="1" s="1"/>
  <c r="H273" i="1"/>
  <c r="F273" i="1"/>
  <c r="G273" i="1" s="1"/>
  <c r="J273" i="1" s="1"/>
  <c r="E273" i="1"/>
  <c r="H272" i="1"/>
  <c r="G272" i="1"/>
  <c r="J272" i="1" s="1"/>
  <c r="F272" i="1"/>
  <c r="E272" i="1"/>
  <c r="H271" i="1"/>
  <c r="E271" i="1"/>
  <c r="F271" i="1" s="1"/>
  <c r="G271" i="1" s="1"/>
  <c r="J271" i="1" s="1"/>
  <c r="J270" i="1"/>
  <c r="H270" i="1"/>
  <c r="E270" i="1"/>
  <c r="F270" i="1" s="1"/>
  <c r="G270" i="1" s="1"/>
  <c r="H269" i="1"/>
  <c r="F269" i="1"/>
  <c r="G269" i="1" s="1"/>
  <c r="J269" i="1" s="1"/>
  <c r="E269" i="1"/>
  <c r="H268" i="1"/>
  <c r="G268" i="1"/>
  <c r="J268" i="1" s="1"/>
  <c r="F268" i="1"/>
  <c r="E268" i="1"/>
  <c r="H267" i="1"/>
  <c r="F267" i="1"/>
  <c r="G267" i="1" s="1"/>
  <c r="J267" i="1" s="1"/>
  <c r="E267" i="1"/>
  <c r="H266" i="1"/>
  <c r="E266" i="1"/>
  <c r="F266" i="1" s="1"/>
  <c r="G266" i="1" s="1"/>
  <c r="J266" i="1" s="1"/>
  <c r="H265" i="1"/>
  <c r="F265" i="1"/>
  <c r="G265" i="1" s="1"/>
  <c r="J265" i="1" s="1"/>
  <c r="E265" i="1"/>
  <c r="H264" i="1"/>
  <c r="G264" i="1"/>
  <c r="J264" i="1" s="1"/>
  <c r="E264" i="1"/>
  <c r="F264" i="1" s="1"/>
  <c r="H263" i="1"/>
  <c r="F263" i="1"/>
  <c r="G263" i="1" s="1"/>
  <c r="J263" i="1" s="1"/>
  <c r="E263" i="1"/>
  <c r="H262" i="1"/>
  <c r="E262" i="1"/>
  <c r="F262" i="1" s="1"/>
  <c r="G262" i="1" s="1"/>
  <c r="J262" i="1" s="1"/>
  <c r="H261" i="1"/>
  <c r="F261" i="1"/>
  <c r="G261" i="1" s="1"/>
  <c r="J261" i="1" s="1"/>
  <c r="E261" i="1"/>
  <c r="H260" i="1"/>
  <c r="G260" i="1"/>
  <c r="J260" i="1" s="1"/>
  <c r="F260" i="1"/>
  <c r="H259" i="1"/>
  <c r="G259" i="1"/>
  <c r="J259" i="1" s="1"/>
  <c r="F259" i="1"/>
  <c r="H258" i="1"/>
  <c r="G258" i="1"/>
  <c r="J258" i="1" s="1"/>
  <c r="F258" i="1"/>
  <c r="H257" i="1"/>
  <c r="G257" i="1"/>
  <c r="J257" i="1" s="1"/>
  <c r="F257" i="1"/>
  <c r="E257" i="1"/>
  <c r="H256" i="1"/>
  <c r="E256" i="1"/>
  <c r="F256" i="1" s="1"/>
  <c r="G256" i="1" s="1"/>
  <c r="J256" i="1" s="1"/>
  <c r="J255" i="1"/>
  <c r="H255" i="1"/>
  <c r="E255" i="1"/>
  <c r="F255" i="1" s="1"/>
  <c r="G255" i="1" s="1"/>
  <c r="J254" i="1"/>
  <c r="H253" i="1"/>
  <c r="G253" i="1"/>
  <c r="J253" i="1" s="1"/>
  <c r="F253" i="1"/>
  <c r="E253" i="1"/>
  <c r="H252" i="1"/>
  <c r="E252" i="1"/>
  <c r="F252" i="1" s="1"/>
  <c r="G252" i="1" s="1"/>
  <c r="J252" i="1" s="1"/>
  <c r="H251" i="1"/>
  <c r="E251" i="1"/>
  <c r="F251" i="1" s="1"/>
  <c r="G251" i="1" s="1"/>
  <c r="J251" i="1" s="1"/>
  <c r="H250" i="1"/>
  <c r="F250" i="1"/>
  <c r="G250" i="1" s="1"/>
  <c r="J250" i="1" s="1"/>
  <c r="E250" i="1"/>
  <c r="H249" i="1"/>
  <c r="G249" i="1"/>
  <c r="J249" i="1" s="1"/>
  <c r="F249" i="1"/>
  <c r="E249" i="1"/>
  <c r="H248" i="1"/>
  <c r="E248" i="1"/>
  <c r="F248" i="1" s="1"/>
  <c r="G248" i="1" s="1"/>
  <c r="J248" i="1" s="1"/>
  <c r="J247" i="1"/>
  <c r="H247" i="1"/>
  <c r="E247" i="1"/>
  <c r="F247" i="1" s="1"/>
  <c r="J246" i="1"/>
  <c r="H246" i="1"/>
  <c r="E246" i="1"/>
  <c r="F246" i="1" s="1"/>
  <c r="J245" i="1"/>
  <c r="H245" i="1"/>
  <c r="E245" i="1"/>
  <c r="F245" i="1" s="1"/>
  <c r="G245" i="1" s="1"/>
  <c r="H244" i="1"/>
  <c r="F244" i="1"/>
  <c r="G244" i="1" s="1"/>
  <c r="J244" i="1" s="1"/>
  <c r="E244" i="1"/>
  <c r="H243" i="1"/>
  <c r="G243" i="1"/>
  <c r="J243" i="1" s="1"/>
  <c r="F243" i="1"/>
  <c r="E243" i="1"/>
  <c r="H242" i="1"/>
  <c r="E242" i="1"/>
  <c r="F242" i="1" s="1"/>
  <c r="G242" i="1" s="1"/>
  <c r="J242" i="1" s="1"/>
  <c r="J241" i="1"/>
  <c r="H241" i="1"/>
  <c r="E241" i="1"/>
  <c r="F241" i="1" s="1"/>
  <c r="G241" i="1" s="1"/>
  <c r="H240" i="1"/>
  <c r="F240" i="1"/>
  <c r="G240" i="1" s="1"/>
  <c r="J240" i="1" s="1"/>
  <c r="E240" i="1"/>
  <c r="H239" i="1"/>
  <c r="G239" i="1"/>
  <c r="J239" i="1" s="1"/>
  <c r="F239" i="1"/>
  <c r="E239" i="1"/>
  <c r="H238" i="1"/>
  <c r="E238" i="1"/>
  <c r="F238" i="1" s="1"/>
  <c r="G238" i="1" s="1"/>
  <c r="J238" i="1" s="1"/>
  <c r="J237" i="1"/>
  <c r="H237" i="1"/>
  <c r="E237" i="1"/>
  <c r="F237" i="1" s="1"/>
  <c r="G237" i="1" s="1"/>
  <c r="H236" i="1"/>
  <c r="F236" i="1"/>
  <c r="G236" i="1" s="1"/>
  <c r="J236" i="1" s="1"/>
  <c r="E236" i="1"/>
  <c r="H235" i="1"/>
  <c r="G235" i="1"/>
  <c r="J235" i="1" s="1"/>
  <c r="F235" i="1"/>
  <c r="E235" i="1"/>
  <c r="H234" i="1"/>
  <c r="E234" i="1"/>
  <c r="F234" i="1" s="1"/>
  <c r="G234" i="1" s="1"/>
  <c r="J234" i="1" s="1"/>
  <c r="J233" i="1"/>
  <c r="H233" i="1"/>
  <c r="E233" i="1"/>
  <c r="F233" i="1" s="1"/>
  <c r="G233" i="1" s="1"/>
  <c r="H232" i="1"/>
  <c r="F232" i="1"/>
  <c r="G232" i="1" s="1"/>
  <c r="J232" i="1" s="1"/>
  <c r="E232" i="1"/>
  <c r="H231" i="1"/>
  <c r="G231" i="1"/>
  <c r="J231" i="1" s="1"/>
  <c r="F231" i="1"/>
  <c r="E231" i="1"/>
  <c r="H230" i="1"/>
  <c r="E230" i="1"/>
  <c r="F230" i="1" s="1"/>
  <c r="G230" i="1" s="1"/>
  <c r="J230" i="1" s="1"/>
  <c r="J229" i="1"/>
  <c r="H229" i="1"/>
  <c r="E229" i="1"/>
  <c r="F229" i="1" s="1"/>
  <c r="G229" i="1" s="1"/>
  <c r="H228" i="1"/>
  <c r="F228" i="1"/>
  <c r="G228" i="1" s="1"/>
  <c r="J228" i="1" s="1"/>
  <c r="E228" i="1"/>
  <c r="J227" i="1"/>
  <c r="H227" i="1"/>
  <c r="F227" i="1"/>
  <c r="H226" i="1"/>
  <c r="F226" i="1"/>
  <c r="G226" i="1" s="1"/>
  <c r="J226" i="1" s="1"/>
  <c r="E226" i="1"/>
  <c r="H225" i="1"/>
  <c r="G225" i="1"/>
  <c r="J225" i="1" s="1"/>
  <c r="F225" i="1"/>
  <c r="E225" i="1"/>
  <c r="H224" i="1"/>
  <c r="E224" i="1"/>
  <c r="F224" i="1" s="1"/>
  <c r="G224" i="1" s="1"/>
  <c r="J224" i="1" s="1"/>
  <c r="H223" i="1"/>
  <c r="E223" i="1"/>
  <c r="F223" i="1" s="1"/>
  <c r="G223" i="1" s="1"/>
  <c r="J223" i="1" s="1"/>
  <c r="H222" i="1"/>
  <c r="F222" i="1"/>
  <c r="G222" i="1" s="1"/>
  <c r="J222" i="1" s="1"/>
  <c r="E222" i="1"/>
  <c r="H221" i="1"/>
  <c r="G221" i="1"/>
  <c r="J221" i="1" s="1"/>
  <c r="F221" i="1"/>
  <c r="E221" i="1"/>
  <c r="H220" i="1"/>
  <c r="E220" i="1"/>
  <c r="F220" i="1" s="1"/>
  <c r="G220" i="1" s="1"/>
  <c r="J220" i="1" s="1"/>
  <c r="H219" i="1"/>
  <c r="E219" i="1"/>
  <c r="F219" i="1" s="1"/>
  <c r="G219" i="1" s="1"/>
  <c r="J219" i="1" s="1"/>
  <c r="H218" i="1"/>
  <c r="F218" i="1"/>
  <c r="G218" i="1" s="1"/>
  <c r="J218" i="1" s="1"/>
  <c r="E218" i="1"/>
  <c r="H217" i="1"/>
  <c r="G217" i="1"/>
  <c r="J217" i="1" s="1"/>
  <c r="F217" i="1"/>
  <c r="E217" i="1"/>
  <c r="H216" i="1"/>
  <c r="E216" i="1"/>
  <c r="F216" i="1" s="1"/>
  <c r="G216" i="1" s="1"/>
  <c r="J216" i="1" s="1"/>
  <c r="J215" i="1"/>
  <c r="H215" i="1"/>
  <c r="E215" i="1"/>
  <c r="F215" i="1" s="1"/>
  <c r="G215" i="1" s="1"/>
  <c r="H214" i="1"/>
  <c r="F214" i="1"/>
  <c r="G214" i="1" s="1"/>
  <c r="J214" i="1" s="1"/>
  <c r="E214" i="1"/>
  <c r="H213" i="1"/>
  <c r="F213" i="1"/>
  <c r="G213" i="1" s="1"/>
  <c r="J213" i="1" s="1"/>
  <c r="E213" i="1"/>
  <c r="H212" i="1"/>
  <c r="E212" i="1"/>
  <c r="F212" i="1" s="1"/>
  <c r="G212" i="1" s="1"/>
  <c r="J212" i="1" s="1"/>
  <c r="H211" i="1"/>
  <c r="F211" i="1"/>
  <c r="G211" i="1" s="1"/>
  <c r="J211" i="1" s="1"/>
  <c r="E211" i="1"/>
  <c r="H210" i="1"/>
  <c r="E210" i="1"/>
  <c r="F210" i="1" s="1"/>
  <c r="G210" i="1" s="1"/>
  <c r="J210" i="1" s="1"/>
  <c r="H209" i="1"/>
  <c r="F209" i="1"/>
  <c r="G209" i="1" s="1"/>
  <c r="J209" i="1" s="1"/>
  <c r="E209" i="1"/>
  <c r="H208" i="1"/>
  <c r="E208" i="1"/>
  <c r="F208" i="1" s="1"/>
  <c r="G208" i="1" s="1"/>
  <c r="J208" i="1" s="1"/>
  <c r="H207" i="1"/>
  <c r="F207" i="1"/>
  <c r="G207" i="1" s="1"/>
  <c r="J207" i="1" s="1"/>
  <c r="E207" i="1"/>
  <c r="H206" i="1"/>
  <c r="E206" i="1"/>
  <c r="F206" i="1" s="1"/>
  <c r="G206" i="1" s="1"/>
  <c r="J206" i="1" s="1"/>
  <c r="H205" i="1"/>
  <c r="F205" i="1"/>
  <c r="G205" i="1" s="1"/>
  <c r="J205" i="1" s="1"/>
  <c r="E205" i="1"/>
  <c r="H204" i="1"/>
  <c r="G204" i="1"/>
  <c r="J204" i="1" s="1"/>
  <c r="E204" i="1"/>
  <c r="F204" i="1" s="1"/>
  <c r="H203" i="1"/>
  <c r="F203" i="1"/>
  <c r="G203" i="1" s="1"/>
  <c r="J203" i="1" s="1"/>
  <c r="E203" i="1"/>
  <c r="H202" i="1"/>
  <c r="E202" i="1"/>
  <c r="F202" i="1" s="1"/>
  <c r="G202" i="1" s="1"/>
  <c r="J202" i="1" s="1"/>
  <c r="H201" i="1"/>
  <c r="F201" i="1"/>
  <c r="G201" i="1" s="1"/>
  <c r="J201" i="1" s="1"/>
  <c r="E201" i="1"/>
  <c r="H200" i="1"/>
  <c r="E200" i="1"/>
  <c r="F200" i="1" s="1"/>
  <c r="G200" i="1" s="1"/>
  <c r="J200" i="1" s="1"/>
  <c r="H199" i="1"/>
  <c r="F199" i="1"/>
  <c r="G199" i="1" s="1"/>
  <c r="J199" i="1" s="1"/>
  <c r="E199" i="1"/>
  <c r="H198" i="1"/>
  <c r="E198" i="1"/>
  <c r="F198" i="1" s="1"/>
  <c r="G198" i="1" s="1"/>
  <c r="J198" i="1" s="1"/>
  <c r="H197" i="1"/>
  <c r="F197" i="1"/>
  <c r="G197" i="1" s="1"/>
  <c r="J197" i="1" s="1"/>
  <c r="E197" i="1"/>
  <c r="H196" i="1"/>
  <c r="G196" i="1"/>
  <c r="J196" i="1" s="1"/>
  <c r="E196" i="1"/>
  <c r="F196" i="1" s="1"/>
  <c r="H195" i="1"/>
  <c r="F195" i="1"/>
  <c r="G195" i="1" s="1"/>
  <c r="J195" i="1" s="1"/>
  <c r="E195" i="1"/>
  <c r="H194" i="1"/>
  <c r="E194" i="1"/>
  <c r="F194" i="1" s="1"/>
  <c r="G194" i="1" s="1"/>
  <c r="J194" i="1" s="1"/>
  <c r="H193" i="1"/>
  <c r="F193" i="1"/>
  <c r="G193" i="1" s="1"/>
  <c r="J193" i="1" s="1"/>
  <c r="E193" i="1"/>
  <c r="H192" i="1"/>
  <c r="E192" i="1"/>
  <c r="F192" i="1" s="1"/>
  <c r="G192" i="1" s="1"/>
  <c r="J192" i="1" s="1"/>
  <c r="H191" i="1"/>
  <c r="F191" i="1"/>
  <c r="G191" i="1" s="1"/>
  <c r="J191" i="1" s="1"/>
  <c r="E191" i="1"/>
  <c r="H190" i="1"/>
  <c r="E190" i="1"/>
  <c r="F190" i="1" s="1"/>
  <c r="G190" i="1" s="1"/>
  <c r="J190" i="1" s="1"/>
  <c r="H189" i="1"/>
  <c r="F189" i="1"/>
  <c r="G189" i="1" s="1"/>
  <c r="J189" i="1" s="1"/>
  <c r="H188" i="1"/>
  <c r="F188" i="1"/>
  <c r="G188" i="1" s="1"/>
  <c r="J188" i="1" s="1"/>
  <c r="E188" i="1"/>
  <c r="J187" i="1"/>
  <c r="H187" i="1"/>
  <c r="F187" i="1"/>
  <c r="E187" i="1"/>
  <c r="H186" i="1"/>
  <c r="E186" i="1"/>
  <c r="F186" i="1" s="1"/>
  <c r="G186" i="1" s="1"/>
  <c r="J186" i="1" s="1"/>
  <c r="H185" i="1"/>
  <c r="F185" i="1"/>
  <c r="G185" i="1" s="1"/>
  <c r="J185" i="1" s="1"/>
  <c r="E185" i="1"/>
  <c r="H184" i="1"/>
  <c r="E184" i="1"/>
  <c r="F184" i="1" s="1"/>
  <c r="G184" i="1" s="1"/>
  <c r="J184" i="1" s="1"/>
  <c r="H183" i="1"/>
  <c r="F183" i="1"/>
  <c r="G183" i="1" s="1"/>
  <c r="J183" i="1" s="1"/>
  <c r="E183" i="1"/>
  <c r="H182" i="1"/>
  <c r="G182" i="1"/>
  <c r="J182" i="1" s="1"/>
  <c r="E182" i="1"/>
  <c r="F182" i="1" s="1"/>
  <c r="H181" i="1"/>
  <c r="F181" i="1"/>
  <c r="G181" i="1" s="1"/>
  <c r="J181" i="1" s="1"/>
  <c r="E181" i="1"/>
  <c r="H180" i="1"/>
  <c r="E180" i="1"/>
  <c r="F180" i="1" s="1"/>
  <c r="G180" i="1" s="1"/>
  <c r="J180" i="1" s="1"/>
  <c r="H179" i="1"/>
  <c r="F179" i="1"/>
  <c r="G179" i="1" s="1"/>
  <c r="J179" i="1" s="1"/>
  <c r="E179" i="1"/>
  <c r="H178" i="1"/>
  <c r="E178" i="1"/>
  <c r="F178" i="1" s="1"/>
  <c r="G178" i="1" s="1"/>
  <c r="J178" i="1" s="1"/>
  <c r="H177" i="1"/>
  <c r="F177" i="1"/>
  <c r="G177" i="1" s="1"/>
  <c r="J177" i="1" s="1"/>
  <c r="E177" i="1"/>
  <c r="H176" i="1"/>
  <c r="E176" i="1"/>
  <c r="F176" i="1" s="1"/>
  <c r="G176" i="1" s="1"/>
  <c r="J176" i="1" s="1"/>
  <c r="H175" i="1"/>
  <c r="F175" i="1"/>
  <c r="G175" i="1" s="1"/>
  <c r="J175" i="1" s="1"/>
  <c r="E175" i="1"/>
  <c r="H174" i="1"/>
  <c r="G174" i="1"/>
  <c r="J174" i="1" s="1"/>
  <c r="E174" i="1"/>
  <c r="F174" i="1" s="1"/>
  <c r="H173" i="1"/>
  <c r="F173" i="1"/>
  <c r="G173" i="1" s="1"/>
  <c r="J173" i="1" s="1"/>
  <c r="E173" i="1"/>
  <c r="H172" i="1"/>
  <c r="E172" i="1"/>
  <c r="F172" i="1" s="1"/>
  <c r="G172" i="1" s="1"/>
  <c r="J172" i="1" s="1"/>
  <c r="H171" i="1"/>
  <c r="F171" i="1"/>
  <c r="G171" i="1" s="1"/>
  <c r="J171" i="1" s="1"/>
  <c r="E171" i="1"/>
  <c r="J170" i="1"/>
  <c r="H170" i="1"/>
  <c r="G170" i="1"/>
  <c r="F170" i="1"/>
  <c r="H169" i="1"/>
  <c r="E169" i="1"/>
  <c r="F169" i="1" s="1"/>
  <c r="G169" i="1" s="1"/>
  <c r="J169" i="1" s="1"/>
  <c r="H168" i="1"/>
  <c r="F168" i="1"/>
  <c r="G168" i="1" s="1"/>
  <c r="J168" i="1" s="1"/>
  <c r="H167" i="1"/>
  <c r="F167" i="1"/>
  <c r="G167" i="1" s="1"/>
  <c r="J167" i="1" s="1"/>
  <c r="E167" i="1"/>
  <c r="H166" i="1"/>
  <c r="E166" i="1"/>
  <c r="F166" i="1" s="1"/>
  <c r="G166" i="1" s="1"/>
  <c r="J166" i="1" s="1"/>
  <c r="H165" i="1"/>
  <c r="F165" i="1"/>
  <c r="G165" i="1" s="1"/>
  <c r="J165" i="1" s="1"/>
  <c r="E165" i="1"/>
  <c r="H164" i="1"/>
  <c r="E164" i="1"/>
  <c r="F164" i="1" s="1"/>
  <c r="G164" i="1" s="1"/>
  <c r="J164" i="1" s="1"/>
  <c r="J163" i="1"/>
  <c r="H163" i="1"/>
  <c r="E163" i="1"/>
  <c r="F163" i="1" s="1"/>
  <c r="H162" i="1"/>
  <c r="F162" i="1"/>
  <c r="G162" i="1" s="1"/>
  <c r="J162" i="1" s="1"/>
  <c r="E162" i="1"/>
  <c r="H161" i="1"/>
  <c r="G161" i="1"/>
  <c r="J161" i="1" s="1"/>
  <c r="E161" i="1"/>
  <c r="F161" i="1" s="1"/>
  <c r="H160" i="1"/>
  <c r="F160" i="1"/>
  <c r="G160" i="1" s="1"/>
  <c r="J160" i="1" s="1"/>
  <c r="E160" i="1"/>
  <c r="H159" i="1"/>
  <c r="E159" i="1"/>
  <c r="F159" i="1" s="1"/>
  <c r="G159" i="1" s="1"/>
  <c r="J159" i="1" s="1"/>
  <c r="H158" i="1"/>
  <c r="F158" i="1"/>
  <c r="G158" i="1" s="1"/>
  <c r="J158" i="1" s="1"/>
  <c r="E158" i="1"/>
  <c r="H157" i="1"/>
  <c r="E157" i="1"/>
  <c r="F157" i="1" s="1"/>
  <c r="G157" i="1" s="1"/>
  <c r="J157" i="1" s="1"/>
  <c r="H156" i="1"/>
  <c r="F156" i="1"/>
  <c r="G156" i="1" s="1"/>
  <c r="J156" i="1" s="1"/>
  <c r="E156" i="1"/>
  <c r="H155" i="1"/>
  <c r="E155" i="1"/>
  <c r="F155" i="1" s="1"/>
  <c r="G155" i="1" s="1"/>
  <c r="J155" i="1" s="1"/>
  <c r="H154" i="1"/>
  <c r="F154" i="1"/>
  <c r="G154" i="1" s="1"/>
  <c r="J154" i="1" s="1"/>
  <c r="E154" i="1"/>
  <c r="H153" i="1"/>
  <c r="G153" i="1"/>
  <c r="J153" i="1" s="1"/>
  <c r="E153" i="1"/>
  <c r="F153" i="1" s="1"/>
  <c r="H152" i="1"/>
  <c r="F152" i="1"/>
  <c r="G152" i="1" s="1"/>
  <c r="J152" i="1" s="1"/>
  <c r="E152" i="1"/>
  <c r="H151" i="1"/>
  <c r="E151" i="1"/>
  <c r="F151" i="1" s="1"/>
  <c r="G151" i="1" s="1"/>
  <c r="J151" i="1" s="1"/>
  <c r="H150" i="1"/>
  <c r="F150" i="1"/>
  <c r="G150" i="1" s="1"/>
  <c r="J150" i="1" s="1"/>
  <c r="E150" i="1"/>
  <c r="H149" i="1"/>
  <c r="E149" i="1"/>
  <c r="F149" i="1" s="1"/>
  <c r="G149" i="1" s="1"/>
  <c r="J149" i="1" s="1"/>
  <c r="H148" i="1"/>
  <c r="F148" i="1"/>
  <c r="G148" i="1" s="1"/>
  <c r="J148" i="1" s="1"/>
  <c r="E148" i="1"/>
  <c r="H147" i="1"/>
  <c r="E147" i="1"/>
  <c r="F147" i="1" s="1"/>
  <c r="G147" i="1" s="1"/>
  <c r="J147" i="1" s="1"/>
  <c r="H146" i="1"/>
  <c r="F146" i="1"/>
  <c r="G146" i="1" s="1"/>
  <c r="J146" i="1" s="1"/>
  <c r="E146" i="1"/>
  <c r="H145" i="1"/>
  <c r="G145" i="1"/>
  <c r="J145" i="1" s="1"/>
  <c r="E145" i="1"/>
  <c r="F145" i="1" s="1"/>
  <c r="H144" i="1"/>
  <c r="F144" i="1"/>
  <c r="G144" i="1" s="1"/>
  <c r="J144" i="1" s="1"/>
  <c r="E144" i="1"/>
  <c r="J143" i="1"/>
  <c r="H142" i="1"/>
  <c r="F142" i="1"/>
  <c r="G142" i="1" s="1"/>
  <c r="J142" i="1" s="1"/>
  <c r="E142" i="1"/>
  <c r="H141" i="1"/>
  <c r="E141" i="1"/>
  <c r="F141" i="1" s="1"/>
  <c r="G141" i="1" s="1"/>
  <c r="J141" i="1" s="1"/>
  <c r="H140" i="1"/>
  <c r="F140" i="1"/>
  <c r="G140" i="1" s="1"/>
  <c r="J140" i="1" s="1"/>
  <c r="E140" i="1"/>
  <c r="H139" i="1"/>
  <c r="E139" i="1"/>
  <c r="F139" i="1" s="1"/>
  <c r="G139" i="1" s="1"/>
  <c r="J139" i="1" s="1"/>
  <c r="H138" i="1"/>
  <c r="F138" i="1"/>
  <c r="G138" i="1" s="1"/>
  <c r="J138" i="1" s="1"/>
  <c r="E138" i="1"/>
  <c r="H137" i="1"/>
  <c r="E137" i="1"/>
  <c r="F137" i="1" s="1"/>
  <c r="G137" i="1" s="1"/>
  <c r="J137" i="1" s="1"/>
  <c r="H136" i="1"/>
  <c r="F136" i="1"/>
  <c r="G136" i="1" s="1"/>
  <c r="J136" i="1" s="1"/>
  <c r="E136" i="1"/>
  <c r="J135" i="1"/>
  <c r="H135" i="1"/>
  <c r="F135" i="1"/>
  <c r="E135" i="1"/>
  <c r="H134" i="1"/>
  <c r="G134" i="1"/>
  <c r="J134" i="1" s="1"/>
  <c r="E134" i="1"/>
  <c r="F134" i="1" s="1"/>
  <c r="J133" i="1"/>
  <c r="H133" i="1"/>
  <c r="E133" i="1"/>
  <c r="F133" i="1" s="1"/>
  <c r="H132" i="1"/>
  <c r="F132" i="1"/>
  <c r="G132" i="1" s="1"/>
  <c r="J132" i="1" s="1"/>
  <c r="E132" i="1"/>
  <c r="J131" i="1"/>
  <c r="H131" i="1"/>
  <c r="F131" i="1"/>
  <c r="E131" i="1"/>
  <c r="J130" i="1"/>
  <c r="H129" i="1"/>
  <c r="F129" i="1"/>
  <c r="G129" i="1" s="1"/>
  <c r="J129" i="1" s="1"/>
  <c r="E129" i="1"/>
  <c r="H128" i="1"/>
  <c r="E128" i="1"/>
  <c r="F128" i="1" s="1"/>
  <c r="G128" i="1" s="1"/>
  <c r="J128" i="1" s="1"/>
  <c r="H127" i="1"/>
  <c r="F127" i="1"/>
  <c r="G127" i="1" s="1"/>
  <c r="J127" i="1" s="1"/>
  <c r="E127" i="1"/>
  <c r="H126" i="1"/>
  <c r="E126" i="1"/>
  <c r="F126" i="1" s="1"/>
  <c r="G126" i="1" s="1"/>
  <c r="J126" i="1" s="1"/>
  <c r="H125" i="1"/>
  <c r="F125" i="1"/>
  <c r="G125" i="1" s="1"/>
  <c r="J125" i="1" s="1"/>
  <c r="E125" i="1"/>
  <c r="H124" i="1"/>
  <c r="G124" i="1"/>
  <c r="J124" i="1" s="1"/>
  <c r="E124" i="1"/>
  <c r="F124" i="1" s="1"/>
  <c r="H123" i="1"/>
  <c r="F123" i="1"/>
  <c r="G123" i="1" s="1"/>
  <c r="J123" i="1" s="1"/>
  <c r="E123" i="1"/>
  <c r="H122" i="1"/>
  <c r="E122" i="1"/>
  <c r="F122" i="1" s="1"/>
  <c r="G122" i="1" s="1"/>
  <c r="J122" i="1" s="1"/>
  <c r="H121" i="1"/>
  <c r="F121" i="1"/>
  <c r="G121" i="1" s="1"/>
  <c r="J121" i="1" s="1"/>
  <c r="E121" i="1"/>
  <c r="H120" i="1"/>
  <c r="E120" i="1"/>
  <c r="F120" i="1" s="1"/>
  <c r="G120" i="1" s="1"/>
  <c r="J120" i="1" s="1"/>
  <c r="H119" i="1"/>
  <c r="F119" i="1"/>
  <c r="G119" i="1" s="1"/>
  <c r="J119" i="1" s="1"/>
  <c r="E119" i="1"/>
  <c r="H118" i="1"/>
  <c r="E118" i="1"/>
  <c r="F118" i="1" s="1"/>
  <c r="G118" i="1" s="1"/>
  <c r="J118" i="1" s="1"/>
  <c r="H117" i="1"/>
  <c r="F117" i="1"/>
  <c r="G117" i="1" s="1"/>
  <c r="J117" i="1" s="1"/>
  <c r="E117" i="1"/>
  <c r="H116" i="1"/>
  <c r="G116" i="1"/>
  <c r="J116" i="1" s="1"/>
  <c r="E116" i="1"/>
  <c r="F116" i="1" s="1"/>
  <c r="H115" i="1"/>
  <c r="F115" i="1"/>
  <c r="G115" i="1" s="1"/>
  <c r="J115" i="1" s="1"/>
  <c r="E115" i="1"/>
  <c r="H114" i="1"/>
  <c r="E114" i="1"/>
  <c r="F114" i="1" s="1"/>
  <c r="G114" i="1" s="1"/>
  <c r="J114" i="1" s="1"/>
  <c r="H113" i="1"/>
  <c r="F113" i="1"/>
  <c r="G113" i="1" s="1"/>
  <c r="J113" i="1" s="1"/>
  <c r="E113" i="1"/>
  <c r="H112" i="1"/>
  <c r="E112" i="1"/>
  <c r="F112" i="1" s="1"/>
  <c r="G112" i="1" s="1"/>
  <c r="J112" i="1" s="1"/>
  <c r="H111" i="1"/>
  <c r="F111" i="1"/>
  <c r="G111" i="1" s="1"/>
  <c r="J111" i="1" s="1"/>
  <c r="E111" i="1"/>
  <c r="H110" i="1"/>
  <c r="E110" i="1"/>
  <c r="F110" i="1" s="1"/>
  <c r="G110" i="1" s="1"/>
  <c r="J110" i="1" s="1"/>
  <c r="H109" i="1"/>
  <c r="F109" i="1"/>
  <c r="G109" i="1" s="1"/>
  <c r="J109" i="1" s="1"/>
  <c r="E109" i="1"/>
  <c r="H108" i="1"/>
  <c r="G108" i="1"/>
  <c r="J108" i="1" s="1"/>
  <c r="E108" i="1"/>
  <c r="F108" i="1" s="1"/>
  <c r="H107" i="1"/>
  <c r="F107" i="1"/>
  <c r="G107" i="1" s="1"/>
  <c r="J107" i="1" s="1"/>
  <c r="E107" i="1"/>
  <c r="H106" i="1"/>
  <c r="E106" i="1"/>
  <c r="F106" i="1" s="1"/>
  <c r="G106" i="1" s="1"/>
  <c r="J106" i="1" s="1"/>
  <c r="H105" i="1"/>
  <c r="F105" i="1"/>
  <c r="G105" i="1" s="1"/>
  <c r="J105" i="1" s="1"/>
  <c r="E105" i="1"/>
  <c r="H104" i="1"/>
  <c r="E104" i="1"/>
  <c r="F104" i="1" s="1"/>
  <c r="G104" i="1" s="1"/>
  <c r="J104" i="1" s="1"/>
  <c r="H103" i="1"/>
  <c r="F103" i="1"/>
  <c r="G103" i="1" s="1"/>
  <c r="J103" i="1" s="1"/>
  <c r="E103" i="1"/>
  <c r="H102" i="1"/>
  <c r="E102" i="1"/>
  <c r="F102" i="1" s="1"/>
  <c r="G102" i="1" s="1"/>
  <c r="J102" i="1" s="1"/>
  <c r="H101" i="1"/>
  <c r="E101" i="1"/>
  <c r="F101" i="1" s="1"/>
  <c r="G101" i="1" s="1"/>
  <c r="J101" i="1" s="1"/>
  <c r="H100" i="1"/>
  <c r="E100" i="1"/>
  <c r="F100" i="1" s="1"/>
  <c r="G100" i="1" s="1"/>
  <c r="J100" i="1" s="1"/>
  <c r="H99" i="1"/>
  <c r="F99" i="1"/>
  <c r="G99" i="1" s="1"/>
  <c r="J99" i="1" s="1"/>
  <c r="E99" i="1"/>
  <c r="H98" i="1"/>
  <c r="E98" i="1"/>
  <c r="F98" i="1" s="1"/>
  <c r="G98" i="1" s="1"/>
  <c r="J98" i="1" s="1"/>
  <c r="H97" i="1"/>
  <c r="E97" i="1"/>
  <c r="F97" i="1" s="1"/>
  <c r="G97" i="1" s="1"/>
  <c r="J97" i="1" s="1"/>
  <c r="H96" i="1"/>
  <c r="E96" i="1"/>
  <c r="F96" i="1" s="1"/>
  <c r="G96" i="1" s="1"/>
  <c r="J96" i="1" s="1"/>
  <c r="H95" i="1"/>
  <c r="F95" i="1"/>
  <c r="G95" i="1" s="1"/>
  <c r="J95" i="1" s="1"/>
  <c r="E95" i="1"/>
  <c r="H94" i="1"/>
  <c r="E94" i="1"/>
  <c r="F94" i="1" s="1"/>
  <c r="G94" i="1" s="1"/>
  <c r="J94" i="1" s="1"/>
  <c r="H93" i="1"/>
  <c r="E93" i="1"/>
  <c r="F93" i="1" s="1"/>
  <c r="G93" i="1" s="1"/>
  <c r="J93" i="1" s="1"/>
  <c r="H92" i="1"/>
  <c r="E92" i="1"/>
  <c r="F92" i="1" s="1"/>
  <c r="G92" i="1" s="1"/>
  <c r="J92" i="1" s="1"/>
  <c r="H91" i="1"/>
  <c r="F91" i="1"/>
  <c r="G91" i="1" s="1"/>
  <c r="J91" i="1" s="1"/>
  <c r="E91" i="1"/>
  <c r="H90" i="1"/>
  <c r="E90" i="1"/>
  <c r="F90" i="1" s="1"/>
  <c r="G90" i="1" s="1"/>
  <c r="J90" i="1" s="1"/>
  <c r="H89" i="1"/>
  <c r="E89" i="1"/>
  <c r="F89" i="1" s="1"/>
  <c r="G89" i="1" s="1"/>
  <c r="J89" i="1" s="1"/>
  <c r="H88" i="1"/>
  <c r="E88" i="1"/>
  <c r="F88" i="1" s="1"/>
  <c r="G88" i="1" s="1"/>
  <c r="J88" i="1" s="1"/>
  <c r="H87" i="1"/>
  <c r="F87" i="1"/>
  <c r="G87" i="1" s="1"/>
  <c r="J87" i="1" s="1"/>
  <c r="E87" i="1"/>
  <c r="H86" i="1"/>
  <c r="E86" i="1"/>
  <c r="F86" i="1" s="1"/>
  <c r="G86" i="1" s="1"/>
  <c r="J86" i="1" s="1"/>
  <c r="H85" i="1"/>
  <c r="E85" i="1"/>
  <c r="F85" i="1" s="1"/>
  <c r="G85" i="1" s="1"/>
  <c r="J85" i="1" s="1"/>
  <c r="H84" i="1"/>
  <c r="E84" i="1"/>
  <c r="F84" i="1" s="1"/>
  <c r="G84" i="1" s="1"/>
  <c r="J84" i="1" s="1"/>
  <c r="H83" i="1"/>
  <c r="F83" i="1"/>
  <c r="G83" i="1" s="1"/>
  <c r="J83" i="1" s="1"/>
  <c r="E83" i="1"/>
  <c r="H82" i="1"/>
  <c r="E82" i="1"/>
  <c r="F82" i="1" s="1"/>
  <c r="G82" i="1" s="1"/>
  <c r="J82" i="1" s="1"/>
  <c r="H81" i="1"/>
  <c r="E81" i="1"/>
  <c r="F81" i="1" s="1"/>
  <c r="G81" i="1" s="1"/>
  <c r="J81" i="1" s="1"/>
  <c r="H80" i="1"/>
  <c r="E80" i="1"/>
  <c r="F80" i="1" s="1"/>
  <c r="G80" i="1" s="1"/>
  <c r="J80" i="1" s="1"/>
  <c r="H79" i="1"/>
  <c r="F79" i="1"/>
  <c r="G79" i="1" s="1"/>
  <c r="J79" i="1" s="1"/>
  <c r="E79" i="1"/>
  <c r="H78" i="1"/>
  <c r="E78" i="1"/>
  <c r="F78" i="1" s="1"/>
  <c r="G78" i="1" s="1"/>
  <c r="J78" i="1" s="1"/>
  <c r="J77" i="1"/>
  <c r="H76" i="1"/>
  <c r="E76" i="1"/>
  <c r="F76" i="1" s="1"/>
  <c r="G76" i="1" s="1"/>
  <c r="J76" i="1" s="1"/>
  <c r="H75" i="1"/>
  <c r="F75" i="1"/>
  <c r="G75" i="1" s="1"/>
  <c r="J75" i="1" s="1"/>
  <c r="E75" i="1"/>
  <c r="H74" i="1"/>
  <c r="E74" i="1"/>
  <c r="F74" i="1" s="1"/>
  <c r="G74" i="1" s="1"/>
  <c r="J74" i="1" s="1"/>
  <c r="H73" i="1"/>
  <c r="E73" i="1"/>
  <c r="F73" i="1" s="1"/>
  <c r="G73" i="1" s="1"/>
  <c r="J73" i="1" s="1"/>
  <c r="J72" i="1"/>
  <c r="H72" i="1"/>
  <c r="E72" i="1"/>
  <c r="F72" i="1" s="1"/>
  <c r="G72" i="1" s="1"/>
  <c r="H71" i="1"/>
  <c r="F71" i="1"/>
  <c r="G71" i="1" s="1"/>
  <c r="J71" i="1" s="1"/>
  <c r="E71" i="1"/>
  <c r="H70" i="1"/>
  <c r="E70" i="1"/>
  <c r="F70" i="1" s="1"/>
  <c r="G70" i="1" s="1"/>
  <c r="J70" i="1" s="1"/>
  <c r="H69" i="1"/>
  <c r="E69" i="1"/>
  <c r="F69" i="1" s="1"/>
  <c r="G69" i="1" s="1"/>
  <c r="J69" i="1" s="1"/>
  <c r="H68" i="1"/>
  <c r="E68" i="1"/>
  <c r="F68" i="1" s="1"/>
  <c r="G68" i="1" s="1"/>
  <c r="J68" i="1" s="1"/>
  <c r="H67" i="1"/>
  <c r="F67" i="1"/>
  <c r="G67" i="1" s="1"/>
  <c r="J67" i="1" s="1"/>
  <c r="E67" i="1"/>
  <c r="H66" i="1"/>
  <c r="E66" i="1"/>
  <c r="F66" i="1" s="1"/>
  <c r="G66" i="1" s="1"/>
  <c r="J66" i="1" s="1"/>
  <c r="H65" i="1"/>
  <c r="E65" i="1"/>
  <c r="F65" i="1" s="1"/>
  <c r="G65" i="1" s="1"/>
  <c r="J65" i="1" s="1"/>
  <c r="H64" i="1"/>
  <c r="E64" i="1"/>
  <c r="F64" i="1" s="1"/>
  <c r="G64" i="1" s="1"/>
  <c r="J64" i="1" s="1"/>
  <c r="H63" i="1"/>
  <c r="F63" i="1"/>
  <c r="G63" i="1" s="1"/>
  <c r="J63" i="1" s="1"/>
  <c r="E63" i="1"/>
  <c r="J62" i="1"/>
  <c r="H62" i="1"/>
  <c r="F62" i="1"/>
  <c r="E62" i="1"/>
  <c r="H61" i="1"/>
  <c r="G61" i="1"/>
  <c r="J61" i="1" s="1"/>
  <c r="E61" i="1"/>
  <c r="F61" i="1" s="1"/>
  <c r="H60" i="1"/>
  <c r="E60" i="1"/>
  <c r="F60" i="1" s="1"/>
  <c r="G60" i="1" s="1"/>
  <c r="J60" i="1" s="1"/>
  <c r="J59" i="1"/>
  <c r="H59" i="1"/>
  <c r="E59" i="1"/>
  <c r="F59" i="1" s="1"/>
  <c r="G59" i="1" s="1"/>
  <c r="H58" i="1"/>
  <c r="F58" i="1"/>
  <c r="G58" i="1" s="1"/>
  <c r="J58" i="1" s="1"/>
  <c r="E58" i="1"/>
  <c r="H57" i="1"/>
  <c r="E57" i="1"/>
  <c r="F57" i="1" s="1"/>
  <c r="G57" i="1" s="1"/>
  <c r="J57" i="1" s="1"/>
  <c r="H56" i="1"/>
  <c r="E56" i="1"/>
  <c r="F56" i="1" s="1"/>
  <c r="G56" i="1" s="1"/>
  <c r="J56" i="1" s="1"/>
  <c r="J55" i="1"/>
  <c r="H55" i="1"/>
  <c r="E55" i="1"/>
  <c r="F55" i="1" s="1"/>
  <c r="G55" i="1" s="1"/>
  <c r="H54" i="1"/>
  <c r="F54" i="1"/>
  <c r="G54" i="1" s="1"/>
  <c r="J54" i="1" s="1"/>
  <c r="E54" i="1"/>
  <c r="H53" i="1"/>
  <c r="E53" i="1"/>
  <c r="F53" i="1" s="1"/>
  <c r="G53" i="1" s="1"/>
  <c r="J53" i="1" s="1"/>
  <c r="H52" i="1"/>
  <c r="E52" i="1"/>
  <c r="F52" i="1" s="1"/>
  <c r="G52" i="1" s="1"/>
  <c r="J52" i="1" s="1"/>
  <c r="H51" i="1"/>
  <c r="E51" i="1"/>
  <c r="F51" i="1" s="1"/>
  <c r="G51" i="1" s="1"/>
  <c r="J51" i="1" s="1"/>
  <c r="H50" i="1"/>
  <c r="F50" i="1"/>
  <c r="G50" i="1" s="1"/>
  <c r="J50" i="1" s="1"/>
  <c r="E50" i="1"/>
  <c r="H49" i="1"/>
  <c r="E49" i="1"/>
  <c r="F49" i="1" s="1"/>
  <c r="G49" i="1" s="1"/>
  <c r="J49" i="1" s="1"/>
  <c r="H48" i="1"/>
  <c r="E48" i="1"/>
  <c r="F48" i="1" s="1"/>
  <c r="G48" i="1" s="1"/>
  <c r="J48" i="1" s="1"/>
  <c r="H47" i="1"/>
  <c r="E47" i="1"/>
  <c r="F47" i="1" s="1"/>
  <c r="G47" i="1" s="1"/>
  <c r="J47" i="1" s="1"/>
  <c r="H46" i="1"/>
  <c r="F46" i="1"/>
  <c r="G46" i="1" s="1"/>
  <c r="J46" i="1" s="1"/>
  <c r="E46" i="1"/>
  <c r="H45" i="1"/>
  <c r="G45" i="1"/>
  <c r="J45" i="1" s="1"/>
  <c r="E45" i="1"/>
  <c r="F45" i="1" s="1"/>
  <c r="J44" i="1"/>
  <c r="J43" i="1"/>
  <c r="H43" i="1"/>
  <c r="E43" i="1"/>
  <c r="F43" i="1" s="1"/>
  <c r="G43" i="1" s="1"/>
  <c r="H42" i="1"/>
  <c r="F42" i="1"/>
  <c r="G42" i="1" s="1"/>
  <c r="J42" i="1" s="1"/>
  <c r="E42" i="1"/>
  <c r="J41" i="1"/>
  <c r="H41" i="1"/>
  <c r="F41" i="1"/>
  <c r="E41" i="1"/>
  <c r="H40" i="1"/>
  <c r="E40" i="1"/>
  <c r="F40" i="1" s="1"/>
  <c r="G40" i="1" s="1"/>
  <c r="J40" i="1" s="1"/>
  <c r="H39" i="1"/>
  <c r="E39" i="1"/>
  <c r="F39" i="1" s="1"/>
  <c r="G39" i="1" s="1"/>
  <c r="J39" i="1" s="1"/>
  <c r="H38" i="1"/>
  <c r="E38" i="1"/>
  <c r="F38" i="1" s="1"/>
  <c r="G38" i="1" s="1"/>
  <c r="J38" i="1" s="1"/>
  <c r="H37" i="1"/>
  <c r="F37" i="1"/>
  <c r="G37" i="1" s="1"/>
  <c r="J37" i="1" s="1"/>
  <c r="E37" i="1"/>
  <c r="H36" i="1"/>
  <c r="G36" i="1"/>
  <c r="J36" i="1" s="1"/>
  <c r="E36" i="1"/>
  <c r="F36" i="1" s="1"/>
  <c r="H35" i="1"/>
  <c r="E35" i="1"/>
  <c r="F35" i="1" s="1"/>
  <c r="G35" i="1" s="1"/>
  <c r="J35" i="1" s="1"/>
  <c r="H34" i="1"/>
  <c r="E34" i="1"/>
  <c r="F34" i="1" s="1"/>
  <c r="G34" i="1" s="1"/>
  <c r="J34" i="1" s="1"/>
  <c r="H33" i="1"/>
  <c r="F33" i="1"/>
  <c r="G33" i="1" s="1"/>
  <c r="J33" i="1" s="1"/>
  <c r="E33" i="1"/>
  <c r="H32" i="1"/>
  <c r="G32" i="1"/>
  <c r="J32" i="1" s="1"/>
  <c r="E32" i="1"/>
  <c r="F32" i="1" s="1"/>
  <c r="H31" i="1"/>
  <c r="E31" i="1"/>
  <c r="F31" i="1" s="1"/>
  <c r="G31" i="1" s="1"/>
  <c r="J31" i="1" s="1"/>
  <c r="J30" i="1"/>
  <c r="H30" i="1"/>
  <c r="E30" i="1"/>
  <c r="F30" i="1" s="1"/>
  <c r="G30" i="1" s="1"/>
  <c r="H29" i="1"/>
  <c r="F29" i="1"/>
  <c r="G29" i="1" s="1"/>
  <c r="J29" i="1" s="1"/>
  <c r="E29" i="1"/>
  <c r="H28" i="1"/>
  <c r="E28" i="1"/>
  <c r="F28" i="1" s="1"/>
  <c r="G28" i="1" s="1"/>
  <c r="J28" i="1" s="1"/>
  <c r="H27" i="1"/>
  <c r="E27" i="1"/>
  <c r="F27" i="1" s="1"/>
  <c r="G27" i="1" s="1"/>
  <c r="J27" i="1" s="1"/>
  <c r="J26" i="1"/>
  <c r="H26" i="1"/>
  <c r="E26" i="1"/>
  <c r="F26" i="1" s="1"/>
  <c r="G26" i="1" s="1"/>
  <c r="H25" i="1"/>
  <c r="F25" i="1"/>
  <c r="G25" i="1" s="1"/>
  <c r="J25" i="1" s="1"/>
  <c r="E25" i="1"/>
  <c r="H24" i="1"/>
  <c r="E24" i="1"/>
  <c r="F24" i="1" s="1"/>
  <c r="G24" i="1" s="1"/>
  <c r="J24" i="1" s="1"/>
  <c r="J23" i="1"/>
  <c r="H22" i="1"/>
  <c r="E22" i="1"/>
  <c r="F22" i="1" s="1"/>
  <c r="G22" i="1" s="1"/>
  <c r="J22" i="1" s="1"/>
  <c r="H21" i="1"/>
  <c r="F21" i="1"/>
  <c r="G21" i="1" s="1"/>
  <c r="J21" i="1" s="1"/>
  <c r="E21" i="1"/>
  <c r="H20" i="1"/>
  <c r="G20" i="1"/>
  <c r="J20" i="1" s="1"/>
  <c r="E20" i="1"/>
  <c r="F20" i="1" s="1"/>
  <c r="H19" i="1"/>
  <c r="E19" i="1"/>
  <c r="F19" i="1" s="1"/>
  <c r="G19" i="1" s="1"/>
  <c r="J19" i="1" s="1"/>
  <c r="J18" i="1"/>
  <c r="H18" i="1"/>
  <c r="E18" i="1"/>
  <c r="F18" i="1" s="1"/>
  <c r="G18" i="1" s="1"/>
  <c r="H17" i="1"/>
  <c r="F17" i="1"/>
  <c r="G17" i="1" s="1"/>
  <c r="J17" i="1" s="1"/>
  <c r="E17" i="1"/>
  <c r="H16" i="1"/>
  <c r="E16" i="1"/>
  <c r="F16" i="1" s="1"/>
  <c r="G16" i="1" s="1"/>
  <c r="J16" i="1" s="1"/>
  <c r="H15" i="1"/>
  <c r="E15" i="1"/>
  <c r="F15" i="1" s="1"/>
  <c r="G15" i="1" s="1"/>
  <c r="J15" i="1" s="1"/>
  <c r="J14" i="1"/>
  <c r="H14" i="1"/>
  <c r="E14" i="1"/>
  <c r="F14" i="1" s="1"/>
  <c r="G14" i="1" s="1"/>
  <c r="H13" i="1"/>
  <c r="F13" i="1"/>
  <c r="G13" i="1" s="1"/>
  <c r="J13" i="1" s="1"/>
  <c r="E13" i="1"/>
  <c r="H12" i="1"/>
  <c r="E12" i="1"/>
  <c r="F12" i="1" s="1"/>
  <c r="G12" i="1" s="1"/>
  <c r="J12" i="1" s="1"/>
  <c r="H11" i="1"/>
  <c r="E11" i="1"/>
  <c r="F11" i="1" s="1"/>
  <c r="G11" i="1" s="1"/>
  <c r="J11" i="1" s="1"/>
  <c r="H10" i="1"/>
  <c r="E10" i="1"/>
  <c r="F10" i="1" s="1"/>
  <c r="G10" i="1" s="1"/>
  <c r="J10" i="1" s="1"/>
  <c r="H9" i="1"/>
  <c r="F9" i="1"/>
  <c r="G9" i="1" s="1"/>
  <c r="J9" i="1" s="1"/>
  <c r="E9" i="1"/>
  <c r="H8" i="1"/>
  <c r="G8" i="1"/>
  <c r="J8" i="1" s="1"/>
  <c r="E8" i="1"/>
  <c r="F8" i="1" s="1"/>
  <c r="H7" i="1"/>
  <c r="E7" i="1"/>
  <c r="F7" i="1" s="1"/>
  <c r="G7" i="1" s="1"/>
  <c r="J7" i="1" s="1"/>
  <c r="H6" i="1"/>
  <c r="E6" i="1"/>
  <c r="F6" i="1" s="1"/>
  <c r="G6" i="1" s="1"/>
  <c r="J6" i="1" s="1"/>
  <c r="H5" i="1"/>
  <c r="F5" i="1"/>
  <c r="G5" i="1" s="1"/>
  <c r="J5" i="1" s="1"/>
  <c r="E5" i="1"/>
  <c r="H4" i="1"/>
  <c r="G4" i="1"/>
  <c r="J4" i="1" s="1"/>
  <c r="E4" i="1"/>
  <c r="F4" i="1" s="1"/>
  <c r="H3" i="1"/>
  <c r="E3" i="1"/>
  <c r="F3" i="1" s="1"/>
  <c r="G3" i="1" s="1"/>
  <c r="J3" i="1" s="1"/>
</calcChain>
</file>

<file path=xl/sharedStrings.xml><?xml version="1.0" encoding="utf-8"?>
<sst xmlns="http://schemas.openxmlformats.org/spreadsheetml/2006/main" count="672" uniqueCount="668">
  <si>
    <t>Kod towaru</t>
  </si>
  <si>
    <t>Nazwa towaru</t>
  </si>
  <si>
    <t>Ilość szt w opakowaniu zbiorczym</t>
  </si>
  <si>
    <t>Koszt netto/karton</t>
  </si>
  <si>
    <t>koszt netto na 5% do zamówienia</t>
  </si>
  <si>
    <t>Cena brutto za opakowanie</t>
  </si>
  <si>
    <t>Cena butto za szt</t>
  </si>
  <si>
    <t>szt/karton</t>
  </si>
  <si>
    <t>NEXXT NEW</t>
  </si>
  <si>
    <t>CH-nexxteklcd0500x15</t>
  </si>
  <si>
    <t>NEXXT preparat do czyszczenia ekranów LCD 0,5l karton = 15szt</t>
  </si>
  <si>
    <t>CH-nexxtmydlo0500x06</t>
  </si>
  <si>
    <r>
      <t xml:space="preserve">NEXXT Kremowe </t>
    </r>
    <r>
      <rPr>
        <b/>
        <sz val="12"/>
        <color theme="1"/>
        <rFont val="Calibri"/>
        <family val="2"/>
        <charset val="238"/>
        <scheme val="minor"/>
      </rPr>
      <t>mydło</t>
    </r>
    <r>
      <rPr>
        <sz val="10"/>
        <color theme="1"/>
        <rFont val="Calibri"/>
        <family val="2"/>
        <charset val="238"/>
        <scheme val="minor"/>
      </rPr>
      <t xml:space="preserve"> do rąk 0,5l karton = 6 szt</t>
    </r>
  </si>
  <si>
    <t>CH-nexxtmydlo5000x01</t>
  </si>
  <si>
    <t>NEXXT Kremowe mydło do rąk 5l</t>
  </si>
  <si>
    <t>CH-nexxtOdkam0250x25</t>
  </si>
  <si>
    <r>
      <t xml:space="preserve">NEXXT </t>
    </r>
    <r>
      <rPr>
        <b/>
        <sz val="12"/>
        <color theme="1"/>
        <rFont val="Calibri"/>
        <family val="2"/>
        <charset val="238"/>
        <scheme val="minor"/>
      </rPr>
      <t>Odkamieniacz</t>
    </r>
    <r>
      <rPr>
        <sz val="10"/>
        <color theme="1"/>
        <rFont val="Calibri"/>
        <family val="2"/>
        <charset val="238"/>
        <scheme val="minor"/>
      </rPr>
      <t xml:space="preserve"> do sprzętu </t>
    </r>
    <r>
      <rPr>
        <b/>
        <sz val="10"/>
        <color theme="1"/>
        <rFont val="Calibri"/>
        <family val="2"/>
        <charset val="238"/>
        <scheme val="minor"/>
      </rPr>
      <t>AGD</t>
    </r>
    <r>
      <rPr>
        <sz val="10"/>
        <color theme="1"/>
        <rFont val="Calibri"/>
        <family val="2"/>
        <charset val="238"/>
        <scheme val="minor"/>
      </rPr>
      <t xml:space="preserve"> w płynie 250ml karton = 25 szt</t>
    </r>
  </si>
  <si>
    <t>CH-nexxtpiang1000x08</t>
  </si>
  <si>
    <r>
      <t xml:space="preserve">NEXXT Aktywna pianka do czyszczenia </t>
    </r>
    <r>
      <rPr>
        <b/>
        <sz val="12"/>
        <color theme="1"/>
        <rFont val="Calibri"/>
        <family val="2"/>
        <charset val="238"/>
        <scheme val="minor"/>
      </rPr>
      <t>grilla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</si>
  <si>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CH-nexxtpiank1000x08</t>
  </si>
  <si>
    <r>
      <t xml:space="preserve">NEXXT Aktywna pianka do </t>
    </r>
    <r>
      <rPr>
        <b/>
        <sz val="12"/>
        <color theme="1"/>
        <rFont val="Calibri"/>
        <family val="2"/>
        <charset val="238"/>
        <scheme val="minor"/>
      </rPr>
      <t>kuchni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</si>
  <si>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CH-nexxtpiank5000x01</t>
  </si>
  <si>
    <t>NEXXT Aktywna pianka do kuchni 5l</t>
  </si>
  <si>
    <t>CH-nexxtpianl1000x08</t>
  </si>
  <si>
    <r>
      <t xml:space="preserve">NEXXT Aktywna pianka do </t>
    </r>
    <r>
      <rPr>
        <b/>
        <sz val="12"/>
        <color theme="1"/>
        <rFont val="Calibri"/>
        <family val="2"/>
        <charset val="238"/>
        <scheme val="minor"/>
      </rPr>
      <t>łazienki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1l karton = 8szt</t>
    </r>
  </si>
  <si>
    <t>CH-nexxtpianl5000x01</t>
  </si>
  <si>
    <t>NEXXT Aktywna pianka do łazienki 5l</t>
  </si>
  <si>
    <t>CH-nexxtplynf1000x08</t>
  </si>
  <si>
    <r>
      <t>NEXXT aktywny preparat do czyszczenia</t>
    </r>
    <r>
      <rPr>
        <b/>
        <sz val="12"/>
        <color theme="1"/>
        <rFont val="Calibri"/>
        <family val="2"/>
        <charset val="238"/>
        <scheme val="minor"/>
      </rPr>
      <t xml:space="preserve"> fug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</si>
  <si>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CH-nexxtplynn1000x08</t>
  </si>
  <si>
    <r>
      <t xml:space="preserve">NEXXT Preparat do ręcznego mycia </t>
    </r>
    <r>
      <rPr>
        <b/>
        <sz val="12"/>
        <color theme="1"/>
        <rFont val="Calibri"/>
        <family val="2"/>
        <charset val="238"/>
        <scheme val="minor"/>
      </rPr>
      <t>naczyń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</si>
  <si>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CH-nexxtplynn5000x01</t>
  </si>
  <si>
    <t>NEXXT Preparat do ręcznego mycia naczyń 5l</t>
  </si>
  <si>
    <t>CH-nexxtplynp1000x08</t>
  </si>
  <si>
    <r>
      <t xml:space="preserve">NEXXT Aktywny płyn do </t>
    </r>
    <r>
      <rPr>
        <b/>
        <sz val="12"/>
        <color theme="1"/>
        <rFont val="Calibri"/>
        <family val="2"/>
        <charset val="238"/>
        <scheme val="minor"/>
      </rPr>
      <t>podłóg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</si>
  <si>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CH-nexxtplynp5000x01</t>
  </si>
  <si>
    <t>NEXXT Aktywny płyn do podłóg 5l</t>
  </si>
  <si>
    <t>CH-nexxtplyns1000x08</t>
  </si>
  <si>
    <r>
      <t>NEXXT Aktywny płyn do</t>
    </r>
    <r>
      <rPr>
        <b/>
        <sz val="12"/>
        <color theme="1"/>
        <rFont val="Calibri"/>
        <family val="2"/>
        <charset val="238"/>
        <scheme val="minor"/>
      </rPr>
      <t xml:space="preserve"> szyb i luster</t>
    </r>
    <r>
      <rPr>
        <sz val="10"/>
        <color theme="1"/>
        <rFont val="Calibri"/>
        <family val="2"/>
        <charset val="238"/>
        <scheme val="minor"/>
      </rPr>
      <t xml:space="preserve"> 1l karton = 8szt</t>
    </r>
  </si>
  <si>
    <t>CH-nexxtplyns5000x01</t>
  </si>
  <si>
    <t>NEXXT Aktywny płyn do szyb i luster 5l</t>
  </si>
  <si>
    <t>CH-nexxtspien0250x25</t>
  </si>
  <si>
    <t>NEXXT preparat do czyszczenia układów spieniających 250ml karton = 25 szt</t>
  </si>
  <si>
    <t>CH-nexxtzelwc1000x08</t>
  </si>
  <si>
    <r>
      <t xml:space="preserve">NEXXT Aktywny preparat do </t>
    </r>
    <r>
      <rPr>
        <b/>
        <sz val="12"/>
        <color theme="1"/>
        <rFont val="Calibri"/>
        <family val="2"/>
        <charset val="238"/>
        <scheme val="minor"/>
      </rPr>
      <t>wc 1</t>
    </r>
    <r>
      <rPr>
        <sz val="10"/>
        <color theme="1"/>
        <rFont val="Calibri"/>
        <family val="2"/>
        <charset val="238"/>
        <scheme val="minor"/>
      </rPr>
      <t>l karton = 8 szt</t>
    </r>
  </si>
  <si>
    <t>CH-nexxtzelwc5000x01</t>
  </si>
  <si>
    <t>NEXXT Aktywny preparat do wc 5l</t>
  </si>
  <si>
    <t>CH-nexxtodkkp0500x15</t>
  </si>
  <si>
    <r>
      <t xml:space="preserve">Nowy NEXXT </t>
    </r>
    <r>
      <rPr>
        <b/>
        <sz val="12"/>
        <color theme="1"/>
        <rFont val="Calibri"/>
        <family val="2"/>
        <charset val="238"/>
        <scheme val="minor"/>
      </rPr>
      <t>odkamieniacz</t>
    </r>
    <r>
      <rPr>
        <sz val="10"/>
        <color theme="1"/>
        <rFont val="Calibri"/>
        <family val="2"/>
        <charset val="238"/>
        <scheme val="minor"/>
      </rPr>
      <t xml:space="preserve"> do kabin prysznicowych 0,5l karton = 15szt</t>
    </r>
  </si>
  <si>
    <t>NEXXT</t>
  </si>
  <si>
    <t>CH-nexxtmydloply0_5l</t>
  </si>
  <si>
    <t>NEXXT Mydło do rąk  0,5l zgrzewka=6szt</t>
  </si>
  <si>
    <t>CH-nexxtplyndona0_5l</t>
  </si>
  <si>
    <t>NEXXT Płyn do naczyń  0,5l zgrzewka= 12szt</t>
  </si>
  <si>
    <t>CH-nexxtpiankala0_5l</t>
  </si>
  <si>
    <t>NEXXT Aktywna pianka do łazienki 0,5l zgrzewka=12szt</t>
  </si>
  <si>
    <t>CH-nexxtpiankaku0_5l</t>
  </si>
  <si>
    <t>NEXXT Aktywna pianka do kuchni 0,5l zgrzewka=12szt</t>
  </si>
  <si>
    <t>CH-nexxtzelwc0_75l</t>
  </si>
  <si>
    <t>NEXXT Aktywny żel do wc  0,75l zgrzewka= 15szt</t>
  </si>
  <si>
    <t>CH-nexxtplynuniw1l</t>
  </si>
  <si>
    <t>NEXXT Aktywny płyn do podłóg 1l zgrzewka=12szt</t>
  </si>
  <si>
    <t>CH-nexxtplyndoszy1l</t>
  </si>
  <si>
    <t>NEXXT Aktywny płyn do szyb i luster 1l zgrzewka=12szt</t>
  </si>
  <si>
    <t>CH-nexxtaerozom0_25l</t>
  </si>
  <si>
    <t>NEXXT Aerozol do mebli 0,25l zgrzewka=12szt</t>
  </si>
  <si>
    <t>CH-nexxtmleczko0_7l</t>
  </si>
  <si>
    <t>NEXXT Mleczko do kuchni i łazienki 0,75l zgrzewka=25szt</t>
  </si>
  <si>
    <t>CH-nexxtodswie0_43l</t>
  </si>
  <si>
    <t>NEXXT Odświeżacz powietrza 0,43l zgrzewka=12szt</t>
  </si>
  <si>
    <t>CH-nexxtplynakt5l</t>
  </si>
  <si>
    <t>CH-nexxtplyndoszy5l</t>
  </si>
  <si>
    <t>NEXXT Aktywny płyn do szyb i luster Nexxt 5l</t>
  </si>
  <si>
    <t>CH-nexxtmydloply5l</t>
  </si>
  <si>
    <t>NEXXT Mydło do rąk  5l</t>
  </si>
  <si>
    <t>CH-nexxtplyndona5l</t>
  </si>
  <si>
    <t>NEXXT Płyn do naczyń 5l</t>
  </si>
  <si>
    <t>CH-nexxtzelwc5l</t>
  </si>
  <si>
    <t>NEXXT Aktywny żel do wc 5l</t>
  </si>
  <si>
    <t>CH-nexxtpiankala5l</t>
  </si>
  <si>
    <t>NEXXT Aktywna pianka do łazienki  5l</t>
  </si>
  <si>
    <t>CH-nexxtpiankaku5l</t>
  </si>
  <si>
    <t>NEXXT Aktywna pianka do kuchni  5l</t>
  </si>
  <si>
    <t>CH-pginepi000500012</t>
  </si>
  <si>
    <t>NEXXT Aktywna pianka do czyszczenia grilla 0,5l zgrzewka=12szt</t>
  </si>
  <si>
    <t>CH-plknepl000500012</t>
  </si>
  <si>
    <t>NEXXT Aktywny płyn do czyszczenia fug  0,5l zgrzewka= 12szt</t>
  </si>
  <si>
    <t>CH-lkpneplbz0200x012</t>
  </si>
  <si>
    <t>NEXXT Odkamieniacz do sprzętu AGD w płynie 200ml zgrzewka= 12 szt</t>
  </si>
  <si>
    <t>PACHNĄCA SZAFA</t>
  </si>
  <si>
    <t>CH-pastyodkmix2szt</t>
  </si>
  <si>
    <t>Pachnące pastylki Pachnąca Szafa do odkurzacza mix 2szt karton=100szt</t>
  </si>
  <si>
    <t>CH-odśdekjadrzsa25ml</t>
  </si>
  <si>
    <t>Dekoracyjny odświeżacz powietrza Pachnąca Szafa Jaśmin i Drzewo Sandałowe 25ml karton=20szt</t>
  </si>
  <si>
    <t>CH-odśdekberjed90ml</t>
  </si>
  <si>
    <t>Dekoracyjny odświeżacz powietrza Pachnąca Szafa Bergamotka &amp; Jedwab 90ml karton=4szt</t>
  </si>
  <si>
    <t>CH-pachkulbamlic200g</t>
  </si>
  <si>
    <t>Pachnące kulki Pachnaca Szafa Bambus i Liczi 200g karton=6szt</t>
  </si>
  <si>
    <t>CH-pachkulorcmag200g</t>
  </si>
  <si>
    <t>Pachnące kulki Pachnaca Szafa Orchidea i Magnolia 200g karton=6szt</t>
  </si>
  <si>
    <t>CH-pachkullawwzg200g</t>
  </si>
  <si>
    <t>Pachnące kulki Pachnaca Szafa Lawendowe Wzgórze 200g karton=6szt</t>
  </si>
  <si>
    <t>CH-patyczkiróżogrod</t>
  </si>
  <si>
    <t>Pachnace Patyczki Pachnaca Szafa Róża Ogrodowa  karton=6szt</t>
  </si>
  <si>
    <t>CH-patyczkiświbryza</t>
  </si>
  <si>
    <t>Pachnace Patyczki Pachnaca Szafa Świerza Bryza karton=6szt</t>
  </si>
  <si>
    <t>CH-neuzaptrogar250ml</t>
  </si>
  <si>
    <t>Neutralizator zapachów Pachnaca Szafa Tropical Garden 250ml karton=6szt</t>
  </si>
  <si>
    <t>CH-chustuniwlawen50szt</t>
  </si>
  <si>
    <t>Chusteczki uniwersalne Pachnąca Szafa Lawenda 50szt karton=12szt</t>
  </si>
  <si>
    <t>CH-odśaerziheor500ml</t>
  </si>
  <si>
    <t>Odświeżacz powietrza w aerozolu Pachnąca  Szafa Zielona Herbata i Orchidea 500ml karton=6szt</t>
  </si>
  <si>
    <t>CH-odśdekmagpeo25ml</t>
  </si>
  <si>
    <t>Dekoracyjny odświeżacz powietrza Pachnąca  Szafa Magnolia z Peonią 25ml karton=9szt</t>
  </si>
  <si>
    <t>CH-odśozdjadrzsa50ml</t>
  </si>
  <si>
    <t>Odświeżacz powietrza Pachnąca Szafa z kolorowymi ozdobami Jaśmin Drzewo Sandałowe 50ml karton=4szt</t>
  </si>
  <si>
    <t>CH-odśdekdzbeba50ml</t>
  </si>
  <si>
    <t>Dekoracyjny odświeżacz powietrza Pachnaca Szafa Dziki Bez z Bawełną 50ml karton=4szt</t>
  </si>
  <si>
    <t>CH-odśdekliowgr50ml</t>
  </si>
  <si>
    <t>Dekoracyjny odświeżacz powietrza Pachnaca Szafa Limonka z Owocem Granatu 50ml karton=4szt</t>
  </si>
  <si>
    <t>CH-dyfuzkwimag90ml</t>
  </si>
  <si>
    <t>Dyfuzor Pachnaca Szafa Kwiat Magnolii 90ml karton=4szt</t>
  </si>
  <si>
    <t>CH-dyfuzkwicze90ml</t>
  </si>
  <si>
    <t>Dyfuzor Pachnąca Szafa Kwiat Czereśni 90 ml karton=4 szt</t>
  </si>
  <si>
    <t>CH-dyfuzorkwiorc90ml</t>
  </si>
  <si>
    <t>Dyfuzor Pachnaca Szafa Kwiat Orchidei 90ml karton=4szt</t>
  </si>
  <si>
    <t>CH-patuzuśwbr2x4szt</t>
  </si>
  <si>
    <t>Pachnące Patyczki uzupełniacz Świeża Bryza 2x4 szt. Karton=16szt</t>
  </si>
  <si>
    <t>CH-patruzudrzsa2x4szt</t>
  </si>
  <si>
    <t>Patyczki uzupełniające Pachnąca Szafa Drzewo Sandałowe 2x4szt karton=16szt</t>
  </si>
  <si>
    <t>CH-patyczkidrzesand</t>
  </si>
  <si>
    <t>Pachnace Patyczki Pachnaca Szafa Drzewo Sandałowe karton=6szt</t>
  </si>
  <si>
    <t>CH-saszjadrzsa5.5g</t>
  </si>
  <si>
    <t>Saszetka Pachnąca Szafa do szafy i samochodu Jaśmin i Drzewo Sandałowe 5,5g karton=20szt</t>
  </si>
  <si>
    <t>CH-saszświpra5.5g</t>
  </si>
  <si>
    <t>Saszetka Pachnąca Szafa do szafy Świeże Pranie 5,5g karton=20szt</t>
  </si>
  <si>
    <t>CH-saszlawewzg5.5g</t>
  </si>
  <si>
    <t>Saszetka Pachnąca Szafa do szafy i samochodu Lawendowe Wzgórze 5,5g karton=20szt</t>
  </si>
  <si>
    <t>CH-saszmojito5.5g</t>
  </si>
  <si>
    <t>Saszetka Pachnąca Szafa do szafy Mojito 5,5g karton=20szt</t>
  </si>
  <si>
    <t>CH-saszkwipol5.5g</t>
  </si>
  <si>
    <t>Saszetka Pachnąca Szafa do szafy i samochodu Kwiaty Polne  5,5g karton=20szt</t>
  </si>
  <si>
    <t>ch-odśaerdzbeba300ml</t>
  </si>
  <si>
    <t>Odświeżacz powietrza w aerozolu Pachnąca  Szafa Dziki Bez z Bawełną 300ml karton=6szt</t>
  </si>
  <si>
    <t>CH-odśaertrorak300ml</t>
  </si>
  <si>
    <t>Odświeżacz powietrza w aerozolu Pachnąca  Szafa Trawa Orienty z Akacją 300ml karton=6szt</t>
  </si>
  <si>
    <t>CH-odśaerczpoma300ml</t>
  </si>
  <si>
    <t>Odświeżacz powietrza w aerozolu Pachnąca  Szafa Czarna Porzeczka z Marakują 300ml karton=6szt</t>
  </si>
  <si>
    <t>CH-saszzanziba5.5g</t>
  </si>
  <si>
    <t>Saszetka Pachnąca Szafa do szafy i samochodu Zanzibar 5,5g karton=20szt</t>
  </si>
  <si>
    <t>CH-saszróżog5.5g</t>
  </si>
  <si>
    <t>Saszetka Pachnąca Szafa do szafy i samochodu Różany ogród  5,5g karton=20szt</t>
  </si>
  <si>
    <t>CHEMIA KONSUMENCKA</t>
  </si>
  <si>
    <t>CH-lkkbpkole0050x010</t>
  </si>
  <si>
    <t>Bref Power Aktiv lemon 50g zgrzewka=10szt</t>
  </si>
  <si>
    <t>CH-lkkrgrgbz0400x012</t>
  </si>
  <si>
    <t>Kret granulki do udrożniania rur 400g zgrzewka=12szt</t>
  </si>
  <si>
    <t>CH-kretzel500g</t>
  </si>
  <si>
    <t>Kret żel do udrożniania rur 500g zgrzewka=12szt</t>
  </si>
  <si>
    <t>CH-brefpoweraktoc50g</t>
  </si>
  <si>
    <r>
      <t xml:space="preserve">Bref Power Aktiv ocean 50g zgrzewka=10szt                                                                    nowe koszty         </t>
    </r>
    <r>
      <rPr>
        <sz val="10"/>
        <color rgb="FFFF0000"/>
        <rFont val="Calibri"/>
        <family val="2"/>
        <charset val="238"/>
        <scheme val="minor"/>
      </rPr>
      <t>28,90</t>
    </r>
  </si>
  <si>
    <t>CH-brefpoweraktpi50g</t>
  </si>
  <si>
    <r>
      <t xml:space="preserve">Bref Power Aktiv pine 50g zgrzewka=10szt                                                                                                     </t>
    </r>
    <r>
      <rPr>
        <sz val="10"/>
        <color rgb="FFFF0000"/>
        <rFont val="Calibri"/>
        <family val="2"/>
        <charset val="238"/>
        <scheme val="minor"/>
      </rPr>
      <t>28,90</t>
    </r>
  </si>
  <si>
    <t>CH-płyndonaczpur0_9l</t>
  </si>
  <si>
    <t>Płyn do mycia naczyń Pur Lemon 900ml zgrzewka=12szt</t>
  </si>
  <si>
    <t>CH-nakpuplav0900x012</t>
  </si>
  <si>
    <t>Płyn do mycia naczyń Pur Aloe Vera 900ml zgrzewka=12szt</t>
  </si>
  <si>
    <t>CH-nakluplmi1000x012</t>
  </si>
  <si>
    <t>Płyn do mycia naczyń miętowy Ludwik  1000ml zgrzewka=12szt</t>
  </si>
  <si>
    <t>CH-mydloplynpamm0_3l</t>
  </si>
  <si>
    <t>Mydło w płynie Palmolive mleko i miód 300ml zgrzewka=12szt</t>
  </si>
  <si>
    <t>CH-mydloplynpaco0_3l</t>
  </si>
  <si>
    <t>Mydło w płynie Palmolive czarna orchidea 300ml zgrzewka=12szt</t>
  </si>
  <si>
    <t>CH-lkkcimlle0750x014</t>
  </si>
  <si>
    <t>Mleczko do czyszczenia Cif lemon 750ml zgrzewka= 14szt</t>
  </si>
  <si>
    <t>CH-lkkcimlor0750x014</t>
  </si>
  <si>
    <t>Mleczko do czyszczenia Cif original 750ml zgrzewka= 14szt</t>
  </si>
  <si>
    <t>CH-cifprofwashroom0_750l</t>
  </si>
  <si>
    <t>Cif Professional Washroom 2in1 karton =6szt</t>
  </si>
  <si>
    <t>CH-kapsulkifairy120</t>
  </si>
  <si>
    <t>Kapsułki Fairy All in one lemon 120 zgrzewka=2szt</t>
  </si>
  <si>
    <t>CH-plyndowcdome0_75l</t>
  </si>
  <si>
    <t>Płyn do wc Domestos Pine zielony 750ml zgrzewka=20szt</t>
  </si>
  <si>
    <t>CH-plyndowcdome5l</t>
  </si>
  <si>
    <t>Płyn do wc Domestos Pine zielony 5l</t>
  </si>
  <si>
    <t>CH-plyndowcdome1_25l</t>
  </si>
  <si>
    <t>Płyn do wc Domestos Pine zielony 1250ml zgrzewka=12szt</t>
  </si>
  <si>
    <t>CH-lkkajzebz0500x018</t>
  </si>
  <si>
    <t>Żel do łazienek Ajax  500ml zgrzewka=18szt</t>
  </si>
  <si>
    <t>CH-lkkdokpli0055x009</t>
  </si>
  <si>
    <t>Kostka do wc Domestos Power5 55g lime zgrzewka=9szt</t>
  </si>
  <si>
    <t>CH-lkkdokpch0055x009</t>
  </si>
  <si>
    <t>Kostka do wc Domestos Power5 55g chlor zgrzewka=9szt</t>
  </si>
  <si>
    <t>CH-lkkdokpoi0055x009</t>
  </si>
  <si>
    <t>Kostka do wc Domestos Power5 55g pine zgrzewka=9szt</t>
  </si>
  <si>
    <t>CH-lkkdokpoc0055x009</t>
  </si>
  <si>
    <t>Kostka do wc Domestos Power5 55g ocean zgrzewka=9szt</t>
  </si>
  <si>
    <t>CHLKKDOKOOA0055x009</t>
  </si>
  <si>
    <t>Kostka do wc Domestos Power5 55g orange zgrzewka=9szt</t>
  </si>
  <si>
    <t>CH-kostkawcdomeatzap</t>
  </si>
  <si>
    <t>Kostka atlantic do wc Domestos zapas 2*40g zgrzewka=12szt</t>
  </si>
  <si>
    <t>CH-lkkdzzebl0750x012</t>
  </si>
  <si>
    <t>Płyn do wc Domestos Zero blue 750ml zgrzewka=12szt</t>
  </si>
  <si>
    <t>CH-lkkdzzeli0750x012</t>
  </si>
  <si>
    <t>Płyn do wc Domestos Zero lime 750ml zgrzewka=12szt</t>
  </si>
  <si>
    <t>CH-ajaxpłynkwiatbz1l</t>
  </si>
  <si>
    <t>Płyn uniwersalny Ajax Floral Fiesta kwiaty bzu 1000ml zgrzewka=12szt</t>
  </si>
  <si>
    <t>CH-kszajspff0500012</t>
  </si>
  <si>
    <t>Płyn do szyb Ajax Floral Fiesta zielony 500ml zgrzewka=12szt</t>
  </si>
  <si>
    <t>CH-ajaxpłynkonwal1l</t>
  </si>
  <si>
    <t>Płyn uniwersalny Ajax Floral Fiesta konwalie 1000ml zgrzewka=12szt</t>
  </si>
  <si>
    <t>CH-pokajplpj1000x012</t>
  </si>
  <si>
    <t>Płyn uniwersalny Ajax Pomarańcza i jaśmin 1000ml zgrzewka=12szt</t>
  </si>
  <si>
    <t>CH-ajaxpłynkwiatla1l</t>
  </si>
  <si>
    <t>Płyn uniwersalny Ajax Floral Fiesta kwiat laguny 1000ml zgrzewka=12szt</t>
  </si>
  <si>
    <t>CH-ajaxpłynpolnekw1l</t>
  </si>
  <si>
    <t>Płyn uniwersalny Ajax Floral Fiesta polne kwiaty 1000ml zgrzewka=12szt</t>
  </si>
  <si>
    <t>CH-gladebriseaem0_3l</t>
  </si>
  <si>
    <t>Glade/Brise odświeżacz powietrza magnolia i wanilia aerozol 300ml zgrzewka=12szt</t>
  </si>
  <si>
    <t>CH-gladebriseaed0_3l</t>
  </si>
  <si>
    <t>Glade/Brise odświeżacz powietrza drzewo sandałowe i jaśmin aerozol 300ml zgrzewka=12szt</t>
  </si>
  <si>
    <t>CH-mekplaec0250x024</t>
  </si>
  <si>
    <t>Pledge Wood Classic brązowy aerozol  250ml zgrzewka=24szt</t>
  </si>
  <si>
    <t>CH-prontoclassi0_25l</t>
  </si>
  <si>
    <t>Pronto Classic aerozol do mebli drewnianych 250ml zgrzewka=12szt</t>
  </si>
  <si>
    <t>CH-prontoorigin0_25l</t>
  </si>
  <si>
    <t>Pronto Original aerozol przeciw kurzowi 300ml zgrzewka=12szt</t>
  </si>
  <si>
    <t>CH-prontoplynpa0_75l</t>
  </si>
  <si>
    <t>Pronto płyn do paneli 5w1 750ml zgrzewka=12szt</t>
  </si>
  <si>
    <t>CH-modernworki35l</t>
  </si>
  <si>
    <t>Worki na śmieci Modern 35l A'20 czarne  zgrzewka= 40szt</t>
  </si>
  <si>
    <t>CH-modernworki60l</t>
  </si>
  <si>
    <t>Worki na śmieci Modern 60l A'20 czarne  zgrzewka= 30szt</t>
  </si>
  <si>
    <t>CH-szkclspmu0500x010</t>
  </si>
  <si>
    <t>Płyn do szyb Clin Multi-shine 500ml zgrzewka=10szt</t>
  </si>
  <si>
    <t>CH-clindoszybant0_5l</t>
  </si>
  <si>
    <t>Płyn do szyb Clin Antypara 500ml zgrzewka=10szt</t>
  </si>
  <si>
    <t>CH-clindoszyblem0_5l</t>
  </si>
  <si>
    <t>Płyn do szyb Clin Windows&amp;Glass Lemon 500ml zgrzewka=10szt</t>
  </si>
  <si>
    <t>CH-lkkglaujo0269x004</t>
  </si>
  <si>
    <t>Glade/Brise odświeżacz powietrza automatic spray urządzenie japoński ogród 269ml zgrzewka=4szt</t>
  </si>
  <si>
    <t>CH-lkkglaudj0269x004</t>
  </si>
  <si>
    <t>Glade/Brise odświeżacz powietrza automatic spray urządzenie drzewo sandałowe i jaśmin 269ml zgrzewka=4szt</t>
  </si>
  <si>
    <t>CH-lkkglazdj0269x006</t>
  </si>
  <si>
    <t>Glade/Brise odświeżacz powietrza automatic spray zapas drzewo sandałowe i jaśmin 269ml zgrzewka=6szt</t>
  </si>
  <si>
    <t>CH-lkkglazjo0269x006</t>
  </si>
  <si>
    <t>Glade/Brise odświeżacz powietrza automatic spray zapas japoński ogród 269ml zgrzewka=6szt</t>
  </si>
  <si>
    <t>CH-lkkgldujo0008x006</t>
  </si>
  <si>
    <t>Glade/Brise odświeżacz powietrza discreet electric urządzenie japoński ogród 8g zgrzewka=6szt</t>
  </si>
  <si>
    <t>CH-lkkgldzjo0008x012</t>
  </si>
  <si>
    <t>Glade/Brise odświeżacz powietrza discreet electric zapas japoński ogród 8g zgrzewka=12szt</t>
  </si>
  <si>
    <t>CH-lkkgldzlj0008x012</t>
  </si>
  <si>
    <t>Glade/Brise odświeżacz powietrza discreet electric zapas lawenda i jaśmin 8g zgrzewka=12szt</t>
  </si>
  <si>
    <t>CH-lkkckzebz0420x020</t>
  </si>
  <si>
    <t>Cillit Kamień i rdza  420g zgrzewka= 20szt</t>
  </si>
  <si>
    <t>CH-lkkcbspts0750x006</t>
  </si>
  <si>
    <t>Cillit Bang spray Tłuszcz i Smugi 750ml zgrzewka = 6 sztuk</t>
  </si>
  <si>
    <t>SPOŻYWKA</t>
  </si>
  <si>
    <t>g-ciastpalwi144g</t>
  </si>
  <si>
    <t>Ciastka paluszki z galaretką wiśniową 144g Krakuski</t>
  </si>
  <si>
    <t>g-koreczkibank320g</t>
  </si>
  <si>
    <t>Koreczki bankietowe 320g Rolnik</t>
  </si>
  <si>
    <t>g-kremnutella230g</t>
  </si>
  <si>
    <t>Krem Nutella 230g</t>
  </si>
  <si>
    <t>g-maliny314ml</t>
  </si>
  <si>
    <t>Maliny w lekkim syropie 314ml Rolnik</t>
  </si>
  <si>
    <t>g-mieszazimo250</t>
  </si>
  <si>
    <t>Mieszanka zimowa 250g Kopernik</t>
  </si>
  <si>
    <t>g-orzechynerkowca80g</t>
  </si>
  <si>
    <t>Orzechy nerkowca 80g Helio</t>
  </si>
  <si>
    <t>g-pasztetzbójn190g</t>
  </si>
  <si>
    <t>Pasztet zbójnicki 190g Rolnik</t>
  </si>
  <si>
    <t>g-piernróż150g</t>
  </si>
  <si>
    <t>Pierniczki z nadzieniem różanym 150g Kopernik</t>
  </si>
  <si>
    <t>g-mlekol2pc0_5l</t>
  </si>
  <si>
    <t>Mleko Łaciate 2% 0,5 l , zgrzewka=8sztuk</t>
  </si>
  <si>
    <t>g-podgrzybki280g</t>
  </si>
  <si>
    <t>Podgrzybki marynowane 280g Dewelando</t>
  </si>
  <si>
    <t>g-mlekolaciate2pc1l</t>
  </si>
  <si>
    <t>Mleko Łaciate 2% 1l , zgrzewka=12 sztuk</t>
  </si>
  <si>
    <t>g-mlekol3_2pc1l</t>
  </si>
  <si>
    <t>Mleko Łaciate 3,2% 1 l , zgrzewka=12sztuk</t>
  </si>
  <si>
    <t>g-mlekol3_2pc0_5l</t>
  </si>
  <si>
    <t>Mleko 3,2%, 0,5l</t>
  </si>
  <si>
    <t>g-kmlasu0250t020</t>
  </si>
  <si>
    <t>Kawa Lavazza Suerte 250g mielona torba, karton=20 sztuk</t>
  </si>
  <si>
    <t>g-krnecl0200S008</t>
  </si>
  <si>
    <t>Kawa Nescafe Classic  200g, karton=8 sztuk</t>
  </si>
  <si>
    <t>g-kawanescafe12s200g</t>
  </si>
  <si>
    <t>Kawa Nescafe Classic  200g, karton=12 sztuk</t>
  </si>
  <si>
    <t>g-kawajacobsvelv200g</t>
  </si>
  <si>
    <t>Kawa Jacobs Velvet 200g, karton=6 sztuk</t>
  </si>
  <si>
    <t>g-kawatchibofam250g</t>
  </si>
  <si>
    <t>Kawa Tchibo Family 250g, karton=12 sztuk</t>
  </si>
  <si>
    <t>g-kawatchiboexcl250g</t>
  </si>
  <si>
    <t>Kawa Tchibo Exclusive 250g, karton=12 sztuk</t>
  </si>
  <si>
    <t>g-kzlapi1000t006</t>
  </si>
  <si>
    <t>Kawa Lavazza Pienaroma 1 kg ziarnista 6 szt</t>
  </si>
  <si>
    <t>g-kawalavazzaross1kg</t>
  </si>
  <si>
    <t>Kawa Lavazza Rossa 1kg ziarno, karton=6 sztuk</t>
  </si>
  <si>
    <t>g-kawalavazzacrem1kg</t>
  </si>
  <si>
    <t>Kawa Lavazza Crema e Aroma 1kg ziarno, karton=6 sztuk</t>
  </si>
  <si>
    <t>g-kawalavazzaoro1kg</t>
  </si>
  <si>
    <t>Kawa Lavazza Qualita Oro 1kg ziarno, karton=6 sztuk</t>
  </si>
  <si>
    <t>g-kzlasr1000t006</t>
  </si>
  <si>
    <t>Kawa ziarnista Lavazza Super Crema 1kg torebka 6 szt. w kartonie</t>
  </si>
  <si>
    <t>g-kawajacobskro200g</t>
  </si>
  <si>
    <t>Kawa Jacobs Kronung 200g rozpuszczalna, karton=6 sztuk</t>
  </si>
  <si>
    <t>g-kawatchibofam200g</t>
  </si>
  <si>
    <t>Kawa Tchibo Family 200g rozpuszczalna, karton=6 sztuk</t>
  </si>
  <si>
    <t>g-kzriar0500T012</t>
  </si>
  <si>
    <t>Kawa Rigello Arabica 100% 500g ziarno, karton=12 sztuk</t>
  </si>
  <si>
    <t>g-kawajacobskro250g</t>
  </si>
  <si>
    <t>Kawa Jacobs Kronung 250g, karton=12 sztuk</t>
  </si>
  <si>
    <t>g-kawajacobskro500g</t>
  </si>
  <si>
    <t>Kawa Jacobs Kronung 500g, karton=12 sztuk</t>
  </si>
  <si>
    <t>g-kawajacobscro200g</t>
  </si>
  <si>
    <t>Kawa rozpuszczalna Jacobs Cronat Gold 200g słoik 6 szt. w kartonie</t>
  </si>
  <si>
    <t>g-kawanescafegol200g</t>
  </si>
  <si>
    <t>Kawa rozpuszczalna Nescafe Gold 200g słoik 6 szt. w kartonie</t>
  </si>
  <si>
    <t>g-krnecss0200012</t>
  </si>
  <si>
    <t>Kawa Nescafe Creme Sensazione 200g, karton=12 sztuk</t>
  </si>
  <si>
    <t>g-kawalavazzaesp250g</t>
  </si>
  <si>
    <t>Kawa mielona Lavazza Espresso 250g puszka 12 szt. w kartonie</t>
  </si>
  <si>
    <t>g-kawalavazzaorp250g</t>
  </si>
  <si>
    <t>Kawa Lavazza Qualita Oro 250g  mielona puszka, karton=12 sztuk</t>
  </si>
  <si>
    <t>g-kmlaqo0250t020</t>
  </si>
  <si>
    <t>Kawa Lavazza Qualita Oro 250g mielona torba, karton=20 sztuk</t>
  </si>
  <si>
    <t>g-wodaevagaz0_5l</t>
  </si>
  <si>
    <t>Woda Eva gazowana 0,5l zgrzewka=12szt</t>
  </si>
  <si>
    <t>g-wodaevaniegaz0_5l</t>
  </si>
  <si>
    <t>Woda Eva niegazowana 0,5l zgrzewka=12szt</t>
  </si>
  <si>
    <t>g-wodaevagaz1_5l</t>
  </si>
  <si>
    <t>Woda Eva gazowana 1,5l zgrzewka=6szt</t>
  </si>
  <si>
    <t>g-nwkpna1500b006</t>
  </si>
  <si>
    <t>Woda Kinga Pienińska Naturalna 1,5l butelka PET 6 szt. w zgrzewce</t>
  </si>
  <si>
    <t>g-wodaevaniegaz1_5l</t>
  </si>
  <si>
    <t>Woda Eva niegazowana 1,5l zgrzewka=6szt</t>
  </si>
  <si>
    <t>g-nwkpga0330b012</t>
  </si>
  <si>
    <t>Woda Kinga Pienińska gazowana 330ml butelka szklana 12szt. w zgrzewce</t>
  </si>
  <si>
    <t>g-nwkpng0330b012</t>
  </si>
  <si>
    <t>Woda Kinga Pienińska niegazowana 330ml butelka szklana 12 szt. w zgrzewce</t>
  </si>
  <si>
    <t>g-nwkpga070b006</t>
  </si>
  <si>
    <t>Woda Kinga Pienińska gazowana 700ml butelka szklana 6 szt. w zgrzewce szkło</t>
  </si>
  <si>
    <t>g-nwkpng0700b006</t>
  </si>
  <si>
    <t>Woda Kinga Pienińska niegazowana 700ml butelka szklana 6 szt. w zgrzewce szkło</t>
  </si>
  <si>
    <t>g-nwkpga1500b006</t>
  </si>
  <si>
    <t>Woda Kinga Pienińska gazowana 1,5l butelka 6 szt. w zgrzewce</t>
  </si>
  <si>
    <t>g-nwkpng1500b006</t>
  </si>
  <si>
    <t>Woda Kinga Pienińska niegazowana 1,5l butelka 6 szt. w zgrzewce</t>
  </si>
  <si>
    <t>g-nwkpga0500b012</t>
  </si>
  <si>
    <t>Woda Kinga Pienińska gazowana 500ml butelka 12 szt. w zgrzewce</t>
  </si>
  <si>
    <t>g-nwkpng0500b012</t>
  </si>
  <si>
    <t>Woda Kinga Pienińska niegazowana 500ml butelka 12 szt. w zgrzewce</t>
  </si>
  <si>
    <t>g-sokfortunajablko1l</t>
  </si>
  <si>
    <t>Sok Fortuna Jabłko karton 1l zgrzewka=12szt</t>
  </si>
  <si>
    <t>g-sokfortunapomara1l</t>
  </si>
  <si>
    <t>Sok Fortuna Pomarańcza karton 1l zgrzewka=12szt</t>
  </si>
  <si>
    <t>g-soktymbarkjabł0_3l</t>
  </si>
  <si>
    <t>Sok Tymbark Jabłko pet 0,3l zgrzewka=12szt</t>
  </si>
  <si>
    <t>g-soktymbarkpomara1l</t>
  </si>
  <si>
    <t>Sok Tymbark Pomarańcza karton 1l zgrzewka=12szt</t>
  </si>
  <si>
    <t>g-soktymbarkjablko1l</t>
  </si>
  <si>
    <t>Sok Tymbark Jabłko karton 1l zgrzewka=12szt</t>
  </si>
  <si>
    <t>g-soktymbarkmulti1l</t>
  </si>
  <si>
    <t>Sok Tymbark Multiwitamina karton 1l zgrzewka=12szt</t>
  </si>
  <si>
    <t>g-soktymbarkmult0_3l</t>
  </si>
  <si>
    <t>Sok Tymbark Multiwitamina pet 0,3l zgrzewka=12szt</t>
  </si>
  <si>
    <t>g-soktymbarkpoma0_3l</t>
  </si>
  <si>
    <t>Sok Tymbark Pomarańcza na pet 0,3l zgrzewka=12szt</t>
  </si>
  <si>
    <t>g-nektartymbczar1l</t>
  </si>
  <si>
    <t>Nektar Tymbark Czarna porzeczka karton 1l zgrzewka=12szt</t>
  </si>
  <si>
    <t>g-nektartymbczar0_3l</t>
  </si>
  <si>
    <t>Nektar Tymbark Czarna porzeczka pet 0,3l zgrzewka=12szt</t>
  </si>
  <si>
    <t>g-ngccgz0330p024</t>
  </si>
  <si>
    <t>Napój gazowany Coca-Cola  Zero 0,33 lpuszka zgrzewka=24 sztuka                                                wyprzedaż po koszcie</t>
  </si>
  <si>
    <t>g-ngccga0330p024</t>
  </si>
  <si>
    <t>Napój gazowany Coca-Cola 0,33 lpuszka zgrzewka=24 sztuka</t>
  </si>
  <si>
    <t>g-herbatkabifixk6</t>
  </si>
  <si>
    <t>Herbatka Bifix Kompozycja owocowa 6 smaków  karton=9 sztuk</t>
  </si>
  <si>
    <t>g-hibfkzk0105x009</t>
  </si>
  <si>
    <t>Bifix Kompozycja herbat ziołowych koperta 105g(60*1,75g) karton=9 sztuk</t>
  </si>
  <si>
    <t>g-hcbfkck0120x009</t>
  </si>
  <si>
    <t>Bifix Kompozycja herbat czarnych koperta 120g(60*2g)  karton=9 sztuk</t>
  </si>
  <si>
    <t>g-hzbfkik0120x009</t>
  </si>
  <si>
    <t>Bifix Kompozycja herbat zielonych koperta 120g(60*2g)  karton=9 sztuk</t>
  </si>
  <si>
    <t>g-herbatkabifixk9</t>
  </si>
  <si>
    <t>Herbatka Bifix Kompozycja 9 smaków 175g</t>
  </si>
  <si>
    <t>g-herbatabifixpzc20t</t>
  </si>
  <si>
    <t>Herbata Bifix Premium Zielona z cytryną 20t, karton=10 sztuk</t>
  </si>
  <si>
    <t>g-herbatabifixpz20t</t>
  </si>
  <si>
    <t>Herbata Bifix Premium Zielona oryginalna 20t, karton=10 sztuk</t>
  </si>
  <si>
    <t>g-herbatkabibe25t</t>
  </si>
  <si>
    <t>Herbatka Bifix Classic Czarny bez 25t, karton=10 sztuk</t>
  </si>
  <si>
    <t>g-herbatkabifixcz25t</t>
  </si>
  <si>
    <t>Herbatka Bifix Classic Żurawina 25t, karton=10 sztuk</t>
  </si>
  <si>
    <t>g-herbatkabifixcm25t</t>
  </si>
  <si>
    <t>Herbatka Bifix Classic Malina 25t, karton=10 sztuk</t>
  </si>
  <si>
    <t>g-herbatkabifixco25t</t>
  </si>
  <si>
    <t>Herbatka Bifix Classic Owocowa 25t, karton=10 sztuk</t>
  </si>
  <si>
    <t>g-hcbreat0200x012</t>
  </si>
  <si>
    <t>Herbata BritishTea English Afternoon100tx2g, karton=12 sztuk</t>
  </si>
  <si>
    <t>g-herbatkbifixpzm20t</t>
  </si>
  <si>
    <t>Herbatka Bifix Premium Żurawina z maliną 20t x 2g, karton=10 sztuk</t>
  </si>
  <si>
    <t>g-herbatkabifixpm20t</t>
  </si>
  <si>
    <t>Herbatka Bifix Premium Malina 20t, karton=10 sztuk</t>
  </si>
  <si>
    <t>g-herbatkbifixzmi20t</t>
  </si>
  <si>
    <t>Herbatka Bifix ziołowa Mięta 20t x 2g, karton=10 sztuk</t>
  </si>
  <si>
    <t>g-herbatkabifixzm20t</t>
  </si>
  <si>
    <t>Herbatka Bifix ziołowa Melisa 20t, karton=10 sztuk</t>
  </si>
  <si>
    <t>g-herbatkabifixcl25t</t>
  </si>
  <si>
    <t>Herbatka Bifix Classic Owoce leśne 25t, karton=10 sztuk</t>
  </si>
  <si>
    <t>g-herbatalipeg8s100t</t>
  </si>
  <si>
    <t>Herbata Lipton Earl Grey 100t, karton=8 sztuk</t>
  </si>
  <si>
    <t>g-herbatalipton100t</t>
  </si>
  <si>
    <t>Herbata Lipton 100t, karton=12 sztuk</t>
  </si>
  <si>
    <t>g-herbatalipto8s100t</t>
  </si>
  <si>
    <t>Herbata Lipton 100t, karton=8 sztuk</t>
  </si>
  <si>
    <t>g-herbatalipto2s100t</t>
  </si>
  <si>
    <t>Herbata Lipton 100t, karton=2sztuk</t>
  </si>
  <si>
    <t>g-herbatasaga100t</t>
  </si>
  <si>
    <t>Herbata Saga 100t, karton=12 sztuk</t>
  </si>
  <si>
    <t>g-herbliptpirambm20t</t>
  </si>
  <si>
    <t>Herbata Lipton brzoskwinia mango piramidka 20t, karton=12 sztuk</t>
  </si>
  <si>
    <t>g-herbliptpiramcy20t</t>
  </si>
  <si>
    <t>Herbata Lipton cytrynowa piramidka 20t, karton=12 sztuk</t>
  </si>
  <si>
    <t>g-herbliptpiramz20t</t>
  </si>
  <si>
    <t>Herbata Lipton zielona piramidka 20t, karton=12 sztuk</t>
  </si>
  <si>
    <t>g-ciasjezykiclas140g</t>
  </si>
  <si>
    <t>Ciastka Jutrzenka Jeżyki classic 140g karton=20szt</t>
  </si>
  <si>
    <t>g-ciasjezykicafe140g</t>
  </si>
  <si>
    <t>Ciastka Jutrzenka Jeżyki cafe 140g karton=20szt</t>
  </si>
  <si>
    <t>g-ciasjezykikoko140g</t>
  </si>
  <si>
    <t>Ciastka Jutrzenka Jeżyki kokos 140g karton=20szt</t>
  </si>
  <si>
    <t>g-ciaspieguskicz135g</t>
  </si>
  <si>
    <t>Ciastka Milka Pieguski z czekoladą 135g karton=24szt</t>
  </si>
  <si>
    <t>g-ciastpieguskio135g</t>
  </si>
  <si>
    <t>Ciastka Milka Pieguski z czekoladą i orzechami 135g karton=24szt</t>
  </si>
  <si>
    <t>g-sscimodpo0147024</t>
  </si>
  <si>
    <t>Ciastka Delicje szampańskie pomarańczowe 147g karton=24szt</t>
  </si>
  <si>
    <t>g-sscimodwi0147024</t>
  </si>
  <si>
    <t>Ciastka Delicje szampańskie wiśniowe 147g karton=24szt</t>
  </si>
  <si>
    <t>g-sscimodma0147024</t>
  </si>
  <si>
    <t>Ciastka Delicje szampańskie malina 147g karton=24szt</t>
  </si>
  <si>
    <t>g-ciasboguttisl1000g</t>
  </si>
  <si>
    <t>Ciastka Bogutti Słoneczka kruche z marmoladą 1kg</t>
  </si>
  <si>
    <t>g-ciasboguttigni800g</t>
  </si>
  <si>
    <t>Ciastka Bogutti Duże Gniazda maślane 800g</t>
  </si>
  <si>
    <t>g-ciasboguttiame800g</t>
  </si>
  <si>
    <t>Ciastka Bogutti American Cookies z czekoladą 800g</t>
  </si>
  <si>
    <t>g-scibotwe1000x01</t>
  </si>
  <si>
    <t>Ciastka Bogutti Tweet z kremem czekoladowym waga 1kg</t>
  </si>
  <si>
    <t>g-paluszlajkonik200g</t>
  </si>
  <si>
    <t>Paluszki słone Lajkonik 200g karton=32szt</t>
  </si>
  <si>
    <t>g-bambosrod004025</t>
  </si>
  <si>
    <t>Oshee Vitamin Baton owocowy z witaminami Musli Bar 40g Rodzynki/Orzechy, karton = 25 sztuk</t>
  </si>
  <si>
    <t>g-bambosslz0040025</t>
  </si>
  <si>
    <t>Oshee Vitamin Baton owocowy z witaminami Musli Bar 40g Śliwka/Żurawina, karton = 25 sztuk</t>
  </si>
  <si>
    <t>g-scibcosmjo0050012</t>
  </si>
  <si>
    <t>Oshee Vitamin Ciasteczka zbożowe 50g miód /jagody Goji/orzechy/nasiona CHIA, karton = 12 sztuk</t>
  </si>
  <si>
    <t>g-scibcosmnz0050012</t>
  </si>
  <si>
    <t>Oshee Vitamin Ciasteczka zbożowe 50g miód / nasiona CHIA/żurawina/jabłko, karton = 12 sztuk</t>
  </si>
  <si>
    <t>g-nwosma0555b006</t>
  </si>
  <si>
    <t>Oshee Vitamin Woda Magnez + B6, o smaku cytryny / pomarańczy, 555ml, zgrzewka = 6 sztuk</t>
  </si>
  <si>
    <t>g-nwoswmi0555b006</t>
  </si>
  <si>
    <t>Oshee Vitamin Woda Witaminy / Minerały, o smaku czerwonych winogron, pitai, 555ml, zgrzewka = 6 sztuk</t>
  </si>
  <si>
    <t>g-nwosde0555b006</t>
  </si>
  <si>
    <t>Oshee Vitamin Woda DETOX, czystek/mięta/mniszek/pokrzywa, 555ml, zgrzewka = 6 sztuk</t>
  </si>
  <si>
    <t>g-neosga0315p024pom</t>
  </si>
  <si>
    <t>Oshee Vitamin Gazowany Napój Izotoniczny - pomarańczowy, 0,315l, zgrzewka=24 sztuki (puszki)</t>
  </si>
  <si>
    <t>g-neosga0315p024wie</t>
  </si>
  <si>
    <t>Oshee Vitamin Gazowany Napój Izotoniczny - wieloowocowy, 0,315l, zgrzewka=24 sztuki (puszki)</t>
  </si>
  <si>
    <t>g-neosmw0750b06rm</t>
  </si>
  <si>
    <t>Oshee Napój Izotoniczny Sports Drink Multifruit  0,75l, zgrzewka=6sztuk (butelek)</t>
  </si>
  <si>
    <t>g-neosor0750b06ru</t>
  </si>
  <si>
    <t>Oshee Napój Izotoniczny Sports Drink Orange - FOR RUNNERS - dla biegaczy 0,75l, zgrzewka=6sztuk (butelek)</t>
  </si>
  <si>
    <t>g-neosle0750b06bo</t>
  </si>
  <si>
    <t>Oshee Napój Izotoniczny Sports Drink Lemon - BORUSSIA 0,75l, zgrzewka=6sztuk (butelek)</t>
  </si>
  <si>
    <t>g-noosgo0750b006</t>
  </si>
  <si>
    <t>Napój Isotonic Oshee Gold Pomelo 750ml butelka 6 szt. w zgrzewce</t>
  </si>
  <si>
    <t>g-neosve0250p024otr</t>
  </si>
  <si>
    <t>Oshee Vitamin Napój Energetyczny- Magnez, owocy tropikalne 0,25l, zgrzewka=24sztuki (puszki)</t>
  </si>
  <si>
    <t>g-neosve0250p024pom</t>
  </si>
  <si>
    <t>Oshee Vitamin Napój Energetyczny- Witaminy, smak pomarańczowy 0,25l, zgrzewka=24sztuki (puszki)</t>
  </si>
  <si>
    <t>g-nwkpns070b006</t>
  </si>
  <si>
    <t>Woda Kinga Pienińska Naturalna Sportiva 700ml butelka pet 6szt. w zgrzewce</t>
  </si>
  <si>
    <t>g-bambowir003825</t>
  </si>
  <si>
    <t>Oshee Sport  Baton owocowy  Musli Bar 38g Wiśnia/Rodzynka, karton = 25 sztuk</t>
  </si>
  <si>
    <t>g-sufrgtj0330024</t>
  </si>
  <si>
    <t>Oshee Super Fruit Yellow granat/truskawka/jeżyna 330ml zgrzewka=24szt</t>
  </si>
  <si>
    <t>g-sufrkjp0330024</t>
  </si>
  <si>
    <t>Oshee Super Fruit Yellow kiwi/jabłko/pomarańcza 330ml zgrzewka=24szt</t>
  </si>
  <si>
    <t>g-nwosmw1000b006</t>
  </si>
  <si>
    <t>Oshee Mineral Water RAKnROL 1000ml, zgrzewka= 6 szt</t>
  </si>
  <si>
    <t>g-nwosmw0750b006</t>
  </si>
  <si>
    <t>Oshee Mineral Water RAKnROL 750ml, zgrzewka= 6 szt</t>
  </si>
  <si>
    <t>g-neoswatermel0750b006</t>
  </si>
  <si>
    <t>Napój Isotonic Oshee Watermelon 750ml butelka 6 szt. w zgrzewce</t>
  </si>
  <si>
    <t>g-nkosmc0250p024</t>
  </si>
  <si>
    <t>Recovery Oshee Elektrolity mięta/cytryna 250ml puszka 24 szt. w zgrzewce</t>
  </si>
  <si>
    <t>g-noosal0555b006</t>
  </si>
  <si>
    <t>Oshee Aloe Vera, napój niegazowany z aloesem 555ml zgrzewka=6szt</t>
  </si>
  <si>
    <t>g-hzosdet0050008</t>
  </si>
  <si>
    <t>Oshee Vitamin herbata DETOX ziołowo - owocowa, 25 torebek x 2g,  karton = 8 sztuk</t>
  </si>
  <si>
    <t>HIGIENA</t>
  </si>
  <si>
    <t>CH-HGCHKBSC20100x040</t>
  </si>
  <si>
    <t>Chusteczki kosmetyczne Bunny Soft CLASSIC 2-war. celuloza, 100szt, 2x17g/m2, op=40sztuk</t>
  </si>
  <si>
    <t>CH-rl60m2wb-ce</t>
  </si>
  <si>
    <r>
      <t xml:space="preserve">Nexxt Ręcznik papierowy w rolce </t>
    </r>
    <r>
      <rPr>
        <b/>
        <sz val="10"/>
        <color theme="1"/>
        <rFont val="Calibri"/>
        <family val="2"/>
        <charset val="238"/>
        <scheme val="minor"/>
      </rPr>
      <t>MAXI</t>
    </r>
    <r>
      <rPr>
        <sz val="10"/>
        <color theme="1"/>
        <rFont val="Calibri"/>
        <family val="2"/>
        <charset val="238"/>
        <scheme val="minor"/>
      </rPr>
      <t xml:space="preserve">  2-war. celuloza, 60mb, 300 listków, 2x18g/m2, opakowanie = 20 sztuk</t>
    </r>
  </si>
  <si>
    <t>CH-rl100m2wb-ce</t>
  </si>
  <si>
    <r>
      <t xml:space="preserve">Nexxt Ręcznik papierowy w rolce </t>
    </r>
    <r>
      <rPr>
        <b/>
        <sz val="10"/>
        <color theme="1"/>
        <rFont val="Calibri"/>
        <family val="2"/>
        <charset val="238"/>
        <scheme val="minor"/>
      </rPr>
      <t>MAXI PLUS</t>
    </r>
    <r>
      <rPr>
        <sz val="10"/>
        <color theme="1"/>
        <rFont val="Calibri"/>
        <family val="2"/>
        <charset val="238"/>
        <scheme val="minor"/>
      </rPr>
      <t xml:space="preserve">  2-war. celuloza, 100mb, 500listków, 2x18g/m2,opak.= 6 rolek</t>
    </r>
  </si>
  <si>
    <t>CH-pt15m3wb-ce</t>
  </si>
  <si>
    <r>
      <t xml:space="preserve">Nexxt Papier toaletowy </t>
    </r>
    <r>
      <rPr>
        <b/>
        <sz val="10"/>
        <color theme="1"/>
        <rFont val="Calibri"/>
        <family val="2"/>
        <charset val="238"/>
        <scheme val="minor"/>
      </rPr>
      <t>PREMIUM</t>
    </r>
    <r>
      <rPr>
        <sz val="10"/>
        <color theme="1"/>
        <rFont val="Calibri"/>
        <family val="2"/>
        <charset val="238"/>
        <scheme val="minor"/>
      </rPr>
      <t xml:space="preserve"> 3warst.,celuloza,biały, 15mb, 150 listków,3x15,5g/m2, op=8zg.x8rolek</t>
    </r>
  </si>
  <si>
    <t>CH-pt15m2wb-ce</t>
  </si>
  <si>
    <t>Nexxt P. toalet STANDARD 2war,cel,bi,15mb,150list,5g/m2,op=8zg.x8rol</t>
  </si>
  <si>
    <t>CH-pt120m2wb-ce</t>
  </si>
  <si>
    <t>Nexxt Papier toaletowy JUMBO 2warst.,celuloza,biały, 120mb, 2x15,5g/m2, op=12rolek</t>
  </si>
  <si>
    <t>CH-ZZPNEC101B3000</t>
  </si>
  <si>
    <t>Nexxt Ręcznik ZZ 3000 biały, 2-war.celuloza, listek 23 x 25cm,pakowany 20 szt. x 150 listków, gramatura 36 g/m2</t>
  </si>
  <si>
    <t>p-dlunie-1x12</t>
  </si>
  <si>
    <t>Długopis termościeralny PIXEL by Emerson 0.7, niebieski, karton = 12 szt.</t>
  </si>
  <si>
    <t>p-dlucza-1x12</t>
  </si>
  <si>
    <t>Długopis termościeralny PIXEL by Emerson 0.7, czarny, karton = 12 szt.</t>
  </si>
  <si>
    <t>p-dluzie-1x12</t>
  </si>
  <si>
    <t>Długopis termościeralny PIXEL by Emerson 0.7, zielony, karton = 12 szt.</t>
  </si>
  <si>
    <t>p-dlucze-1x12</t>
  </si>
  <si>
    <t>Długopis termościeralny PIXEL by Emerson 0.7, czerwony, karton = 12 szt.</t>
  </si>
  <si>
    <t>p-wkdnie-20x3</t>
  </si>
  <si>
    <t>Wkład do długopisu termościeralnego PIXEL, niebieski, karton = 20  opk. x 3 szt.</t>
  </si>
  <si>
    <t>p-wkdcza-20x3</t>
  </si>
  <si>
    <t>Wkład do długopisu termościeralnego PIXEL, czarny, karton = 20 opk. x 3 szt.</t>
  </si>
  <si>
    <t>p-wkdzie-20x3</t>
  </si>
  <si>
    <t>Wkład do długopisu termościeralnego PIXEL, zielony, karton = 20  opk. x 3 szt.</t>
  </si>
  <si>
    <t>batTS_CR2032_L_225x4</t>
  </si>
  <si>
    <t>Baterie Tesla Litowe CR2032 blister= 4szt.  opakowanie=12x4 szt. (48 baterii)</t>
  </si>
  <si>
    <t>p-wkdcze-20x3</t>
  </si>
  <si>
    <t>Wkład do długopisu termościeralnego PIXEL, czerwony, karton = 20 opk. x 3 szt.</t>
  </si>
  <si>
    <t>batAAA12x16</t>
  </si>
  <si>
    <t>Bateria AAA blister=16 baterii, opakowanie=12 blistrów (192 baterie), jedn. sprzed. - opakowanie</t>
  </si>
  <si>
    <t>batTS_0AAS__A_2600x4</t>
  </si>
  <si>
    <t>Baterie Tesla Alkaliczne AA Silver+ LR06 blister=4 szt. opakowanie=12 blistrów (48 baterii)</t>
  </si>
  <si>
    <t>batTS_AAAS_A_1120_4</t>
  </si>
  <si>
    <t>Baterie Tesla Alkaliczne AAA Silver+ LR03 blister=4 szt. opakowanie=12 blistrów (48 baterii)</t>
  </si>
  <si>
    <t>batTS_0AAG_A_2700x4</t>
  </si>
  <si>
    <t>Baterie Tesla Alkaliczne AA Gold+ LR06 blister=4 szt. opakowanie=12 blistrów (48 baterii)</t>
  </si>
  <si>
    <t>batTS_AAAG_A_1200x4</t>
  </si>
  <si>
    <t>Baterie Tesla Alkaliczne AAA Gold+ LR03 blister=4 szt. opakowanie=12 blistrów (48 baterii)</t>
  </si>
  <si>
    <t>batTS_CG_A_7200x2</t>
  </si>
  <si>
    <t>Baterie Tesla Alkaliczne C Gold+ R14 blister-2sztuki, opakowanie-12blistrów (24 baterie) foliowy bli</t>
  </si>
  <si>
    <t>CH-nakluplcy5000x001</t>
  </si>
  <si>
    <t>Płyn do mycia naczyń cytrynowy Ludwik  5l</t>
  </si>
  <si>
    <t>CH-rlbsmega1w-ma</t>
  </si>
  <si>
    <t>Ręcznik kuchenny w rolce  Bunny Soft MEGA 1-war. makulatura, 100mb, 1x40g/m2, op=6rolek</t>
  </si>
  <si>
    <t>tcka4czeg30010</t>
  </si>
  <si>
    <t>Teczka z gumką czerwona A4, 300g/m2, zgrzewka 10 sztuk</t>
  </si>
  <si>
    <t>tcka4nieg30010</t>
  </si>
  <si>
    <t>Teczka z gumką niebieska A4, 300g/m2, zgrzewka 10 sztuk</t>
  </si>
  <si>
    <t>tcka4mixrsk08</t>
  </si>
  <si>
    <t>Teczka szkolna skrzydłowa na rzep mix kolorów,  karton 8 sztuk</t>
  </si>
  <si>
    <t>xba4copy80G  SOL</t>
  </si>
  <si>
    <t>Papier biały A4 SOLUTION 80 gsm</t>
  </si>
  <si>
    <t>xba4copy80G MUL</t>
  </si>
  <si>
    <t>Papier biały A4  MULTILASER 80 gsm</t>
  </si>
  <si>
    <t>arbsega4rozxof55</t>
  </si>
  <si>
    <r>
      <t xml:space="preserve">Segregator dżwigniowy Officer A4/55 z szyną </t>
    </r>
    <r>
      <rPr>
        <b/>
        <sz val="10"/>
        <color theme="1"/>
        <rFont val="Calibri"/>
        <family val="2"/>
        <charset val="238"/>
        <scheme val="minor"/>
      </rPr>
      <t>różowy</t>
    </r>
  </si>
  <si>
    <t>arbsega4turx50</t>
  </si>
  <si>
    <r>
      <t xml:space="preserve">Segregator A4/50 </t>
    </r>
    <r>
      <rPr>
        <b/>
        <sz val="10"/>
        <color theme="1"/>
        <rFont val="Calibri"/>
        <family val="2"/>
        <charset val="238"/>
        <scheme val="minor"/>
      </rPr>
      <t>turkusowy</t>
    </r>
  </si>
  <si>
    <t>arbsega4fioxva</t>
  </si>
  <si>
    <r>
      <t>Segregator dźwigniowy Vaupe A4 okuty</t>
    </r>
    <r>
      <rPr>
        <b/>
        <sz val="10"/>
        <color theme="1"/>
        <rFont val="Calibri"/>
        <family val="2"/>
        <charset val="238"/>
        <scheme val="minor"/>
      </rPr>
      <t xml:space="preserve"> fioletowy</t>
    </r>
  </si>
  <si>
    <t>CH-perfjack0200x006</t>
  </si>
  <si>
    <t>Foen perfumy do wnętrz Jack 200ml, karton=6szt</t>
  </si>
  <si>
    <t>CH-perfmix0200x025</t>
  </si>
  <si>
    <t>FOEN mix zapachów 200 ml</t>
  </si>
  <si>
    <t>fol-str500/23/1.25p</t>
  </si>
  <si>
    <t>Folia stretch ręczna 1.25 kg  netto przezroczysta</t>
  </si>
  <si>
    <t>fol-str500/23/2.50p</t>
  </si>
  <si>
    <t>Folia stretch ręczna 2.5 kg przezroczysta</t>
  </si>
  <si>
    <t xml:space="preserve">                                    TOWAR PO PACZKACH</t>
  </si>
  <si>
    <t>g-ciastkahitcz220g</t>
  </si>
  <si>
    <t>Ciastka Bahlsen Hit czekoladowe 220g karton=30szt</t>
  </si>
  <si>
    <t>g-cukmiezimo200g</t>
  </si>
  <si>
    <t>Vobro Mieszanka Zimowa 200g</t>
  </si>
  <si>
    <t>g-cukmiezimoren200g</t>
  </si>
  <si>
    <t>Vobro Mieszanka Zimowa Renifer 200g</t>
  </si>
  <si>
    <t>g-czekoladakind100g</t>
  </si>
  <si>
    <t>Czekolada Kinder 100g</t>
  </si>
  <si>
    <t>g-czekolaoreo300g</t>
  </si>
  <si>
    <t>Czekolada Oreo 300g Milka</t>
  </si>
  <si>
    <t>g-czekolapremiu100g</t>
  </si>
  <si>
    <t>Czekolada Premium czątski pomarańczowe 100g Wedel</t>
  </si>
  <si>
    <t>g-czekonussbei100g</t>
  </si>
  <si>
    <t>Czekolada Nussbeisser 100g</t>
  </si>
  <si>
    <t>g-daktylebio70g</t>
  </si>
  <si>
    <t>Doti Daktyle Bio w czekoladzie bez glutenu 70g</t>
  </si>
  <si>
    <t>g-delisschoi117g</t>
  </si>
  <si>
    <t>Pralin Delissimo Choinka 117g Vobro</t>
  </si>
  <si>
    <t>g-delissimo208g</t>
  </si>
  <si>
    <t>Praliny Delissimo Assorted 208g Vobro</t>
  </si>
  <si>
    <t>g-drazekors70g</t>
  </si>
  <si>
    <t>Draże Korsarz 70g Skawa</t>
  </si>
  <si>
    <t>g-gumamambapasek</t>
  </si>
  <si>
    <t>Guma Mamba pasek 106g Storck</t>
  </si>
  <si>
    <t>g-kawiorkingoskcz100g</t>
  </si>
  <si>
    <t>Kawior King Oskar czarny 100g</t>
  </si>
  <si>
    <t>g-kopernikmiesz300g</t>
  </si>
  <si>
    <t xml:space="preserve">Kopernik Mieszanka Toruńska 300g                                                                                                                                   po koszcie </t>
  </si>
  <si>
    <t>g-migdbiaczek100g01</t>
  </si>
  <si>
    <t>Doti Migdały w białej czekoladzie z cynamonem 100g</t>
  </si>
  <si>
    <t>g-orzechnerkow50g</t>
  </si>
  <si>
    <t>Doti Orzechy Nerkowca Bio w czekoladzie 50g</t>
  </si>
  <si>
    <t>g-paluszkicar130g</t>
  </si>
  <si>
    <t>Ciastka paluszki z nadzieniem 130g Krakuski</t>
  </si>
  <si>
    <t>g-piernikibczekp150g</t>
  </si>
  <si>
    <t>Kopernik Pierniki nadziewane w białej czekoladzie czarna porzeczka 150g</t>
  </si>
  <si>
    <t>g-piernkrolsliw150g</t>
  </si>
  <si>
    <t>Pierniczki królewskie z nadzieniem śliwkowym 150g Krakuski</t>
  </si>
  <si>
    <t>g-piernkroltrus150g</t>
  </si>
  <si>
    <t>Pierniczki królewskie z nadzieniem truskawkowym 150g Krakuski</t>
  </si>
  <si>
    <t>g-prachococrispo90g</t>
  </si>
  <si>
    <t>Vobro Praliny Choco Crispo  90g</t>
  </si>
  <si>
    <t>g-prafruttiprez345g</t>
  </si>
  <si>
    <t>Praliny Frutti Di Mare Prezent 345g Vobro</t>
  </si>
  <si>
    <t>g-pryncypa235g</t>
  </si>
  <si>
    <t>Ciastka pryncypałki 235g Dr Gerard</t>
  </si>
  <si>
    <t>g-zurawina100g</t>
  </si>
  <si>
    <t>Doti Żurawina w czekoladzie 100g</t>
  </si>
  <si>
    <t>g-batonkinderbuen43g</t>
  </si>
  <si>
    <t>Baton Kinder Bueno 43g</t>
  </si>
  <si>
    <t>g-batonmars51g</t>
  </si>
  <si>
    <t>Baton Mars 51g</t>
  </si>
  <si>
    <t>g-batontwix50g</t>
  </si>
  <si>
    <t>g-bombkaswi190g</t>
  </si>
  <si>
    <t>Bombka świąteczna wiśnia 190g Solidarność</t>
  </si>
  <si>
    <t>g-bombwiselka450g</t>
  </si>
  <si>
    <t>Bombonierka Wisełka 450g</t>
  </si>
  <si>
    <t>g-bomlocher187g</t>
  </si>
  <si>
    <t>Bombonierka Love &amp; Cherry 187g Vobro</t>
  </si>
  <si>
    <t>g-bomlocher290g</t>
  </si>
  <si>
    <t>Bombonierka Love &amp; Cherry puszka 290g Vobro</t>
  </si>
  <si>
    <t>g-chalwa100g</t>
  </si>
  <si>
    <t>Chałwa 100g Wedel</t>
  </si>
  <si>
    <t>g-ciasenchoc156g</t>
  </si>
  <si>
    <t>Ciastka Sensatione Soft Inside Choco 156g</t>
  </si>
  <si>
    <t>g-herbatabifixzimo20t</t>
  </si>
  <si>
    <t>Herbata czarna  Bifix  zimowa z dodatkiem owoców i przypraw 20 torebek x 2g 10 sztuk w kartonie</t>
  </si>
  <si>
    <t>g-ciaspieguskir135g</t>
  </si>
  <si>
    <t>Ciastka Milka Pieguski z czekoladą i rodzynkami 135g karton=24szt</t>
  </si>
  <si>
    <t>g-pryncmini300g</t>
  </si>
  <si>
    <t>Pryncypałki mini 300g Dr Gerard</t>
  </si>
  <si>
    <t>g-wisgoldcher365g</t>
  </si>
  <si>
    <t>Złota wiśnia w likerze Golden Cherry puszka 365g Solidarność zgrzewka= 6szt</t>
  </si>
  <si>
    <t>g-migdabioczek50g</t>
  </si>
  <si>
    <t>Doti Migdały Bio w czekoladzie bez glutenu 50g</t>
  </si>
  <si>
    <t>g-sczjurod0080x024</t>
  </si>
  <si>
    <t>Rodzynki czekoladzie Jutrzenka 80g</t>
  </si>
  <si>
    <t>g-herbatalipton25t</t>
  </si>
  <si>
    <t>Herbata Lipton 25t, karton=32 sztuk</t>
  </si>
  <si>
    <t>xba4copyemerson</t>
  </si>
  <si>
    <t>Papier ksero A4 Emerson 80g karton=5ryz</t>
  </si>
  <si>
    <t>xba4copy80G BRI</t>
  </si>
  <si>
    <t>Papier biały A4  BRILLIANT 80 gsm, karton= 5 ryz</t>
  </si>
  <si>
    <t>g-herbatalipton50t</t>
  </si>
  <si>
    <t>Herbata Lipton 50t, karton=16 sztuk</t>
  </si>
  <si>
    <t>g-neoswamel0750b006l</t>
  </si>
  <si>
    <t>Napój Isotonic Oshee Watermelon 750ml butelka 6 szt. w zgrzewce GRATIS</t>
  </si>
  <si>
    <t>g-noosmo0150p12l</t>
  </si>
  <si>
    <t>Napój Oshee vitamins+minerals owoce tropikalne 150ml puszka 12 szt. w zgrzewce Lyreco</t>
  </si>
  <si>
    <t xml:space="preserve">ZAPŁACONE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</si>
</sst>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10"/>
      <color theme="8" tint="-0.249977111117893"/>
      <name val="Calibri"/>
      <family val="2"/>
      <charset val="238"/>
      <scheme val="minor"/>
    </font>
    <font>
      <b/>
      <sz val="10"/>
      <color theme="9" tint="-0.249977111117893"/>
      <name val="Calibri"/>
      <family val="2"/>
      <charset val="238"/>
      <scheme val="minor"/>
    </font>
    <font>
      <b/>
      <sz val="10"/>
      <color theme="3" tint="0.59999389629810485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color rgb="FF00B0F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0"/>
      <color theme="1"/>
      <name val="Microsoft YaHei UI"/>
      <family val="2"/>
      <charset val="238"/>
    </font>
    <font>
      <sz val="10"/>
      <color rgb="FF00B0F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/>
    <xf numFmtId="2" fontId="8" fillId="5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7" fillId="7" borderId="1" xfId="0" applyNumberFormat="1" applyFont="1" applyFill="1" applyBorder="1"/>
    <xf numFmtId="0" fontId="7" fillId="6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8" borderId="1" xfId="0" applyFont="1" applyFill="1" applyBorder="1"/>
    <xf numFmtId="0" fontId="7" fillId="9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2" fontId="11" fillId="7" borderId="1" xfId="0" applyNumberFormat="1" applyFont="1" applyFill="1" applyBorder="1"/>
    <xf numFmtId="0" fontId="7" fillId="6" borderId="0" xfId="0" applyFont="1" applyFill="1"/>
    <xf numFmtId="0" fontId="7" fillId="0" borderId="0" xfId="0" applyFont="1"/>
    <xf numFmtId="0" fontId="6" fillId="4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2" fontId="12" fillId="7" borderId="1" xfId="0" applyNumberFormat="1" applyFont="1" applyFill="1" applyBorder="1"/>
    <xf numFmtId="0" fontId="7" fillId="5" borderId="1" xfId="0" applyFont="1" applyFill="1" applyBorder="1"/>
    <xf numFmtId="0" fontId="7" fillId="11" borderId="1" xfId="0" applyFont="1" applyFill="1" applyBorder="1"/>
    <xf numFmtId="0" fontId="12" fillId="11" borderId="1" xfId="0" applyFont="1" applyFill="1" applyBorder="1"/>
    <xf numFmtId="0" fontId="7" fillId="11" borderId="3" xfId="0" applyFont="1" applyFill="1" applyBorder="1"/>
    <xf numFmtId="0" fontId="7" fillId="12" borderId="1" xfId="0" applyFont="1" applyFill="1" applyBorder="1"/>
    <xf numFmtId="4" fontId="13" fillId="0" borderId="1" xfId="0" applyNumberFormat="1" applyFont="1" applyBorder="1" applyAlignment="1">
      <alignment horizontal="center" vertical="center"/>
    </xf>
    <xf numFmtId="4" fontId="7" fillId="6" borderId="1" xfId="0" applyNumberFormat="1" applyFont="1" applyFill="1" applyBorder="1"/>
    <xf numFmtId="4" fontId="7" fillId="0" borderId="1" xfId="0" applyNumberFormat="1" applyFont="1" applyBorder="1"/>
    <xf numFmtId="1" fontId="11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/>
    <xf numFmtId="2" fontId="14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4" fontId="8" fillId="6" borderId="1" xfId="0" applyNumberFormat="1" applyFont="1" applyFill="1" applyBorder="1"/>
    <xf numFmtId="4" fontId="8" fillId="0" borderId="1" xfId="0" applyNumberFormat="1" applyFont="1" applyBorder="1"/>
    <xf numFmtId="1" fontId="8" fillId="0" borderId="1" xfId="0" applyNumberFormat="1" applyFont="1" applyBorder="1" applyAlignment="1">
      <alignment horizontal="center" vertical="center"/>
    </xf>
    <xf numFmtId="2" fontId="8" fillId="7" borderId="1" xfId="0" applyNumberFormat="1" applyFont="1" applyFill="1" applyBorder="1"/>
    <xf numFmtId="2" fontId="8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1" fillId="0" borderId="0" xfId="0" applyFont="1"/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9" borderId="0" xfId="0" applyNumberFormat="1" applyFill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horizontal="center" vertical="center"/>
    </xf>
    <xf numFmtId="2" fontId="7" fillId="7" borderId="5" xfId="0" applyNumberFormat="1" applyFont="1" applyFill="1" applyBorder="1"/>
    <xf numFmtId="2" fontId="7" fillId="0" borderId="5" xfId="0" applyNumberFormat="1" applyFont="1" applyBorder="1"/>
    <xf numFmtId="2" fontId="8" fillId="0" borderId="5" xfId="0" applyNumberFormat="1" applyFont="1" applyBorder="1" applyAlignment="1">
      <alignment horizontal="center"/>
    </xf>
    <xf numFmtId="0" fontId="0" fillId="0" borderId="1" xfId="0" applyBorder="1"/>
    <xf numFmtId="0" fontId="7" fillId="9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4" fontId="11" fillId="9" borderId="1" xfId="0" applyNumberFormat="1" applyFont="1" applyFill="1" applyBorder="1" applyAlignment="1">
      <alignment horizontal="center" vertical="center"/>
    </xf>
    <xf numFmtId="4" fontId="7" fillId="9" borderId="1" xfId="0" applyNumberFormat="1" applyFont="1" applyFill="1" applyBorder="1" applyAlignment="1">
      <alignment horizontal="center" vertical="center"/>
    </xf>
    <xf numFmtId="4" fontId="8" fillId="9" borderId="1" xfId="0" applyNumberFormat="1" applyFont="1" applyFill="1" applyBorder="1" applyAlignment="1">
      <alignment horizontal="center" vertical="center"/>
    </xf>
    <xf numFmtId="2" fontId="12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9" borderId="3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tabSelected="1" workbookViewId="0">
      <selection activeCell="E1" sqref="E1"/>
    </sheetView>
  </sheetViews>
  <sheetFormatPr defaultRowHeight="15" x14ac:dyDescent="0.25"/>
  <cols>
    <col min="1" max="1" width="31" customWidth="1"/>
    <col min="2" max="2" width="58.42578125" customWidth="1"/>
  </cols>
  <sheetData>
    <row r="1" spans="1:10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1" t="s">
        <v>667</v>
      </c>
      <c r="J1" s="82"/>
    </row>
    <row r="2" spans="1:10" x14ac:dyDescent="0.25">
      <c r="A2" s="6"/>
      <c r="B2" s="7" t="s">
        <v>8</v>
      </c>
      <c r="C2" s="8"/>
      <c r="D2" s="9"/>
      <c r="E2" s="6"/>
      <c r="F2" s="6"/>
      <c r="G2" s="6"/>
      <c r="H2" s="6"/>
      <c r="I2" s="83"/>
      <c r="J2" s="84"/>
    </row>
    <row r="3" spans="1:10" x14ac:dyDescent="0.25">
      <c r="A3" s="10" t="s">
        <v>9</v>
      </c>
      <c r="B3" s="10" t="s">
        <v>10</v>
      </c>
      <c r="C3" s="10">
        <v>15</v>
      </c>
      <c r="D3" s="11">
        <v>64.5</v>
      </c>
      <c r="E3" s="12">
        <f>D3/(1-0.06)</f>
        <v>68.61702127659575</v>
      </c>
      <c r="F3" s="13">
        <f t="shared" ref="F3:F22" si="0">ROUND((E3+(E3*0.23)),2)</f>
        <v>84.4</v>
      </c>
      <c r="G3" s="14">
        <f t="shared" ref="G3:G22" si="1">F3/C3</f>
        <v>5.6266666666666669</v>
      </c>
      <c r="H3" s="14">
        <f>I3/C3</f>
        <v>0</v>
      </c>
      <c r="I3" s="83"/>
      <c r="J3" s="84">
        <f>G3*I3</f>
        <v>0</v>
      </c>
    </row>
    <row r="4" spans="1:10" ht="15.75" x14ac:dyDescent="0.25">
      <c r="A4" s="10" t="s">
        <v>11</v>
      </c>
      <c r="B4" s="10" t="s">
        <v>12</v>
      </c>
      <c r="C4" s="10">
        <v>6</v>
      </c>
      <c r="D4" s="11">
        <v>16.98</v>
      </c>
      <c r="E4" s="12">
        <f t="shared" ref="E4:E22" si="2">D4/(1-0.06)</f>
        <v>18.063829787234045</v>
      </c>
      <c r="F4" s="13">
        <f t="shared" si="0"/>
        <v>22.22</v>
      </c>
      <c r="G4" s="14">
        <f t="shared" si="1"/>
        <v>3.7033333333333331</v>
      </c>
      <c r="H4" s="14">
        <f t="shared" ref="H4:H67" si="3">I4/C4</f>
        <v>0</v>
      </c>
      <c r="I4" s="83"/>
      <c r="J4" s="84">
        <f t="shared" ref="J4:J67" si="4">G4*I4</f>
        <v>0</v>
      </c>
    </row>
    <row r="5" spans="1:10" x14ac:dyDescent="0.25">
      <c r="A5" s="10" t="s">
        <v>13</v>
      </c>
      <c r="B5" s="10" t="s">
        <v>14</v>
      </c>
      <c r="C5" s="10">
        <v>1</v>
      </c>
      <c r="D5" s="11">
        <v>19.899999999999999</v>
      </c>
      <c r="E5" s="12">
        <f t="shared" si="2"/>
        <v>21.170212765957448</v>
      </c>
      <c r="F5" s="13">
        <f t="shared" si="0"/>
        <v>26.04</v>
      </c>
      <c r="G5" s="14">
        <f t="shared" si="1"/>
        <v>26.04</v>
      </c>
      <c r="H5" s="14">
        <f t="shared" si="3"/>
        <v>0</v>
      </c>
      <c r="I5" s="83"/>
      <c r="J5" s="84">
        <f t="shared" si="4"/>
        <v>0</v>
      </c>
    </row>
    <row r="6" spans="1:10" ht="15.75" x14ac:dyDescent="0.25">
      <c r="A6" s="10" t="s">
        <v>15</v>
      </c>
      <c r="B6" s="10" t="s">
        <v>16</v>
      </c>
      <c r="C6" s="10">
        <v>25</v>
      </c>
      <c r="D6" s="11">
        <v>126.75</v>
      </c>
      <c r="E6" s="12">
        <f t="shared" si="2"/>
        <v>134.84042553191489</v>
      </c>
      <c r="F6" s="13">
        <f t="shared" si="0"/>
        <v>165.85</v>
      </c>
      <c r="G6" s="14">
        <f t="shared" si="1"/>
        <v>6.6339999999999995</v>
      </c>
      <c r="H6" s="14">
        <f t="shared" si="3"/>
        <v>0.04</v>
      </c>
      <c r="I6" s="83">
        <v>1</v>
      </c>
      <c r="J6" s="84">
        <f t="shared" si="4"/>
        <v>6.6339999999999995</v>
      </c>
    </row>
    <row r="7" spans="1:10" ht="15.75" x14ac:dyDescent="0.25">
      <c r="A7" s="10" t="s">
        <v>17</v>
      </c>
      <c r="B7" s="10" t="s">
        <v>18</v>
      </c>
      <c r="C7" s="10">
        <v>8</v>
      </c>
      <c r="D7" s="11">
        <v>49.28</v>
      </c>
      <c r="E7" s="12">
        <f t="shared" si="2"/>
        <v>52.425531914893618</v>
      </c>
      <c r="F7" s="13">
        <f t="shared" si="0"/>
        <v>64.48</v>
      </c>
      <c r="G7" s="14">
        <f t="shared" si="1"/>
        <v>8.06</v>
      </c>
      <c r="H7" s="14">
        <f t="shared" si="3"/>
        <v>0</v>
      </c>
      <c r="I7" s="83"/>
      <c r="J7" s="84">
        <f t="shared" si="4"/>
        <v>0</v>
      </c>
    </row>
    <row r="8" spans="1:10" ht="15.75" x14ac:dyDescent="0.25">
      <c r="A8" s="10" t="s">
        <v>19</v>
      </c>
      <c r="B8" s="10" t="s">
        <v>20</v>
      </c>
      <c r="C8" s="10">
        <v>8</v>
      </c>
      <c r="D8" s="11">
        <v>32.799999999999997</v>
      </c>
      <c r="E8" s="12">
        <f t="shared" si="2"/>
        <v>34.893617021276597</v>
      </c>
      <c r="F8" s="13">
        <f t="shared" si="0"/>
        <v>42.92</v>
      </c>
      <c r="G8" s="14">
        <f t="shared" si="1"/>
        <v>5.3650000000000002</v>
      </c>
      <c r="H8" s="14">
        <f t="shared" si="3"/>
        <v>0</v>
      </c>
      <c r="I8" s="83"/>
      <c r="J8" s="84">
        <f t="shared" si="4"/>
        <v>0</v>
      </c>
    </row>
    <row r="9" spans="1:10" x14ac:dyDescent="0.25">
      <c r="A9" s="10" t="s">
        <v>21</v>
      </c>
      <c r="B9" s="10" t="s">
        <v>22</v>
      </c>
      <c r="C9" s="10">
        <v>1</v>
      </c>
      <c r="D9" s="11">
        <v>16.759999999999998</v>
      </c>
      <c r="E9" s="12">
        <f t="shared" si="2"/>
        <v>17.829787234042552</v>
      </c>
      <c r="F9" s="13">
        <f t="shared" si="0"/>
        <v>21.93</v>
      </c>
      <c r="G9" s="14">
        <f t="shared" si="1"/>
        <v>21.93</v>
      </c>
      <c r="H9" s="14">
        <f t="shared" si="3"/>
        <v>0</v>
      </c>
      <c r="I9" s="83"/>
      <c r="J9" s="84">
        <f t="shared" si="4"/>
        <v>0</v>
      </c>
    </row>
    <row r="10" spans="1:10" ht="15.75" x14ac:dyDescent="0.25">
      <c r="A10" s="10" t="s">
        <v>23</v>
      </c>
      <c r="B10" s="10" t="s">
        <v>24</v>
      </c>
      <c r="C10" s="10">
        <v>8</v>
      </c>
      <c r="D10" s="11">
        <v>41.04</v>
      </c>
      <c r="E10" s="12">
        <f t="shared" si="2"/>
        <v>43.659574468085111</v>
      </c>
      <c r="F10" s="13">
        <f t="shared" si="0"/>
        <v>53.7</v>
      </c>
      <c r="G10" s="14">
        <f t="shared" si="1"/>
        <v>6.7125000000000004</v>
      </c>
      <c r="H10" s="14">
        <f t="shared" si="3"/>
        <v>0</v>
      </c>
      <c r="I10" s="83"/>
      <c r="J10" s="84">
        <f t="shared" si="4"/>
        <v>0</v>
      </c>
    </row>
    <row r="11" spans="1:10" x14ac:dyDescent="0.25">
      <c r="A11" s="10" t="s">
        <v>25</v>
      </c>
      <c r="B11" s="10" t="s">
        <v>26</v>
      </c>
      <c r="C11" s="10">
        <v>1</v>
      </c>
      <c r="D11" s="11">
        <v>18.82</v>
      </c>
      <c r="E11" s="12">
        <f t="shared" si="2"/>
        <v>20.021276595744681</v>
      </c>
      <c r="F11" s="13">
        <f t="shared" si="0"/>
        <v>24.63</v>
      </c>
      <c r="G11" s="14">
        <f t="shared" si="1"/>
        <v>24.63</v>
      </c>
      <c r="H11" s="14">
        <f t="shared" si="3"/>
        <v>0</v>
      </c>
      <c r="I11" s="83"/>
      <c r="J11" s="84">
        <f t="shared" si="4"/>
        <v>0</v>
      </c>
    </row>
    <row r="12" spans="1:10" ht="15.75" x14ac:dyDescent="0.25">
      <c r="A12" s="10" t="s">
        <v>27</v>
      </c>
      <c r="B12" s="10" t="s">
        <v>28</v>
      </c>
      <c r="C12" s="10">
        <v>8</v>
      </c>
      <c r="D12" s="11">
        <v>48.4</v>
      </c>
      <c r="E12" s="12">
        <f t="shared" si="2"/>
        <v>51.48936170212766</v>
      </c>
      <c r="F12" s="13">
        <f t="shared" si="0"/>
        <v>63.33</v>
      </c>
      <c r="G12" s="14">
        <f t="shared" si="1"/>
        <v>7.9162499999999998</v>
      </c>
      <c r="H12" s="14">
        <f t="shared" si="3"/>
        <v>0</v>
      </c>
      <c r="I12" s="83"/>
      <c r="J12" s="84">
        <f t="shared" si="4"/>
        <v>0</v>
      </c>
    </row>
    <row r="13" spans="1:10" ht="15.75" x14ac:dyDescent="0.25">
      <c r="A13" s="10" t="s">
        <v>29</v>
      </c>
      <c r="B13" s="10" t="s">
        <v>30</v>
      </c>
      <c r="C13" s="10">
        <v>8</v>
      </c>
      <c r="D13" s="11">
        <v>35.199999999999996</v>
      </c>
      <c r="E13" s="12">
        <f t="shared" si="2"/>
        <v>37.446808510638299</v>
      </c>
      <c r="F13" s="13">
        <f t="shared" si="0"/>
        <v>46.06</v>
      </c>
      <c r="G13" s="14">
        <f t="shared" si="1"/>
        <v>5.7575000000000003</v>
      </c>
      <c r="H13" s="14">
        <f t="shared" si="3"/>
        <v>0</v>
      </c>
      <c r="I13" s="83"/>
      <c r="J13" s="84">
        <f t="shared" si="4"/>
        <v>0</v>
      </c>
    </row>
    <row r="14" spans="1:10" x14ac:dyDescent="0.25">
      <c r="A14" s="10" t="s">
        <v>31</v>
      </c>
      <c r="B14" s="10" t="s">
        <v>32</v>
      </c>
      <c r="C14" s="10">
        <v>1</v>
      </c>
      <c r="D14" s="11">
        <v>17.79</v>
      </c>
      <c r="E14" s="12">
        <f t="shared" si="2"/>
        <v>18.925531914893618</v>
      </c>
      <c r="F14" s="13">
        <f t="shared" si="0"/>
        <v>23.28</v>
      </c>
      <c r="G14" s="14">
        <f t="shared" si="1"/>
        <v>23.28</v>
      </c>
      <c r="H14" s="14">
        <f t="shared" si="3"/>
        <v>0</v>
      </c>
      <c r="I14" s="83"/>
      <c r="J14" s="84">
        <f t="shared" si="4"/>
        <v>0</v>
      </c>
    </row>
    <row r="15" spans="1:10" ht="15.75" x14ac:dyDescent="0.25">
      <c r="A15" s="10" t="s">
        <v>33</v>
      </c>
      <c r="B15" s="10" t="s">
        <v>34</v>
      </c>
      <c r="C15" s="10">
        <v>8</v>
      </c>
      <c r="D15" s="11">
        <v>38.879999999999995</v>
      </c>
      <c r="E15" s="12">
        <f t="shared" si="2"/>
        <v>41.361702127659569</v>
      </c>
      <c r="F15" s="13">
        <f t="shared" si="0"/>
        <v>50.87</v>
      </c>
      <c r="G15" s="14">
        <f t="shared" si="1"/>
        <v>6.3587499999999997</v>
      </c>
      <c r="H15" s="14">
        <f t="shared" si="3"/>
        <v>0</v>
      </c>
      <c r="I15" s="83"/>
      <c r="J15" s="84">
        <f t="shared" si="4"/>
        <v>0</v>
      </c>
    </row>
    <row r="16" spans="1:10" x14ac:dyDescent="0.25">
      <c r="A16" s="10" t="s">
        <v>35</v>
      </c>
      <c r="B16" s="10" t="s">
        <v>36</v>
      </c>
      <c r="C16" s="10">
        <v>1</v>
      </c>
      <c r="D16" s="11">
        <v>18.25</v>
      </c>
      <c r="E16" s="12">
        <f t="shared" si="2"/>
        <v>19.414893617021278</v>
      </c>
      <c r="F16" s="13">
        <f t="shared" si="0"/>
        <v>23.88</v>
      </c>
      <c r="G16" s="14">
        <f t="shared" si="1"/>
        <v>23.88</v>
      </c>
      <c r="H16" s="14">
        <f t="shared" si="3"/>
        <v>0</v>
      </c>
      <c r="I16" s="83"/>
      <c r="J16" s="84">
        <f t="shared" si="4"/>
        <v>0</v>
      </c>
    </row>
    <row r="17" spans="1:10" ht="15.75" x14ac:dyDescent="0.25">
      <c r="A17" s="10" t="s">
        <v>37</v>
      </c>
      <c r="B17" s="10" t="s">
        <v>38</v>
      </c>
      <c r="C17" s="10">
        <v>8</v>
      </c>
      <c r="D17" s="11">
        <v>32.799999999999997</v>
      </c>
      <c r="E17" s="12">
        <f t="shared" si="2"/>
        <v>34.893617021276597</v>
      </c>
      <c r="F17" s="13">
        <f t="shared" si="0"/>
        <v>42.92</v>
      </c>
      <c r="G17" s="14">
        <f t="shared" si="1"/>
        <v>5.3650000000000002</v>
      </c>
      <c r="H17" s="14">
        <f t="shared" si="3"/>
        <v>0</v>
      </c>
      <c r="I17" s="83"/>
      <c r="J17" s="84">
        <f t="shared" si="4"/>
        <v>0</v>
      </c>
    </row>
    <row r="18" spans="1:10" x14ac:dyDescent="0.25">
      <c r="A18" s="10" t="s">
        <v>39</v>
      </c>
      <c r="B18" s="10" t="s">
        <v>40</v>
      </c>
      <c r="C18" s="10">
        <v>1</v>
      </c>
      <c r="D18" s="11">
        <v>14.13</v>
      </c>
      <c r="E18" s="12">
        <f t="shared" si="2"/>
        <v>15.031914893617023</v>
      </c>
      <c r="F18" s="13">
        <f t="shared" si="0"/>
        <v>18.489999999999998</v>
      </c>
      <c r="G18" s="14">
        <f t="shared" si="1"/>
        <v>18.489999999999998</v>
      </c>
      <c r="H18" s="14">
        <f t="shared" si="3"/>
        <v>0</v>
      </c>
      <c r="I18" s="83"/>
      <c r="J18" s="84">
        <f t="shared" si="4"/>
        <v>0</v>
      </c>
    </row>
    <row r="19" spans="1:10" x14ac:dyDescent="0.25">
      <c r="A19" s="10" t="s">
        <v>41</v>
      </c>
      <c r="B19" s="10" t="s">
        <v>42</v>
      </c>
      <c r="C19" s="10">
        <v>25</v>
      </c>
      <c r="D19" s="11">
        <v>140</v>
      </c>
      <c r="E19" s="12">
        <f t="shared" si="2"/>
        <v>148.93617021276597</v>
      </c>
      <c r="F19" s="13">
        <f t="shared" si="0"/>
        <v>183.19</v>
      </c>
      <c r="G19" s="14">
        <f t="shared" si="1"/>
        <v>7.3276000000000003</v>
      </c>
      <c r="H19" s="14">
        <f t="shared" si="3"/>
        <v>0</v>
      </c>
      <c r="I19" s="83"/>
      <c r="J19" s="84">
        <f t="shared" si="4"/>
        <v>0</v>
      </c>
    </row>
    <row r="20" spans="1:10" ht="15.75" x14ac:dyDescent="0.25">
      <c r="A20" s="10" t="s">
        <v>43</v>
      </c>
      <c r="B20" s="10" t="s">
        <v>44</v>
      </c>
      <c r="C20" s="10">
        <v>8</v>
      </c>
      <c r="D20" s="11">
        <v>28.56</v>
      </c>
      <c r="E20" s="12">
        <f t="shared" si="2"/>
        <v>30.382978723404257</v>
      </c>
      <c r="F20" s="13">
        <f t="shared" si="0"/>
        <v>37.369999999999997</v>
      </c>
      <c r="G20" s="14">
        <f t="shared" si="1"/>
        <v>4.6712499999999997</v>
      </c>
      <c r="H20" s="14">
        <f t="shared" si="3"/>
        <v>0</v>
      </c>
      <c r="I20" s="83"/>
      <c r="J20" s="84">
        <f t="shared" si="4"/>
        <v>0</v>
      </c>
    </row>
    <row r="21" spans="1:10" x14ac:dyDescent="0.25">
      <c r="A21" s="10" t="s">
        <v>45</v>
      </c>
      <c r="B21" s="10" t="s">
        <v>46</v>
      </c>
      <c r="C21" s="10">
        <v>1</v>
      </c>
      <c r="D21" s="11">
        <v>13.67</v>
      </c>
      <c r="E21" s="12">
        <f t="shared" si="2"/>
        <v>14.542553191489363</v>
      </c>
      <c r="F21" s="13">
        <f t="shared" si="0"/>
        <v>17.89</v>
      </c>
      <c r="G21" s="14">
        <f t="shared" si="1"/>
        <v>17.89</v>
      </c>
      <c r="H21" s="14">
        <f t="shared" si="3"/>
        <v>0</v>
      </c>
      <c r="I21" s="83"/>
      <c r="J21" s="84">
        <f t="shared" si="4"/>
        <v>0</v>
      </c>
    </row>
    <row r="22" spans="1:10" ht="15.75" x14ac:dyDescent="0.25">
      <c r="A22" t="s">
        <v>47</v>
      </c>
      <c r="B22" s="10" t="s">
        <v>48</v>
      </c>
      <c r="C22" s="10">
        <v>15</v>
      </c>
      <c r="D22" s="11">
        <v>72.45</v>
      </c>
      <c r="E22" s="12">
        <f t="shared" si="2"/>
        <v>77.074468085106389</v>
      </c>
      <c r="F22" s="13">
        <f t="shared" si="0"/>
        <v>94.8</v>
      </c>
      <c r="G22" s="14">
        <f t="shared" si="1"/>
        <v>6.3199999999999994</v>
      </c>
      <c r="H22" s="14">
        <f t="shared" si="3"/>
        <v>0</v>
      </c>
      <c r="I22" s="83"/>
      <c r="J22" s="84">
        <f t="shared" si="4"/>
        <v>0</v>
      </c>
    </row>
    <row r="23" spans="1:10" x14ac:dyDescent="0.25">
      <c r="A23" s="15"/>
      <c r="B23" s="16" t="s">
        <v>49</v>
      </c>
      <c r="C23" s="17"/>
      <c r="D23" s="18"/>
      <c r="E23" s="15"/>
      <c r="F23" s="19"/>
      <c r="G23" s="20"/>
      <c r="H23" s="14"/>
      <c r="I23" s="83"/>
      <c r="J23" s="84">
        <f t="shared" si="4"/>
        <v>0</v>
      </c>
    </row>
    <row r="24" spans="1:10" x14ac:dyDescent="0.25">
      <c r="A24" s="21" t="s">
        <v>50</v>
      </c>
      <c r="B24" s="10" t="s">
        <v>51</v>
      </c>
      <c r="C24" s="22">
        <v>6</v>
      </c>
      <c r="D24" s="23">
        <v>19</v>
      </c>
      <c r="E24" s="24">
        <f t="shared" ref="E24:E42" si="5">D24/(1-0.06)</f>
        <v>20.212765957446809</v>
      </c>
      <c r="F24" s="13">
        <f t="shared" ref="F24:F87" si="6">ROUND((E24+(E24*0.23)),2)</f>
        <v>24.86</v>
      </c>
      <c r="G24" s="14">
        <f>F24/C24</f>
        <v>4.1433333333333335</v>
      </c>
      <c r="H24" s="14">
        <f t="shared" si="3"/>
        <v>0</v>
      </c>
      <c r="I24" s="83"/>
      <c r="J24" s="84">
        <f t="shared" si="4"/>
        <v>0</v>
      </c>
    </row>
    <row r="25" spans="1:10" x14ac:dyDescent="0.25">
      <c r="A25" s="21" t="s">
        <v>52</v>
      </c>
      <c r="B25" s="10" t="s">
        <v>53</v>
      </c>
      <c r="C25" s="22">
        <v>12</v>
      </c>
      <c r="D25" s="23">
        <v>20.28</v>
      </c>
      <c r="E25" s="24">
        <f>D25/(1-0.05)</f>
        <v>21.347368421052632</v>
      </c>
      <c r="F25" s="13">
        <f t="shared" si="6"/>
        <v>26.26</v>
      </c>
      <c r="G25" s="14">
        <f t="shared" ref="G25:G126" si="7">F25/C25</f>
        <v>2.1883333333333335</v>
      </c>
      <c r="H25" s="14">
        <f t="shared" si="3"/>
        <v>0</v>
      </c>
      <c r="I25" s="83"/>
      <c r="J25" s="84">
        <f t="shared" si="4"/>
        <v>0</v>
      </c>
    </row>
    <row r="26" spans="1:10" x14ac:dyDescent="0.25">
      <c r="A26" s="21" t="s">
        <v>54</v>
      </c>
      <c r="B26" s="21" t="s">
        <v>55</v>
      </c>
      <c r="C26" s="25">
        <v>12</v>
      </c>
      <c r="D26" s="23">
        <v>36.19</v>
      </c>
      <c r="E26" s="24">
        <f t="shared" si="5"/>
        <v>38.5</v>
      </c>
      <c r="F26" s="13">
        <f t="shared" si="6"/>
        <v>47.36</v>
      </c>
      <c r="G26" s="14">
        <f t="shared" si="7"/>
        <v>3.9466666666666668</v>
      </c>
      <c r="H26" s="14">
        <f t="shared" si="3"/>
        <v>0</v>
      </c>
      <c r="I26" s="83"/>
      <c r="J26" s="84">
        <f t="shared" si="4"/>
        <v>0</v>
      </c>
    </row>
    <row r="27" spans="1:10" x14ac:dyDescent="0.25">
      <c r="A27" s="21" t="s">
        <v>56</v>
      </c>
      <c r="B27" s="21" t="s">
        <v>57</v>
      </c>
      <c r="C27" s="25">
        <v>12</v>
      </c>
      <c r="D27" s="23">
        <v>34.07</v>
      </c>
      <c r="E27" s="24">
        <f t="shared" si="5"/>
        <v>36.244680851063833</v>
      </c>
      <c r="F27" s="13">
        <f t="shared" si="6"/>
        <v>44.58</v>
      </c>
      <c r="G27" s="14">
        <f t="shared" si="7"/>
        <v>3.7149999999999999</v>
      </c>
      <c r="H27" s="14">
        <f t="shared" si="3"/>
        <v>0</v>
      </c>
      <c r="I27" s="83"/>
      <c r="J27" s="84">
        <f t="shared" si="4"/>
        <v>0</v>
      </c>
    </row>
    <row r="28" spans="1:10" x14ac:dyDescent="0.25">
      <c r="A28" s="21" t="s">
        <v>58</v>
      </c>
      <c r="B28" s="21" t="s">
        <v>59</v>
      </c>
      <c r="C28" s="25">
        <v>15</v>
      </c>
      <c r="D28" s="23">
        <v>36.75</v>
      </c>
      <c r="E28" s="24">
        <f>D28/(1-0.05)</f>
        <v>38.684210526315795</v>
      </c>
      <c r="F28" s="13">
        <f t="shared" si="6"/>
        <v>47.58</v>
      </c>
      <c r="G28" s="14">
        <f t="shared" si="7"/>
        <v>3.1719999999999997</v>
      </c>
      <c r="H28" s="14">
        <f t="shared" si="3"/>
        <v>0</v>
      </c>
      <c r="I28" s="83"/>
      <c r="J28" s="84">
        <f t="shared" si="4"/>
        <v>0</v>
      </c>
    </row>
    <row r="29" spans="1:10" x14ac:dyDescent="0.25">
      <c r="A29" s="21" t="s">
        <v>60</v>
      </c>
      <c r="B29" s="21" t="s">
        <v>61</v>
      </c>
      <c r="C29" s="25">
        <v>12</v>
      </c>
      <c r="D29" s="23">
        <v>32.76</v>
      </c>
      <c r="E29" s="24">
        <f>D29/(1-0)</f>
        <v>32.76</v>
      </c>
      <c r="F29" s="13">
        <f t="shared" si="6"/>
        <v>40.29</v>
      </c>
      <c r="G29" s="14">
        <f t="shared" si="7"/>
        <v>3.3574999999999999</v>
      </c>
      <c r="H29" s="14">
        <f t="shared" si="3"/>
        <v>0</v>
      </c>
      <c r="I29" s="83"/>
      <c r="J29" s="84">
        <f t="shared" si="4"/>
        <v>0</v>
      </c>
    </row>
    <row r="30" spans="1:10" x14ac:dyDescent="0.25">
      <c r="A30" s="21" t="s">
        <v>62</v>
      </c>
      <c r="B30" s="21" t="s">
        <v>63</v>
      </c>
      <c r="C30" s="25">
        <v>12</v>
      </c>
      <c r="D30" s="23">
        <v>40.74</v>
      </c>
      <c r="E30" s="24">
        <f t="shared" si="5"/>
        <v>43.340425531914896</v>
      </c>
      <c r="F30" s="13">
        <f t="shared" si="6"/>
        <v>53.31</v>
      </c>
      <c r="G30" s="14">
        <f t="shared" si="7"/>
        <v>4.4424999999999999</v>
      </c>
      <c r="H30" s="14">
        <f t="shared" si="3"/>
        <v>0</v>
      </c>
      <c r="I30" s="83"/>
      <c r="J30" s="84">
        <f t="shared" si="4"/>
        <v>0</v>
      </c>
    </row>
    <row r="31" spans="1:10" x14ac:dyDescent="0.25">
      <c r="A31" s="21" t="s">
        <v>64</v>
      </c>
      <c r="B31" s="21" t="s">
        <v>65</v>
      </c>
      <c r="C31" s="25">
        <v>12</v>
      </c>
      <c r="D31" s="23">
        <v>39.479999999999997</v>
      </c>
      <c r="E31" s="24">
        <f t="shared" si="5"/>
        <v>42</v>
      </c>
      <c r="F31" s="13">
        <f t="shared" si="6"/>
        <v>51.66</v>
      </c>
      <c r="G31" s="14">
        <f t="shared" si="7"/>
        <v>4.3049999999999997</v>
      </c>
      <c r="H31" s="14">
        <f t="shared" si="3"/>
        <v>0</v>
      </c>
      <c r="I31" s="83"/>
      <c r="J31" s="84">
        <f t="shared" si="4"/>
        <v>0</v>
      </c>
    </row>
    <row r="32" spans="1:10" x14ac:dyDescent="0.25">
      <c r="A32" s="21" t="s">
        <v>66</v>
      </c>
      <c r="B32" s="21" t="s">
        <v>67</v>
      </c>
      <c r="C32" s="25">
        <v>25</v>
      </c>
      <c r="D32" s="23">
        <v>84</v>
      </c>
      <c r="E32" s="24">
        <f>D32/(1-0.05)</f>
        <v>88.421052631578945</v>
      </c>
      <c r="F32" s="13">
        <f t="shared" si="6"/>
        <v>108.76</v>
      </c>
      <c r="G32" s="14">
        <f t="shared" si="7"/>
        <v>4.3504000000000005</v>
      </c>
      <c r="H32" s="14">
        <f t="shared" si="3"/>
        <v>0</v>
      </c>
      <c r="I32" s="83"/>
      <c r="J32" s="84">
        <f t="shared" si="4"/>
        <v>0</v>
      </c>
    </row>
    <row r="33" spans="1:10" x14ac:dyDescent="0.25">
      <c r="A33" s="21" t="s">
        <v>68</v>
      </c>
      <c r="B33" s="21" t="s">
        <v>69</v>
      </c>
      <c r="C33" s="25">
        <v>12</v>
      </c>
      <c r="D33" s="23">
        <v>45.48</v>
      </c>
      <c r="E33" s="24">
        <f t="shared" si="5"/>
        <v>48.382978723404257</v>
      </c>
      <c r="F33" s="13">
        <f t="shared" si="6"/>
        <v>59.51</v>
      </c>
      <c r="G33" s="14">
        <f t="shared" si="7"/>
        <v>4.9591666666666665</v>
      </c>
      <c r="H33" s="14">
        <f t="shared" si="3"/>
        <v>0</v>
      </c>
      <c r="I33" s="83"/>
      <c r="J33" s="84">
        <f t="shared" si="4"/>
        <v>0</v>
      </c>
    </row>
    <row r="34" spans="1:10" x14ac:dyDescent="0.25">
      <c r="A34" s="21" t="s">
        <v>70</v>
      </c>
      <c r="B34" s="21" t="s">
        <v>69</v>
      </c>
      <c r="C34" s="25">
        <v>1</v>
      </c>
      <c r="D34" s="23">
        <v>10.17</v>
      </c>
      <c r="E34" s="24">
        <f t="shared" si="5"/>
        <v>10.819148936170214</v>
      </c>
      <c r="F34" s="13">
        <f t="shared" si="6"/>
        <v>13.31</v>
      </c>
      <c r="G34" s="14">
        <f t="shared" si="7"/>
        <v>13.31</v>
      </c>
      <c r="H34" s="14">
        <f t="shared" si="3"/>
        <v>0</v>
      </c>
      <c r="I34" s="83"/>
      <c r="J34" s="84">
        <f t="shared" si="4"/>
        <v>0</v>
      </c>
    </row>
    <row r="35" spans="1:10" x14ac:dyDescent="0.25">
      <c r="A35" s="21" t="s">
        <v>71</v>
      </c>
      <c r="B35" s="21" t="s">
        <v>72</v>
      </c>
      <c r="C35" s="25">
        <v>1</v>
      </c>
      <c r="D35" s="23">
        <v>10.09</v>
      </c>
      <c r="E35" s="24">
        <f t="shared" si="5"/>
        <v>10.73404255319149</v>
      </c>
      <c r="F35" s="13">
        <f t="shared" si="6"/>
        <v>13.2</v>
      </c>
      <c r="G35" s="14">
        <f t="shared" si="7"/>
        <v>13.2</v>
      </c>
      <c r="H35" s="14">
        <f t="shared" si="3"/>
        <v>0</v>
      </c>
      <c r="I35" s="83"/>
      <c r="J35" s="84">
        <f t="shared" si="4"/>
        <v>0</v>
      </c>
    </row>
    <row r="36" spans="1:10" x14ac:dyDescent="0.25">
      <c r="A36" s="21" t="s">
        <v>73</v>
      </c>
      <c r="B36" s="21" t="s">
        <v>74</v>
      </c>
      <c r="C36" s="25">
        <v>1</v>
      </c>
      <c r="D36" s="23">
        <v>16.5</v>
      </c>
      <c r="E36" s="24">
        <f t="shared" si="5"/>
        <v>17.553191489361701</v>
      </c>
      <c r="F36" s="13">
        <f t="shared" si="6"/>
        <v>21.59</v>
      </c>
      <c r="G36" s="14">
        <f t="shared" si="7"/>
        <v>21.59</v>
      </c>
      <c r="H36" s="14">
        <f t="shared" si="3"/>
        <v>0</v>
      </c>
      <c r="I36" s="83"/>
      <c r="J36" s="84">
        <f t="shared" si="4"/>
        <v>0</v>
      </c>
    </row>
    <row r="37" spans="1:10" x14ac:dyDescent="0.25">
      <c r="A37" s="21" t="s">
        <v>75</v>
      </c>
      <c r="B37" s="21" t="s">
        <v>76</v>
      </c>
      <c r="C37" s="25">
        <v>1</v>
      </c>
      <c r="D37" s="23">
        <v>11.49</v>
      </c>
      <c r="E37" s="24">
        <f t="shared" si="5"/>
        <v>12.223404255319149</v>
      </c>
      <c r="F37" s="13">
        <f t="shared" si="6"/>
        <v>15.03</v>
      </c>
      <c r="G37" s="14">
        <f t="shared" si="7"/>
        <v>15.03</v>
      </c>
      <c r="H37" s="14">
        <f t="shared" si="3"/>
        <v>0</v>
      </c>
      <c r="I37" s="83"/>
      <c r="J37" s="84">
        <f t="shared" si="4"/>
        <v>0</v>
      </c>
    </row>
    <row r="38" spans="1:10" x14ac:dyDescent="0.25">
      <c r="A38" s="21" t="s">
        <v>77</v>
      </c>
      <c r="B38" s="21" t="s">
        <v>78</v>
      </c>
      <c r="C38" s="25">
        <v>1</v>
      </c>
      <c r="D38" s="23">
        <v>13.69</v>
      </c>
      <c r="E38" s="24">
        <f t="shared" si="5"/>
        <v>14.563829787234043</v>
      </c>
      <c r="F38" s="13">
        <f t="shared" si="6"/>
        <v>17.91</v>
      </c>
      <c r="G38" s="14">
        <f t="shared" si="7"/>
        <v>17.91</v>
      </c>
      <c r="H38" s="14">
        <f t="shared" si="3"/>
        <v>0</v>
      </c>
      <c r="I38" s="83"/>
      <c r="J38" s="84">
        <f t="shared" si="4"/>
        <v>0</v>
      </c>
    </row>
    <row r="39" spans="1:10" x14ac:dyDescent="0.25">
      <c r="A39" s="21" t="s">
        <v>79</v>
      </c>
      <c r="B39" s="21" t="s">
        <v>80</v>
      </c>
      <c r="C39" s="25">
        <v>1</v>
      </c>
      <c r="D39" s="23">
        <v>15.49</v>
      </c>
      <c r="E39" s="24">
        <f t="shared" si="5"/>
        <v>16.478723404255319</v>
      </c>
      <c r="F39" s="13">
        <f t="shared" si="6"/>
        <v>20.27</v>
      </c>
      <c r="G39" s="14">
        <f t="shared" si="7"/>
        <v>20.27</v>
      </c>
      <c r="H39" s="14">
        <f t="shared" si="3"/>
        <v>0</v>
      </c>
      <c r="I39" s="83"/>
      <c r="J39" s="84">
        <f t="shared" si="4"/>
        <v>0</v>
      </c>
    </row>
    <row r="40" spans="1:10" x14ac:dyDescent="0.25">
      <c r="A40" s="21" t="s">
        <v>81</v>
      </c>
      <c r="B40" s="10" t="s">
        <v>82</v>
      </c>
      <c r="C40" s="22">
        <v>1</v>
      </c>
      <c r="D40" s="23">
        <v>15.99</v>
      </c>
      <c r="E40" s="24">
        <f t="shared" si="5"/>
        <v>17.01063829787234</v>
      </c>
      <c r="F40" s="13">
        <f t="shared" si="6"/>
        <v>20.92</v>
      </c>
      <c r="G40" s="14">
        <f t="shared" si="7"/>
        <v>20.92</v>
      </c>
      <c r="H40" s="14">
        <f t="shared" si="3"/>
        <v>0</v>
      </c>
      <c r="I40" s="83"/>
      <c r="J40" s="84">
        <f t="shared" si="4"/>
        <v>0</v>
      </c>
    </row>
    <row r="41" spans="1:10" x14ac:dyDescent="0.25">
      <c r="A41" s="21" t="s">
        <v>83</v>
      </c>
      <c r="B41" s="10" t="s">
        <v>84</v>
      </c>
      <c r="C41" s="14">
        <v>12</v>
      </c>
      <c r="D41" s="14">
        <v>38.76</v>
      </c>
      <c r="E41" s="14">
        <f>D41/(1-0.05)</f>
        <v>40.799999999999997</v>
      </c>
      <c r="F41" s="14">
        <f t="shared" si="6"/>
        <v>50.18</v>
      </c>
      <c r="G41" s="14">
        <v>3.6</v>
      </c>
      <c r="H41" s="14">
        <f t="shared" si="3"/>
        <v>8.3333333333333329E-2</v>
      </c>
      <c r="I41" s="14">
        <v>1</v>
      </c>
      <c r="J41" s="84">
        <f t="shared" si="4"/>
        <v>3.6</v>
      </c>
    </row>
    <row r="42" spans="1:10" x14ac:dyDescent="0.25">
      <c r="A42" s="21" t="s">
        <v>85</v>
      </c>
      <c r="B42" s="10" t="s">
        <v>86</v>
      </c>
      <c r="C42" s="22">
        <v>12</v>
      </c>
      <c r="D42" s="23">
        <v>33</v>
      </c>
      <c r="E42" s="24">
        <f t="shared" si="5"/>
        <v>35.106382978723403</v>
      </c>
      <c r="F42" s="13">
        <f t="shared" si="6"/>
        <v>43.18</v>
      </c>
      <c r="G42" s="14">
        <f t="shared" si="7"/>
        <v>3.5983333333333332</v>
      </c>
      <c r="H42" s="14">
        <f t="shared" si="3"/>
        <v>0</v>
      </c>
      <c r="I42" s="84"/>
      <c r="J42" s="84">
        <f t="shared" si="4"/>
        <v>0</v>
      </c>
    </row>
    <row r="43" spans="1:10" x14ac:dyDescent="0.25">
      <c r="A43" s="21" t="s">
        <v>87</v>
      </c>
      <c r="B43" s="10" t="s">
        <v>88</v>
      </c>
      <c r="C43" s="22">
        <v>12</v>
      </c>
      <c r="D43" s="23">
        <v>35.880000000000003</v>
      </c>
      <c r="E43" s="24">
        <f>D43/(1-0.05)</f>
        <v>37.768421052631581</v>
      </c>
      <c r="F43" s="13">
        <f t="shared" si="6"/>
        <v>46.46</v>
      </c>
      <c r="G43" s="14">
        <f t="shared" si="7"/>
        <v>3.8716666666666666</v>
      </c>
      <c r="H43" s="14">
        <f t="shared" si="3"/>
        <v>0</v>
      </c>
      <c r="I43" s="84"/>
      <c r="J43" s="84">
        <f t="shared" si="4"/>
        <v>0</v>
      </c>
    </row>
    <row r="44" spans="1:10" x14ac:dyDescent="0.25">
      <c r="A44" s="16"/>
      <c r="B44" s="16" t="s">
        <v>89</v>
      </c>
      <c r="C44" s="16"/>
      <c r="D44" s="18"/>
      <c r="E44" s="18"/>
      <c r="F44" s="18"/>
      <c r="G44" s="18"/>
      <c r="H44" s="14"/>
      <c r="I44" s="84"/>
      <c r="J44" s="84">
        <f t="shared" si="4"/>
        <v>0</v>
      </c>
    </row>
    <row r="45" spans="1:10" x14ac:dyDescent="0.25">
      <c r="A45" s="10" t="s">
        <v>90</v>
      </c>
      <c r="B45" s="10" t="s">
        <v>91</v>
      </c>
      <c r="C45" s="22">
        <v>100</v>
      </c>
      <c r="D45" s="22">
        <v>80.08</v>
      </c>
      <c r="E45" s="26">
        <f>D45/(1-0.06)</f>
        <v>85.191489361702125</v>
      </c>
      <c r="F45" s="27">
        <f t="shared" ref="F45:F78" si="8">ROUND((E45+(E45*0.23)),2)</f>
        <v>104.79</v>
      </c>
      <c r="G45" s="28">
        <f t="shared" ref="G45:G78" si="9">F45/C45</f>
        <v>1.0479000000000001</v>
      </c>
      <c r="H45" s="14">
        <f t="shared" si="3"/>
        <v>0</v>
      </c>
      <c r="I45" s="84"/>
      <c r="J45" s="84">
        <f t="shared" si="4"/>
        <v>0</v>
      </c>
    </row>
    <row r="46" spans="1:10" x14ac:dyDescent="0.25">
      <c r="A46" s="10" t="s">
        <v>92</v>
      </c>
      <c r="B46" s="10" t="s">
        <v>93</v>
      </c>
      <c r="C46" s="22">
        <v>20</v>
      </c>
      <c r="D46" s="22">
        <v>67.599999999999994</v>
      </c>
      <c r="E46" s="26">
        <f>D46/(1-0.06)</f>
        <v>71.914893617021278</v>
      </c>
      <c r="F46" s="27">
        <f t="shared" si="8"/>
        <v>88.46</v>
      </c>
      <c r="G46" s="28">
        <f t="shared" si="9"/>
        <v>4.423</v>
      </c>
      <c r="H46" s="14">
        <f t="shared" si="3"/>
        <v>0</v>
      </c>
      <c r="I46" s="84"/>
      <c r="J46" s="84">
        <f t="shared" si="4"/>
        <v>0</v>
      </c>
    </row>
    <row r="47" spans="1:10" x14ac:dyDescent="0.25">
      <c r="A47" s="10" t="s">
        <v>94</v>
      </c>
      <c r="B47" s="10" t="s">
        <v>95</v>
      </c>
      <c r="C47" s="22">
        <v>4</v>
      </c>
      <c r="D47" s="22">
        <v>33.799999999999997</v>
      </c>
      <c r="E47" s="26">
        <f>D47/(1-0.06)</f>
        <v>35.957446808510639</v>
      </c>
      <c r="F47" s="27">
        <f t="shared" si="8"/>
        <v>44.23</v>
      </c>
      <c r="G47" s="28">
        <f t="shared" si="9"/>
        <v>11.057499999999999</v>
      </c>
      <c r="H47" s="14">
        <f t="shared" si="3"/>
        <v>0</v>
      </c>
      <c r="I47" s="84"/>
      <c r="J47" s="84">
        <f t="shared" si="4"/>
        <v>0</v>
      </c>
    </row>
    <row r="48" spans="1:10" x14ac:dyDescent="0.25">
      <c r="A48" s="10" t="s">
        <v>96</v>
      </c>
      <c r="B48" s="10" t="s">
        <v>97</v>
      </c>
      <c r="C48" s="22">
        <v>6</v>
      </c>
      <c r="D48" s="22">
        <v>22.81</v>
      </c>
      <c r="E48" s="26">
        <f t="shared" ref="E48:E111" si="10">D48/(1-0.06)</f>
        <v>24.26595744680851</v>
      </c>
      <c r="F48" s="27">
        <f t="shared" si="8"/>
        <v>29.85</v>
      </c>
      <c r="G48" s="28">
        <f t="shared" si="9"/>
        <v>4.9750000000000005</v>
      </c>
      <c r="H48" s="14">
        <f t="shared" si="3"/>
        <v>0</v>
      </c>
      <c r="I48" s="84"/>
      <c r="J48" s="84">
        <f t="shared" si="4"/>
        <v>0</v>
      </c>
    </row>
    <row r="49" spans="1:10" x14ac:dyDescent="0.25">
      <c r="A49" s="10" t="s">
        <v>98</v>
      </c>
      <c r="B49" s="10" t="s">
        <v>99</v>
      </c>
      <c r="C49" s="22">
        <v>6</v>
      </c>
      <c r="D49" s="22">
        <v>22.81</v>
      </c>
      <c r="E49" s="26">
        <f t="shared" si="10"/>
        <v>24.26595744680851</v>
      </c>
      <c r="F49" s="27">
        <f t="shared" si="8"/>
        <v>29.85</v>
      </c>
      <c r="G49" s="28">
        <f t="shared" si="9"/>
        <v>4.9750000000000005</v>
      </c>
      <c r="H49" s="14">
        <f t="shared" si="3"/>
        <v>0</v>
      </c>
      <c r="I49" s="84"/>
      <c r="J49" s="84">
        <f t="shared" si="4"/>
        <v>0</v>
      </c>
    </row>
    <row r="50" spans="1:10" x14ac:dyDescent="0.25">
      <c r="A50" s="10" t="s">
        <v>100</v>
      </c>
      <c r="B50" s="10" t="s">
        <v>101</v>
      </c>
      <c r="C50" s="22">
        <v>6</v>
      </c>
      <c r="D50" s="22">
        <v>22.81</v>
      </c>
      <c r="E50" s="26">
        <f t="shared" si="10"/>
        <v>24.26595744680851</v>
      </c>
      <c r="F50" s="27">
        <f t="shared" si="8"/>
        <v>29.85</v>
      </c>
      <c r="G50" s="28">
        <f t="shared" si="9"/>
        <v>4.9750000000000005</v>
      </c>
      <c r="H50" s="14">
        <f t="shared" si="3"/>
        <v>0</v>
      </c>
      <c r="I50" s="84"/>
      <c r="J50" s="84">
        <f t="shared" si="4"/>
        <v>0</v>
      </c>
    </row>
    <row r="51" spans="1:10" x14ac:dyDescent="0.25">
      <c r="A51" s="10" t="s">
        <v>102</v>
      </c>
      <c r="B51" s="10" t="s">
        <v>103</v>
      </c>
      <c r="C51" s="22">
        <v>6</v>
      </c>
      <c r="D51" s="22">
        <v>58.09</v>
      </c>
      <c r="E51" s="26">
        <f t="shared" si="10"/>
        <v>61.797872340425542</v>
      </c>
      <c r="F51" s="27">
        <f t="shared" si="8"/>
        <v>76.010000000000005</v>
      </c>
      <c r="G51" s="28">
        <f t="shared" si="9"/>
        <v>12.668333333333335</v>
      </c>
      <c r="H51" s="14">
        <f t="shared" si="3"/>
        <v>0</v>
      </c>
      <c r="I51" s="84"/>
      <c r="J51" s="84">
        <f t="shared" si="4"/>
        <v>0</v>
      </c>
    </row>
    <row r="52" spans="1:10" x14ac:dyDescent="0.25">
      <c r="A52" s="10" t="s">
        <v>104</v>
      </c>
      <c r="B52" s="10" t="s">
        <v>105</v>
      </c>
      <c r="C52" s="22">
        <v>6</v>
      </c>
      <c r="D52" s="22">
        <v>58.09</v>
      </c>
      <c r="E52" s="26">
        <f t="shared" si="10"/>
        <v>61.797872340425542</v>
      </c>
      <c r="F52" s="27">
        <f t="shared" si="8"/>
        <v>76.010000000000005</v>
      </c>
      <c r="G52" s="28">
        <f t="shared" si="9"/>
        <v>12.668333333333335</v>
      </c>
      <c r="H52" s="14">
        <f t="shared" si="3"/>
        <v>0</v>
      </c>
      <c r="I52" s="84"/>
      <c r="J52" s="84">
        <f t="shared" si="4"/>
        <v>0</v>
      </c>
    </row>
    <row r="53" spans="1:10" x14ac:dyDescent="0.25">
      <c r="A53" s="10" t="s">
        <v>106</v>
      </c>
      <c r="B53" s="10" t="s">
        <v>107</v>
      </c>
      <c r="C53" s="22">
        <v>6</v>
      </c>
      <c r="D53" s="22">
        <v>40.53</v>
      </c>
      <c r="E53" s="26">
        <f t="shared" si="10"/>
        <v>43.11702127659575</v>
      </c>
      <c r="F53" s="27">
        <f t="shared" si="8"/>
        <v>53.03</v>
      </c>
      <c r="G53" s="28">
        <f t="shared" si="9"/>
        <v>8.8383333333333329</v>
      </c>
      <c r="H53" s="14">
        <f t="shared" si="3"/>
        <v>0</v>
      </c>
      <c r="I53" s="84"/>
      <c r="J53" s="84">
        <f t="shared" si="4"/>
        <v>0</v>
      </c>
    </row>
    <row r="54" spans="1:10" x14ac:dyDescent="0.25">
      <c r="A54" s="10" t="s">
        <v>108</v>
      </c>
      <c r="B54" s="10" t="s">
        <v>109</v>
      </c>
      <c r="C54" s="22">
        <v>12</v>
      </c>
      <c r="D54" s="22">
        <v>30.39</v>
      </c>
      <c r="E54" s="26">
        <f t="shared" si="10"/>
        <v>32.329787234042556</v>
      </c>
      <c r="F54" s="27">
        <f t="shared" si="8"/>
        <v>39.770000000000003</v>
      </c>
      <c r="G54" s="28">
        <f t="shared" si="9"/>
        <v>3.3141666666666669</v>
      </c>
      <c r="H54" s="14">
        <f t="shared" si="3"/>
        <v>0</v>
      </c>
      <c r="I54" s="84"/>
      <c r="J54" s="84">
        <f t="shared" si="4"/>
        <v>0</v>
      </c>
    </row>
    <row r="55" spans="1:10" x14ac:dyDescent="0.25">
      <c r="A55" s="10" t="s">
        <v>110</v>
      </c>
      <c r="B55" s="10" t="s">
        <v>111</v>
      </c>
      <c r="C55" s="22">
        <v>6</v>
      </c>
      <c r="D55" s="22">
        <v>33</v>
      </c>
      <c r="E55" s="26">
        <f t="shared" si="10"/>
        <v>35.106382978723403</v>
      </c>
      <c r="F55" s="27">
        <f t="shared" si="8"/>
        <v>43.18</v>
      </c>
      <c r="G55" s="28">
        <f t="shared" si="9"/>
        <v>7.1966666666666663</v>
      </c>
      <c r="H55" s="14">
        <f t="shared" si="3"/>
        <v>0</v>
      </c>
      <c r="I55" s="84"/>
      <c r="J55" s="84">
        <f t="shared" si="4"/>
        <v>0</v>
      </c>
    </row>
    <row r="56" spans="1:10" x14ac:dyDescent="0.25">
      <c r="A56" s="10" t="s">
        <v>92</v>
      </c>
      <c r="B56" s="10" t="s">
        <v>93</v>
      </c>
      <c r="C56" s="22">
        <v>20</v>
      </c>
      <c r="D56" s="22">
        <v>67.599999999999994</v>
      </c>
      <c r="E56" s="26">
        <f t="shared" si="10"/>
        <v>71.914893617021278</v>
      </c>
      <c r="F56" s="27">
        <f t="shared" si="8"/>
        <v>88.46</v>
      </c>
      <c r="G56" s="28">
        <f t="shared" si="9"/>
        <v>4.423</v>
      </c>
      <c r="H56" s="14">
        <f t="shared" si="3"/>
        <v>0</v>
      </c>
      <c r="I56" s="84"/>
      <c r="J56" s="84">
        <f t="shared" si="4"/>
        <v>0</v>
      </c>
    </row>
    <row r="57" spans="1:10" x14ac:dyDescent="0.25">
      <c r="A57" s="10" t="s">
        <v>112</v>
      </c>
      <c r="B57" s="10" t="s">
        <v>113</v>
      </c>
      <c r="C57" s="22">
        <v>9</v>
      </c>
      <c r="D57" s="22">
        <v>30.42</v>
      </c>
      <c r="E57" s="26">
        <f t="shared" si="10"/>
        <v>32.361702127659576</v>
      </c>
      <c r="F57" s="27">
        <f t="shared" si="8"/>
        <v>39.799999999999997</v>
      </c>
      <c r="G57" s="28">
        <f t="shared" si="9"/>
        <v>4.4222222222222216</v>
      </c>
      <c r="H57" s="14">
        <f t="shared" si="3"/>
        <v>0</v>
      </c>
      <c r="I57" s="84"/>
      <c r="J57" s="84">
        <f t="shared" si="4"/>
        <v>0</v>
      </c>
    </row>
    <row r="58" spans="1:10" x14ac:dyDescent="0.25">
      <c r="A58" s="10" t="s">
        <v>114</v>
      </c>
      <c r="B58" s="10" t="s">
        <v>115</v>
      </c>
      <c r="C58" s="22">
        <v>4</v>
      </c>
      <c r="D58" s="22">
        <v>27.04</v>
      </c>
      <c r="E58" s="26">
        <f t="shared" si="10"/>
        <v>28.76595744680851</v>
      </c>
      <c r="F58" s="27">
        <f t="shared" si="8"/>
        <v>35.380000000000003</v>
      </c>
      <c r="G58" s="28">
        <f t="shared" si="9"/>
        <v>8.8450000000000006</v>
      </c>
      <c r="H58" s="14">
        <f t="shared" si="3"/>
        <v>0</v>
      </c>
      <c r="I58" s="84"/>
      <c r="J58" s="84">
        <f t="shared" si="4"/>
        <v>0</v>
      </c>
    </row>
    <row r="59" spans="1:10" x14ac:dyDescent="0.25">
      <c r="A59" s="10" t="s">
        <v>116</v>
      </c>
      <c r="B59" s="10" t="s">
        <v>117</v>
      </c>
      <c r="C59" s="22">
        <v>4</v>
      </c>
      <c r="D59" s="22">
        <v>26.62</v>
      </c>
      <c r="E59" s="26">
        <f t="shared" si="10"/>
        <v>28.319148936170215</v>
      </c>
      <c r="F59" s="27">
        <f t="shared" si="8"/>
        <v>34.83</v>
      </c>
      <c r="G59" s="28">
        <f t="shared" si="9"/>
        <v>8.7074999999999996</v>
      </c>
      <c r="H59" s="14">
        <f t="shared" si="3"/>
        <v>0</v>
      </c>
      <c r="I59" s="84"/>
      <c r="J59" s="84">
        <f t="shared" si="4"/>
        <v>0</v>
      </c>
    </row>
    <row r="60" spans="1:10" x14ac:dyDescent="0.25">
      <c r="A60" s="10" t="s">
        <v>118</v>
      </c>
      <c r="B60" s="10" t="s">
        <v>119</v>
      </c>
      <c r="C60" s="22">
        <v>4</v>
      </c>
      <c r="D60" s="22">
        <v>26.62</v>
      </c>
      <c r="E60" s="26">
        <f t="shared" si="10"/>
        <v>28.319148936170215</v>
      </c>
      <c r="F60" s="27">
        <f t="shared" si="8"/>
        <v>34.83</v>
      </c>
      <c r="G60" s="28">
        <f t="shared" si="9"/>
        <v>8.7074999999999996</v>
      </c>
      <c r="H60" s="14">
        <f t="shared" si="3"/>
        <v>0</v>
      </c>
      <c r="I60" s="84"/>
      <c r="J60" s="84">
        <f t="shared" si="4"/>
        <v>0</v>
      </c>
    </row>
    <row r="61" spans="1:10" x14ac:dyDescent="0.25">
      <c r="A61" s="10" t="s">
        <v>120</v>
      </c>
      <c r="B61" s="10" t="s">
        <v>121</v>
      </c>
      <c r="C61" s="22">
        <v>4</v>
      </c>
      <c r="D61" s="22">
        <v>33.799999999999997</v>
      </c>
      <c r="E61" s="26">
        <f t="shared" si="10"/>
        <v>35.957446808510639</v>
      </c>
      <c r="F61" s="27">
        <f t="shared" si="8"/>
        <v>44.23</v>
      </c>
      <c r="G61" s="28">
        <f t="shared" si="9"/>
        <v>11.057499999999999</v>
      </c>
      <c r="H61" s="14">
        <f t="shared" si="3"/>
        <v>0</v>
      </c>
      <c r="I61" s="84"/>
      <c r="J61" s="84">
        <f t="shared" si="4"/>
        <v>0</v>
      </c>
    </row>
    <row r="62" spans="1:10" x14ac:dyDescent="0.25">
      <c r="A62" s="10" t="s">
        <v>122</v>
      </c>
      <c r="B62" s="10" t="s">
        <v>123</v>
      </c>
      <c r="C62" s="22">
        <v>4</v>
      </c>
      <c r="D62" s="22">
        <v>33.799999999999997</v>
      </c>
      <c r="E62" s="26">
        <f t="shared" si="10"/>
        <v>35.957446808510639</v>
      </c>
      <c r="F62" s="27">
        <f t="shared" si="8"/>
        <v>44.23</v>
      </c>
      <c r="G62" s="28">
        <v>11.06</v>
      </c>
      <c r="H62" s="14">
        <f t="shared" si="3"/>
        <v>0</v>
      </c>
      <c r="I62" s="84"/>
      <c r="J62" s="84">
        <f t="shared" si="4"/>
        <v>0</v>
      </c>
    </row>
    <row r="63" spans="1:10" x14ac:dyDescent="0.25">
      <c r="A63" s="10" t="s">
        <v>124</v>
      </c>
      <c r="B63" s="10" t="s">
        <v>125</v>
      </c>
      <c r="C63" s="22">
        <v>4</v>
      </c>
      <c r="D63" s="22">
        <v>33.799999999999997</v>
      </c>
      <c r="E63" s="26">
        <f t="shared" si="10"/>
        <v>35.957446808510639</v>
      </c>
      <c r="F63" s="27">
        <f t="shared" si="8"/>
        <v>44.23</v>
      </c>
      <c r="G63" s="28">
        <f t="shared" ref="G63:G64" si="11">F63/C63</f>
        <v>11.057499999999999</v>
      </c>
      <c r="H63" s="14">
        <f t="shared" si="3"/>
        <v>0</v>
      </c>
      <c r="I63" s="84"/>
      <c r="J63" s="84">
        <f t="shared" si="4"/>
        <v>0</v>
      </c>
    </row>
    <row r="64" spans="1:10" ht="102.75" x14ac:dyDescent="0.25">
      <c r="A64" s="10" t="s">
        <v>126</v>
      </c>
      <c r="B64" s="29" t="s">
        <v>127</v>
      </c>
      <c r="C64" s="22">
        <v>16</v>
      </c>
      <c r="D64" s="22">
        <v>108.16</v>
      </c>
      <c r="E64" s="26">
        <f t="shared" si="10"/>
        <v>115.06382978723404</v>
      </c>
      <c r="F64" s="27">
        <f t="shared" si="8"/>
        <v>141.53</v>
      </c>
      <c r="G64" s="28">
        <f t="shared" si="11"/>
        <v>8.8456250000000001</v>
      </c>
      <c r="H64" s="14">
        <f t="shared" si="3"/>
        <v>0</v>
      </c>
      <c r="I64" s="84"/>
      <c r="J64" s="84">
        <f t="shared" si="4"/>
        <v>0</v>
      </c>
    </row>
    <row r="65" spans="1:10" x14ac:dyDescent="0.25">
      <c r="A65" s="30" t="s">
        <v>128</v>
      </c>
      <c r="B65" s="30" t="s">
        <v>129</v>
      </c>
      <c r="C65" s="22">
        <v>16</v>
      </c>
      <c r="D65" s="22">
        <v>108.16</v>
      </c>
      <c r="E65" s="26">
        <f t="shared" si="10"/>
        <v>115.06382978723404</v>
      </c>
      <c r="F65" s="27">
        <f t="shared" si="8"/>
        <v>141.53</v>
      </c>
      <c r="G65" s="28">
        <f t="shared" si="9"/>
        <v>8.8456250000000001</v>
      </c>
      <c r="H65" s="14">
        <f t="shared" si="3"/>
        <v>6.25E-2</v>
      </c>
      <c r="I65" s="84">
        <v>1</v>
      </c>
      <c r="J65" s="84">
        <f t="shared" si="4"/>
        <v>8.8456250000000001</v>
      </c>
    </row>
    <row r="66" spans="1:10" x14ac:dyDescent="0.25">
      <c r="A66" s="31" t="s">
        <v>130</v>
      </c>
      <c r="B66" s="31" t="s">
        <v>131</v>
      </c>
      <c r="C66" s="22">
        <v>6</v>
      </c>
      <c r="D66" s="22">
        <v>58.09</v>
      </c>
      <c r="E66" s="26">
        <f t="shared" si="10"/>
        <v>61.797872340425542</v>
      </c>
      <c r="F66" s="27">
        <f t="shared" si="8"/>
        <v>76.010000000000005</v>
      </c>
      <c r="G66" s="28">
        <f t="shared" si="9"/>
        <v>12.668333333333335</v>
      </c>
      <c r="H66" s="14">
        <f t="shared" si="3"/>
        <v>0</v>
      </c>
      <c r="I66" s="84"/>
      <c r="J66" s="84">
        <f t="shared" si="4"/>
        <v>0</v>
      </c>
    </row>
    <row r="67" spans="1:10" x14ac:dyDescent="0.25">
      <c r="A67" s="10" t="s">
        <v>132</v>
      </c>
      <c r="B67" s="10" t="s">
        <v>133</v>
      </c>
      <c r="C67" s="22">
        <v>20</v>
      </c>
      <c r="D67" s="22">
        <v>26.6</v>
      </c>
      <c r="E67" s="26">
        <f t="shared" si="10"/>
        <v>28.297872340425535</v>
      </c>
      <c r="F67" s="27">
        <f t="shared" si="8"/>
        <v>34.81</v>
      </c>
      <c r="G67" s="28">
        <f t="shared" si="9"/>
        <v>1.7405000000000002</v>
      </c>
      <c r="H67" s="14">
        <f t="shared" si="3"/>
        <v>0</v>
      </c>
      <c r="I67" s="84"/>
      <c r="J67" s="84">
        <f t="shared" si="4"/>
        <v>0</v>
      </c>
    </row>
    <row r="68" spans="1:10" x14ac:dyDescent="0.25">
      <c r="A68" s="10" t="s">
        <v>134</v>
      </c>
      <c r="B68" s="10" t="s">
        <v>135</v>
      </c>
      <c r="C68" s="22">
        <v>20</v>
      </c>
      <c r="D68" s="22">
        <v>26.6</v>
      </c>
      <c r="E68" s="26">
        <f t="shared" si="10"/>
        <v>28.297872340425535</v>
      </c>
      <c r="F68" s="27">
        <f t="shared" si="8"/>
        <v>34.81</v>
      </c>
      <c r="G68" s="28">
        <f t="shared" si="9"/>
        <v>1.7405000000000002</v>
      </c>
      <c r="H68" s="14">
        <f t="shared" ref="H68:H131" si="12">I68/C68</f>
        <v>0</v>
      </c>
      <c r="I68" s="84"/>
      <c r="J68" s="84">
        <f t="shared" ref="J68:J131" si="13">G68*I68</f>
        <v>0</v>
      </c>
    </row>
    <row r="69" spans="1:10" x14ac:dyDescent="0.25">
      <c r="A69" s="21" t="s">
        <v>136</v>
      </c>
      <c r="B69" s="10" t="s">
        <v>137</v>
      </c>
      <c r="C69" s="22">
        <v>20</v>
      </c>
      <c r="D69" s="22">
        <v>26.6</v>
      </c>
      <c r="E69" s="26">
        <f t="shared" si="10"/>
        <v>28.297872340425535</v>
      </c>
      <c r="F69" s="27">
        <f t="shared" si="8"/>
        <v>34.81</v>
      </c>
      <c r="G69" s="28">
        <f t="shared" si="9"/>
        <v>1.7405000000000002</v>
      </c>
      <c r="H69" s="14">
        <f t="shared" si="12"/>
        <v>0</v>
      </c>
      <c r="I69" s="84"/>
      <c r="J69" s="84">
        <f t="shared" si="13"/>
        <v>0</v>
      </c>
    </row>
    <row r="70" spans="1:10" x14ac:dyDescent="0.25">
      <c r="A70" s="21" t="s">
        <v>138</v>
      </c>
      <c r="B70" s="10" t="s">
        <v>139</v>
      </c>
      <c r="C70" s="22">
        <v>20</v>
      </c>
      <c r="D70" s="22">
        <v>26.6</v>
      </c>
      <c r="E70" s="26">
        <f t="shared" si="10"/>
        <v>28.297872340425535</v>
      </c>
      <c r="F70" s="27">
        <f t="shared" si="8"/>
        <v>34.81</v>
      </c>
      <c r="G70" s="28">
        <f t="shared" si="9"/>
        <v>1.7405000000000002</v>
      </c>
      <c r="H70" s="14">
        <f t="shared" si="12"/>
        <v>0</v>
      </c>
      <c r="I70" s="84"/>
      <c r="J70" s="84">
        <f t="shared" si="13"/>
        <v>0</v>
      </c>
    </row>
    <row r="71" spans="1:10" x14ac:dyDescent="0.25">
      <c r="A71" s="21" t="s">
        <v>140</v>
      </c>
      <c r="B71" s="10" t="s">
        <v>141</v>
      </c>
      <c r="C71" s="22">
        <v>20</v>
      </c>
      <c r="D71" s="22">
        <v>26.6</v>
      </c>
      <c r="E71" s="26">
        <f t="shared" si="10"/>
        <v>28.297872340425535</v>
      </c>
      <c r="F71" s="27">
        <f t="shared" si="8"/>
        <v>34.81</v>
      </c>
      <c r="G71" s="28">
        <f t="shared" si="9"/>
        <v>1.7405000000000002</v>
      </c>
      <c r="H71" s="14">
        <f t="shared" si="12"/>
        <v>0</v>
      </c>
      <c r="I71" s="84"/>
      <c r="J71" s="84">
        <f t="shared" si="13"/>
        <v>0</v>
      </c>
    </row>
    <row r="72" spans="1:10" x14ac:dyDescent="0.25">
      <c r="A72" s="21" t="s">
        <v>142</v>
      </c>
      <c r="B72" s="10" t="s">
        <v>143</v>
      </c>
      <c r="C72" s="22">
        <v>6</v>
      </c>
      <c r="D72" s="22">
        <v>14.04</v>
      </c>
      <c r="E72" s="26">
        <f t="shared" si="10"/>
        <v>14.936170212765957</v>
      </c>
      <c r="F72" s="27">
        <f t="shared" si="8"/>
        <v>18.37</v>
      </c>
      <c r="G72" s="28">
        <f t="shared" si="9"/>
        <v>3.061666666666667</v>
      </c>
      <c r="H72" s="14">
        <f t="shared" si="12"/>
        <v>0</v>
      </c>
      <c r="I72" s="84"/>
      <c r="J72" s="84">
        <f t="shared" si="13"/>
        <v>0</v>
      </c>
    </row>
    <row r="73" spans="1:10" x14ac:dyDescent="0.25">
      <c r="A73" s="21" t="s">
        <v>144</v>
      </c>
      <c r="B73" s="10" t="s">
        <v>145</v>
      </c>
      <c r="C73" s="22">
        <v>6</v>
      </c>
      <c r="D73" s="22">
        <v>14.04</v>
      </c>
      <c r="E73" s="26">
        <f t="shared" si="10"/>
        <v>14.936170212765957</v>
      </c>
      <c r="F73" s="27">
        <f t="shared" si="8"/>
        <v>18.37</v>
      </c>
      <c r="G73" s="28">
        <f t="shared" si="9"/>
        <v>3.061666666666667</v>
      </c>
      <c r="H73" s="14">
        <f t="shared" si="12"/>
        <v>0</v>
      </c>
      <c r="I73" s="84"/>
      <c r="J73" s="84">
        <f t="shared" si="13"/>
        <v>0</v>
      </c>
    </row>
    <row r="74" spans="1:10" x14ac:dyDescent="0.25">
      <c r="A74" s="21" t="s">
        <v>146</v>
      </c>
      <c r="B74" s="10" t="s">
        <v>147</v>
      </c>
      <c r="C74" s="22">
        <v>6</v>
      </c>
      <c r="D74" s="22">
        <v>14.04</v>
      </c>
      <c r="E74" s="26">
        <f t="shared" si="10"/>
        <v>14.936170212765957</v>
      </c>
      <c r="F74" s="27">
        <f t="shared" si="8"/>
        <v>18.37</v>
      </c>
      <c r="G74" s="28">
        <f t="shared" si="9"/>
        <v>3.061666666666667</v>
      </c>
      <c r="H74" s="14">
        <f t="shared" si="12"/>
        <v>0</v>
      </c>
      <c r="I74" s="84"/>
      <c r="J74" s="84">
        <f t="shared" si="13"/>
        <v>0</v>
      </c>
    </row>
    <row r="75" spans="1:10" x14ac:dyDescent="0.25">
      <c r="A75" s="21" t="s">
        <v>148</v>
      </c>
      <c r="B75" s="10" t="s">
        <v>149</v>
      </c>
      <c r="C75" s="22">
        <v>20</v>
      </c>
      <c r="D75" s="22">
        <v>26.6</v>
      </c>
      <c r="E75" s="26">
        <f t="shared" si="10"/>
        <v>28.297872340425535</v>
      </c>
      <c r="F75" s="27">
        <f t="shared" si="8"/>
        <v>34.81</v>
      </c>
      <c r="G75" s="28">
        <f t="shared" si="9"/>
        <v>1.7405000000000002</v>
      </c>
      <c r="H75" s="14">
        <f t="shared" si="12"/>
        <v>0</v>
      </c>
      <c r="I75" s="84"/>
      <c r="J75" s="84">
        <f t="shared" si="13"/>
        <v>0</v>
      </c>
    </row>
    <row r="76" spans="1:10" x14ac:dyDescent="0.25">
      <c r="A76" s="21" t="s">
        <v>150</v>
      </c>
      <c r="B76" s="10" t="s">
        <v>151</v>
      </c>
      <c r="C76" s="22">
        <v>20</v>
      </c>
      <c r="D76" s="22">
        <v>26.6</v>
      </c>
      <c r="E76" s="26">
        <f t="shared" si="10"/>
        <v>28.297872340425535</v>
      </c>
      <c r="F76" s="27">
        <f t="shared" si="8"/>
        <v>34.81</v>
      </c>
      <c r="G76" s="28">
        <f t="shared" si="9"/>
        <v>1.7405000000000002</v>
      </c>
      <c r="H76" s="14">
        <f t="shared" si="12"/>
        <v>0</v>
      </c>
      <c r="I76" s="84"/>
      <c r="J76" s="84">
        <f t="shared" si="13"/>
        <v>0</v>
      </c>
    </row>
    <row r="77" spans="1:10" x14ac:dyDescent="0.25">
      <c r="A77" s="16"/>
      <c r="B77" s="16" t="s">
        <v>152</v>
      </c>
      <c r="C77" s="16"/>
      <c r="D77" s="23"/>
      <c r="E77" s="26"/>
      <c r="F77" s="27"/>
      <c r="G77" s="28"/>
      <c r="H77" s="14"/>
      <c r="I77" s="84"/>
      <c r="J77" s="84">
        <f t="shared" si="13"/>
        <v>0</v>
      </c>
    </row>
    <row r="78" spans="1:10" x14ac:dyDescent="0.25">
      <c r="A78" s="32" t="s">
        <v>153</v>
      </c>
      <c r="B78" s="32" t="s">
        <v>154</v>
      </c>
      <c r="C78" s="32">
        <v>10</v>
      </c>
      <c r="D78" s="23">
        <v>26.7</v>
      </c>
      <c r="E78" s="26">
        <f t="shared" si="10"/>
        <v>28.404255319148938</v>
      </c>
      <c r="F78" s="27">
        <f t="shared" si="8"/>
        <v>34.94</v>
      </c>
      <c r="G78" s="28">
        <f t="shared" si="9"/>
        <v>3.4939999999999998</v>
      </c>
      <c r="H78" s="14">
        <f t="shared" si="12"/>
        <v>0</v>
      </c>
      <c r="I78" s="84"/>
      <c r="J78" s="84">
        <f t="shared" si="13"/>
        <v>0</v>
      </c>
    </row>
    <row r="79" spans="1:10" x14ac:dyDescent="0.25">
      <c r="A79" s="21" t="s">
        <v>155</v>
      </c>
      <c r="B79" s="10" t="s">
        <v>156</v>
      </c>
      <c r="C79" s="22">
        <v>12</v>
      </c>
      <c r="D79" s="23">
        <v>51</v>
      </c>
      <c r="E79" s="26">
        <f t="shared" si="10"/>
        <v>54.255319148936174</v>
      </c>
      <c r="F79" s="13">
        <f t="shared" si="6"/>
        <v>66.73</v>
      </c>
      <c r="G79" s="14">
        <f t="shared" si="7"/>
        <v>5.560833333333334</v>
      </c>
      <c r="H79" s="14">
        <f t="shared" si="12"/>
        <v>0</v>
      </c>
      <c r="I79" s="84"/>
      <c r="J79" s="84">
        <f t="shared" si="13"/>
        <v>0</v>
      </c>
    </row>
    <row r="80" spans="1:10" x14ac:dyDescent="0.25">
      <c r="A80" s="21" t="s">
        <v>157</v>
      </c>
      <c r="B80" s="10" t="s">
        <v>158</v>
      </c>
      <c r="C80" s="22">
        <v>12</v>
      </c>
      <c r="D80" s="23">
        <v>51.48</v>
      </c>
      <c r="E80" s="24">
        <f t="shared" si="10"/>
        <v>54.765957446808514</v>
      </c>
      <c r="F80" s="13">
        <f t="shared" si="6"/>
        <v>67.36</v>
      </c>
      <c r="G80" s="14">
        <f t="shared" si="7"/>
        <v>5.6133333333333333</v>
      </c>
      <c r="H80" s="14">
        <f t="shared" si="12"/>
        <v>0</v>
      </c>
      <c r="I80" s="84"/>
      <c r="J80" s="84">
        <f t="shared" si="13"/>
        <v>0</v>
      </c>
    </row>
    <row r="81" spans="1:10" x14ac:dyDescent="0.25">
      <c r="A81" s="21" t="s">
        <v>159</v>
      </c>
      <c r="B81" s="10" t="s">
        <v>160</v>
      </c>
      <c r="C81" s="22">
        <v>10</v>
      </c>
      <c r="D81" s="23">
        <v>28.9</v>
      </c>
      <c r="E81" s="24">
        <f t="shared" si="10"/>
        <v>30.74468085106383</v>
      </c>
      <c r="F81" s="13">
        <f t="shared" si="6"/>
        <v>37.82</v>
      </c>
      <c r="G81" s="14">
        <f t="shared" si="7"/>
        <v>3.782</v>
      </c>
      <c r="H81" s="14">
        <f t="shared" si="12"/>
        <v>0</v>
      </c>
      <c r="I81" s="84"/>
      <c r="J81" s="84">
        <f t="shared" si="13"/>
        <v>0</v>
      </c>
    </row>
    <row r="82" spans="1:10" x14ac:dyDescent="0.25">
      <c r="A82" s="21" t="s">
        <v>161</v>
      </c>
      <c r="B82" s="10" t="s">
        <v>162</v>
      </c>
      <c r="C82" s="22">
        <v>10</v>
      </c>
      <c r="D82" s="23">
        <v>28.9</v>
      </c>
      <c r="E82" s="24">
        <f t="shared" si="10"/>
        <v>30.74468085106383</v>
      </c>
      <c r="F82" s="13">
        <f t="shared" si="6"/>
        <v>37.82</v>
      </c>
      <c r="G82" s="14">
        <f t="shared" si="7"/>
        <v>3.782</v>
      </c>
      <c r="H82" s="14">
        <f t="shared" si="12"/>
        <v>0</v>
      </c>
      <c r="I82" s="84"/>
      <c r="J82" s="84">
        <f t="shared" si="13"/>
        <v>0</v>
      </c>
    </row>
    <row r="83" spans="1:10" x14ac:dyDescent="0.25">
      <c r="A83" s="21" t="s">
        <v>163</v>
      </c>
      <c r="B83" s="10" t="s">
        <v>164</v>
      </c>
      <c r="C83" s="22">
        <v>12</v>
      </c>
      <c r="D83" s="23">
        <v>35.590000000000003</v>
      </c>
      <c r="E83" s="24">
        <f t="shared" si="10"/>
        <v>37.861702127659584</v>
      </c>
      <c r="F83" s="13">
        <f t="shared" si="6"/>
        <v>46.57</v>
      </c>
      <c r="G83" s="14">
        <f t="shared" si="7"/>
        <v>3.8808333333333334</v>
      </c>
      <c r="H83" s="14">
        <f t="shared" si="12"/>
        <v>0</v>
      </c>
      <c r="I83" s="84"/>
      <c r="J83" s="84">
        <f t="shared" si="13"/>
        <v>0</v>
      </c>
    </row>
    <row r="84" spans="1:10" x14ac:dyDescent="0.25">
      <c r="A84" s="21" t="s">
        <v>165</v>
      </c>
      <c r="B84" s="10" t="s">
        <v>166</v>
      </c>
      <c r="C84" s="22">
        <v>12</v>
      </c>
      <c r="D84" s="23">
        <v>35.590000000000003</v>
      </c>
      <c r="E84" s="24">
        <f t="shared" si="10"/>
        <v>37.861702127659584</v>
      </c>
      <c r="F84" s="13">
        <f t="shared" si="6"/>
        <v>46.57</v>
      </c>
      <c r="G84" s="14">
        <f t="shared" si="7"/>
        <v>3.8808333333333334</v>
      </c>
      <c r="H84" s="14">
        <f t="shared" si="12"/>
        <v>0</v>
      </c>
      <c r="I84" s="84"/>
      <c r="J84" s="84">
        <f t="shared" si="13"/>
        <v>0</v>
      </c>
    </row>
    <row r="85" spans="1:10" x14ac:dyDescent="0.25">
      <c r="A85" s="21" t="s">
        <v>167</v>
      </c>
      <c r="B85" s="10" t="s">
        <v>168</v>
      </c>
      <c r="C85" s="22">
        <v>12</v>
      </c>
      <c r="D85" s="23">
        <v>39.479999999999997</v>
      </c>
      <c r="E85" s="24">
        <f t="shared" si="10"/>
        <v>42</v>
      </c>
      <c r="F85" s="13">
        <f t="shared" si="6"/>
        <v>51.66</v>
      </c>
      <c r="G85" s="14">
        <f t="shared" si="7"/>
        <v>4.3049999999999997</v>
      </c>
      <c r="H85" s="14">
        <f t="shared" si="12"/>
        <v>0</v>
      </c>
      <c r="I85" s="84"/>
      <c r="J85" s="84">
        <f t="shared" si="13"/>
        <v>0</v>
      </c>
    </row>
    <row r="86" spans="1:10" x14ac:dyDescent="0.25">
      <c r="A86" s="21" t="s">
        <v>169</v>
      </c>
      <c r="B86" s="10" t="s">
        <v>170</v>
      </c>
      <c r="C86" s="22">
        <v>12</v>
      </c>
      <c r="D86" s="23">
        <v>46.68</v>
      </c>
      <c r="E86" s="24">
        <f t="shared" si="10"/>
        <v>49.659574468085111</v>
      </c>
      <c r="F86" s="13">
        <f t="shared" si="6"/>
        <v>61.08</v>
      </c>
      <c r="G86" s="14">
        <f t="shared" si="7"/>
        <v>5.09</v>
      </c>
      <c r="H86" s="14">
        <f t="shared" si="12"/>
        <v>0</v>
      </c>
      <c r="I86" s="84"/>
      <c r="J86" s="84">
        <f t="shared" si="13"/>
        <v>0</v>
      </c>
    </row>
    <row r="87" spans="1:10" x14ac:dyDescent="0.25">
      <c r="A87" s="21" t="s">
        <v>171</v>
      </c>
      <c r="B87" s="10" t="s">
        <v>172</v>
      </c>
      <c r="C87" s="22">
        <v>12</v>
      </c>
      <c r="D87" s="23">
        <v>47.93</v>
      </c>
      <c r="E87" s="33">
        <f t="shared" si="10"/>
        <v>50.98936170212766</v>
      </c>
      <c r="F87" s="13">
        <f t="shared" si="6"/>
        <v>62.72</v>
      </c>
      <c r="G87" s="14">
        <f t="shared" si="7"/>
        <v>5.2266666666666666</v>
      </c>
      <c r="H87" s="14">
        <f t="shared" si="12"/>
        <v>0</v>
      </c>
      <c r="I87" s="84"/>
      <c r="J87" s="84">
        <f t="shared" si="13"/>
        <v>0</v>
      </c>
    </row>
    <row r="88" spans="1:10" x14ac:dyDescent="0.25">
      <c r="A88" s="21" t="s">
        <v>173</v>
      </c>
      <c r="B88" s="10" t="s">
        <v>174</v>
      </c>
      <c r="C88" s="22">
        <v>14</v>
      </c>
      <c r="D88" s="23">
        <v>65.66</v>
      </c>
      <c r="E88" s="24">
        <f t="shared" si="10"/>
        <v>69.851063829787236</v>
      </c>
      <c r="F88" s="13">
        <f t="shared" ref="F88:F189" si="14">ROUND((E88+(E88*0.23)),2)</f>
        <v>85.92</v>
      </c>
      <c r="G88" s="14">
        <f t="shared" si="7"/>
        <v>6.137142857142857</v>
      </c>
      <c r="H88" s="14">
        <f t="shared" si="12"/>
        <v>0</v>
      </c>
      <c r="I88" s="84"/>
      <c r="J88" s="84">
        <f t="shared" si="13"/>
        <v>0</v>
      </c>
    </row>
    <row r="89" spans="1:10" x14ac:dyDescent="0.25">
      <c r="A89" s="21" t="s">
        <v>175</v>
      </c>
      <c r="B89" s="10" t="s">
        <v>176</v>
      </c>
      <c r="C89" s="22">
        <v>14</v>
      </c>
      <c r="D89" s="23">
        <v>65.63</v>
      </c>
      <c r="E89" s="24">
        <f t="shared" si="10"/>
        <v>69.819148936170208</v>
      </c>
      <c r="F89" s="13">
        <f t="shared" si="14"/>
        <v>85.88</v>
      </c>
      <c r="G89" s="14">
        <f t="shared" si="7"/>
        <v>6.1342857142857143</v>
      </c>
      <c r="H89" s="14">
        <f t="shared" si="12"/>
        <v>0</v>
      </c>
      <c r="I89" s="84"/>
      <c r="J89" s="84">
        <f t="shared" si="13"/>
        <v>0</v>
      </c>
    </row>
    <row r="90" spans="1:10" x14ac:dyDescent="0.25">
      <c r="A90" s="21" t="s">
        <v>177</v>
      </c>
      <c r="B90" s="10" t="s">
        <v>178</v>
      </c>
      <c r="C90" s="22">
        <v>6</v>
      </c>
      <c r="D90" s="23">
        <v>58.09</v>
      </c>
      <c r="E90" s="24">
        <f t="shared" si="10"/>
        <v>61.797872340425542</v>
      </c>
      <c r="F90" s="13">
        <f t="shared" si="14"/>
        <v>76.010000000000005</v>
      </c>
      <c r="G90" s="14">
        <f t="shared" si="7"/>
        <v>12.668333333333335</v>
      </c>
      <c r="H90" s="14">
        <f t="shared" si="12"/>
        <v>0</v>
      </c>
      <c r="I90" s="84"/>
      <c r="J90" s="84">
        <f t="shared" si="13"/>
        <v>0</v>
      </c>
    </row>
    <row r="91" spans="1:10" x14ac:dyDescent="0.25">
      <c r="A91" s="21" t="s">
        <v>179</v>
      </c>
      <c r="B91" s="10" t="s">
        <v>180</v>
      </c>
      <c r="C91" s="22">
        <v>2</v>
      </c>
      <c r="D91" s="23">
        <v>78.84</v>
      </c>
      <c r="E91" s="24">
        <f t="shared" si="10"/>
        <v>83.872340425531917</v>
      </c>
      <c r="F91" s="13">
        <f t="shared" si="14"/>
        <v>103.16</v>
      </c>
      <c r="G91" s="14">
        <f t="shared" si="7"/>
        <v>51.58</v>
      </c>
      <c r="H91" s="14">
        <f t="shared" si="12"/>
        <v>0.5</v>
      </c>
      <c r="I91" s="84">
        <v>1</v>
      </c>
      <c r="J91" s="84">
        <f t="shared" si="13"/>
        <v>51.58</v>
      </c>
    </row>
    <row r="92" spans="1:10" x14ac:dyDescent="0.25">
      <c r="A92" s="21" t="s">
        <v>181</v>
      </c>
      <c r="B92" s="10" t="s">
        <v>182</v>
      </c>
      <c r="C92" s="22">
        <v>20</v>
      </c>
      <c r="D92" s="23">
        <v>73.400000000000006</v>
      </c>
      <c r="E92" s="24">
        <f t="shared" si="10"/>
        <v>78.085106382978736</v>
      </c>
      <c r="F92" s="13">
        <f t="shared" si="14"/>
        <v>96.04</v>
      </c>
      <c r="G92" s="14">
        <f t="shared" si="7"/>
        <v>4.8020000000000005</v>
      </c>
      <c r="H92" s="14">
        <f t="shared" si="12"/>
        <v>0</v>
      </c>
      <c r="I92" s="84"/>
      <c r="J92" s="84">
        <f t="shared" si="13"/>
        <v>0</v>
      </c>
    </row>
    <row r="93" spans="1:10" x14ac:dyDescent="0.25">
      <c r="A93" s="34" t="s">
        <v>183</v>
      </c>
      <c r="B93" s="10" t="s">
        <v>184</v>
      </c>
      <c r="C93" s="22">
        <v>1</v>
      </c>
      <c r="D93" s="23">
        <v>16.809999999999999</v>
      </c>
      <c r="E93" s="24">
        <f t="shared" si="10"/>
        <v>17.882978723404253</v>
      </c>
      <c r="F93" s="13">
        <f t="shared" si="14"/>
        <v>22</v>
      </c>
      <c r="G93" s="14">
        <f t="shared" si="7"/>
        <v>22</v>
      </c>
      <c r="H93" s="14">
        <f t="shared" si="12"/>
        <v>0</v>
      </c>
      <c r="I93" s="84"/>
      <c r="J93" s="84">
        <f t="shared" si="13"/>
        <v>0</v>
      </c>
    </row>
    <row r="94" spans="1:10" x14ac:dyDescent="0.25">
      <c r="A94" s="34" t="s">
        <v>185</v>
      </c>
      <c r="B94" s="10" t="s">
        <v>186</v>
      </c>
      <c r="C94" s="22">
        <v>12</v>
      </c>
      <c r="D94" s="23">
        <v>70.680000000000007</v>
      </c>
      <c r="E94" s="24">
        <f t="shared" si="10"/>
        <v>75.191489361702139</v>
      </c>
      <c r="F94" s="13">
        <f t="shared" si="14"/>
        <v>92.49</v>
      </c>
      <c r="G94" s="14">
        <f t="shared" si="7"/>
        <v>7.7074999999999996</v>
      </c>
      <c r="H94" s="14">
        <f t="shared" si="12"/>
        <v>0</v>
      </c>
      <c r="I94" s="84"/>
      <c r="J94" s="84">
        <f t="shared" si="13"/>
        <v>0</v>
      </c>
    </row>
    <row r="95" spans="1:10" x14ac:dyDescent="0.25">
      <c r="A95" s="35" t="s">
        <v>187</v>
      </c>
      <c r="B95" s="10" t="s">
        <v>188</v>
      </c>
      <c r="C95" s="22">
        <v>18</v>
      </c>
      <c r="D95" s="23">
        <v>70.02</v>
      </c>
      <c r="E95" s="24">
        <f t="shared" si="10"/>
        <v>74.489361702127653</v>
      </c>
      <c r="F95" s="13">
        <f t="shared" si="14"/>
        <v>91.62</v>
      </c>
      <c r="G95" s="14">
        <f t="shared" si="7"/>
        <v>5.09</v>
      </c>
      <c r="H95" s="14">
        <f t="shared" si="12"/>
        <v>0</v>
      </c>
      <c r="I95" s="84"/>
      <c r="J95" s="84">
        <f t="shared" si="13"/>
        <v>0</v>
      </c>
    </row>
    <row r="96" spans="1:10" x14ac:dyDescent="0.25">
      <c r="A96" s="21" t="s">
        <v>189</v>
      </c>
      <c r="B96" s="10" t="s">
        <v>190</v>
      </c>
      <c r="C96" s="22">
        <v>9</v>
      </c>
      <c r="D96" s="23">
        <v>23.31</v>
      </c>
      <c r="E96" s="33">
        <f t="shared" si="10"/>
        <v>24.797872340425531</v>
      </c>
      <c r="F96" s="13">
        <f t="shared" si="14"/>
        <v>30.5</v>
      </c>
      <c r="G96" s="14">
        <f t="shared" si="7"/>
        <v>3.3888888888888888</v>
      </c>
      <c r="H96" s="14">
        <f t="shared" si="12"/>
        <v>0</v>
      </c>
      <c r="I96" s="84"/>
      <c r="J96" s="84">
        <f t="shared" si="13"/>
        <v>0</v>
      </c>
    </row>
    <row r="97" spans="1:10" x14ac:dyDescent="0.25">
      <c r="A97" s="21" t="s">
        <v>191</v>
      </c>
      <c r="B97" s="10" t="s">
        <v>192</v>
      </c>
      <c r="C97" s="22">
        <v>9</v>
      </c>
      <c r="D97" s="23">
        <v>23.31</v>
      </c>
      <c r="E97" s="24">
        <f t="shared" si="10"/>
        <v>24.797872340425531</v>
      </c>
      <c r="F97" s="13">
        <f t="shared" si="14"/>
        <v>30.5</v>
      </c>
      <c r="G97" s="14">
        <f t="shared" si="7"/>
        <v>3.3888888888888888</v>
      </c>
      <c r="H97" s="14">
        <f t="shared" si="12"/>
        <v>0</v>
      </c>
      <c r="I97" s="84"/>
      <c r="J97" s="84">
        <f t="shared" si="13"/>
        <v>0</v>
      </c>
    </row>
    <row r="98" spans="1:10" x14ac:dyDescent="0.25">
      <c r="A98" s="21" t="s">
        <v>193</v>
      </c>
      <c r="B98" s="10" t="s">
        <v>194</v>
      </c>
      <c r="C98" s="22">
        <v>9</v>
      </c>
      <c r="D98" s="23">
        <v>23.31</v>
      </c>
      <c r="E98" s="24">
        <f t="shared" si="10"/>
        <v>24.797872340425531</v>
      </c>
      <c r="F98" s="13">
        <f t="shared" si="14"/>
        <v>30.5</v>
      </c>
      <c r="G98" s="14">
        <f t="shared" si="7"/>
        <v>3.3888888888888888</v>
      </c>
      <c r="H98" s="14">
        <f t="shared" si="12"/>
        <v>0.1111111111111111</v>
      </c>
      <c r="I98" s="84">
        <v>1</v>
      </c>
      <c r="J98" s="84">
        <f t="shared" si="13"/>
        <v>3.3888888888888888</v>
      </c>
    </row>
    <row r="99" spans="1:10" x14ac:dyDescent="0.25">
      <c r="A99" s="21" t="s">
        <v>195</v>
      </c>
      <c r="B99" s="10" t="s">
        <v>196</v>
      </c>
      <c r="C99" s="22">
        <v>9</v>
      </c>
      <c r="D99" s="23">
        <v>23.31</v>
      </c>
      <c r="E99" s="24">
        <f t="shared" si="10"/>
        <v>24.797872340425531</v>
      </c>
      <c r="F99" s="13">
        <f t="shared" si="14"/>
        <v>30.5</v>
      </c>
      <c r="G99" s="14">
        <f t="shared" si="7"/>
        <v>3.3888888888888888</v>
      </c>
      <c r="H99" s="14">
        <f t="shared" si="12"/>
        <v>0</v>
      </c>
      <c r="I99" s="84"/>
      <c r="J99" s="84">
        <f t="shared" si="13"/>
        <v>0</v>
      </c>
    </row>
    <row r="100" spans="1:10" x14ac:dyDescent="0.25">
      <c r="A100" s="21" t="s">
        <v>197</v>
      </c>
      <c r="B100" s="10" t="s">
        <v>198</v>
      </c>
      <c r="C100" s="22">
        <v>9</v>
      </c>
      <c r="D100" s="23">
        <v>23.31</v>
      </c>
      <c r="E100" s="24">
        <f t="shared" si="10"/>
        <v>24.797872340425531</v>
      </c>
      <c r="F100" s="13">
        <f t="shared" si="14"/>
        <v>30.5</v>
      </c>
      <c r="G100" s="14">
        <f t="shared" si="7"/>
        <v>3.3888888888888888</v>
      </c>
      <c r="H100" s="14">
        <f t="shared" si="12"/>
        <v>0</v>
      </c>
      <c r="I100" s="84"/>
      <c r="J100" s="84">
        <f t="shared" si="13"/>
        <v>0</v>
      </c>
    </row>
    <row r="101" spans="1:10" x14ac:dyDescent="0.25">
      <c r="A101" s="21" t="s">
        <v>199</v>
      </c>
      <c r="B101" s="10" t="s">
        <v>200</v>
      </c>
      <c r="C101" s="22">
        <v>12</v>
      </c>
      <c r="D101" s="23">
        <v>31.08</v>
      </c>
      <c r="E101" s="24">
        <f t="shared" si="10"/>
        <v>33.063829787234042</v>
      </c>
      <c r="F101" s="13">
        <f t="shared" si="14"/>
        <v>40.67</v>
      </c>
      <c r="G101" s="14">
        <f t="shared" si="7"/>
        <v>3.3891666666666667</v>
      </c>
      <c r="H101" s="14">
        <f t="shared" si="12"/>
        <v>0</v>
      </c>
      <c r="I101" s="84"/>
      <c r="J101" s="84">
        <f t="shared" si="13"/>
        <v>0</v>
      </c>
    </row>
    <row r="102" spans="1:10" x14ac:dyDescent="0.25">
      <c r="A102" s="21" t="s">
        <v>201</v>
      </c>
      <c r="B102" s="10" t="s">
        <v>202</v>
      </c>
      <c r="C102" s="22">
        <v>12</v>
      </c>
      <c r="D102" s="23">
        <v>46.2</v>
      </c>
      <c r="E102" s="24">
        <f t="shared" si="10"/>
        <v>49.148936170212771</v>
      </c>
      <c r="F102" s="13">
        <f t="shared" si="14"/>
        <v>60.45</v>
      </c>
      <c r="G102" s="14">
        <f t="shared" si="7"/>
        <v>5.0375000000000005</v>
      </c>
      <c r="H102" s="14">
        <f t="shared" si="12"/>
        <v>0</v>
      </c>
      <c r="I102" s="84"/>
      <c r="J102" s="84">
        <f t="shared" si="13"/>
        <v>0</v>
      </c>
    </row>
    <row r="103" spans="1:10" x14ac:dyDescent="0.25">
      <c r="A103" s="21" t="s">
        <v>203</v>
      </c>
      <c r="B103" s="10" t="s">
        <v>204</v>
      </c>
      <c r="C103" s="22">
        <v>12</v>
      </c>
      <c r="D103" s="23">
        <v>46.2</v>
      </c>
      <c r="E103" s="24">
        <f t="shared" si="10"/>
        <v>49.148936170212771</v>
      </c>
      <c r="F103" s="13">
        <f>ROUND((E103+(E103*0.23)),2)</f>
        <v>60.45</v>
      </c>
      <c r="G103" s="14">
        <f>F103/C103</f>
        <v>5.0375000000000005</v>
      </c>
      <c r="H103" s="14">
        <f t="shared" si="12"/>
        <v>0</v>
      </c>
      <c r="I103" s="84"/>
      <c r="J103" s="84">
        <f t="shared" si="13"/>
        <v>0</v>
      </c>
    </row>
    <row r="104" spans="1:10" x14ac:dyDescent="0.25">
      <c r="A104" s="21" t="s">
        <v>205</v>
      </c>
      <c r="B104" s="10" t="s">
        <v>206</v>
      </c>
      <c r="C104" s="22">
        <v>12</v>
      </c>
      <c r="D104" s="23">
        <v>38.28</v>
      </c>
      <c r="E104" s="24">
        <f t="shared" si="10"/>
        <v>40.723404255319153</v>
      </c>
      <c r="F104" s="13">
        <f>ROUND((E104+(E104*0.23)),2)</f>
        <v>50.09</v>
      </c>
      <c r="G104" s="14">
        <f>F104/C104</f>
        <v>4.1741666666666672</v>
      </c>
      <c r="H104" s="14">
        <f t="shared" si="12"/>
        <v>0</v>
      </c>
      <c r="I104" s="84"/>
      <c r="J104" s="84">
        <f t="shared" si="13"/>
        <v>0</v>
      </c>
    </row>
    <row r="105" spans="1:10" x14ac:dyDescent="0.25">
      <c r="A105" s="21" t="s">
        <v>207</v>
      </c>
      <c r="B105" s="10" t="s">
        <v>208</v>
      </c>
      <c r="C105" s="22">
        <v>12</v>
      </c>
      <c r="D105" s="23">
        <v>47.88</v>
      </c>
      <c r="E105" s="24">
        <f t="shared" si="10"/>
        <v>50.936170212765965</v>
      </c>
      <c r="F105" s="13">
        <f>ROUND((E105+(E105*0.23)),2)</f>
        <v>62.65</v>
      </c>
      <c r="G105" s="14">
        <f>F105/C105</f>
        <v>5.2208333333333332</v>
      </c>
      <c r="H105" s="14">
        <f t="shared" si="12"/>
        <v>0</v>
      </c>
      <c r="I105" s="84"/>
      <c r="J105" s="84">
        <f t="shared" si="13"/>
        <v>0</v>
      </c>
    </row>
    <row r="106" spans="1:10" x14ac:dyDescent="0.25">
      <c r="A106" s="21" t="s">
        <v>209</v>
      </c>
      <c r="B106" s="10" t="s">
        <v>210</v>
      </c>
      <c r="C106" s="22">
        <v>12</v>
      </c>
      <c r="D106" s="23">
        <v>38.5</v>
      </c>
      <c r="E106" s="24">
        <f t="shared" si="10"/>
        <v>40.957446808510639</v>
      </c>
      <c r="F106" s="13">
        <f t="shared" si="14"/>
        <v>50.38</v>
      </c>
      <c r="G106" s="14">
        <f t="shared" si="7"/>
        <v>4.1983333333333333</v>
      </c>
      <c r="H106" s="14">
        <f t="shared" si="12"/>
        <v>0</v>
      </c>
      <c r="I106" s="84"/>
      <c r="J106" s="84">
        <f t="shared" si="13"/>
        <v>0</v>
      </c>
    </row>
    <row r="107" spans="1:10" x14ac:dyDescent="0.25">
      <c r="A107" s="21" t="s">
        <v>211</v>
      </c>
      <c r="B107" s="10" t="s">
        <v>212</v>
      </c>
      <c r="C107" s="22">
        <v>12</v>
      </c>
      <c r="D107" s="23">
        <v>39.5</v>
      </c>
      <c r="E107" s="24">
        <f t="shared" si="10"/>
        <v>42.021276595744681</v>
      </c>
      <c r="F107" s="13">
        <f t="shared" si="14"/>
        <v>51.69</v>
      </c>
      <c r="G107" s="14">
        <f t="shared" si="7"/>
        <v>4.3075000000000001</v>
      </c>
      <c r="H107" s="14">
        <f t="shared" si="12"/>
        <v>0</v>
      </c>
      <c r="I107" s="84"/>
      <c r="J107" s="84">
        <f t="shared" si="13"/>
        <v>0</v>
      </c>
    </row>
    <row r="108" spans="1:10" x14ac:dyDescent="0.25">
      <c r="A108" s="21" t="s">
        <v>213</v>
      </c>
      <c r="B108" s="10" t="s">
        <v>214</v>
      </c>
      <c r="C108" s="22">
        <v>12</v>
      </c>
      <c r="D108" s="23">
        <v>38.5</v>
      </c>
      <c r="E108" s="24">
        <f t="shared" si="10"/>
        <v>40.957446808510639</v>
      </c>
      <c r="F108" s="13">
        <f t="shared" si="14"/>
        <v>50.38</v>
      </c>
      <c r="G108" s="14">
        <f t="shared" si="7"/>
        <v>4.1983333333333333</v>
      </c>
      <c r="H108" s="14">
        <f t="shared" si="12"/>
        <v>0</v>
      </c>
      <c r="I108" s="84"/>
      <c r="J108" s="84">
        <f t="shared" si="13"/>
        <v>0</v>
      </c>
    </row>
    <row r="109" spans="1:10" x14ac:dyDescent="0.25">
      <c r="A109" s="21" t="s">
        <v>215</v>
      </c>
      <c r="B109" s="10" t="s">
        <v>216</v>
      </c>
      <c r="C109" s="22">
        <v>12</v>
      </c>
      <c r="D109" s="23">
        <v>38.5</v>
      </c>
      <c r="E109" s="24">
        <f t="shared" si="10"/>
        <v>40.957446808510639</v>
      </c>
      <c r="F109" s="13">
        <f t="shared" si="14"/>
        <v>50.38</v>
      </c>
      <c r="G109" s="14">
        <f t="shared" si="7"/>
        <v>4.1983333333333333</v>
      </c>
      <c r="H109" s="14">
        <f t="shared" si="12"/>
        <v>0</v>
      </c>
      <c r="I109" s="84"/>
      <c r="J109" s="84">
        <f t="shared" si="13"/>
        <v>0</v>
      </c>
    </row>
    <row r="110" spans="1:10" x14ac:dyDescent="0.25">
      <c r="A110" s="21" t="s">
        <v>217</v>
      </c>
      <c r="B110" s="10" t="s">
        <v>218</v>
      </c>
      <c r="C110" s="22">
        <v>12</v>
      </c>
      <c r="D110" s="23">
        <v>54.12</v>
      </c>
      <c r="E110" s="24">
        <f t="shared" si="10"/>
        <v>57.574468085106382</v>
      </c>
      <c r="F110" s="13">
        <f t="shared" si="14"/>
        <v>70.819999999999993</v>
      </c>
      <c r="G110" s="14">
        <f t="shared" si="7"/>
        <v>5.9016666666666664</v>
      </c>
      <c r="H110" s="14">
        <f t="shared" si="12"/>
        <v>0</v>
      </c>
      <c r="I110" s="84"/>
      <c r="J110" s="84">
        <f t="shared" si="13"/>
        <v>0</v>
      </c>
    </row>
    <row r="111" spans="1:10" x14ac:dyDescent="0.25">
      <c r="A111" s="21" t="s">
        <v>219</v>
      </c>
      <c r="B111" s="10" t="s">
        <v>220</v>
      </c>
      <c r="C111" s="22">
        <v>12</v>
      </c>
      <c r="D111" s="23">
        <v>54.12</v>
      </c>
      <c r="E111" s="24">
        <f t="shared" si="10"/>
        <v>57.574468085106382</v>
      </c>
      <c r="F111" s="13">
        <f t="shared" si="14"/>
        <v>70.819999999999993</v>
      </c>
      <c r="G111" s="14">
        <f t="shared" si="7"/>
        <v>5.9016666666666664</v>
      </c>
      <c r="H111" s="14">
        <f t="shared" si="12"/>
        <v>0</v>
      </c>
      <c r="I111" s="84"/>
      <c r="J111" s="84">
        <f t="shared" si="13"/>
        <v>0</v>
      </c>
    </row>
    <row r="112" spans="1:10" x14ac:dyDescent="0.25">
      <c r="A112" s="21" t="s">
        <v>221</v>
      </c>
      <c r="B112" s="10" t="s">
        <v>222</v>
      </c>
      <c r="C112" s="22">
        <v>24</v>
      </c>
      <c r="D112" s="23">
        <v>95.76</v>
      </c>
      <c r="E112" s="24">
        <f t="shared" ref="E112:E135" si="15">D112/(1-0.06)</f>
        <v>101.87234042553193</v>
      </c>
      <c r="F112" s="13">
        <f t="shared" si="14"/>
        <v>125.3</v>
      </c>
      <c r="G112" s="14">
        <f t="shared" si="7"/>
        <v>5.2208333333333332</v>
      </c>
      <c r="H112" s="14">
        <f t="shared" si="12"/>
        <v>0</v>
      </c>
      <c r="I112" s="84"/>
      <c r="J112" s="84">
        <f t="shared" si="13"/>
        <v>0</v>
      </c>
    </row>
    <row r="113" spans="1:10" x14ac:dyDescent="0.25">
      <c r="A113" s="21" t="s">
        <v>223</v>
      </c>
      <c r="B113" s="10" t="s">
        <v>224</v>
      </c>
      <c r="C113" s="22">
        <v>12</v>
      </c>
      <c r="D113" s="23">
        <v>83.57</v>
      </c>
      <c r="E113" s="24">
        <f t="shared" si="15"/>
        <v>88.90425531914893</v>
      </c>
      <c r="F113" s="13">
        <f t="shared" si="14"/>
        <v>109.35</v>
      </c>
      <c r="G113" s="14">
        <f t="shared" si="7"/>
        <v>9.1124999999999989</v>
      </c>
      <c r="H113" s="14">
        <f t="shared" si="12"/>
        <v>0</v>
      </c>
      <c r="I113" s="84"/>
      <c r="J113" s="84">
        <f t="shared" si="13"/>
        <v>0</v>
      </c>
    </row>
    <row r="114" spans="1:10" x14ac:dyDescent="0.25">
      <c r="A114" s="21" t="s">
        <v>225</v>
      </c>
      <c r="B114" s="10" t="s">
        <v>226</v>
      </c>
      <c r="C114" s="22">
        <v>12</v>
      </c>
      <c r="D114" s="23">
        <v>84.84</v>
      </c>
      <c r="E114" s="24">
        <f t="shared" si="15"/>
        <v>90.255319148936181</v>
      </c>
      <c r="F114" s="13">
        <f t="shared" si="14"/>
        <v>111.01</v>
      </c>
      <c r="G114" s="14">
        <f t="shared" si="7"/>
        <v>9.2508333333333344</v>
      </c>
      <c r="H114" s="14">
        <f t="shared" si="12"/>
        <v>0.33333333333333331</v>
      </c>
      <c r="I114" s="84">
        <v>4</v>
      </c>
      <c r="J114" s="84">
        <f t="shared" si="13"/>
        <v>37.003333333333337</v>
      </c>
    </row>
    <row r="115" spans="1:10" x14ac:dyDescent="0.25">
      <c r="A115" s="21" t="s">
        <v>227</v>
      </c>
      <c r="B115" s="10" t="s">
        <v>228</v>
      </c>
      <c r="C115" s="22">
        <v>12</v>
      </c>
      <c r="D115" s="23">
        <v>82.8</v>
      </c>
      <c r="E115" s="24">
        <f t="shared" si="15"/>
        <v>88.085106382978722</v>
      </c>
      <c r="F115" s="13">
        <f t="shared" si="14"/>
        <v>108.34</v>
      </c>
      <c r="G115" s="14">
        <f t="shared" si="7"/>
        <v>9.0283333333333342</v>
      </c>
      <c r="H115" s="14">
        <f t="shared" si="12"/>
        <v>0</v>
      </c>
      <c r="I115" s="84"/>
      <c r="J115" s="84">
        <f t="shared" si="13"/>
        <v>0</v>
      </c>
    </row>
    <row r="116" spans="1:10" x14ac:dyDescent="0.25">
      <c r="A116" s="21" t="s">
        <v>229</v>
      </c>
      <c r="B116" s="10" t="s">
        <v>230</v>
      </c>
      <c r="C116" s="22">
        <v>40</v>
      </c>
      <c r="D116" s="23">
        <v>50.8</v>
      </c>
      <c r="E116" s="24">
        <f t="shared" si="15"/>
        <v>54.042553191489361</v>
      </c>
      <c r="F116" s="13">
        <f t="shared" si="14"/>
        <v>66.47</v>
      </c>
      <c r="G116" s="14">
        <f t="shared" si="7"/>
        <v>1.6617500000000001</v>
      </c>
      <c r="H116" s="14">
        <f t="shared" si="12"/>
        <v>0</v>
      </c>
      <c r="I116" s="84"/>
      <c r="J116" s="84">
        <f t="shared" si="13"/>
        <v>0</v>
      </c>
    </row>
    <row r="117" spans="1:10" x14ac:dyDescent="0.25">
      <c r="A117" s="21" t="s">
        <v>231</v>
      </c>
      <c r="B117" s="10" t="s">
        <v>232</v>
      </c>
      <c r="C117" s="22">
        <v>30</v>
      </c>
      <c r="D117" s="23">
        <v>60.9</v>
      </c>
      <c r="E117" s="24">
        <f t="shared" si="15"/>
        <v>64.787234042553195</v>
      </c>
      <c r="F117" s="13">
        <f t="shared" si="14"/>
        <v>79.69</v>
      </c>
      <c r="G117" s="14">
        <f t="shared" si="7"/>
        <v>2.6563333333333334</v>
      </c>
      <c r="H117" s="14">
        <f t="shared" si="12"/>
        <v>0</v>
      </c>
      <c r="I117" s="84"/>
      <c r="J117" s="84">
        <f t="shared" si="13"/>
        <v>0</v>
      </c>
    </row>
    <row r="118" spans="1:10" x14ac:dyDescent="0.25">
      <c r="A118" s="21" t="s">
        <v>233</v>
      </c>
      <c r="B118" s="10" t="s">
        <v>234</v>
      </c>
      <c r="C118" s="22">
        <v>10</v>
      </c>
      <c r="D118" s="23">
        <v>32.5</v>
      </c>
      <c r="E118" s="24">
        <f t="shared" si="15"/>
        <v>34.574468085106382</v>
      </c>
      <c r="F118" s="13">
        <f t="shared" si="14"/>
        <v>42.53</v>
      </c>
      <c r="G118" s="14">
        <f t="shared" si="7"/>
        <v>4.2530000000000001</v>
      </c>
      <c r="H118" s="14">
        <f t="shared" si="12"/>
        <v>0</v>
      </c>
      <c r="I118" s="84"/>
      <c r="J118" s="84">
        <f t="shared" si="13"/>
        <v>0</v>
      </c>
    </row>
    <row r="119" spans="1:10" x14ac:dyDescent="0.25">
      <c r="A119" s="21" t="s">
        <v>235</v>
      </c>
      <c r="B119" s="10" t="s">
        <v>236</v>
      </c>
      <c r="C119" s="22">
        <v>10</v>
      </c>
      <c r="D119" s="23">
        <v>32.61</v>
      </c>
      <c r="E119" s="24">
        <f t="shared" si="15"/>
        <v>34.691489361702132</v>
      </c>
      <c r="F119" s="13">
        <f t="shared" si="14"/>
        <v>42.67</v>
      </c>
      <c r="G119" s="14">
        <f t="shared" si="7"/>
        <v>4.2670000000000003</v>
      </c>
      <c r="H119" s="14">
        <f t="shared" si="12"/>
        <v>0</v>
      </c>
      <c r="I119" s="84"/>
      <c r="J119" s="84">
        <f t="shared" si="13"/>
        <v>0</v>
      </c>
    </row>
    <row r="120" spans="1:10" x14ac:dyDescent="0.25">
      <c r="A120" s="21" t="s">
        <v>237</v>
      </c>
      <c r="B120" s="10" t="s">
        <v>238</v>
      </c>
      <c r="C120" s="22">
        <v>10</v>
      </c>
      <c r="D120" s="23">
        <v>32.61</v>
      </c>
      <c r="E120" s="24">
        <f t="shared" si="15"/>
        <v>34.691489361702132</v>
      </c>
      <c r="F120" s="13">
        <f t="shared" si="14"/>
        <v>42.67</v>
      </c>
      <c r="G120" s="14">
        <f t="shared" si="7"/>
        <v>4.2670000000000003</v>
      </c>
      <c r="H120" s="14">
        <f t="shared" si="12"/>
        <v>0</v>
      </c>
      <c r="I120" s="84"/>
      <c r="J120" s="84">
        <f t="shared" si="13"/>
        <v>0</v>
      </c>
    </row>
    <row r="121" spans="1:10" x14ac:dyDescent="0.25">
      <c r="A121" s="35" t="s">
        <v>239</v>
      </c>
      <c r="B121" s="10" t="s">
        <v>240</v>
      </c>
      <c r="C121" s="22">
        <v>4</v>
      </c>
      <c r="D121" s="23">
        <v>52.6</v>
      </c>
      <c r="E121" s="24">
        <f t="shared" si="15"/>
        <v>55.957446808510646</v>
      </c>
      <c r="F121" s="13">
        <f t="shared" si="14"/>
        <v>68.83</v>
      </c>
      <c r="G121" s="14">
        <f t="shared" si="7"/>
        <v>17.2075</v>
      </c>
      <c r="H121" s="14">
        <f t="shared" si="12"/>
        <v>0</v>
      </c>
      <c r="I121" s="85"/>
      <c r="J121" s="84">
        <f t="shared" si="13"/>
        <v>0</v>
      </c>
    </row>
    <row r="122" spans="1:10" x14ac:dyDescent="0.25">
      <c r="A122" s="35" t="s">
        <v>241</v>
      </c>
      <c r="B122" s="10" t="s">
        <v>242</v>
      </c>
      <c r="C122" s="22">
        <v>4</v>
      </c>
      <c r="D122" s="23">
        <v>54.12</v>
      </c>
      <c r="E122" s="24">
        <f t="shared" si="15"/>
        <v>57.574468085106382</v>
      </c>
      <c r="F122" s="13">
        <f t="shared" si="14"/>
        <v>70.819999999999993</v>
      </c>
      <c r="G122" s="14">
        <f t="shared" si="7"/>
        <v>17.704999999999998</v>
      </c>
      <c r="H122" s="14">
        <f t="shared" si="12"/>
        <v>0</v>
      </c>
      <c r="I122" s="84"/>
      <c r="J122" s="84">
        <f t="shared" si="13"/>
        <v>0</v>
      </c>
    </row>
    <row r="123" spans="1:10" x14ac:dyDescent="0.25">
      <c r="A123" s="35" t="s">
        <v>243</v>
      </c>
      <c r="B123" s="10" t="s">
        <v>244</v>
      </c>
      <c r="C123" s="22">
        <v>6</v>
      </c>
      <c r="D123" s="23">
        <v>58.5</v>
      </c>
      <c r="E123" s="24">
        <f t="shared" si="15"/>
        <v>62.234042553191493</v>
      </c>
      <c r="F123" s="13">
        <f t="shared" si="14"/>
        <v>76.55</v>
      </c>
      <c r="G123" s="14">
        <f t="shared" si="7"/>
        <v>12.758333333333333</v>
      </c>
      <c r="H123" s="14">
        <f t="shared" si="12"/>
        <v>0</v>
      </c>
      <c r="I123" s="85"/>
      <c r="J123" s="84">
        <f t="shared" si="13"/>
        <v>0</v>
      </c>
    </row>
    <row r="124" spans="1:10" x14ac:dyDescent="0.25">
      <c r="A124" s="21" t="s">
        <v>245</v>
      </c>
      <c r="B124" s="10" t="s">
        <v>246</v>
      </c>
      <c r="C124" s="22">
        <v>6</v>
      </c>
      <c r="D124" s="23">
        <v>58.5</v>
      </c>
      <c r="E124" s="24">
        <f t="shared" si="15"/>
        <v>62.234042553191493</v>
      </c>
      <c r="F124" s="13">
        <f t="shared" si="14"/>
        <v>76.55</v>
      </c>
      <c r="G124" s="14">
        <f t="shared" si="7"/>
        <v>12.758333333333333</v>
      </c>
      <c r="H124" s="14">
        <f t="shared" si="12"/>
        <v>0</v>
      </c>
      <c r="I124" s="84"/>
      <c r="J124" s="84">
        <f t="shared" si="13"/>
        <v>0</v>
      </c>
    </row>
    <row r="125" spans="1:10" x14ac:dyDescent="0.25">
      <c r="A125" s="21" t="s">
        <v>247</v>
      </c>
      <c r="B125" s="10" t="s">
        <v>248</v>
      </c>
      <c r="C125" s="22">
        <v>6</v>
      </c>
      <c r="D125" s="23">
        <v>57.6</v>
      </c>
      <c r="E125" s="24">
        <f t="shared" si="15"/>
        <v>61.276595744680854</v>
      </c>
      <c r="F125" s="13">
        <f t="shared" si="14"/>
        <v>75.37</v>
      </c>
      <c r="G125" s="14">
        <f t="shared" si="7"/>
        <v>12.561666666666667</v>
      </c>
      <c r="H125" s="14">
        <f t="shared" si="12"/>
        <v>0</v>
      </c>
      <c r="I125" s="84"/>
      <c r="J125" s="84">
        <f t="shared" si="13"/>
        <v>0</v>
      </c>
    </row>
    <row r="126" spans="1:10" x14ac:dyDescent="0.25">
      <c r="A126" s="21" t="s">
        <v>249</v>
      </c>
      <c r="B126" s="10" t="s">
        <v>250</v>
      </c>
      <c r="C126" s="22">
        <v>12</v>
      </c>
      <c r="D126" s="23">
        <v>96.96</v>
      </c>
      <c r="E126" s="24">
        <f t="shared" si="15"/>
        <v>103.14893617021276</v>
      </c>
      <c r="F126" s="13">
        <f t="shared" si="14"/>
        <v>126.87</v>
      </c>
      <c r="G126" s="14">
        <f t="shared" si="7"/>
        <v>10.5725</v>
      </c>
      <c r="H126" s="14">
        <f t="shared" si="12"/>
        <v>0</v>
      </c>
      <c r="I126" s="84"/>
      <c r="J126" s="84">
        <f t="shared" si="13"/>
        <v>0</v>
      </c>
    </row>
    <row r="127" spans="1:10" x14ac:dyDescent="0.25">
      <c r="A127" s="21" t="s">
        <v>251</v>
      </c>
      <c r="B127" s="10" t="s">
        <v>252</v>
      </c>
      <c r="C127" s="22">
        <v>12</v>
      </c>
      <c r="D127" s="23">
        <v>96.96</v>
      </c>
      <c r="E127" s="24">
        <f t="shared" si="15"/>
        <v>103.14893617021276</v>
      </c>
      <c r="F127" s="13">
        <f t="shared" si="14"/>
        <v>126.87</v>
      </c>
      <c r="G127" s="14">
        <f t="shared" ref="G127:G206" si="16">F127/C127</f>
        <v>10.5725</v>
      </c>
      <c r="H127" s="14">
        <f t="shared" si="12"/>
        <v>0</v>
      </c>
      <c r="I127" s="84"/>
      <c r="J127" s="84">
        <f t="shared" si="13"/>
        <v>0</v>
      </c>
    </row>
    <row r="128" spans="1:10" x14ac:dyDescent="0.25">
      <c r="A128" s="21" t="s">
        <v>253</v>
      </c>
      <c r="B128" s="10" t="s">
        <v>254</v>
      </c>
      <c r="C128" s="22">
        <v>20</v>
      </c>
      <c r="D128" s="23">
        <v>99.8</v>
      </c>
      <c r="E128" s="24">
        <f t="shared" si="15"/>
        <v>106.17021276595744</v>
      </c>
      <c r="F128" s="13">
        <f t="shared" si="14"/>
        <v>130.59</v>
      </c>
      <c r="G128" s="14">
        <f t="shared" si="16"/>
        <v>6.5295000000000005</v>
      </c>
      <c r="H128" s="14">
        <f t="shared" si="12"/>
        <v>0</v>
      </c>
      <c r="I128" s="84"/>
      <c r="J128" s="84">
        <f t="shared" si="13"/>
        <v>0</v>
      </c>
    </row>
    <row r="129" spans="1:10" x14ac:dyDescent="0.25">
      <c r="A129" s="21" t="s">
        <v>255</v>
      </c>
      <c r="B129" s="10" t="s">
        <v>256</v>
      </c>
      <c r="C129" s="22">
        <v>6</v>
      </c>
      <c r="D129" s="23">
        <v>35.94</v>
      </c>
      <c r="E129" s="24">
        <f t="shared" si="15"/>
        <v>38.234042553191486</v>
      </c>
      <c r="F129" s="13">
        <f t="shared" si="14"/>
        <v>47.03</v>
      </c>
      <c r="G129" s="14">
        <f t="shared" si="16"/>
        <v>7.8383333333333338</v>
      </c>
      <c r="H129" s="14">
        <f t="shared" si="12"/>
        <v>0</v>
      </c>
      <c r="I129" s="84"/>
      <c r="J129" s="84">
        <f t="shared" si="13"/>
        <v>0</v>
      </c>
    </row>
    <row r="130" spans="1:10" x14ac:dyDescent="0.25">
      <c r="A130" s="36"/>
      <c r="B130" s="36" t="s">
        <v>257</v>
      </c>
      <c r="C130" s="16"/>
      <c r="D130" s="23"/>
      <c r="E130" s="24"/>
      <c r="F130" s="13"/>
      <c r="G130" s="14"/>
      <c r="H130" s="14"/>
      <c r="I130" s="84"/>
      <c r="J130" s="84">
        <f t="shared" si="13"/>
        <v>0</v>
      </c>
    </row>
    <row r="131" spans="1:10" x14ac:dyDescent="0.25">
      <c r="A131" s="37" t="s">
        <v>258</v>
      </c>
      <c r="B131" s="37" t="s">
        <v>259</v>
      </c>
      <c r="C131" s="38">
        <v>1</v>
      </c>
      <c r="D131" s="23">
        <v>2.37</v>
      </c>
      <c r="E131" s="24">
        <f t="shared" ref="E131:E137" si="17">D131/(1-0.06)</f>
        <v>2.521276595744681</v>
      </c>
      <c r="F131" s="13">
        <f t="shared" ref="F131:F138" si="18">ROUND((E131+(E131*0.23)),2)</f>
        <v>3.1</v>
      </c>
      <c r="G131" s="14">
        <v>2.9</v>
      </c>
      <c r="H131" s="14">
        <f t="shared" si="12"/>
        <v>0</v>
      </c>
      <c r="I131" s="84"/>
      <c r="J131" s="84">
        <f t="shared" si="13"/>
        <v>0</v>
      </c>
    </row>
    <row r="132" spans="1:10" x14ac:dyDescent="0.25">
      <c r="A132" s="39" t="s">
        <v>260</v>
      </c>
      <c r="B132" s="39" t="s">
        <v>261</v>
      </c>
      <c r="C132" s="40">
        <v>1</v>
      </c>
      <c r="D132" s="23">
        <v>7.19</v>
      </c>
      <c r="E132" s="24">
        <f t="shared" si="17"/>
        <v>7.6489361702127665</v>
      </c>
      <c r="F132" s="13">
        <f t="shared" si="18"/>
        <v>9.41</v>
      </c>
      <c r="G132" s="14">
        <f t="shared" ref="G132:G134" si="19">F132/C132</f>
        <v>9.41</v>
      </c>
      <c r="H132" s="14">
        <f t="shared" ref="H132:H195" si="20">I132/C132</f>
        <v>0</v>
      </c>
      <c r="I132" s="84"/>
      <c r="J132" s="84">
        <f t="shared" ref="J132:J195" si="21">G132*I132</f>
        <v>0</v>
      </c>
    </row>
    <row r="133" spans="1:10" x14ac:dyDescent="0.25">
      <c r="A133" s="39" t="s">
        <v>262</v>
      </c>
      <c r="B133" s="39" t="s">
        <v>263</v>
      </c>
      <c r="C133" s="40">
        <v>1</v>
      </c>
      <c r="D133" s="23">
        <v>6.44</v>
      </c>
      <c r="E133" s="24">
        <f t="shared" si="17"/>
        <v>6.8510638297872353</v>
      </c>
      <c r="F133" s="13">
        <f t="shared" si="18"/>
        <v>8.43</v>
      </c>
      <c r="G133" s="14">
        <v>7.9</v>
      </c>
      <c r="H133" s="14">
        <f t="shared" si="20"/>
        <v>0</v>
      </c>
      <c r="I133" s="84"/>
      <c r="J133" s="84">
        <f t="shared" si="21"/>
        <v>0</v>
      </c>
    </row>
    <row r="134" spans="1:10" x14ac:dyDescent="0.25">
      <c r="A134" s="37" t="s">
        <v>264</v>
      </c>
      <c r="B134" s="39" t="s">
        <v>265</v>
      </c>
      <c r="C134" s="40">
        <v>1</v>
      </c>
      <c r="D134" s="23">
        <v>5.0999999999999996</v>
      </c>
      <c r="E134" s="24">
        <f t="shared" si="17"/>
        <v>5.4255319148936172</v>
      </c>
      <c r="F134" s="13">
        <f t="shared" si="18"/>
        <v>6.67</v>
      </c>
      <c r="G134" s="14">
        <f t="shared" si="19"/>
        <v>6.67</v>
      </c>
      <c r="H134" s="14">
        <f t="shared" si="20"/>
        <v>0</v>
      </c>
      <c r="I134" s="84"/>
      <c r="J134" s="84">
        <f t="shared" si="21"/>
        <v>0</v>
      </c>
    </row>
    <row r="135" spans="1:10" x14ac:dyDescent="0.25">
      <c r="A135" s="39" t="s">
        <v>266</v>
      </c>
      <c r="B135" s="39" t="s">
        <v>267</v>
      </c>
      <c r="C135" s="40">
        <v>1</v>
      </c>
      <c r="D135" s="23">
        <v>3.78</v>
      </c>
      <c r="E135" s="24">
        <f t="shared" si="17"/>
        <v>4.0212765957446805</v>
      </c>
      <c r="F135" s="13">
        <f t="shared" si="18"/>
        <v>4.95</v>
      </c>
      <c r="G135" s="14">
        <v>4.6500000000000004</v>
      </c>
      <c r="H135" s="14">
        <f t="shared" si="20"/>
        <v>0</v>
      </c>
      <c r="I135" s="84"/>
      <c r="J135" s="84">
        <f t="shared" si="21"/>
        <v>0</v>
      </c>
    </row>
    <row r="136" spans="1:10" x14ac:dyDescent="0.25">
      <c r="A136" s="39" t="s">
        <v>268</v>
      </c>
      <c r="B136" s="39" t="s">
        <v>269</v>
      </c>
      <c r="C136" s="40">
        <v>1</v>
      </c>
      <c r="D136" s="23">
        <v>5.66</v>
      </c>
      <c r="E136" s="24">
        <f t="shared" si="17"/>
        <v>6.0212765957446814</v>
      </c>
      <c r="F136" s="13">
        <f t="shared" si="18"/>
        <v>7.41</v>
      </c>
      <c r="G136" s="14">
        <f t="shared" ref="G136:G138" si="22">F136/C136</f>
        <v>7.41</v>
      </c>
      <c r="H136" s="14">
        <f t="shared" si="20"/>
        <v>0</v>
      </c>
      <c r="I136" s="84"/>
      <c r="J136" s="84">
        <f t="shared" si="21"/>
        <v>0</v>
      </c>
    </row>
    <row r="137" spans="1:10" x14ac:dyDescent="0.25">
      <c r="A137" s="37" t="s">
        <v>270</v>
      </c>
      <c r="B137" s="39" t="s">
        <v>271</v>
      </c>
      <c r="C137" s="40">
        <v>1</v>
      </c>
      <c r="D137" s="23">
        <v>3.99</v>
      </c>
      <c r="E137" s="24">
        <f t="shared" si="17"/>
        <v>4.2446808510638299</v>
      </c>
      <c r="F137" s="13">
        <f t="shared" si="18"/>
        <v>5.22</v>
      </c>
      <c r="G137" s="14">
        <f t="shared" si="22"/>
        <v>5.22</v>
      </c>
      <c r="H137" s="14">
        <f t="shared" si="20"/>
        <v>0</v>
      </c>
      <c r="I137" s="84"/>
      <c r="J137" s="84">
        <f t="shared" si="21"/>
        <v>0</v>
      </c>
    </row>
    <row r="138" spans="1:10" x14ac:dyDescent="0.25">
      <c r="A138" s="39" t="s">
        <v>272</v>
      </c>
      <c r="B138" s="39" t="s">
        <v>273</v>
      </c>
      <c r="C138" s="40">
        <v>1</v>
      </c>
      <c r="D138" s="23">
        <v>3.35</v>
      </c>
      <c r="E138" s="24">
        <f>D138/(1-0.06)</f>
        <v>3.563829787234043</v>
      </c>
      <c r="F138" s="13">
        <f t="shared" si="18"/>
        <v>4.38</v>
      </c>
      <c r="G138" s="14">
        <f t="shared" si="22"/>
        <v>4.38</v>
      </c>
      <c r="H138" s="14">
        <f t="shared" si="20"/>
        <v>0</v>
      </c>
      <c r="I138" s="84"/>
      <c r="J138" s="84">
        <f t="shared" si="21"/>
        <v>0</v>
      </c>
    </row>
    <row r="139" spans="1:10" x14ac:dyDescent="0.25">
      <c r="A139" s="41" t="s">
        <v>274</v>
      </c>
      <c r="B139" s="41" t="s">
        <v>275</v>
      </c>
      <c r="C139" s="40">
        <v>8</v>
      </c>
      <c r="D139" s="23">
        <v>8.9600000000000009</v>
      </c>
      <c r="E139" s="24">
        <f>D139/(1-0.06)</f>
        <v>9.5319148936170226</v>
      </c>
      <c r="F139" s="13">
        <f>ROUND((E139+(E139*0.05)),2)</f>
        <v>10.01</v>
      </c>
      <c r="G139" s="14">
        <f>F139</f>
        <v>10.01</v>
      </c>
      <c r="H139" s="14">
        <f t="shared" si="20"/>
        <v>0</v>
      </c>
      <c r="I139" s="84"/>
      <c r="J139" s="84">
        <f t="shared" si="21"/>
        <v>0</v>
      </c>
    </row>
    <row r="140" spans="1:10" x14ac:dyDescent="0.25">
      <c r="A140" s="37" t="s">
        <v>276</v>
      </c>
      <c r="B140" s="39" t="s">
        <v>277</v>
      </c>
      <c r="C140" s="40">
        <v>1</v>
      </c>
      <c r="D140" s="23">
        <v>6.01</v>
      </c>
      <c r="E140" s="24">
        <f>D140/(1-0.06)</f>
        <v>6.3936170212765955</v>
      </c>
      <c r="F140" s="13">
        <f t="shared" ref="F140" si="23">ROUND((E140+(E140*0.23)),2)</f>
        <v>7.86</v>
      </c>
      <c r="G140" s="14">
        <f t="shared" ref="G140" si="24">F140/C140</f>
        <v>7.86</v>
      </c>
      <c r="H140" s="14">
        <f t="shared" si="20"/>
        <v>0</v>
      </c>
      <c r="I140" s="84"/>
      <c r="J140" s="84">
        <f t="shared" si="21"/>
        <v>0</v>
      </c>
    </row>
    <row r="141" spans="1:10" x14ac:dyDescent="0.25">
      <c r="A141" s="41" t="s">
        <v>278</v>
      </c>
      <c r="B141" s="41" t="s">
        <v>279</v>
      </c>
      <c r="C141" s="40">
        <v>12</v>
      </c>
      <c r="D141" s="23">
        <v>22.92</v>
      </c>
      <c r="E141" s="24">
        <f>D141/(1-0.06)</f>
        <v>24.382978723404257</v>
      </c>
      <c r="F141" s="13">
        <f>ROUND((E141+(E141*0.05)),2)</f>
        <v>25.6</v>
      </c>
      <c r="G141" s="14">
        <f>F141</f>
        <v>25.6</v>
      </c>
      <c r="H141" s="14">
        <f t="shared" si="20"/>
        <v>0</v>
      </c>
      <c r="I141" s="84"/>
      <c r="J141" s="84">
        <f t="shared" si="21"/>
        <v>0</v>
      </c>
    </row>
    <row r="142" spans="1:10" x14ac:dyDescent="0.25">
      <c r="A142" s="42" t="s">
        <v>280</v>
      </c>
      <c r="B142" s="42" t="s">
        <v>281</v>
      </c>
      <c r="C142" s="40">
        <v>12</v>
      </c>
      <c r="D142" s="23">
        <v>25.44</v>
      </c>
      <c r="E142" s="24">
        <f>D142/(1-0.06)</f>
        <v>27.063829787234045</v>
      </c>
      <c r="F142" s="13">
        <f>ROUND((E142+(E142*0.05)),2)</f>
        <v>28.42</v>
      </c>
      <c r="G142" s="14">
        <f>F142</f>
        <v>28.42</v>
      </c>
      <c r="H142" s="14">
        <f t="shared" si="20"/>
        <v>0</v>
      </c>
      <c r="I142" s="84"/>
      <c r="J142" s="84">
        <f t="shared" si="21"/>
        <v>0</v>
      </c>
    </row>
    <row r="143" spans="1:10" x14ac:dyDescent="0.25">
      <c r="A143" s="42" t="s">
        <v>282</v>
      </c>
      <c r="B143" s="42" t="s">
        <v>283</v>
      </c>
      <c r="C143" s="40"/>
      <c r="D143" s="23"/>
      <c r="E143" s="24">
        <v>9.6999999999999993</v>
      </c>
      <c r="F143" s="13"/>
      <c r="G143" s="14">
        <v>10.4</v>
      </c>
      <c r="H143" s="14"/>
      <c r="I143" s="84"/>
      <c r="J143" s="84">
        <f t="shared" si="21"/>
        <v>0</v>
      </c>
    </row>
    <row r="144" spans="1:10" x14ac:dyDescent="0.25">
      <c r="A144" s="42" t="s">
        <v>284</v>
      </c>
      <c r="B144" s="42" t="s">
        <v>285</v>
      </c>
      <c r="C144" s="40">
        <v>20</v>
      </c>
      <c r="D144" s="23">
        <v>124</v>
      </c>
      <c r="E144" s="24">
        <f t="shared" ref="E144:E169" si="25">D144/(1-0.06)</f>
        <v>131.91489361702128</v>
      </c>
      <c r="F144" s="13">
        <f t="shared" si="14"/>
        <v>162.26</v>
      </c>
      <c r="G144" s="14">
        <f t="shared" si="16"/>
        <v>8.1129999999999995</v>
      </c>
      <c r="H144" s="14">
        <f t="shared" si="20"/>
        <v>0</v>
      </c>
      <c r="I144" s="84"/>
      <c r="J144" s="84">
        <f t="shared" si="21"/>
        <v>0</v>
      </c>
    </row>
    <row r="145" spans="1:10" x14ac:dyDescent="0.25">
      <c r="A145" s="43" t="s">
        <v>286</v>
      </c>
      <c r="B145" s="43" t="s">
        <v>287</v>
      </c>
      <c r="C145" s="40">
        <v>8</v>
      </c>
      <c r="D145" s="23">
        <v>101.2</v>
      </c>
      <c r="E145" s="24">
        <f t="shared" si="25"/>
        <v>107.65957446808511</v>
      </c>
      <c r="F145" s="13">
        <f t="shared" si="14"/>
        <v>132.41999999999999</v>
      </c>
      <c r="G145" s="14">
        <f t="shared" si="16"/>
        <v>16.552499999999998</v>
      </c>
      <c r="H145" s="14">
        <f t="shared" si="20"/>
        <v>0</v>
      </c>
      <c r="I145" s="84"/>
      <c r="J145" s="84">
        <f t="shared" si="21"/>
        <v>0</v>
      </c>
    </row>
    <row r="146" spans="1:10" x14ac:dyDescent="0.25">
      <c r="A146" s="10" t="s">
        <v>288</v>
      </c>
      <c r="B146" s="10" t="s">
        <v>289</v>
      </c>
      <c r="C146" s="22">
        <v>12</v>
      </c>
      <c r="D146" s="23">
        <v>143.41999999999999</v>
      </c>
      <c r="E146" s="24">
        <f t="shared" si="25"/>
        <v>152.57446808510639</v>
      </c>
      <c r="F146" s="13">
        <f t="shared" si="14"/>
        <v>187.67</v>
      </c>
      <c r="G146" s="14">
        <f t="shared" si="16"/>
        <v>15.639166666666666</v>
      </c>
      <c r="H146" s="14">
        <f t="shared" si="20"/>
        <v>0</v>
      </c>
      <c r="I146" s="85"/>
      <c r="J146" s="84">
        <f t="shared" si="21"/>
        <v>0</v>
      </c>
    </row>
    <row r="147" spans="1:10" x14ac:dyDescent="0.25">
      <c r="A147" s="10" t="s">
        <v>290</v>
      </c>
      <c r="B147" s="10" t="s">
        <v>291</v>
      </c>
      <c r="C147" s="22">
        <v>6</v>
      </c>
      <c r="D147" s="23">
        <v>81.599999999999994</v>
      </c>
      <c r="E147" s="24">
        <f t="shared" si="25"/>
        <v>86.808510638297875</v>
      </c>
      <c r="F147" s="13">
        <f t="shared" si="14"/>
        <v>106.77</v>
      </c>
      <c r="G147" s="14">
        <f t="shared" si="16"/>
        <v>17.794999999999998</v>
      </c>
      <c r="H147" s="14">
        <f t="shared" si="20"/>
        <v>0</v>
      </c>
      <c r="I147" s="84"/>
      <c r="J147" s="84">
        <f t="shared" si="21"/>
        <v>0</v>
      </c>
    </row>
    <row r="148" spans="1:10" x14ac:dyDescent="0.25">
      <c r="A148" s="10" t="s">
        <v>292</v>
      </c>
      <c r="B148" s="10" t="s">
        <v>293</v>
      </c>
      <c r="C148" s="22">
        <v>12</v>
      </c>
      <c r="D148" s="23">
        <v>51.65</v>
      </c>
      <c r="E148" s="44">
        <f t="shared" si="25"/>
        <v>54.946808510638299</v>
      </c>
      <c r="F148" s="13">
        <f t="shared" si="14"/>
        <v>67.58</v>
      </c>
      <c r="G148" s="14">
        <f t="shared" si="16"/>
        <v>5.6316666666666668</v>
      </c>
      <c r="H148" s="14">
        <f t="shared" si="20"/>
        <v>0</v>
      </c>
      <c r="I148" s="84"/>
      <c r="J148" s="84">
        <f t="shared" si="21"/>
        <v>0</v>
      </c>
    </row>
    <row r="149" spans="1:10" x14ac:dyDescent="0.25">
      <c r="A149" s="10" t="s">
        <v>294</v>
      </c>
      <c r="B149" s="10" t="s">
        <v>295</v>
      </c>
      <c r="C149" s="22">
        <v>12</v>
      </c>
      <c r="D149" s="23">
        <v>72.37</v>
      </c>
      <c r="E149" s="44">
        <f t="shared" si="25"/>
        <v>76.989361702127667</v>
      </c>
      <c r="F149" s="13">
        <f t="shared" si="14"/>
        <v>94.7</v>
      </c>
      <c r="G149" s="14">
        <f t="shared" si="16"/>
        <v>7.8916666666666666</v>
      </c>
      <c r="H149" s="14">
        <f t="shared" si="20"/>
        <v>0</v>
      </c>
      <c r="I149" s="84"/>
      <c r="J149" s="84">
        <f t="shared" si="21"/>
        <v>0</v>
      </c>
    </row>
    <row r="150" spans="1:10" x14ac:dyDescent="0.25">
      <c r="A150" s="10" t="s">
        <v>296</v>
      </c>
      <c r="B150" s="10" t="s">
        <v>297</v>
      </c>
      <c r="C150" s="22">
        <v>6</v>
      </c>
      <c r="D150" s="23">
        <v>296.39999999999998</v>
      </c>
      <c r="E150" s="24">
        <f t="shared" si="25"/>
        <v>315.31914893617022</v>
      </c>
      <c r="F150" s="13">
        <f t="shared" si="14"/>
        <v>387.84</v>
      </c>
      <c r="G150" s="14">
        <f t="shared" si="16"/>
        <v>64.64</v>
      </c>
      <c r="H150" s="14">
        <f t="shared" si="20"/>
        <v>0</v>
      </c>
      <c r="I150" s="84"/>
      <c r="J150" s="84">
        <f t="shared" si="21"/>
        <v>0</v>
      </c>
    </row>
    <row r="151" spans="1:10" x14ac:dyDescent="0.25">
      <c r="A151" s="10" t="s">
        <v>298</v>
      </c>
      <c r="B151" s="10" t="s">
        <v>299</v>
      </c>
      <c r="C151" s="22">
        <v>6</v>
      </c>
      <c r="D151" s="23">
        <v>184.8</v>
      </c>
      <c r="E151" s="24">
        <f t="shared" si="25"/>
        <v>196.59574468085108</v>
      </c>
      <c r="F151" s="13">
        <f t="shared" si="14"/>
        <v>241.81</v>
      </c>
      <c r="G151" s="14">
        <f t="shared" si="16"/>
        <v>40.301666666666669</v>
      </c>
      <c r="H151" s="14">
        <f t="shared" si="20"/>
        <v>0</v>
      </c>
      <c r="I151" s="86"/>
      <c r="J151" s="84">
        <f t="shared" si="21"/>
        <v>0</v>
      </c>
    </row>
    <row r="152" spans="1:10" x14ac:dyDescent="0.25">
      <c r="A152" s="10" t="s">
        <v>300</v>
      </c>
      <c r="B152" s="10" t="s">
        <v>301</v>
      </c>
      <c r="C152" s="22">
        <v>6</v>
      </c>
      <c r="D152" s="23">
        <v>186</v>
      </c>
      <c r="E152" s="44">
        <f t="shared" si="25"/>
        <v>197.87234042553192</v>
      </c>
      <c r="F152" s="13">
        <f t="shared" si="14"/>
        <v>243.38</v>
      </c>
      <c r="G152" s="14">
        <f t="shared" si="16"/>
        <v>40.563333333333333</v>
      </c>
      <c r="H152" s="14">
        <f t="shared" si="20"/>
        <v>0</v>
      </c>
      <c r="I152" s="86"/>
      <c r="J152" s="84">
        <f t="shared" si="21"/>
        <v>0</v>
      </c>
    </row>
    <row r="153" spans="1:10" x14ac:dyDescent="0.25">
      <c r="A153" s="10" t="s">
        <v>302</v>
      </c>
      <c r="B153" s="10" t="s">
        <v>303</v>
      </c>
      <c r="C153" s="22">
        <v>6</v>
      </c>
      <c r="D153" s="23">
        <v>245.13</v>
      </c>
      <c r="E153" s="24">
        <f t="shared" si="25"/>
        <v>260.77659574468083</v>
      </c>
      <c r="F153" s="13">
        <f t="shared" si="14"/>
        <v>320.76</v>
      </c>
      <c r="G153" s="14">
        <f t="shared" si="16"/>
        <v>53.46</v>
      </c>
      <c r="H153" s="14">
        <f t="shared" si="20"/>
        <v>0</v>
      </c>
      <c r="I153" s="86"/>
      <c r="J153" s="84">
        <f t="shared" si="21"/>
        <v>0</v>
      </c>
    </row>
    <row r="154" spans="1:10" x14ac:dyDescent="0.25">
      <c r="A154" s="10" t="s">
        <v>304</v>
      </c>
      <c r="B154" s="10" t="s">
        <v>305</v>
      </c>
      <c r="C154" s="22">
        <v>6</v>
      </c>
      <c r="D154" s="23">
        <v>262.8</v>
      </c>
      <c r="E154" s="24">
        <f t="shared" si="25"/>
        <v>279.57446808510639</v>
      </c>
      <c r="F154" s="13">
        <f t="shared" si="14"/>
        <v>343.88</v>
      </c>
      <c r="G154" s="14">
        <f t="shared" si="16"/>
        <v>57.313333333333333</v>
      </c>
      <c r="H154" s="14">
        <f t="shared" si="20"/>
        <v>0</v>
      </c>
      <c r="I154" s="86"/>
      <c r="J154" s="84">
        <f t="shared" si="21"/>
        <v>0</v>
      </c>
    </row>
    <row r="155" spans="1:10" x14ac:dyDescent="0.25">
      <c r="A155" s="10" t="s">
        <v>306</v>
      </c>
      <c r="B155" s="10" t="s">
        <v>307</v>
      </c>
      <c r="C155" s="22">
        <v>6</v>
      </c>
      <c r="D155" s="23">
        <v>92.4</v>
      </c>
      <c r="E155" s="24">
        <f t="shared" si="25"/>
        <v>98.297872340425542</v>
      </c>
      <c r="F155" s="13">
        <f t="shared" si="14"/>
        <v>120.91</v>
      </c>
      <c r="G155" s="14">
        <f t="shared" si="16"/>
        <v>20.151666666666667</v>
      </c>
      <c r="H155" s="14">
        <f t="shared" si="20"/>
        <v>0</v>
      </c>
      <c r="I155" s="86"/>
      <c r="J155" s="84">
        <f t="shared" si="21"/>
        <v>0</v>
      </c>
    </row>
    <row r="156" spans="1:10" x14ac:dyDescent="0.25">
      <c r="A156" s="10" t="s">
        <v>308</v>
      </c>
      <c r="B156" s="10" t="s">
        <v>309</v>
      </c>
      <c r="C156" s="22">
        <v>6</v>
      </c>
      <c r="D156" s="23">
        <v>66.55</v>
      </c>
      <c r="E156" s="24">
        <f t="shared" si="25"/>
        <v>70.797872340425528</v>
      </c>
      <c r="F156" s="13">
        <f t="shared" si="14"/>
        <v>87.08</v>
      </c>
      <c r="G156" s="14">
        <f t="shared" si="16"/>
        <v>14.513333333333334</v>
      </c>
      <c r="H156" s="14">
        <f t="shared" si="20"/>
        <v>0</v>
      </c>
      <c r="I156" s="86"/>
      <c r="J156" s="84">
        <f t="shared" si="21"/>
        <v>0</v>
      </c>
    </row>
    <row r="157" spans="1:10" x14ac:dyDescent="0.25">
      <c r="A157" s="10" t="s">
        <v>310</v>
      </c>
      <c r="B157" s="10" t="s">
        <v>311</v>
      </c>
      <c r="C157" s="22">
        <v>12</v>
      </c>
      <c r="D157" s="23">
        <v>170.4</v>
      </c>
      <c r="E157" s="24">
        <f t="shared" si="25"/>
        <v>181.27659574468086</v>
      </c>
      <c r="F157" s="13">
        <f t="shared" si="14"/>
        <v>222.97</v>
      </c>
      <c r="G157" s="14">
        <f t="shared" si="16"/>
        <v>18.580833333333334</v>
      </c>
      <c r="H157" s="14">
        <f t="shared" si="20"/>
        <v>0</v>
      </c>
      <c r="I157" s="86"/>
      <c r="J157" s="84">
        <f t="shared" si="21"/>
        <v>0</v>
      </c>
    </row>
    <row r="158" spans="1:10" x14ac:dyDescent="0.25">
      <c r="A158" s="10" t="s">
        <v>312</v>
      </c>
      <c r="B158" s="10" t="s">
        <v>313</v>
      </c>
      <c r="C158" s="22">
        <v>12</v>
      </c>
      <c r="D158" s="23">
        <v>87</v>
      </c>
      <c r="E158" s="44">
        <f t="shared" si="25"/>
        <v>92.553191489361708</v>
      </c>
      <c r="F158" s="13">
        <f t="shared" si="14"/>
        <v>113.84</v>
      </c>
      <c r="G158" s="14">
        <f t="shared" si="16"/>
        <v>9.4866666666666664</v>
      </c>
      <c r="H158" s="14">
        <f t="shared" si="20"/>
        <v>0</v>
      </c>
      <c r="I158" s="86"/>
      <c r="J158" s="84">
        <f t="shared" si="21"/>
        <v>0</v>
      </c>
    </row>
    <row r="159" spans="1:10" x14ac:dyDescent="0.25">
      <c r="A159" s="10" t="s">
        <v>314</v>
      </c>
      <c r="B159" s="10" t="s">
        <v>315</v>
      </c>
      <c r="C159" s="22">
        <v>12</v>
      </c>
      <c r="D159" s="23">
        <v>132.88</v>
      </c>
      <c r="E159" s="24">
        <f t="shared" si="25"/>
        <v>141.36170212765958</v>
      </c>
      <c r="F159" s="13">
        <f t="shared" si="14"/>
        <v>173.87</v>
      </c>
      <c r="G159" s="14">
        <f t="shared" si="16"/>
        <v>14.489166666666668</v>
      </c>
      <c r="H159" s="14">
        <f t="shared" si="20"/>
        <v>0</v>
      </c>
      <c r="I159" s="86"/>
      <c r="J159" s="84">
        <f t="shared" si="21"/>
        <v>0</v>
      </c>
    </row>
    <row r="160" spans="1:10" x14ac:dyDescent="0.25">
      <c r="A160" s="10" t="s">
        <v>316</v>
      </c>
      <c r="B160" s="10" t="s">
        <v>317</v>
      </c>
      <c r="C160" s="22">
        <v>6</v>
      </c>
      <c r="D160" s="23">
        <v>107.4</v>
      </c>
      <c r="E160" s="24">
        <f t="shared" si="25"/>
        <v>114.25531914893618</v>
      </c>
      <c r="F160" s="13">
        <f t="shared" si="14"/>
        <v>140.53</v>
      </c>
      <c r="G160" s="14">
        <f t="shared" si="16"/>
        <v>23.421666666666667</v>
      </c>
      <c r="H160" s="14">
        <f t="shared" si="20"/>
        <v>0</v>
      </c>
      <c r="I160" s="86"/>
      <c r="J160" s="84">
        <f t="shared" si="21"/>
        <v>0</v>
      </c>
    </row>
    <row r="161" spans="1:10" x14ac:dyDescent="0.25">
      <c r="A161" s="10" t="s">
        <v>318</v>
      </c>
      <c r="B161" s="10" t="s">
        <v>319</v>
      </c>
      <c r="C161" s="22">
        <v>6</v>
      </c>
      <c r="D161" s="23">
        <v>111</v>
      </c>
      <c r="E161" s="24">
        <f t="shared" si="25"/>
        <v>118.08510638297874</v>
      </c>
      <c r="F161" s="13">
        <f t="shared" si="14"/>
        <v>145.24</v>
      </c>
      <c r="G161" s="14">
        <f t="shared" si="16"/>
        <v>24.206666666666667</v>
      </c>
      <c r="H161" s="14">
        <f t="shared" si="20"/>
        <v>0</v>
      </c>
      <c r="I161" s="86"/>
      <c r="J161" s="84">
        <f t="shared" si="21"/>
        <v>0</v>
      </c>
    </row>
    <row r="162" spans="1:10" x14ac:dyDescent="0.25">
      <c r="A162" s="10" t="s">
        <v>320</v>
      </c>
      <c r="B162" s="10" t="s">
        <v>321</v>
      </c>
      <c r="C162" s="22">
        <v>12</v>
      </c>
      <c r="D162" s="23">
        <v>157.82</v>
      </c>
      <c r="E162" s="24">
        <f t="shared" si="25"/>
        <v>167.89361702127661</v>
      </c>
      <c r="F162" s="13">
        <f t="shared" si="14"/>
        <v>206.51</v>
      </c>
      <c r="G162" s="14">
        <f t="shared" si="16"/>
        <v>17.209166666666665</v>
      </c>
      <c r="H162" s="14">
        <f t="shared" si="20"/>
        <v>0</v>
      </c>
      <c r="I162" s="86"/>
      <c r="J162" s="84">
        <f t="shared" si="21"/>
        <v>0</v>
      </c>
    </row>
    <row r="163" spans="1:10" x14ac:dyDescent="0.25">
      <c r="A163" s="10" t="s">
        <v>322</v>
      </c>
      <c r="B163" s="10" t="s">
        <v>323</v>
      </c>
      <c r="C163" s="22">
        <v>12</v>
      </c>
      <c r="D163" s="23">
        <v>147.15</v>
      </c>
      <c r="E163" s="44">
        <f t="shared" si="25"/>
        <v>156.54255319148939</v>
      </c>
      <c r="F163" s="13">
        <f t="shared" si="14"/>
        <v>192.55</v>
      </c>
      <c r="G163" s="14">
        <v>15.9</v>
      </c>
      <c r="H163" s="14">
        <f t="shared" si="20"/>
        <v>0</v>
      </c>
      <c r="I163" s="86"/>
      <c r="J163" s="84">
        <f t="shared" si="21"/>
        <v>0</v>
      </c>
    </row>
    <row r="164" spans="1:10" x14ac:dyDescent="0.25">
      <c r="A164" s="10" t="s">
        <v>324</v>
      </c>
      <c r="B164" s="10" t="s">
        <v>325</v>
      </c>
      <c r="C164" s="22">
        <v>12</v>
      </c>
      <c r="D164" s="23">
        <v>141.96</v>
      </c>
      <c r="E164" s="44">
        <f t="shared" si="25"/>
        <v>151.02127659574469</v>
      </c>
      <c r="F164" s="13">
        <f t="shared" si="14"/>
        <v>185.76</v>
      </c>
      <c r="G164" s="14">
        <f t="shared" si="16"/>
        <v>15.479999999999999</v>
      </c>
      <c r="H164" s="14">
        <f t="shared" si="20"/>
        <v>0</v>
      </c>
      <c r="I164" s="86"/>
      <c r="J164" s="84">
        <f t="shared" si="21"/>
        <v>0</v>
      </c>
    </row>
    <row r="165" spans="1:10" x14ac:dyDescent="0.25">
      <c r="A165" s="10" t="s">
        <v>326</v>
      </c>
      <c r="B165" s="10" t="s">
        <v>327</v>
      </c>
      <c r="C165" s="22">
        <v>20</v>
      </c>
      <c r="D165" s="23">
        <v>213.99</v>
      </c>
      <c r="E165" s="24">
        <f>D165/(1-0.05)</f>
        <v>225.25263157894739</v>
      </c>
      <c r="F165" s="13">
        <f t="shared" si="14"/>
        <v>277.06</v>
      </c>
      <c r="G165" s="14">
        <f t="shared" si="16"/>
        <v>13.853</v>
      </c>
      <c r="H165" s="14">
        <f t="shared" si="20"/>
        <v>0</v>
      </c>
      <c r="I165" s="86"/>
      <c r="J165" s="84">
        <f t="shared" si="21"/>
        <v>0</v>
      </c>
    </row>
    <row r="166" spans="1:10" x14ac:dyDescent="0.25">
      <c r="A166" s="45" t="s">
        <v>328</v>
      </c>
      <c r="B166" s="45" t="s">
        <v>329</v>
      </c>
      <c r="C166" s="22">
        <v>1</v>
      </c>
      <c r="D166" s="23">
        <v>7.08</v>
      </c>
      <c r="E166" s="24">
        <f t="shared" si="25"/>
        <v>7.5319148936170217</v>
      </c>
      <c r="F166" s="13">
        <f t="shared" si="14"/>
        <v>9.26</v>
      </c>
      <c r="G166" s="14">
        <f t="shared" si="16"/>
        <v>9.26</v>
      </c>
      <c r="H166" s="14">
        <f t="shared" si="20"/>
        <v>0</v>
      </c>
      <c r="I166" s="84"/>
      <c r="J166" s="84">
        <f t="shared" si="21"/>
        <v>0</v>
      </c>
    </row>
    <row r="167" spans="1:10" x14ac:dyDescent="0.25">
      <c r="A167" s="45" t="s">
        <v>330</v>
      </c>
      <c r="B167" s="45" t="s">
        <v>331</v>
      </c>
      <c r="C167" s="22">
        <v>1</v>
      </c>
      <c r="D167" s="23">
        <v>7.08</v>
      </c>
      <c r="E167" s="24">
        <f t="shared" si="25"/>
        <v>7.5319148936170217</v>
      </c>
      <c r="F167" s="13">
        <f t="shared" si="14"/>
        <v>9.26</v>
      </c>
      <c r="G167" s="14">
        <f t="shared" si="16"/>
        <v>9.26</v>
      </c>
      <c r="H167" s="14">
        <f t="shared" si="20"/>
        <v>0</v>
      </c>
      <c r="I167" s="84"/>
      <c r="J167" s="84">
        <f t="shared" si="21"/>
        <v>0</v>
      </c>
    </row>
    <row r="168" spans="1:10" x14ac:dyDescent="0.25">
      <c r="A168" s="45" t="s">
        <v>332</v>
      </c>
      <c r="B168" s="45" t="s">
        <v>333</v>
      </c>
      <c r="C168" s="22">
        <v>1</v>
      </c>
      <c r="D168" s="23">
        <v>4.5599999999999996</v>
      </c>
      <c r="E168" s="24">
        <v>4.8600000000000003</v>
      </c>
      <c r="F168" s="13">
        <f t="shared" si="14"/>
        <v>5.98</v>
      </c>
      <c r="G168" s="14">
        <f t="shared" si="16"/>
        <v>5.98</v>
      </c>
      <c r="H168" s="14">
        <f t="shared" si="20"/>
        <v>0</v>
      </c>
      <c r="I168" s="84"/>
      <c r="J168" s="84">
        <f t="shared" si="21"/>
        <v>0</v>
      </c>
    </row>
    <row r="169" spans="1:10" x14ac:dyDescent="0.25">
      <c r="A169" s="46" t="s">
        <v>334</v>
      </c>
      <c r="B169" s="46" t="s">
        <v>335</v>
      </c>
      <c r="C169" s="22">
        <v>1</v>
      </c>
      <c r="D169" s="23">
        <v>7.2</v>
      </c>
      <c r="E169" s="24">
        <f t="shared" si="25"/>
        <v>7.6595744680851068</v>
      </c>
      <c r="F169" s="13">
        <f t="shared" si="14"/>
        <v>9.42</v>
      </c>
      <c r="G169" s="14">
        <f t="shared" si="16"/>
        <v>9.42</v>
      </c>
      <c r="H169" s="14">
        <f t="shared" si="20"/>
        <v>0</v>
      </c>
      <c r="I169" s="84"/>
      <c r="J169" s="84">
        <f t="shared" si="21"/>
        <v>0</v>
      </c>
    </row>
    <row r="170" spans="1:10" x14ac:dyDescent="0.25">
      <c r="A170" s="45" t="s">
        <v>336</v>
      </c>
      <c r="B170" s="45" t="s">
        <v>337</v>
      </c>
      <c r="C170" s="22">
        <v>1</v>
      </c>
      <c r="D170" s="23">
        <v>4.5599999999999996</v>
      </c>
      <c r="E170" s="24">
        <v>4.8600000000000003</v>
      </c>
      <c r="F170" s="13">
        <f t="shared" si="14"/>
        <v>5.98</v>
      </c>
      <c r="G170" s="14">
        <f t="shared" si="16"/>
        <v>5.98</v>
      </c>
      <c r="H170" s="14">
        <f t="shared" si="20"/>
        <v>0</v>
      </c>
      <c r="I170" s="84"/>
      <c r="J170" s="84">
        <f t="shared" si="21"/>
        <v>0</v>
      </c>
    </row>
    <row r="171" spans="1:10" x14ac:dyDescent="0.25">
      <c r="A171" s="47" t="s">
        <v>338</v>
      </c>
      <c r="B171" s="47" t="s">
        <v>339</v>
      </c>
      <c r="C171" s="40">
        <v>1</v>
      </c>
      <c r="D171" s="23">
        <v>11.76</v>
      </c>
      <c r="E171" s="24">
        <f t="shared" ref="E171:E222" si="26">D171/(1-0.06)</f>
        <v>12.51063829787234</v>
      </c>
      <c r="F171" s="13">
        <f t="shared" si="14"/>
        <v>15.39</v>
      </c>
      <c r="G171" s="14">
        <f t="shared" si="16"/>
        <v>15.39</v>
      </c>
      <c r="H171" s="14">
        <f t="shared" si="20"/>
        <v>0</v>
      </c>
      <c r="I171" s="84"/>
      <c r="J171" s="84">
        <f t="shared" si="21"/>
        <v>0</v>
      </c>
    </row>
    <row r="172" spans="1:10" x14ac:dyDescent="0.25">
      <c r="A172" s="47" t="s">
        <v>340</v>
      </c>
      <c r="B172" s="47" t="s">
        <v>341</v>
      </c>
      <c r="C172" s="40">
        <v>1</v>
      </c>
      <c r="D172" s="23">
        <v>11.76</v>
      </c>
      <c r="E172" s="24">
        <f t="shared" si="26"/>
        <v>12.51063829787234</v>
      </c>
      <c r="F172" s="13">
        <f t="shared" si="14"/>
        <v>15.39</v>
      </c>
      <c r="G172" s="14">
        <f t="shared" si="16"/>
        <v>15.39</v>
      </c>
      <c r="H172" s="14">
        <f t="shared" si="20"/>
        <v>0</v>
      </c>
      <c r="I172" s="84"/>
      <c r="J172" s="84">
        <f t="shared" si="21"/>
        <v>0</v>
      </c>
    </row>
    <row r="173" spans="1:10" x14ac:dyDescent="0.25">
      <c r="A173" s="46" t="s">
        <v>342</v>
      </c>
      <c r="B173" s="46" t="s">
        <v>343</v>
      </c>
      <c r="C173" s="25">
        <v>1</v>
      </c>
      <c r="D173" s="23">
        <v>9.18</v>
      </c>
      <c r="E173" s="24">
        <f t="shared" si="26"/>
        <v>9.7659574468085104</v>
      </c>
      <c r="F173" s="13">
        <f t="shared" si="14"/>
        <v>12.01</v>
      </c>
      <c r="G173" s="14">
        <f t="shared" si="16"/>
        <v>12.01</v>
      </c>
      <c r="H173" s="14">
        <f t="shared" si="20"/>
        <v>0</v>
      </c>
      <c r="I173" s="84"/>
      <c r="J173" s="84">
        <f t="shared" si="21"/>
        <v>0</v>
      </c>
    </row>
    <row r="174" spans="1:10" x14ac:dyDescent="0.25">
      <c r="A174" s="46" t="s">
        <v>344</v>
      </c>
      <c r="B174" s="46" t="s">
        <v>345</v>
      </c>
      <c r="C174" s="25">
        <v>1</v>
      </c>
      <c r="D174" s="23">
        <v>9.18</v>
      </c>
      <c r="E174" s="24">
        <f t="shared" si="26"/>
        <v>9.7659574468085104</v>
      </c>
      <c r="F174" s="13">
        <f t="shared" si="14"/>
        <v>12.01</v>
      </c>
      <c r="G174" s="14">
        <f t="shared" si="16"/>
        <v>12.01</v>
      </c>
      <c r="H174" s="14">
        <f t="shared" si="20"/>
        <v>0</v>
      </c>
      <c r="I174" s="84"/>
      <c r="J174" s="84">
        <f t="shared" si="21"/>
        <v>0</v>
      </c>
    </row>
    <row r="175" spans="1:10" x14ac:dyDescent="0.25">
      <c r="A175" s="46" t="s">
        <v>346</v>
      </c>
      <c r="B175" s="46" t="s">
        <v>347</v>
      </c>
      <c r="C175" s="25">
        <v>1</v>
      </c>
      <c r="D175" s="23">
        <v>7.2</v>
      </c>
      <c r="E175" s="24">
        <f t="shared" si="26"/>
        <v>7.6595744680851068</v>
      </c>
      <c r="F175" s="13">
        <f t="shared" si="14"/>
        <v>9.42</v>
      </c>
      <c r="G175" s="14">
        <f t="shared" si="16"/>
        <v>9.42</v>
      </c>
      <c r="H175" s="14">
        <f t="shared" si="20"/>
        <v>0</v>
      </c>
      <c r="I175" s="84"/>
      <c r="J175" s="84">
        <f t="shared" si="21"/>
        <v>0</v>
      </c>
    </row>
    <row r="176" spans="1:10" x14ac:dyDescent="0.25">
      <c r="A176" s="46" t="s">
        <v>348</v>
      </c>
      <c r="B176" s="46" t="s">
        <v>349</v>
      </c>
      <c r="C176" s="25">
        <v>1</v>
      </c>
      <c r="D176" s="23">
        <v>7.2</v>
      </c>
      <c r="E176" s="24">
        <f t="shared" si="26"/>
        <v>7.6595744680851068</v>
      </c>
      <c r="F176" s="13">
        <f t="shared" si="14"/>
        <v>9.42</v>
      </c>
      <c r="G176" s="14">
        <f t="shared" si="16"/>
        <v>9.42</v>
      </c>
      <c r="H176" s="14">
        <f t="shared" si="20"/>
        <v>0</v>
      </c>
      <c r="I176" s="84"/>
      <c r="J176" s="84">
        <f t="shared" si="21"/>
        <v>0</v>
      </c>
    </row>
    <row r="177" spans="1:10" x14ac:dyDescent="0.25">
      <c r="A177" s="46" t="s">
        <v>350</v>
      </c>
      <c r="B177" s="48" t="s">
        <v>351</v>
      </c>
      <c r="C177" s="25">
        <v>1</v>
      </c>
      <c r="D177" s="23">
        <v>9.6</v>
      </c>
      <c r="E177" s="24">
        <f t="shared" si="26"/>
        <v>10.212765957446809</v>
      </c>
      <c r="F177" s="13">
        <f t="shared" si="14"/>
        <v>12.56</v>
      </c>
      <c r="G177" s="14">
        <f t="shared" si="16"/>
        <v>12.56</v>
      </c>
      <c r="H177" s="14">
        <f t="shared" si="20"/>
        <v>0</v>
      </c>
      <c r="I177" s="84"/>
      <c r="J177" s="84">
        <f t="shared" si="21"/>
        <v>0</v>
      </c>
    </row>
    <row r="178" spans="1:10" x14ac:dyDescent="0.25">
      <c r="A178" s="46" t="s">
        <v>352</v>
      </c>
      <c r="B178" s="48" t="s">
        <v>353</v>
      </c>
      <c r="C178" s="25">
        <v>1</v>
      </c>
      <c r="D178" s="23">
        <v>9.6</v>
      </c>
      <c r="E178" s="24">
        <f t="shared" si="26"/>
        <v>10.212765957446809</v>
      </c>
      <c r="F178" s="13">
        <f t="shared" si="14"/>
        <v>12.56</v>
      </c>
      <c r="G178" s="14">
        <f t="shared" si="16"/>
        <v>12.56</v>
      </c>
      <c r="H178" s="14">
        <f t="shared" si="20"/>
        <v>0</v>
      </c>
      <c r="I178" s="84"/>
      <c r="J178" s="84">
        <f t="shared" si="21"/>
        <v>0</v>
      </c>
    </row>
    <row r="179" spans="1:10" x14ac:dyDescent="0.25">
      <c r="A179" s="21" t="s">
        <v>354</v>
      </c>
      <c r="B179" s="21" t="s">
        <v>355</v>
      </c>
      <c r="C179" s="25">
        <v>12</v>
      </c>
      <c r="D179" s="23">
        <v>29.76</v>
      </c>
      <c r="E179" s="24">
        <f t="shared" si="26"/>
        <v>31.659574468085111</v>
      </c>
      <c r="F179" s="13">
        <f t="shared" ref="F179:F188" si="27">ROUND((E179+(E179*0.05)),2)</f>
        <v>33.24</v>
      </c>
      <c r="G179" s="14">
        <f t="shared" si="16"/>
        <v>2.77</v>
      </c>
      <c r="H179" s="14">
        <f t="shared" si="20"/>
        <v>0</v>
      </c>
      <c r="I179" s="84"/>
      <c r="J179" s="84">
        <f t="shared" si="21"/>
        <v>0</v>
      </c>
    </row>
    <row r="180" spans="1:10" x14ac:dyDescent="0.25">
      <c r="A180" s="10" t="s">
        <v>356</v>
      </c>
      <c r="B180" s="10" t="s">
        <v>357</v>
      </c>
      <c r="C180" s="22">
        <v>12</v>
      </c>
      <c r="D180" s="23">
        <v>33.36</v>
      </c>
      <c r="E180" s="24">
        <f t="shared" si="26"/>
        <v>35.48936170212766</v>
      </c>
      <c r="F180" s="13">
        <f t="shared" si="27"/>
        <v>37.26</v>
      </c>
      <c r="G180" s="14">
        <f t="shared" si="16"/>
        <v>3.105</v>
      </c>
      <c r="H180" s="14">
        <f t="shared" si="20"/>
        <v>0</v>
      </c>
      <c r="I180" s="84"/>
      <c r="J180" s="84">
        <f t="shared" si="21"/>
        <v>0</v>
      </c>
    </row>
    <row r="181" spans="1:10" x14ac:dyDescent="0.25">
      <c r="A181" s="10" t="s">
        <v>358</v>
      </c>
      <c r="B181" s="10" t="s">
        <v>359</v>
      </c>
      <c r="C181" s="22">
        <v>12</v>
      </c>
      <c r="D181" s="23">
        <v>14.76</v>
      </c>
      <c r="E181" s="24">
        <f t="shared" si="26"/>
        <v>15.702127659574469</v>
      </c>
      <c r="F181" s="13">
        <f t="shared" si="27"/>
        <v>16.489999999999998</v>
      </c>
      <c r="G181" s="14">
        <f t="shared" si="16"/>
        <v>1.3741666666666665</v>
      </c>
      <c r="H181" s="14">
        <f t="shared" si="20"/>
        <v>0</v>
      </c>
      <c r="I181" s="84"/>
      <c r="J181" s="84">
        <f t="shared" si="21"/>
        <v>0</v>
      </c>
    </row>
    <row r="182" spans="1:10" x14ac:dyDescent="0.25">
      <c r="A182" s="49" t="s">
        <v>360</v>
      </c>
      <c r="B182" s="49" t="s">
        <v>361</v>
      </c>
      <c r="C182" s="22">
        <v>12</v>
      </c>
      <c r="D182" s="23">
        <v>39.86</v>
      </c>
      <c r="E182" s="24">
        <f t="shared" si="26"/>
        <v>42.404255319148938</v>
      </c>
      <c r="F182" s="13">
        <f t="shared" si="27"/>
        <v>44.52</v>
      </c>
      <c r="G182" s="14">
        <f t="shared" si="16"/>
        <v>3.7100000000000004</v>
      </c>
      <c r="H182" s="14">
        <f t="shared" si="20"/>
        <v>0</v>
      </c>
      <c r="I182" s="84"/>
      <c r="J182" s="84">
        <f t="shared" si="21"/>
        <v>0</v>
      </c>
    </row>
    <row r="183" spans="1:10" x14ac:dyDescent="0.25">
      <c r="A183" s="49" t="s">
        <v>362</v>
      </c>
      <c r="B183" s="49" t="s">
        <v>363</v>
      </c>
      <c r="C183" s="22">
        <v>12</v>
      </c>
      <c r="D183" s="23">
        <v>32.159999999999997</v>
      </c>
      <c r="E183" s="24">
        <f t="shared" si="26"/>
        <v>34.212765957446805</v>
      </c>
      <c r="F183" s="13">
        <f t="shared" si="27"/>
        <v>35.92</v>
      </c>
      <c r="G183" s="14">
        <f t="shared" si="16"/>
        <v>2.9933333333333336</v>
      </c>
      <c r="H183" s="14">
        <f t="shared" si="20"/>
        <v>0.33333333333333331</v>
      </c>
      <c r="I183" s="84">
        <v>4</v>
      </c>
      <c r="J183" s="84">
        <f t="shared" si="21"/>
        <v>11.973333333333334</v>
      </c>
    </row>
    <row r="184" spans="1:10" x14ac:dyDescent="0.25">
      <c r="A184" s="49" t="s">
        <v>364</v>
      </c>
      <c r="B184" s="49" t="s">
        <v>365</v>
      </c>
      <c r="C184" s="22">
        <v>12</v>
      </c>
      <c r="D184" s="23">
        <v>34.08</v>
      </c>
      <c r="E184" s="24">
        <f t="shared" si="26"/>
        <v>36.255319148936174</v>
      </c>
      <c r="F184" s="13">
        <f t="shared" si="27"/>
        <v>38.07</v>
      </c>
      <c r="G184" s="14">
        <f t="shared" si="16"/>
        <v>3.1724999999999999</v>
      </c>
      <c r="H184" s="14">
        <f t="shared" si="20"/>
        <v>8.3333333333333329E-2</v>
      </c>
      <c r="I184" s="84">
        <v>1</v>
      </c>
      <c r="J184" s="84">
        <f t="shared" si="21"/>
        <v>3.1724999999999999</v>
      </c>
    </row>
    <row r="185" spans="1:10" x14ac:dyDescent="0.25">
      <c r="A185" s="10" t="s">
        <v>366</v>
      </c>
      <c r="B185" s="10" t="s">
        <v>367</v>
      </c>
      <c r="C185" s="22">
        <v>12</v>
      </c>
      <c r="D185" s="23">
        <v>14.41</v>
      </c>
      <c r="E185" s="24">
        <f t="shared" si="26"/>
        <v>15.329787234042554</v>
      </c>
      <c r="F185" s="13">
        <f t="shared" si="27"/>
        <v>16.100000000000001</v>
      </c>
      <c r="G185" s="14">
        <f t="shared" si="16"/>
        <v>1.3416666666666668</v>
      </c>
      <c r="H185" s="14">
        <f t="shared" si="20"/>
        <v>0</v>
      </c>
      <c r="I185" s="84"/>
      <c r="J185" s="84">
        <f t="shared" si="21"/>
        <v>0</v>
      </c>
    </row>
    <row r="186" spans="1:10" x14ac:dyDescent="0.25">
      <c r="A186" s="10" t="s">
        <v>368</v>
      </c>
      <c r="B186" s="10" t="s">
        <v>369</v>
      </c>
      <c r="C186" s="22">
        <v>12</v>
      </c>
      <c r="D186" s="23">
        <v>14.41</v>
      </c>
      <c r="E186" s="24">
        <f t="shared" si="26"/>
        <v>15.329787234042554</v>
      </c>
      <c r="F186" s="13">
        <f>ROUND((E186+(E186*0.05)),2)</f>
        <v>16.100000000000001</v>
      </c>
      <c r="G186" s="14">
        <f>F186/C186</f>
        <v>1.3416666666666668</v>
      </c>
      <c r="H186" s="14">
        <f t="shared" si="20"/>
        <v>0</v>
      </c>
      <c r="I186" s="84"/>
      <c r="J186" s="84">
        <f t="shared" si="21"/>
        <v>0</v>
      </c>
    </row>
    <row r="187" spans="1:10" x14ac:dyDescent="0.25">
      <c r="A187" s="10" t="s">
        <v>370</v>
      </c>
      <c r="B187" s="10" t="s">
        <v>371</v>
      </c>
      <c r="C187" s="22">
        <v>12</v>
      </c>
      <c r="D187" s="23">
        <v>37.32</v>
      </c>
      <c r="E187" s="24">
        <f t="shared" si="26"/>
        <v>39.702127659574472</v>
      </c>
      <c r="F187" s="13">
        <f>ROUND((E187+(E187*0.05)),2)</f>
        <v>41.69</v>
      </c>
      <c r="G187" s="14">
        <v>3.5</v>
      </c>
      <c r="H187" s="14">
        <f t="shared" si="20"/>
        <v>0</v>
      </c>
      <c r="I187" s="84"/>
      <c r="J187" s="84">
        <f t="shared" si="21"/>
        <v>0</v>
      </c>
    </row>
    <row r="188" spans="1:10" x14ac:dyDescent="0.25">
      <c r="A188" s="10" t="s">
        <v>372</v>
      </c>
      <c r="B188" s="10" t="s">
        <v>373</v>
      </c>
      <c r="C188" s="22">
        <v>12</v>
      </c>
      <c r="D188" s="23">
        <v>14.41</v>
      </c>
      <c r="E188" s="24">
        <f t="shared" si="26"/>
        <v>15.329787234042554</v>
      </c>
      <c r="F188" s="13">
        <f t="shared" si="27"/>
        <v>16.100000000000001</v>
      </c>
      <c r="G188" s="14">
        <f t="shared" si="16"/>
        <v>1.3416666666666668</v>
      </c>
      <c r="H188" s="14">
        <f t="shared" si="20"/>
        <v>0</v>
      </c>
      <c r="I188" s="84"/>
      <c r="J188" s="84">
        <f t="shared" si="21"/>
        <v>0</v>
      </c>
    </row>
    <row r="189" spans="1:10" x14ac:dyDescent="0.25">
      <c r="A189" s="10" t="s">
        <v>374</v>
      </c>
      <c r="B189" s="10" t="s">
        <v>375</v>
      </c>
      <c r="C189" s="22">
        <v>24</v>
      </c>
      <c r="D189" s="23">
        <v>27.6</v>
      </c>
      <c r="E189" s="33">
        <v>19.5</v>
      </c>
      <c r="F189" s="13">
        <f>ROUND((E189+(E189*0.23)),2)</f>
        <v>23.99</v>
      </c>
      <c r="G189" s="14">
        <f t="shared" si="16"/>
        <v>0.99958333333333327</v>
      </c>
      <c r="H189" s="14">
        <f t="shared" si="20"/>
        <v>1.25</v>
      </c>
      <c r="I189" s="84">
        <v>30</v>
      </c>
      <c r="J189" s="84">
        <f t="shared" si="21"/>
        <v>29.987499999999997</v>
      </c>
    </row>
    <row r="190" spans="1:10" x14ac:dyDescent="0.25">
      <c r="A190" s="10" t="s">
        <v>376</v>
      </c>
      <c r="B190" s="10" t="s">
        <v>377</v>
      </c>
      <c r="C190" s="22">
        <v>24</v>
      </c>
      <c r="D190" s="23">
        <v>27.6</v>
      </c>
      <c r="E190" s="24">
        <f t="shared" si="26"/>
        <v>29.361702127659576</v>
      </c>
      <c r="F190" s="13">
        <f>ROUND((E190+(E190*0.023)),2)</f>
        <v>30.04</v>
      </c>
      <c r="G190" s="14">
        <f t="shared" si="16"/>
        <v>1.2516666666666667</v>
      </c>
      <c r="H190" s="14">
        <f t="shared" si="20"/>
        <v>0</v>
      </c>
      <c r="I190" s="84"/>
      <c r="J190" s="84">
        <f t="shared" si="21"/>
        <v>0</v>
      </c>
    </row>
    <row r="191" spans="1:10" x14ac:dyDescent="0.25">
      <c r="A191" s="10" t="s">
        <v>378</v>
      </c>
      <c r="B191" s="10" t="s">
        <v>379</v>
      </c>
      <c r="C191" s="22">
        <v>9</v>
      </c>
      <c r="D191" s="23">
        <v>87.66</v>
      </c>
      <c r="E191" s="44">
        <f t="shared" si="26"/>
        <v>93.255319148936167</v>
      </c>
      <c r="F191" s="13">
        <f t="shared" ref="F191:F270" si="28">ROUND((E191+(E191*0.23)),2)</f>
        <v>114.7</v>
      </c>
      <c r="G191" s="14">
        <f t="shared" si="16"/>
        <v>12.744444444444445</v>
      </c>
      <c r="H191" s="14">
        <f t="shared" si="20"/>
        <v>0</v>
      </c>
      <c r="I191" s="84"/>
      <c r="J191" s="84">
        <f t="shared" si="21"/>
        <v>0</v>
      </c>
    </row>
    <row r="192" spans="1:10" x14ac:dyDescent="0.25">
      <c r="A192" s="10" t="s">
        <v>380</v>
      </c>
      <c r="B192" s="10" t="s">
        <v>381</v>
      </c>
      <c r="C192" s="22">
        <v>9</v>
      </c>
      <c r="D192" s="23">
        <v>87.66</v>
      </c>
      <c r="E192" s="24">
        <f t="shared" si="26"/>
        <v>93.255319148936167</v>
      </c>
      <c r="F192" s="13">
        <f t="shared" si="28"/>
        <v>114.7</v>
      </c>
      <c r="G192" s="14">
        <f t="shared" si="16"/>
        <v>12.744444444444445</v>
      </c>
      <c r="H192" s="14">
        <f t="shared" si="20"/>
        <v>0</v>
      </c>
      <c r="I192" s="84"/>
      <c r="J192" s="84">
        <f t="shared" si="21"/>
        <v>0</v>
      </c>
    </row>
    <row r="193" spans="1:10" x14ac:dyDescent="0.25">
      <c r="A193" s="10" t="s">
        <v>382</v>
      </c>
      <c r="B193" s="10" t="s">
        <v>383</v>
      </c>
      <c r="C193" s="22">
        <v>9</v>
      </c>
      <c r="D193" s="23">
        <v>85.32</v>
      </c>
      <c r="E193" s="24">
        <f t="shared" si="26"/>
        <v>90.765957446808514</v>
      </c>
      <c r="F193" s="13">
        <f t="shared" si="28"/>
        <v>111.64</v>
      </c>
      <c r="G193" s="14">
        <f t="shared" si="16"/>
        <v>12.404444444444444</v>
      </c>
      <c r="H193" s="14">
        <f t="shared" si="20"/>
        <v>0</v>
      </c>
      <c r="I193" s="84"/>
      <c r="J193" s="84">
        <f t="shared" si="21"/>
        <v>0</v>
      </c>
    </row>
    <row r="194" spans="1:10" x14ac:dyDescent="0.25">
      <c r="A194" s="10" t="s">
        <v>384</v>
      </c>
      <c r="B194" s="10" t="s">
        <v>385</v>
      </c>
      <c r="C194" s="22">
        <v>9</v>
      </c>
      <c r="D194" s="50">
        <v>77.040000000000006</v>
      </c>
      <c r="E194" s="44">
        <f t="shared" si="26"/>
        <v>81.957446808510653</v>
      </c>
      <c r="F194" s="13">
        <f t="shared" si="28"/>
        <v>100.81</v>
      </c>
      <c r="G194" s="14">
        <f t="shared" si="16"/>
        <v>11.201111111111111</v>
      </c>
      <c r="H194" s="14">
        <f t="shared" si="20"/>
        <v>0</v>
      </c>
      <c r="I194" s="84"/>
      <c r="J194" s="84">
        <f t="shared" si="21"/>
        <v>0</v>
      </c>
    </row>
    <row r="195" spans="1:10" x14ac:dyDescent="0.25">
      <c r="A195" s="21" t="s">
        <v>386</v>
      </c>
      <c r="B195" s="10" t="s">
        <v>387</v>
      </c>
      <c r="C195" s="22">
        <v>1</v>
      </c>
      <c r="D195" s="23">
        <v>12.84</v>
      </c>
      <c r="E195" s="44">
        <f t="shared" si="26"/>
        <v>13.659574468085108</v>
      </c>
      <c r="F195" s="13">
        <f t="shared" si="28"/>
        <v>16.8</v>
      </c>
      <c r="G195" s="14">
        <f t="shared" si="16"/>
        <v>16.8</v>
      </c>
      <c r="H195" s="14">
        <f t="shared" si="20"/>
        <v>0</v>
      </c>
      <c r="I195" s="84"/>
      <c r="J195" s="84">
        <f t="shared" si="21"/>
        <v>0</v>
      </c>
    </row>
    <row r="196" spans="1:10" x14ac:dyDescent="0.25">
      <c r="A196" s="21" t="s">
        <v>388</v>
      </c>
      <c r="B196" s="10" t="s">
        <v>389</v>
      </c>
      <c r="C196" s="22">
        <v>10</v>
      </c>
      <c r="D196" s="23">
        <v>27.6</v>
      </c>
      <c r="E196" s="44">
        <f t="shared" si="26"/>
        <v>29.361702127659576</v>
      </c>
      <c r="F196" s="13">
        <f t="shared" si="28"/>
        <v>36.11</v>
      </c>
      <c r="G196" s="14">
        <f t="shared" si="16"/>
        <v>3.6109999999999998</v>
      </c>
      <c r="H196" s="14">
        <f t="shared" ref="H196:H259" si="29">I196/C196</f>
        <v>0</v>
      </c>
      <c r="I196" s="84"/>
      <c r="J196" s="84">
        <f t="shared" ref="J196:J259" si="30">G196*I196</f>
        <v>0</v>
      </c>
    </row>
    <row r="197" spans="1:10" x14ac:dyDescent="0.25">
      <c r="A197" s="21" t="s">
        <v>390</v>
      </c>
      <c r="B197" s="10" t="s">
        <v>391</v>
      </c>
      <c r="C197" s="22">
        <v>10</v>
      </c>
      <c r="D197" s="23">
        <v>27.6</v>
      </c>
      <c r="E197" s="44">
        <f t="shared" si="26"/>
        <v>29.361702127659576</v>
      </c>
      <c r="F197" s="13">
        <f t="shared" si="28"/>
        <v>36.11</v>
      </c>
      <c r="G197" s="14">
        <f t="shared" si="16"/>
        <v>3.6109999999999998</v>
      </c>
      <c r="H197" s="14">
        <f t="shared" si="29"/>
        <v>0</v>
      </c>
      <c r="I197" s="84"/>
      <c r="J197" s="84">
        <f t="shared" si="30"/>
        <v>0</v>
      </c>
    </row>
    <row r="198" spans="1:10" x14ac:dyDescent="0.25">
      <c r="A198" s="21" t="s">
        <v>392</v>
      </c>
      <c r="B198" s="10" t="s">
        <v>393</v>
      </c>
      <c r="C198" s="22">
        <v>10</v>
      </c>
      <c r="D198" s="23">
        <v>24</v>
      </c>
      <c r="E198" s="44">
        <f t="shared" si="26"/>
        <v>25.531914893617024</v>
      </c>
      <c r="F198" s="13">
        <f t="shared" si="28"/>
        <v>31.4</v>
      </c>
      <c r="G198" s="14">
        <f t="shared" si="16"/>
        <v>3.1399999999999997</v>
      </c>
      <c r="H198" s="14">
        <f t="shared" si="29"/>
        <v>0</v>
      </c>
      <c r="I198" s="84"/>
      <c r="J198" s="84">
        <f t="shared" si="30"/>
        <v>0</v>
      </c>
    </row>
    <row r="199" spans="1:10" x14ac:dyDescent="0.25">
      <c r="A199" s="21" t="s">
        <v>394</v>
      </c>
      <c r="B199" s="10" t="s">
        <v>395</v>
      </c>
      <c r="C199" s="22">
        <v>10</v>
      </c>
      <c r="D199" s="23">
        <v>24</v>
      </c>
      <c r="E199" s="24">
        <f t="shared" si="26"/>
        <v>25.531914893617024</v>
      </c>
      <c r="F199" s="13">
        <f t="shared" si="28"/>
        <v>31.4</v>
      </c>
      <c r="G199" s="14">
        <f t="shared" si="16"/>
        <v>3.1399999999999997</v>
      </c>
      <c r="H199" s="14">
        <f t="shared" si="29"/>
        <v>0</v>
      </c>
      <c r="I199" s="84"/>
      <c r="J199" s="84">
        <f t="shared" si="30"/>
        <v>0</v>
      </c>
    </row>
    <row r="200" spans="1:10" x14ac:dyDescent="0.25">
      <c r="A200" s="21" t="s">
        <v>396</v>
      </c>
      <c r="B200" s="10" t="s">
        <v>397</v>
      </c>
      <c r="C200" s="22">
        <v>10</v>
      </c>
      <c r="D200" s="23">
        <v>24</v>
      </c>
      <c r="E200" s="24">
        <f t="shared" si="26"/>
        <v>25.531914893617024</v>
      </c>
      <c r="F200" s="13">
        <f t="shared" si="28"/>
        <v>31.4</v>
      </c>
      <c r="G200" s="14">
        <f t="shared" si="16"/>
        <v>3.1399999999999997</v>
      </c>
      <c r="H200" s="14">
        <f t="shared" si="29"/>
        <v>0</v>
      </c>
      <c r="I200" s="84"/>
      <c r="J200" s="84">
        <f t="shared" si="30"/>
        <v>0</v>
      </c>
    </row>
    <row r="201" spans="1:10" x14ac:dyDescent="0.25">
      <c r="A201" s="21" t="s">
        <v>398</v>
      </c>
      <c r="B201" s="10" t="s">
        <v>399</v>
      </c>
      <c r="C201" s="22">
        <v>10</v>
      </c>
      <c r="D201" s="23">
        <v>24</v>
      </c>
      <c r="E201" s="24">
        <f t="shared" si="26"/>
        <v>25.531914893617024</v>
      </c>
      <c r="F201" s="13">
        <f t="shared" si="28"/>
        <v>31.4</v>
      </c>
      <c r="G201" s="14">
        <f t="shared" si="16"/>
        <v>3.1399999999999997</v>
      </c>
      <c r="H201" s="14">
        <f t="shared" si="29"/>
        <v>0</v>
      </c>
      <c r="I201" s="84"/>
      <c r="J201" s="84">
        <f t="shared" si="30"/>
        <v>0</v>
      </c>
    </row>
    <row r="202" spans="1:10" x14ac:dyDescent="0.25">
      <c r="A202" s="21" t="s">
        <v>400</v>
      </c>
      <c r="B202" s="10" t="s">
        <v>401</v>
      </c>
      <c r="C202" s="22">
        <v>12</v>
      </c>
      <c r="D202" s="23">
        <v>78.010000000000005</v>
      </c>
      <c r="E202" s="24">
        <f t="shared" si="26"/>
        <v>82.989361702127667</v>
      </c>
      <c r="F202" s="13">
        <f t="shared" si="28"/>
        <v>102.08</v>
      </c>
      <c r="G202" s="14">
        <f t="shared" si="16"/>
        <v>8.5066666666666659</v>
      </c>
      <c r="H202" s="14">
        <f t="shared" si="29"/>
        <v>0</v>
      </c>
      <c r="I202" s="84"/>
      <c r="J202" s="84">
        <f t="shared" si="30"/>
        <v>0</v>
      </c>
    </row>
    <row r="203" spans="1:10" x14ac:dyDescent="0.25">
      <c r="A203" s="21" t="s">
        <v>402</v>
      </c>
      <c r="B203" s="10" t="s">
        <v>403</v>
      </c>
      <c r="C203" s="22">
        <v>10</v>
      </c>
      <c r="D203" s="23">
        <v>30.7</v>
      </c>
      <c r="E203" s="44">
        <f t="shared" si="26"/>
        <v>32.659574468085104</v>
      </c>
      <c r="F203" s="13">
        <f t="shared" si="28"/>
        <v>40.17</v>
      </c>
      <c r="G203" s="14">
        <f t="shared" si="16"/>
        <v>4.0170000000000003</v>
      </c>
      <c r="H203" s="14">
        <f t="shared" si="29"/>
        <v>0</v>
      </c>
      <c r="I203" s="84"/>
      <c r="J203" s="84">
        <f t="shared" si="30"/>
        <v>0</v>
      </c>
    </row>
    <row r="204" spans="1:10" x14ac:dyDescent="0.25">
      <c r="A204" s="21" t="s">
        <v>404</v>
      </c>
      <c r="B204" s="10" t="s">
        <v>405</v>
      </c>
      <c r="C204" s="22">
        <v>10</v>
      </c>
      <c r="D204" s="23">
        <v>30.7</v>
      </c>
      <c r="E204" s="24">
        <f t="shared" si="26"/>
        <v>32.659574468085104</v>
      </c>
      <c r="F204" s="13">
        <f t="shared" si="28"/>
        <v>40.17</v>
      </c>
      <c r="G204" s="14">
        <f t="shared" si="16"/>
        <v>4.0170000000000003</v>
      </c>
      <c r="H204" s="14">
        <f t="shared" si="29"/>
        <v>0</v>
      </c>
      <c r="I204" s="84"/>
      <c r="J204" s="84">
        <f t="shared" si="30"/>
        <v>0</v>
      </c>
    </row>
    <row r="205" spans="1:10" x14ac:dyDescent="0.25">
      <c r="A205" s="21" t="s">
        <v>406</v>
      </c>
      <c r="B205" s="10" t="s">
        <v>407</v>
      </c>
      <c r="C205" s="22">
        <v>10</v>
      </c>
      <c r="D205" s="23">
        <v>18.3</v>
      </c>
      <c r="E205" s="24">
        <f t="shared" si="26"/>
        <v>19.468085106382979</v>
      </c>
      <c r="F205" s="13">
        <f t="shared" si="28"/>
        <v>23.95</v>
      </c>
      <c r="G205" s="14">
        <f t="shared" si="16"/>
        <v>2.395</v>
      </c>
      <c r="H205" s="14">
        <f t="shared" si="29"/>
        <v>0</v>
      </c>
      <c r="I205" s="84"/>
      <c r="J205" s="84">
        <f t="shared" si="30"/>
        <v>0</v>
      </c>
    </row>
    <row r="206" spans="1:10" x14ac:dyDescent="0.25">
      <c r="A206" s="21" t="s">
        <v>408</v>
      </c>
      <c r="B206" s="10" t="s">
        <v>409</v>
      </c>
      <c r="C206" s="22">
        <v>10</v>
      </c>
      <c r="D206" s="23">
        <v>20.3</v>
      </c>
      <c r="E206" s="44">
        <f t="shared" si="26"/>
        <v>21.595744680851066</v>
      </c>
      <c r="F206" s="13">
        <f t="shared" si="28"/>
        <v>26.56</v>
      </c>
      <c r="G206" s="14">
        <f t="shared" si="16"/>
        <v>2.6559999999999997</v>
      </c>
      <c r="H206" s="14">
        <f t="shared" si="29"/>
        <v>0</v>
      </c>
      <c r="I206" s="84"/>
      <c r="J206" s="84">
        <f t="shared" si="30"/>
        <v>0</v>
      </c>
    </row>
    <row r="207" spans="1:10" x14ac:dyDescent="0.25">
      <c r="A207" s="21" t="s">
        <v>410</v>
      </c>
      <c r="B207" s="10" t="s">
        <v>411</v>
      </c>
      <c r="C207" s="22">
        <v>10</v>
      </c>
      <c r="D207" s="23">
        <v>24</v>
      </c>
      <c r="E207" s="24">
        <f t="shared" si="26"/>
        <v>25.531914893617024</v>
      </c>
      <c r="F207" s="13">
        <f t="shared" si="28"/>
        <v>31.4</v>
      </c>
      <c r="G207" s="14">
        <f t="shared" ref="G207:G277" si="31">F207/C207</f>
        <v>3.1399999999999997</v>
      </c>
      <c r="H207" s="14">
        <f t="shared" si="29"/>
        <v>0</v>
      </c>
      <c r="I207" s="84"/>
      <c r="J207" s="84">
        <f t="shared" si="30"/>
        <v>0</v>
      </c>
    </row>
    <row r="208" spans="1:10" x14ac:dyDescent="0.25">
      <c r="A208" s="21" t="s">
        <v>412</v>
      </c>
      <c r="B208" s="21" t="s">
        <v>413</v>
      </c>
      <c r="C208" s="25">
        <v>8</v>
      </c>
      <c r="D208" s="23">
        <v>90.78</v>
      </c>
      <c r="E208" s="24">
        <f t="shared" si="26"/>
        <v>96.574468085106389</v>
      </c>
      <c r="F208" s="13">
        <f t="shared" si="28"/>
        <v>118.79</v>
      </c>
      <c r="G208" s="14">
        <f t="shared" si="31"/>
        <v>14.848750000000001</v>
      </c>
      <c r="H208" s="14">
        <f t="shared" si="29"/>
        <v>0</v>
      </c>
      <c r="I208" s="84"/>
      <c r="J208" s="84">
        <f t="shared" si="30"/>
        <v>0</v>
      </c>
    </row>
    <row r="209" spans="1:10" x14ac:dyDescent="0.25">
      <c r="A209" s="51" t="s">
        <v>414</v>
      </c>
      <c r="B209" s="52" t="s">
        <v>415</v>
      </c>
      <c r="C209" s="53">
        <v>12</v>
      </c>
      <c r="D209" s="54">
        <v>99.56</v>
      </c>
      <c r="E209" s="44">
        <f t="shared" si="26"/>
        <v>105.91489361702129</v>
      </c>
      <c r="F209" s="55">
        <f t="shared" si="28"/>
        <v>130.28</v>
      </c>
      <c r="G209" s="56">
        <f t="shared" si="31"/>
        <v>10.856666666666667</v>
      </c>
      <c r="H209" s="14">
        <f t="shared" si="29"/>
        <v>8.3333333333333329E-2</v>
      </c>
      <c r="I209" s="87">
        <v>1</v>
      </c>
      <c r="J209" s="84">
        <f t="shared" si="30"/>
        <v>10.856666666666667</v>
      </c>
    </row>
    <row r="210" spans="1:10" x14ac:dyDescent="0.25">
      <c r="A210" s="51" t="s">
        <v>416</v>
      </c>
      <c r="B210" s="52" t="s">
        <v>417</v>
      </c>
      <c r="C210" s="57">
        <v>8</v>
      </c>
      <c r="D210" s="23">
        <v>64.400000000000006</v>
      </c>
      <c r="E210" s="24">
        <f t="shared" si="26"/>
        <v>68.510638297872347</v>
      </c>
      <c r="F210" s="13">
        <f t="shared" si="28"/>
        <v>84.27</v>
      </c>
      <c r="G210" s="14">
        <f t="shared" si="31"/>
        <v>10.53375</v>
      </c>
      <c r="H210" s="14">
        <f t="shared" si="29"/>
        <v>0</v>
      </c>
      <c r="I210" s="88"/>
      <c r="J210" s="84">
        <f t="shared" si="30"/>
        <v>0</v>
      </c>
    </row>
    <row r="211" spans="1:10" x14ac:dyDescent="0.25">
      <c r="A211" t="s">
        <v>418</v>
      </c>
      <c r="B211" t="s">
        <v>419</v>
      </c>
      <c r="C211" s="57">
        <v>2</v>
      </c>
      <c r="D211" s="23">
        <v>15.8</v>
      </c>
      <c r="E211" s="24">
        <f t="shared" si="26"/>
        <v>16.808510638297875</v>
      </c>
      <c r="F211" s="13">
        <f t="shared" si="28"/>
        <v>20.67</v>
      </c>
      <c r="G211" s="14">
        <f t="shared" si="31"/>
        <v>10.335000000000001</v>
      </c>
      <c r="H211" s="14">
        <f t="shared" si="29"/>
        <v>0</v>
      </c>
      <c r="I211" s="88"/>
      <c r="J211" s="84">
        <f t="shared" si="30"/>
        <v>0</v>
      </c>
    </row>
    <row r="212" spans="1:10" x14ac:dyDescent="0.25">
      <c r="A212" s="51" t="s">
        <v>420</v>
      </c>
      <c r="B212" s="52" t="s">
        <v>421</v>
      </c>
      <c r="C212" s="57">
        <v>12</v>
      </c>
      <c r="D212" s="23">
        <v>53.52</v>
      </c>
      <c r="E212" s="24">
        <f t="shared" si="26"/>
        <v>56.936170212765965</v>
      </c>
      <c r="F212" s="13">
        <f t="shared" si="28"/>
        <v>70.03</v>
      </c>
      <c r="G212" s="14">
        <f t="shared" si="31"/>
        <v>5.8358333333333334</v>
      </c>
      <c r="H212" s="14">
        <f t="shared" si="29"/>
        <v>0</v>
      </c>
      <c r="I212" s="88"/>
      <c r="J212" s="84">
        <f t="shared" si="30"/>
        <v>0</v>
      </c>
    </row>
    <row r="213" spans="1:10" x14ac:dyDescent="0.25">
      <c r="A213" s="51" t="s">
        <v>422</v>
      </c>
      <c r="B213" s="52" t="s">
        <v>423</v>
      </c>
      <c r="C213" s="57">
        <v>12</v>
      </c>
      <c r="D213" s="23">
        <v>47.76</v>
      </c>
      <c r="E213" s="24">
        <f t="shared" si="26"/>
        <v>50.808510638297875</v>
      </c>
      <c r="F213" s="13">
        <f t="shared" si="28"/>
        <v>62.49</v>
      </c>
      <c r="G213" s="14">
        <f t="shared" si="31"/>
        <v>5.2075000000000005</v>
      </c>
      <c r="H213" s="14">
        <f t="shared" si="29"/>
        <v>0</v>
      </c>
      <c r="I213" s="88"/>
      <c r="J213" s="84">
        <f t="shared" si="30"/>
        <v>0</v>
      </c>
    </row>
    <row r="214" spans="1:10" x14ac:dyDescent="0.25">
      <c r="A214" s="51" t="s">
        <v>424</v>
      </c>
      <c r="B214" s="52" t="s">
        <v>425</v>
      </c>
      <c r="C214" s="57">
        <v>12</v>
      </c>
      <c r="D214" s="23">
        <v>43.83</v>
      </c>
      <c r="E214" s="24">
        <f t="shared" si="26"/>
        <v>46.627659574468083</v>
      </c>
      <c r="F214" s="13">
        <f t="shared" si="28"/>
        <v>57.35</v>
      </c>
      <c r="G214" s="14">
        <f t="shared" si="31"/>
        <v>4.7791666666666668</v>
      </c>
      <c r="H214" s="14">
        <f t="shared" si="29"/>
        <v>0</v>
      </c>
      <c r="I214" s="88"/>
      <c r="J214" s="84">
        <f t="shared" si="30"/>
        <v>0</v>
      </c>
    </row>
    <row r="215" spans="1:10" x14ac:dyDescent="0.25">
      <c r="A215" s="51" t="s">
        <v>426</v>
      </c>
      <c r="B215" s="52" t="s">
        <v>427</v>
      </c>
      <c r="C215" s="57">
        <v>12</v>
      </c>
      <c r="D215" s="23">
        <v>47.76</v>
      </c>
      <c r="E215" s="24">
        <f t="shared" si="26"/>
        <v>50.808510638297875</v>
      </c>
      <c r="F215" s="13">
        <f t="shared" si="28"/>
        <v>62.49</v>
      </c>
      <c r="G215" s="14">
        <f t="shared" si="31"/>
        <v>5.2075000000000005</v>
      </c>
      <c r="H215" s="14">
        <f t="shared" si="29"/>
        <v>0</v>
      </c>
      <c r="I215" s="88"/>
      <c r="J215" s="84">
        <f t="shared" si="30"/>
        <v>0</v>
      </c>
    </row>
    <row r="216" spans="1:10" x14ac:dyDescent="0.25">
      <c r="A216" s="51" t="s">
        <v>428</v>
      </c>
      <c r="B216" s="52" t="s">
        <v>429</v>
      </c>
      <c r="C216" s="57">
        <v>20</v>
      </c>
      <c r="D216" s="23">
        <v>53.8</v>
      </c>
      <c r="E216" s="24">
        <f t="shared" si="26"/>
        <v>57.234042553191486</v>
      </c>
      <c r="F216" s="13">
        <f t="shared" si="28"/>
        <v>70.400000000000006</v>
      </c>
      <c r="G216" s="14">
        <f t="shared" si="31"/>
        <v>3.5200000000000005</v>
      </c>
      <c r="H216" s="14">
        <f t="shared" si="29"/>
        <v>0</v>
      </c>
      <c r="I216" s="88"/>
      <c r="J216" s="84">
        <f t="shared" si="30"/>
        <v>0</v>
      </c>
    </row>
    <row r="217" spans="1:10" x14ac:dyDescent="0.25">
      <c r="A217" s="51" t="s">
        <v>430</v>
      </c>
      <c r="B217" s="52" t="s">
        <v>431</v>
      </c>
      <c r="C217" s="57">
        <v>20</v>
      </c>
      <c r="D217" s="23">
        <v>53.8</v>
      </c>
      <c r="E217" s="24">
        <f t="shared" si="26"/>
        <v>57.234042553191486</v>
      </c>
      <c r="F217" s="13">
        <f t="shared" si="28"/>
        <v>70.400000000000006</v>
      </c>
      <c r="G217" s="14">
        <f t="shared" si="31"/>
        <v>3.5200000000000005</v>
      </c>
      <c r="H217" s="14">
        <f t="shared" si="29"/>
        <v>0</v>
      </c>
      <c r="I217" s="88"/>
      <c r="J217" s="84">
        <f t="shared" si="30"/>
        <v>0</v>
      </c>
    </row>
    <row r="218" spans="1:10" x14ac:dyDescent="0.25">
      <c r="A218" s="51" t="s">
        <v>432</v>
      </c>
      <c r="B218" s="52" t="s">
        <v>433</v>
      </c>
      <c r="C218" s="53">
        <v>20</v>
      </c>
      <c r="D218" s="54">
        <v>53.8</v>
      </c>
      <c r="E218" s="44">
        <f t="shared" si="26"/>
        <v>57.234042553191486</v>
      </c>
      <c r="F218" s="55">
        <f t="shared" si="28"/>
        <v>70.400000000000006</v>
      </c>
      <c r="G218" s="56">
        <f t="shared" si="31"/>
        <v>3.5200000000000005</v>
      </c>
      <c r="H218" s="14">
        <f t="shared" si="29"/>
        <v>0.05</v>
      </c>
      <c r="I218" s="87">
        <v>1</v>
      </c>
      <c r="J218" s="84">
        <f t="shared" si="30"/>
        <v>3.5200000000000005</v>
      </c>
    </row>
    <row r="219" spans="1:10" x14ac:dyDescent="0.25">
      <c r="A219" s="51" t="s">
        <v>434</v>
      </c>
      <c r="B219" s="52" t="s">
        <v>435</v>
      </c>
      <c r="C219" s="57">
        <v>24</v>
      </c>
      <c r="D219" s="23">
        <v>57.36</v>
      </c>
      <c r="E219" s="24">
        <f t="shared" si="26"/>
        <v>61.021276595744681</v>
      </c>
      <c r="F219" s="13">
        <f t="shared" si="28"/>
        <v>75.06</v>
      </c>
      <c r="G219" s="14">
        <f t="shared" si="31"/>
        <v>3.1274999999999999</v>
      </c>
      <c r="H219" s="14">
        <f t="shared" si="29"/>
        <v>0</v>
      </c>
      <c r="I219" s="88"/>
      <c r="J219" s="84">
        <f t="shared" si="30"/>
        <v>0</v>
      </c>
    </row>
    <row r="220" spans="1:10" x14ac:dyDescent="0.25">
      <c r="A220" s="51" t="s">
        <v>436</v>
      </c>
      <c r="B220" s="52" t="s">
        <v>437</v>
      </c>
      <c r="C220" s="57">
        <v>24</v>
      </c>
      <c r="D220" s="23">
        <v>57.36</v>
      </c>
      <c r="E220" s="24">
        <f t="shared" si="26"/>
        <v>61.021276595744681</v>
      </c>
      <c r="F220" s="13">
        <f t="shared" si="28"/>
        <v>75.06</v>
      </c>
      <c r="G220" s="14">
        <f t="shared" si="31"/>
        <v>3.1274999999999999</v>
      </c>
      <c r="H220" s="14">
        <f t="shared" si="29"/>
        <v>0</v>
      </c>
      <c r="I220" s="88"/>
      <c r="J220" s="84">
        <f t="shared" si="30"/>
        <v>0</v>
      </c>
    </row>
    <row r="221" spans="1:10" x14ac:dyDescent="0.25">
      <c r="A221" s="51" t="s">
        <v>438</v>
      </c>
      <c r="B221" s="52" t="s">
        <v>439</v>
      </c>
      <c r="C221" s="57">
        <v>24</v>
      </c>
      <c r="D221" s="23">
        <v>49.19</v>
      </c>
      <c r="E221" s="24">
        <f t="shared" si="26"/>
        <v>52.329787234042556</v>
      </c>
      <c r="F221" s="13">
        <f t="shared" si="28"/>
        <v>64.37</v>
      </c>
      <c r="G221" s="14">
        <f t="shared" si="31"/>
        <v>2.6820833333333334</v>
      </c>
      <c r="H221" s="14">
        <f t="shared" si="29"/>
        <v>0</v>
      </c>
      <c r="I221" s="88"/>
      <c r="J221" s="84">
        <f t="shared" si="30"/>
        <v>0</v>
      </c>
    </row>
    <row r="222" spans="1:10" x14ac:dyDescent="0.25">
      <c r="A222" s="51" t="s">
        <v>440</v>
      </c>
      <c r="B222" s="52" t="s">
        <v>441</v>
      </c>
      <c r="C222" s="57">
        <v>24</v>
      </c>
      <c r="D222" s="23">
        <v>49.2</v>
      </c>
      <c r="E222" s="24">
        <f t="shared" si="26"/>
        <v>52.340425531914903</v>
      </c>
      <c r="F222" s="13">
        <f>ROUND((E222+(E222*0.23)),2)</f>
        <v>64.38</v>
      </c>
      <c r="G222" s="14">
        <f>F222/C222</f>
        <v>2.6824999999999997</v>
      </c>
      <c r="H222" s="14">
        <f t="shared" si="29"/>
        <v>0</v>
      </c>
      <c r="I222" s="88"/>
      <c r="J222" s="84">
        <f t="shared" si="30"/>
        <v>0</v>
      </c>
    </row>
    <row r="223" spans="1:10" x14ac:dyDescent="0.25">
      <c r="A223" s="51" t="s">
        <v>442</v>
      </c>
      <c r="B223" s="52" t="s">
        <v>443</v>
      </c>
      <c r="C223" s="57">
        <v>24</v>
      </c>
      <c r="D223" s="23">
        <v>49.2</v>
      </c>
      <c r="E223" s="24">
        <f>D223/(1-0.05)</f>
        <v>51.789473684210535</v>
      </c>
      <c r="F223" s="13">
        <f>ROUND((E223+(E223*0.23)),2)</f>
        <v>63.7</v>
      </c>
      <c r="G223" s="14">
        <f>F223/C223</f>
        <v>2.6541666666666668</v>
      </c>
      <c r="H223" s="14">
        <f t="shared" si="29"/>
        <v>0</v>
      </c>
      <c r="I223" s="88"/>
      <c r="J223" s="84">
        <f t="shared" si="30"/>
        <v>0</v>
      </c>
    </row>
    <row r="224" spans="1:10" x14ac:dyDescent="0.25">
      <c r="A224" s="51" t="s">
        <v>444</v>
      </c>
      <c r="B224" s="52" t="s">
        <v>445</v>
      </c>
      <c r="C224" s="57">
        <v>1</v>
      </c>
      <c r="D224" s="23">
        <v>6.99</v>
      </c>
      <c r="E224" s="24">
        <f t="shared" ref="E224:E253" si="32">D224/(1-0.06)</f>
        <v>7.4361702127659584</v>
      </c>
      <c r="F224" s="13">
        <f t="shared" si="28"/>
        <v>9.15</v>
      </c>
      <c r="G224" s="14">
        <f t="shared" si="31"/>
        <v>9.15</v>
      </c>
      <c r="H224" s="14">
        <f t="shared" si="29"/>
        <v>0</v>
      </c>
      <c r="I224" s="88"/>
      <c r="J224" s="84">
        <f t="shared" si="30"/>
        <v>0</v>
      </c>
    </row>
    <row r="225" spans="1:10" x14ac:dyDescent="0.25">
      <c r="A225" s="58" t="s">
        <v>446</v>
      </c>
      <c r="B225" s="59" t="s">
        <v>447</v>
      </c>
      <c r="C225" s="60">
        <v>1</v>
      </c>
      <c r="D225" s="23">
        <v>6.49</v>
      </c>
      <c r="E225" s="61">
        <f t="shared" si="32"/>
        <v>6.9042553191489366</v>
      </c>
      <c r="F225" s="62">
        <f t="shared" si="28"/>
        <v>8.49</v>
      </c>
      <c r="G225" s="14">
        <f t="shared" si="31"/>
        <v>8.49</v>
      </c>
      <c r="H225" s="14">
        <f t="shared" si="29"/>
        <v>0</v>
      </c>
      <c r="I225" s="89"/>
      <c r="J225" s="84">
        <f t="shared" si="30"/>
        <v>0</v>
      </c>
    </row>
    <row r="226" spans="1:10" x14ac:dyDescent="0.25">
      <c r="A226" s="51" t="s">
        <v>448</v>
      </c>
      <c r="B226" s="52" t="s">
        <v>449</v>
      </c>
      <c r="C226" s="57">
        <v>1</v>
      </c>
      <c r="D226" s="23">
        <v>7.45</v>
      </c>
      <c r="E226" s="24">
        <f t="shared" si="32"/>
        <v>7.9255319148936181</v>
      </c>
      <c r="F226" s="13">
        <f t="shared" si="28"/>
        <v>9.75</v>
      </c>
      <c r="G226" s="14">
        <f t="shared" si="31"/>
        <v>9.75</v>
      </c>
      <c r="H226" s="14">
        <f t="shared" si="29"/>
        <v>0</v>
      </c>
      <c r="I226" s="88"/>
      <c r="J226" s="84">
        <f t="shared" si="30"/>
        <v>0</v>
      </c>
    </row>
    <row r="227" spans="1:10" x14ac:dyDescent="0.25">
      <c r="A227" s="51" t="s">
        <v>450</v>
      </c>
      <c r="B227" s="52" t="s">
        <v>451</v>
      </c>
      <c r="C227" s="57">
        <v>1</v>
      </c>
      <c r="D227" s="23">
        <v>9.5</v>
      </c>
      <c r="E227" s="24">
        <v>10.11</v>
      </c>
      <c r="F227" s="13">
        <f t="shared" si="28"/>
        <v>12.44</v>
      </c>
      <c r="G227" s="14">
        <v>12.44</v>
      </c>
      <c r="H227" s="14">
        <f t="shared" si="29"/>
        <v>0</v>
      </c>
      <c r="I227" s="88"/>
      <c r="J227" s="84">
        <f t="shared" si="30"/>
        <v>0</v>
      </c>
    </row>
    <row r="228" spans="1:10" x14ac:dyDescent="0.25">
      <c r="A228" s="51" t="s">
        <v>452</v>
      </c>
      <c r="B228" s="52" t="s">
        <v>453</v>
      </c>
      <c r="C228" s="57">
        <v>32</v>
      </c>
      <c r="D228" s="23">
        <v>65.709999999999994</v>
      </c>
      <c r="E228" s="44">
        <f t="shared" si="32"/>
        <v>69.90425531914893</v>
      </c>
      <c r="F228" s="13">
        <f t="shared" si="28"/>
        <v>85.98</v>
      </c>
      <c r="G228" s="14">
        <f t="shared" si="31"/>
        <v>2.6868750000000001</v>
      </c>
      <c r="H228" s="14">
        <f t="shared" si="29"/>
        <v>0</v>
      </c>
      <c r="I228" s="88"/>
      <c r="J228" s="84">
        <f t="shared" si="30"/>
        <v>0</v>
      </c>
    </row>
    <row r="229" spans="1:10" x14ac:dyDescent="0.25">
      <c r="A229" s="21" t="s">
        <v>454</v>
      </c>
      <c r="B229" s="10" t="s">
        <v>455</v>
      </c>
      <c r="C229" s="63">
        <v>25</v>
      </c>
      <c r="D229" s="54">
        <v>22.75</v>
      </c>
      <c r="E229" s="44">
        <f t="shared" si="32"/>
        <v>24.202127659574469</v>
      </c>
      <c r="F229" s="55">
        <f t="shared" si="28"/>
        <v>29.77</v>
      </c>
      <c r="G229" s="56">
        <f t="shared" si="31"/>
        <v>1.1908000000000001</v>
      </c>
      <c r="H229" s="14">
        <f t="shared" si="29"/>
        <v>0</v>
      </c>
      <c r="I229" s="85"/>
      <c r="J229" s="84">
        <f t="shared" si="30"/>
        <v>0</v>
      </c>
    </row>
    <row r="230" spans="1:10" x14ac:dyDescent="0.25">
      <c r="A230" s="21" t="s">
        <v>456</v>
      </c>
      <c r="B230" s="10" t="s">
        <v>457</v>
      </c>
      <c r="C230" s="22">
        <v>25</v>
      </c>
      <c r="D230" s="23">
        <v>22.75</v>
      </c>
      <c r="E230" s="24">
        <f t="shared" si="32"/>
        <v>24.202127659574469</v>
      </c>
      <c r="F230" s="13">
        <f t="shared" si="28"/>
        <v>29.77</v>
      </c>
      <c r="G230" s="14">
        <f t="shared" si="31"/>
        <v>1.1908000000000001</v>
      </c>
      <c r="H230" s="14">
        <f t="shared" si="29"/>
        <v>0</v>
      </c>
      <c r="I230" s="84"/>
      <c r="J230" s="84">
        <f t="shared" si="30"/>
        <v>0</v>
      </c>
    </row>
    <row r="231" spans="1:10" x14ac:dyDescent="0.25">
      <c r="A231" s="21" t="s">
        <v>458</v>
      </c>
      <c r="B231" s="10" t="s">
        <v>459</v>
      </c>
      <c r="C231" s="22">
        <v>12</v>
      </c>
      <c r="D231" s="23">
        <v>9.6</v>
      </c>
      <c r="E231" s="24">
        <f t="shared" si="32"/>
        <v>10.212765957446809</v>
      </c>
      <c r="F231" s="13">
        <f t="shared" si="28"/>
        <v>12.56</v>
      </c>
      <c r="G231" s="14">
        <f t="shared" si="31"/>
        <v>1.0466666666666666</v>
      </c>
      <c r="H231" s="14">
        <f t="shared" si="29"/>
        <v>0</v>
      </c>
      <c r="I231" s="84"/>
      <c r="J231" s="84">
        <f t="shared" si="30"/>
        <v>0</v>
      </c>
    </row>
    <row r="232" spans="1:10" x14ac:dyDescent="0.25">
      <c r="A232" s="21" t="s">
        <v>460</v>
      </c>
      <c r="B232" s="21" t="s">
        <v>461</v>
      </c>
      <c r="C232" s="25">
        <v>12</v>
      </c>
      <c r="D232" s="23">
        <v>9.6</v>
      </c>
      <c r="E232" s="24">
        <f t="shared" si="32"/>
        <v>10.212765957446809</v>
      </c>
      <c r="F232" s="13">
        <f t="shared" si="28"/>
        <v>12.56</v>
      </c>
      <c r="G232" s="14">
        <f t="shared" si="31"/>
        <v>1.0466666666666666</v>
      </c>
      <c r="H232" s="14">
        <f t="shared" si="29"/>
        <v>0</v>
      </c>
      <c r="I232" s="84"/>
      <c r="J232" s="84">
        <f t="shared" si="30"/>
        <v>0</v>
      </c>
    </row>
    <row r="233" spans="1:10" x14ac:dyDescent="0.25">
      <c r="A233" s="21" t="s">
        <v>462</v>
      </c>
      <c r="B233" s="31" t="s">
        <v>463</v>
      </c>
      <c r="C233" s="25">
        <v>6</v>
      </c>
      <c r="D233" s="23">
        <v>8.58</v>
      </c>
      <c r="E233" s="24">
        <f t="shared" si="32"/>
        <v>9.1276595744680851</v>
      </c>
      <c r="F233" s="13">
        <f t="shared" si="28"/>
        <v>11.23</v>
      </c>
      <c r="G233" s="14">
        <f t="shared" si="31"/>
        <v>1.8716666666666668</v>
      </c>
      <c r="H233" s="14">
        <f t="shared" si="29"/>
        <v>0</v>
      </c>
      <c r="I233" s="84"/>
      <c r="J233" s="84">
        <f t="shared" si="30"/>
        <v>0</v>
      </c>
    </row>
    <row r="234" spans="1:10" x14ac:dyDescent="0.25">
      <c r="A234" s="21" t="s">
        <v>464</v>
      </c>
      <c r="B234" s="21" t="s">
        <v>465</v>
      </c>
      <c r="C234" s="25">
        <v>6</v>
      </c>
      <c r="D234" s="23">
        <v>8.58</v>
      </c>
      <c r="E234" s="24">
        <f t="shared" si="32"/>
        <v>9.1276595744680851</v>
      </c>
      <c r="F234" s="13">
        <f t="shared" si="28"/>
        <v>11.23</v>
      </c>
      <c r="G234" s="14">
        <f t="shared" si="31"/>
        <v>1.8716666666666668</v>
      </c>
      <c r="H234" s="14">
        <f t="shared" si="29"/>
        <v>0</v>
      </c>
      <c r="I234" s="84"/>
      <c r="J234" s="84">
        <f t="shared" si="30"/>
        <v>0</v>
      </c>
    </row>
    <row r="235" spans="1:10" x14ac:dyDescent="0.25">
      <c r="A235" s="64" t="s">
        <v>466</v>
      </c>
      <c r="B235" s="64" t="s">
        <v>467</v>
      </c>
      <c r="C235" s="25">
        <v>6</v>
      </c>
      <c r="D235" s="23">
        <v>8.58</v>
      </c>
      <c r="E235" s="24">
        <f t="shared" si="32"/>
        <v>9.1276595744680851</v>
      </c>
      <c r="F235" s="13">
        <f t="shared" si="28"/>
        <v>11.23</v>
      </c>
      <c r="G235" s="14">
        <f t="shared" si="31"/>
        <v>1.8716666666666668</v>
      </c>
      <c r="H235" s="14">
        <f t="shared" si="29"/>
        <v>0</v>
      </c>
      <c r="I235" s="84"/>
      <c r="J235" s="84">
        <f t="shared" si="30"/>
        <v>0</v>
      </c>
    </row>
    <row r="236" spans="1:10" x14ac:dyDescent="0.25">
      <c r="A236" s="64" t="s">
        <v>468</v>
      </c>
      <c r="B236" s="64" t="s">
        <v>469</v>
      </c>
      <c r="C236" s="25">
        <v>24</v>
      </c>
      <c r="D236" s="23">
        <v>24.7</v>
      </c>
      <c r="E236" s="24">
        <f t="shared" si="32"/>
        <v>26.276595744680851</v>
      </c>
      <c r="F236" s="13">
        <f t="shared" si="28"/>
        <v>32.32</v>
      </c>
      <c r="G236" s="14">
        <f t="shared" si="31"/>
        <v>1.3466666666666667</v>
      </c>
      <c r="H236" s="14">
        <f t="shared" si="29"/>
        <v>0</v>
      </c>
      <c r="I236" s="84"/>
      <c r="J236" s="84">
        <f t="shared" si="30"/>
        <v>0</v>
      </c>
    </row>
    <row r="237" spans="1:10" x14ac:dyDescent="0.25">
      <c r="A237" s="21" t="s">
        <v>470</v>
      </c>
      <c r="B237" s="21" t="s">
        <v>471</v>
      </c>
      <c r="C237" s="25">
        <v>24</v>
      </c>
      <c r="D237" s="23">
        <v>24.7</v>
      </c>
      <c r="E237" s="24">
        <f t="shared" si="32"/>
        <v>26.276595744680851</v>
      </c>
      <c r="F237" s="13">
        <f t="shared" si="28"/>
        <v>32.32</v>
      </c>
      <c r="G237" s="14">
        <f t="shared" si="31"/>
        <v>1.3466666666666667</v>
      </c>
      <c r="H237" s="14">
        <f t="shared" si="29"/>
        <v>0</v>
      </c>
      <c r="I237" s="84"/>
      <c r="J237" s="84">
        <f t="shared" si="30"/>
        <v>0</v>
      </c>
    </row>
    <row r="238" spans="1:10" x14ac:dyDescent="0.25">
      <c r="A238" s="21" t="s">
        <v>472</v>
      </c>
      <c r="B238" s="21" t="s">
        <v>473</v>
      </c>
      <c r="C238" s="65">
        <v>6</v>
      </c>
      <c r="D238" s="54">
        <v>9</v>
      </c>
      <c r="E238" s="44">
        <f t="shared" si="32"/>
        <v>9.5744680851063837</v>
      </c>
      <c r="F238" s="55">
        <f t="shared" si="28"/>
        <v>11.78</v>
      </c>
      <c r="G238" s="56">
        <f t="shared" si="31"/>
        <v>1.9633333333333332</v>
      </c>
      <c r="H238" s="14">
        <f t="shared" si="29"/>
        <v>0</v>
      </c>
      <c r="I238" s="85"/>
      <c r="J238" s="84">
        <f t="shared" si="30"/>
        <v>0</v>
      </c>
    </row>
    <row r="239" spans="1:10" x14ac:dyDescent="0.25">
      <c r="A239" s="21" t="s">
        <v>474</v>
      </c>
      <c r="B239" s="21" t="s">
        <v>475</v>
      </c>
      <c r="C239" s="25">
        <v>6</v>
      </c>
      <c r="D239" s="23">
        <v>9</v>
      </c>
      <c r="E239" s="24">
        <f t="shared" si="32"/>
        <v>9.5744680851063837</v>
      </c>
      <c r="F239" s="13">
        <f t="shared" si="28"/>
        <v>11.78</v>
      </c>
      <c r="G239" s="14">
        <f t="shared" si="31"/>
        <v>1.9633333333333332</v>
      </c>
      <c r="H239" s="14">
        <f t="shared" si="29"/>
        <v>0</v>
      </c>
      <c r="I239" s="84"/>
      <c r="J239" s="84">
        <f t="shared" si="30"/>
        <v>0</v>
      </c>
    </row>
    <row r="240" spans="1:10" x14ac:dyDescent="0.25">
      <c r="A240" s="21" t="s">
        <v>476</v>
      </c>
      <c r="B240" s="21" t="s">
        <v>477</v>
      </c>
      <c r="C240" s="25">
        <v>6</v>
      </c>
      <c r="D240" s="23">
        <v>9</v>
      </c>
      <c r="E240" s="24">
        <f t="shared" si="32"/>
        <v>9.5744680851063837</v>
      </c>
      <c r="F240" s="13">
        <f t="shared" si="28"/>
        <v>11.78</v>
      </c>
      <c r="G240" s="14">
        <f t="shared" si="31"/>
        <v>1.9633333333333332</v>
      </c>
      <c r="H240" s="14">
        <f t="shared" si="29"/>
        <v>0</v>
      </c>
      <c r="I240" s="84"/>
      <c r="J240" s="84">
        <f t="shared" si="30"/>
        <v>0</v>
      </c>
    </row>
    <row r="241" spans="1:10" x14ac:dyDescent="0.25">
      <c r="A241" s="21" t="s">
        <v>478</v>
      </c>
      <c r="B241" s="21" t="s">
        <v>479</v>
      </c>
      <c r="C241" s="25">
        <v>6</v>
      </c>
      <c r="D241" s="23">
        <v>6.72</v>
      </c>
      <c r="E241" s="24">
        <f t="shared" si="32"/>
        <v>7.1489361702127665</v>
      </c>
      <c r="F241" s="13">
        <f t="shared" si="28"/>
        <v>8.7899999999999991</v>
      </c>
      <c r="G241" s="14">
        <f t="shared" si="31"/>
        <v>1.4649999999999999</v>
      </c>
      <c r="H241" s="14">
        <f t="shared" si="29"/>
        <v>0</v>
      </c>
      <c r="I241" s="84"/>
      <c r="J241" s="84">
        <f t="shared" si="30"/>
        <v>0</v>
      </c>
    </row>
    <row r="242" spans="1:10" x14ac:dyDescent="0.25">
      <c r="A242" s="21" t="s">
        <v>480</v>
      </c>
      <c r="B242" s="21" t="s">
        <v>481</v>
      </c>
      <c r="C242" s="25">
        <v>24</v>
      </c>
      <c r="D242" s="23">
        <v>30.22</v>
      </c>
      <c r="E242" s="24">
        <f t="shared" si="32"/>
        <v>32.148936170212764</v>
      </c>
      <c r="F242" s="13">
        <f t="shared" si="28"/>
        <v>39.54</v>
      </c>
      <c r="G242" s="14">
        <f t="shared" si="31"/>
        <v>1.6475</v>
      </c>
      <c r="H242" s="14">
        <f t="shared" si="29"/>
        <v>0</v>
      </c>
      <c r="I242" s="84"/>
      <c r="J242" s="84">
        <f t="shared" si="30"/>
        <v>0</v>
      </c>
    </row>
    <row r="243" spans="1:10" x14ac:dyDescent="0.25">
      <c r="A243" s="21" t="s">
        <v>482</v>
      </c>
      <c r="B243" s="21" t="s">
        <v>483</v>
      </c>
      <c r="C243" s="25">
        <v>24</v>
      </c>
      <c r="D243" s="23">
        <v>30.24</v>
      </c>
      <c r="E243" s="24">
        <f t="shared" si="32"/>
        <v>32.170212765957444</v>
      </c>
      <c r="F243" s="13">
        <f t="shared" si="28"/>
        <v>39.57</v>
      </c>
      <c r="G243" s="14">
        <f t="shared" si="31"/>
        <v>1.6487499999999999</v>
      </c>
      <c r="H243" s="14">
        <f t="shared" si="29"/>
        <v>0</v>
      </c>
      <c r="I243" s="84"/>
      <c r="J243" s="84">
        <f t="shared" si="30"/>
        <v>0</v>
      </c>
    </row>
    <row r="244" spans="1:10" x14ac:dyDescent="0.25">
      <c r="A244" s="21" t="s">
        <v>484</v>
      </c>
      <c r="B244" s="21" t="s">
        <v>485</v>
      </c>
      <c r="C244" s="25">
        <v>6</v>
      </c>
      <c r="D244" s="23">
        <v>5.4</v>
      </c>
      <c r="E244" s="24">
        <f t="shared" si="32"/>
        <v>5.7446808510638308</v>
      </c>
      <c r="F244" s="13">
        <f>ROUND((E244+(E244*0.23)),2)</f>
        <v>7.07</v>
      </c>
      <c r="G244" s="14">
        <f>F244</f>
        <v>7.07</v>
      </c>
      <c r="H244" s="14">
        <f t="shared" si="29"/>
        <v>0</v>
      </c>
      <c r="I244" s="84"/>
      <c r="J244" s="84">
        <f t="shared" si="30"/>
        <v>0</v>
      </c>
    </row>
    <row r="245" spans="1:10" x14ac:dyDescent="0.25">
      <c r="A245" s="21" t="s">
        <v>486</v>
      </c>
      <c r="B245" s="21" t="s">
        <v>487</v>
      </c>
      <c r="C245" s="25">
        <v>25</v>
      </c>
      <c r="D245" s="23">
        <v>25.75</v>
      </c>
      <c r="E245" s="24">
        <f t="shared" si="32"/>
        <v>27.393617021276597</v>
      </c>
      <c r="F245" s="13">
        <f>ROUND((E245+(E245*0.23)),2)</f>
        <v>33.69</v>
      </c>
      <c r="G245" s="14">
        <f t="shared" si="31"/>
        <v>1.3475999999999999</v>
      </c>
      <c r="H245" s="14">
        <f t="shared" si="29"/>
        <v>0</v>
      </c>
      <c r="I245" s="84"/>
      <c r="J245" s="84">
        <f t="shared" si="30"/>
        <v>0</v>
      </c>
    </row>
    <row r="246" spans="1:10" x14ac:dyDescent="0.25">
      <c r="A246" t="s">
        <v>488</v>
      </c>
      <c r="B246" s="21" t="s">
        <v>489</v>
      </c>
      <c r="C246" s="25">
        <v>24</v>
      </c>
      <c r="D246" s="23">
        <v>28.32</v>
      </c>
      <c r="E246" s="24">
        <f t="shared" si="32"/>
        <v>30.127659574468087</v>
      </c>
      <c r="F246" s="13">
        <f>ROUND((E246+(E246*0.23)),2)</f>
        <v>37.06</v>
      </c>
      <c r="G246" s="14">
        <v>1.6</v>
      </c>
      <c r="H246" s="14">
        <f t="shared" si="29"/>
        <v>0</v>
      </c>
      <c r="I246" s="84"/>
      <c r="J246" s="84">
        <f t="shared" si="30"/>
        <v>0</v>
      </c>
    </row>
    <row r="247" spans="1:10" x14ac:dyDescent="0.25">
      <c r="A247" s="21" t="s">
        <v>490</v>
      </c>
      <c r="B247" s="21" t="s">
        <v>491</v>
      </c>
      <c r="C247" s="65">
        <v>24</v>
      </c>
      <c r="D247" s="54">
        <v>28.32</v>
      </c>
      <c r="E247" s="44">
        <f t="shared" si="32"/>
        <v>30.127659574468087</v>
      </c>
      <c r="F247" s="55">
        <f>ROUND((E247+(E247*0.23)),2)</f>
        <v>37.06</v>
      </c>
      <c r="G247" s="56">
        <v>1.6</v>
      </c>
      <c r="H247" s="14">
        <f t="shared" si="29"/>
        <v>0</v>
      </c>
      <c r="I247" s="85"/>
      <c r="J247" s="84">
        <f t="shared" si="30"/>
        <v>0</v>
      </c>
    </row>
    <row r="248" spans="1:10" x14ac:dyDescent="0.25">
      <c r="A248" s="21" t="s">
        <v>492</v>
      </c>
      <c r="B248" s="21" t="s">
        <v>493</v>
      </c>
      <c r="C248" s="25">
        <v>1</v>
      </c>
      <c r="D248" s="23">
        <v>6.85</v>
      </c>
      <c r="E248" s="44">
        <f t="shared" si="32"/>
        <v>7.2872340425531918</v>
      </c>
      <c r="F248" s="13">
        <f>ROUND((E248+(E248*0.23)),2)</f>
        <v>8.9600000000000009</v>
      </c>
      <c r="G248" s="14">
        <f t="shared" ref="G248" si="33">F248/C248</f>
        <v>8.9600000000000009</v>
      </c>
      <c r="H248" s="14">
        <f t="shared" si="29"/>
        <v>0</v>
      </c>
      <c r="I248" s="84"/>
      <c r="J248" s="84">
        <f t="shared" si="30"/>
        <v>0</v>
      </c>
    </row>
    <row r="249" spans="1:10" x14ac:dyDescent="0.25">
      <c r="A249" s="21" t="s">
        <v>494</v>
      </c>
      <c r="B249" s="21" t="s">
        <v>495</v>
      </c>
      <c r="C249" s="65">
        <v>1</v>
      </c>
      <c r="D249" s="54">
        <v>5.48</v>
      </c>
      <c r="E249" s="44">
        <f t="shared" si="32"/>
        <v>5.8297872340425538</v>
      </c>
      <c r="F249" s="55">
        <f t="shared" si="28"/>
        <v>7.17</v>
      </c>
      <c r="G249" s="56">
        <f>F249/C249</f>
        <v>7.17</v>
      </c>
      <c r="H249" s="14">
        <f t="shared" si="29"/>
        <v>0</v>
      </c>
      <c r="I249" s="85"/>
      <c r="J249" s="84">
        <f t="shared" si="30"/>
        <v>0</v>
      </c>
    </row>
    <row r="250" spans="1:10" x14ac:dyDescent="0.25">
      <c r="A250" s="66" t="s">
        <v>496</v>
      </c>
      <c r="B250" s="21" t="s">
        <v>497</v>
      </c>
      <c r="C250" s="65">
        <v>6</v>
      </c>
      <c r="D250" s="54">
        <v>9</v>
      </c>
      <c r="E250" s="44">
        <f t="shared" si="32"/>
        <v>9.5744680851063837</v>
      </c>
      <c r="F250" s="55">
        <f t="shared" si="28"/>
        <v>11.78</v>
      </c>
      <c r="G250" s="56">
        <f>F250/C250</f>
        <v>1.9633333333333332</v>
      </c>
      <c r="H250" s="14">
        <f t="shared" si="29"/>
        <v>0</v>
      </c>
      <c r="I250" s="85"/>
      <c r="J250" s="84">
        <f t="shared" si="30"/>
        <v>0</v>
      </c>
    </row>
    <row r="251" spans="1:10" x14ac:dyDescent="0.25">
      <c r="A251" s="67" t="s">
        <v>498</v>
      </c>
      <c r="B251" s="21" t="s">
        <v>499</v>
      </c>
      <c r="C251" s="25">
        <v>24</v>
      </c>
      <c r="D251" s="23">
        <v>30.24</v>
      </c>
      <c r="E251" s="24">
        <f t="shared" si="32"/>
        <v>32.170212765957444</v>
      </c>
      <c r="F251" s="13">
        <f t="shared" si="28"/>
        <v>39.57</v>
      </c>
      <c r="G251" s="14">
        <f t="shared" si="31"/>
        <v>1.6487499999999999</v>
      </c>
      <c r="H251" s="14">
        <f t="shared" si="29"/>
        <v>0</v>
      </c>
      <c r="I251" s="84"/>
      <c r="J251" s="84">
        <f t="shared" si="30"/>
        <v>0</v>
      </c>
    </row>
    <row r="252" spans="1:10" x14ac:dyDescent="0.25">
      <c r="A252" s="67" t="s">
        <v>500</v>
      </c>
      <c r="B252" s="21" t="s">
        <v>501</v>
      </c>
      <c r="C252" s="25">
        <v>6</v>
      </c>
      <c r="D252" s="23">
        <v>12.72</v>
      </c>
      <c r="E252" s="24">
        <f t="shared" si="32"/>
        <v>13.531914893617023</v>
      </c>
      <c r="F252" s="13">
        <f t="shared" si="28"/>
        <v>16.64</v>
      </c>
      <c r="G252" s="14">
        <f t="shared" si="31"/>
        <v>2.7733333333333334</v>
      </c>
      <c r="H252" s="14">
        <f t="shared" si="29"/>
        <v>0</v>
      </c>
      <c r="I252" s="84"/>
      <c r="J252" s="84">
        <f t="shared" si="30"/>
        <v>0</v>
      </c>
    </row>
    <row r="253" spans="1:10" x14ac:dyDescent="0.25">
      <c r="A253" s="21" t="s">
        <v>502</v>
      </c>
      <c r="B253" s="21" t="s">
        <v>503</v>
      </c>
      <c r="C253" s="25">
        <v>8</v>
      </c>
      <c r="D253" s="23">
        <v>19.690000000000001</v>
      </c>
      <c r="E253" s="24">
        <f t="shared" si="32"/>
        <v>20.946808510638302</v>
      </c>
      <c r="F253" s="13">
        <f t="shared" si="28"/>
        <v>25.76</v>
      </c>
      <c r="G253" s="14">
        <f t="shared" si="31"/>
        <v>3.22</v>
      </c>
      <c r="H253" s="14">
        <f t="shared" si="29"/>
        <v>0</v>
      </c>
      <c r="I253" s="84"/>
      <c r="J253" s="84">
        <f t="shared" si="30"/>
        <v>0</v>
      </c>
    </row>
    <row r="254" spans="1:10" x14ac:dyDescent="0.25">
      <c r="A254" s="45"/>
      <c r="B254" s="68" t="s">
        <v>504</v>
      </c>
      <c r="C254" s="69"/>
      <c r="D254" s="23"/>
      <c r="E254" s="24"/>
      <c r="F254" s="13"/>
      <c r="G254" s="14"/>
      <c r="H254" s="14"/>
      <c r="I254" s="84"/>
      <c r="J254" s="84">
        <f t="shared" si="30"/>
        <v>0</v>
      </c>
    </row>
    <row r="255" spans="1:10" x14ac:dyDescent="0.25">
      <c r="A255" s="21" t="s">
        <v>505</v>
      </c>
      <c r="B255" s="10" t="s">
        <v>506</v>
      </c>
      <c r="C255" s="22">
        <v>40</v>
      </c>
      <c r="D255" s="23">
        <v>52</v>
      </c>
      <c r="E255" s="24">
        <f t="shared" ref="E255:E261" si="34">D255/(1-0.06)</f>
        <v>55.319148936170215</v>
      </c>
      <c r="F255" s="13">
        <f t="shared" ref="F255" si="35">ROUND((E255+(E255*0.23)),2)</f>
        <v>68.040000000000006</v>
      </c>
      <c r="G255" s="14">
        <f t="shared" ref="G255" si="36">F255/C255</f>
        <v>1.7010000000000001</v>
      </c>
      <c r="H255" s="14">
        <f t="shared" si="29"/>
        <v>0</v>
      </c>
      <c r="I255" s="90"/>
      <c r="J255" s="84">
        <f t="shared" si="30"/>
        <v>0</v>
      </c>
    </row>
    <row r="256" spans="1:10" x14ac:dyDescent="0.25">
      <c r="A256" s="21" t="s">
        <v>507</v>
      </c>
      <c r="B256" s="10" t="s">
        <v>508</v>
      </c>
      <c r="C256" s="22">
        <v>20</v>
      </c>
      <c r="D256" s="23">
        <v>63.79</v>
      </c>
      <c r="E256" s="33">
        <f t="shared" si="34"/>
        <v>67.861702127659584</v>
      </c>
      <c r="F256" s="13">
        <f t="shared" si="28"/>
        <v>83.47</v>
      </c>
      <c r="G256" s="14">
        <f t="shared" si="31"/>
        <v>4.1734999999999998</v>
      </c>
      <c r="H256" s="14">
        <f t="shared" si="29"/>
        <v>0</v>
      </c>
      <c r="I256" s="84"/>
      <c r="J256" s="84">
        <f t="shared" si="30"/>
        <v>0</v>
      </c>
    </row>
    <row r="257" spans="1:10" x14ac:dyDescent="0.25">
      <c r="A257" s="21" t="s">
        <v>509</v>
      </c>
      <c r="B257" s="10" t="s">
        <v>510</v>
      </c>
      <c r="C257" s="22">
        <v>6</v>
      </c>
      <c r="D257" s="23">
        <v>28.93</v>
      </c>
      <c r="E257" s="24">
        <f t="shared" si="34"/>
        <v>30.776595744680854</v>
      </c>
      <c r="F257" s="13">
        <f t="shared" si="28"/>
        <v>37.86</v>
      </c>
      <c r="G257" s="14">
        <f t="shared" si="31"/>
        <v>6.31</v>
      </c>
      <c r="H257" s="14">
        <f t="shared" si="29"/>
        <v>0.33333333333333331</v>
      </c>
      <c r="I257" s="84">
        <v>2</v>
      </c>
      <c r="J257" s="84">
        <f t="shared" si="30"/>
        <v>12.62</v>
      </c>
    </row>
    <row r="258" spans="1:10" x14ac:dyDescent="0.25">
      <c r="A258" s="21" t="s">
        <v>511</v>
      </c>
      <c r="B258" s="10" t="s">
        <v>512</v>
      </c>
      <c r="C258" s="22">
        <v>8</v>
      </c>
      <c r="D258" s="23">
        <v>29.38</v>
      </c>
      <c r="E258" s="24">
        <v>33.130000000000003</v>
      </c>
      <c r="F258" s="13">
        <f t="shared" si="28"/>
        <v>40.75</v>
      </c>
      <c r="G258" s="14">
        <f t="shared" si="31"/>
        <v>5.09375</v>
      </c>
      <c r="H258" s="14">
        <f t="shared" si="29"/>
        <v>0.125</v>
      </c>
      <c r="I258" s="84">
        <v>1</v>
      </c>
      <c r="J258" s="84">
        <f t="shared" si="30"/>
        <v>5.09375</v>
      </c>
    </row>
    <row r="259" spans="1:10" x14ac:dyDescent="0.25">
      <c r="A259" s="21" t="s">
        <v>513</v>
      </c>
      <c r="B259" s="10" t="s">
        <v>514</v>
      </c>
      <c r="C259" s="22">
        <v>8</v>
      </c>
      <c r="D259" s="23">
        <v>22.09</v>
      </c>
      <c r="E259" s="24">
        <v>25.03</v>
      </c>
      <c r="F259" s="13">
        <f t="shared" si="28"/>
        <v>30.79</v>
      </c>
      <c r="G259" s="14">
        <f t="shared" si="31"/>
        <v>3.8487499999999999</v>
      </c>
      <c r="H259" s="14">
        <f t="shared" si="29"/>
        <v>0</v>
      </c>
      <c r="I259" s="84"/>
      <c r="J259" s="84">
        <f t="shared" si="30"/>
        <v>0</v>
      </c>
    </row>
    <row r="260" spans="1:10" x14ac:dyDescent="0.25">
      <c r="A260" s="21" t="s">
        <v>515</v>
      </c>
      <c r="B260" s="10" t="s">
        <v>516</v>
      </c>
      <c r="C260" s="22">
        <v>12</v>
      </c>
      <c r="D260" s="23">
        <v>22.4</v>
      </c>
      <c r="E260" s="24">
        <v>24.15</v>
      </c>
      <c r="F260" s="13">
        <f t="shared" si="28"/>
        <v>29.7</v>
      </c>
      <c r="G260" s="14">
        <f t="shared" si="31"/>
        <v>2.4750000000000001</v>
      </c>
      <c r="H260" s="14">
        <f t="shared" ref="H260:H323" si="37">I260/C260</f>
        <v>0</v>
      </c>
      <c r="I260" s="84"/>
      <c r="J260" s="84">
        <f t="shared" ref="J260:J323" si="38">G260*I260</f>
        <v>0</v>
      </c>
    </row>
    <row r="261" spans="1:10" x14ac:dyDescent="0.25">
      <c r="A261" s="21" t="s">
        <v>517</v>
      </c>
      <c r="B261" s="10" t="s">
        <v>518</v>
      </c>
      <c r="C261" s="22">
        <v>20</v>
      </c>
      <c r="D261" s="23">
        <v>37.200000000000003</v>
      </c>
      <c r="E261" s="24">
        <f t="shared" si="34"/>
        <v>39.574468085106389</v>
      </c>
      <c r="F261" s="13">
        <f t="shared" si="28"/>
        <v>48.68</v>
      </c>
      <c r="G261" s="14">
        <f t="shared" si="31"/>
        <v>2.4340000000000002</v>
      </c>
      <c r="H261" s="14">
        <f t="shared" si="37"/>
        <v>0</v>
      </c>
      <c r="I261" s="84"/>
      <c r="J261" s="84">
        <f t="shared" si="38"/>
        <v>0</v>
      </c>
    </row>
    <row r="262" spans="1:10" x14ac:dyDescent="0.25">
      <c r="A262" s="21" t="s">
        <v>519</v>
      </c>
      <c r="B262" s="10" t="s">
        <v>520</v>
      </c>
      <c r="C262" s="22">
        <v>12</v>
      </c>
      <c r="D262" s="23">
        <v>14.46</v>
      </c>
      <c r="E262" s="24">
        <f t="shared" ref="E262:E270" si="39">D262/(1-0.23)</f>
        <v>18.779220779220779</v>
      </c>
      <c r="F262" s="13">
        <f t="shared" si="28"/>
        <v>23.1</v>
      </c>
      <c r="G262" s="14">
        <f t="shared" si="31"/>
        <v>1.925</v>
      </c>
      <c r="H262" s="14">
        <f t="shared" si="37"/>
        <v>8.3333333333333329E-2</v>
      </c>
      <c r="I262" s="84">
        <v>1</v>
      </c>
      <c r="J262" s="84">
        <f t="shared" si="38"/>
        <v>1.925</v>
      </c>
    </row>
    <row r="263" spans="1:10" x14ac:dyDescent="0.25">
      <c r="A263" s="10" t="s">
        <v>521</v>
      </c>
      <c r="B263" s="10" t="s">
        <v>522</v>
      </c>
      <c r="C263" s="22">
        <v>12</v>
      </c>
      <c r="D263" s="23">
        <v>14.46</v>
      </c>
      <c r="E263" s="24">
        <f t="shared" si="39"/>
        <v>18.779220779220779</v>
      </c>
      <c r="F263" s="13">
        <f t="shared" si="28"/>
        <v>23.1</v>
      </c>
      <c r="G263" s="14">
        <f t="shared" si="31"/>
        <v>1.925</v>
      </c>
      <c r="H263" s="14">
        <f t="shared" si="37"/>
        <v>0</v>
      </c>
      <c r="I263" s="84"/>
      <c r="J263" s="84">
        <f t="shared" si="38"/>
        <v>0</v>
      </c>
    </row>
    <row r="264" spans="1:10" x14ac:dyDescent="0.25">
      <c r="A264" s="10" t="s">
        <v>523</v>
      </c>
      <c r="B264" s="10" t="s">
        <v>524</v>
      </c>
      <c r="C264" s="22">
        <v>12</v>
      </c>
      <c r="D264" s="23">
        <v>14.46</v>
      </c>
      <c r="E264" s="24">
        <f t="shared" si="39"/>
        <v>18.779220779220779</v>
      </c>
      <c r="F264" s="13">
        <f t="shared" si="28"/>
        <v>23.1</v>
      </c>
      <c r="G264" s="14">
        <f t="shared" si="31"/>
        <v>1.925</v>
      </c>
      <c r="H264" s="14">
        <f t="shared" si="37"/>
        <v>0</v>
      </c>
      <c r="I264" s="84"/>
      <c r="J264" s="84">
        <f t="shared" si="38"/>
        <v>0</v>
      </c>
    </row>
    <row r="265" spans="1:10" x14ac:dyDescent="0.25">
      <c r="A265" s="10" t="s">
        <v>525</v>
      </c>
      <c r="B265" s="10" t="s">
        <v>526</v>
      </c>
      <c r="C265" s="22">
        <v>12</v>
      </c>
      <c r="D265" s="23">
        <v>14.46</v>
      </c>
      <c r="E265" s="24">
        <f t="shared" si="39"/>
        <v>18.779220779220779</v>
      </c>
      <c r="F265" s="13">
        <f t="shared" si="28"/>
        <v>23.1</v>
      </c>
      <c r="G265" s="14">
        <f t="shared" si="31"/>
        <v>1.925</v>
      </c>
      <c r="H265" s="14">
        <f t="shared" si="37"/>
        <v>0</v>
      </c>
      <c r="I265" s="84"/>
      <c r="J265" s="84">
        <f t="shared" si="38"/>
        <v>0</v>
      </c>
    </row>
    <row r="266" spans="1:10" x14ac:dyDescent="0.25">
      <c r="A266" s="10" t="s">
        <v>527</v>
      </c>
      <c r="B266" s="10" t="s">
        <v>528</v>
      </c>
      <c r="C266" s="22">
        <v>20</v>
      </c>
      <c r="D266" s="23">
        <v>38.17</v>
      </c>
      <c r="E266" s="24">
        <f t="shared" si="39"/>
        <v>49.571428571428569</v>
      </c>
      <c r="F266" s="13">
        <f t="shared" si="28"/>
        <v>60.97</v>
      </c>
      <c r="G266" s="14">
        <f t="shared" si="31"/>
        <v>3.0484999999999998</v>
      </c>
      <c r="H266" s="14">
        <f t="shared" si="37"/>
        <v>0.1</v>
      </c>
      <c r="I266" s="84">
        <v>2</v>
      </c>
      <c r="J266" s="84">
        <f t="shared" si="38"/>
        <v>6.0969999999999995</v>
      </c>
    </row>
    <row r="267" spans="1:10" x14ac:dyDescent="0.25">
      <c r="A267" s="10" t="s">
        <v>529</v>
      </c>
      <c r="B267" s="10" t="s">
        <v>530</v>
      </c>
      <c r="C267" s="22">
        <v>20</v>
      </c>
      <c r="D267" s="23">
        <v>38.17</v>
      </c>
      <c r="E267" s="24">
        <f t="shared" si="39"/>
        <v>49.571428571428569</v>
      </c>
      <c r="F267" s="13">
        <f t="shared" si="28"/>
        <v>60.97</v>
      </c>
      <c r="G267" s="14">
        <f t="shared" si="31"/>
        <v>3.0484999999999998</v>
      </c>
      <c r="H267" s="14">
        <f t="shared" si="37"/>
        <v>0</v>
      </c>
      <c r="I267" s="84"/>
      <c r="J267" s="84">
        <f t="shared" si="38"/>
        <v>0</v>
      </c>
    </row>
    <row r="268" spans="1:10" x14ac:dyDescent="0.25">
      <c r="A268" s="10" t="s">
        <v>531</v>
      </c>
      <c r="B268" s="10" t="s">
        <v>532</v>
      </c>
      <c r="C268" s="63">
        <v>20</v>
      </c>
      <c r="D268" s="54">
        <v>38.17</v>
      </c>
      <c r="E268" s="44">
        <f t="shared" si="39"/>
        <v>49.571428571428569</v>
      </c>
      <c r="F268" s="55">
        <f t="shared" si="28"/>
        <v>60.97</v>
      </c>
      <c r="G268" s="56">
        <f t="shared" si="31"/>
        <v>3.0484999999999998</v>
      </c>
      <c r="H268" s="14">
        <f t="shared" si="37"/>
        <v>0</v>
      </c>
      <c r="I268" s="85"/>
      <c r="J268" s="84">
        <f t="shared" si="38"/>
        <v>0</v>
      </c>
    </row>
    <row r="269" spans="1:10" x14ac:dyDescent="0.25">
      <c r="A269" s="10" t="s">
        <v>533</v>
      </c>
      <c r="B269" s="10" t="s">
        <v>534</v>
      </c>
      <c r="C269" s="22">
        <v>12</v>
      </c>
      <c r="D269" s="23">
        <v>35.729999999999997</v>
      </c>
      <c r="E269" s="24">
        <f t="shared" si="39"/>
        <v>46.402597402597401</v>
      </c>
      <c r="F269" s="13">
        <f t="shared" si="28"/>
        <v>57.08</v>
      </c>
      <c r="G269" s="14">
        <f t="shared" si="31"/>
        <v>4.7566666666666668</v>
      </c>
      <c r="H269" s="14">
        <f t="shared" si="37"/>
        <v>8.3333333333333329E-2</v>
      </c>
      <c r="I269" s="84">
        <v>1</v>
      </c>
      <c r="J269" s="84">
        <f t="shared" si="38"/>
        <v>4.7566666666666668</v>
      </c>
    </row>
    <row r="270" spans="1:10" x14ac:dyDescent="0.25">
      <c r="A270" s="10" t="s">
        <v>535</v>
      </c>
      <c r="B270" s="10" t="s">
        <v>536</v>
      </c>
      <c r="C270" s="22">
        <v>20</v>
      </c>
      <c r="D270" s="23">
        <v>38.17</v>
      </c>
      <c r="E270" s="44">
        <f t="shared" si="39"/>
        <v>49.571428571428569</v>
      </c>
      <c r="F270" s="55">
        <f t="shared" si="28"/>
        <v>60.97</v>
      </c>
      <c r="G270" s="56">
        <f t="shared" si="31"/>
        <v>3.0484999999999998</v>
      </c>
      <c r="H270" s="14">
        <f t="shared" si="37"/>
        <v>0</v>
      </c>
      <c r="I270" s="85"/>
      <c r="J270" s="84">
        <f t="shared" si="38"/>
        <v>0</v>
      </c>
    </row>
    <row r="271" spans="1:10" x14ac:dyDescent="0.25">
      <c r="A271" s="21" t="s">
        <v>537</v>
      </c>
      <c r="B271" s="10" t="s">
        <v>538</v>
      </c>
      <c r="C271" s="22">
        <v>12</v>
      </c>
      <c r="D271" s="23">
        <v>30.75</v>
      </c>
      <c r="E271" s="24">
        <f t="shared" ref="E271:E290" si="40">D271/(1-0.06)</f>
        <v>32.712765957446813</v>
      </c>
      <c r="F271" s="13">
        <f t="shared" ref="F271:F336" si="41">ROUND((E271+(E271*0.23)),2)</f>
        <v>40.24</v>
      </c>
      <c r="G271" s="14">
        <f t="shared" si="31"/>
        <v>3.3533333333333335</v>
      </c>
      <c r="H271" s="14">
        <f t="shared" si="37"/>
        <v>0</v>
      </c>
      <c r="I271" s="84"/>
      <c r="J271" s="84">
        <f t="shared" si="38"/>
        <v>0</v>
      </c>
    </row>
    <row r="272" spans="1:10" x14ac:dyDescent="0.25">
      <c r="A272" s="21" t="s">
        <v>539</v>
      </c>
      <c r="B272" s="10" t="s">
        <v>540</v>
      </c>
      <c r="C272" s="22">
        <v>12</v>
      </c>
      <c r="D272" s="23">
        <v>33.71</v>
      </c>
      <c r="E272" s="44">
        <f t="shared" si="40"/>
        <v>35.861702127659576</v>
      </c>
      <c r="F272" s="13">
        <f t="shared" si="41"/>
        <v>44.11</v>
      </c>
      <c r="G272" s="14">
        <f t="shared" si="31"/>
        <v>3.6758333333333333</v>
      </c>
      <c r="H272" s="14">
        <f t="shared" si="37"/>
        <v>8.3333333333333329E-2</v>
      </c>
      <c r="I272" s="84">
        <v>1</v>
      </c>
      <c r="J272" s="84">
        <f t="shared" si="38"/>
        <v>3.6758333333333333</v>
      </c>
    </row>
    <row r="273" spans="1:10" x14ac:dyDescent="0.25">
      <c r="A273" s="21" t="s">
        <v>541</v>
      </c>
      <c r="B273" s="10" t="s">
        <v>542</v>
      </c>
      <c r="C273" s="22">
        <v>12</v>
      </c>
      <c r="D273" s="23">
        <v>35.28</v>
      </c>
      <c r="E273" s="24">
        <f t="shared" si="40"/>
        <v>37.531914893617028</v>
      </c>
      <c r="F273" s="13">
        <f t="shared" si="41"/>
        <v>46.16</v>
      </c>
      <c r="G273" s="14">
        <f t="shared" si="31"/>
        <v>3.8466666666666662</v>
      </c>
      <c r="H273" s="14">
        <f t="shared" si="37"/>
        <v>0</v>
      </c>
      <c r="I273" s="84"/>
      <c r="J273" s="84">
        <f t="shared" si="38"/>
        <v>0</v>
      </c>
    </row>
    <row r="274" spans="1:10" x14ac:dyDescent="0.25">
      <c r="A274" s="21" t="s">
        <v>543</v>
      </c>
      <c r="B274" s="10" t="s">
        <v>544</v>
      </c>
      <c r="C274" s="22">
        <v>12</v>
      </c>
      <c r="D274" s="23">
        <v>38.229999999999997</v>
      </c>
      <c r="E274" s="44">
        <f t="shared" si="40"/>
        <v>40.670212765957444</v>
      </c>
      <c r="F274" s="13">
        <f t="shared" si="41"/>
        <v>50.02</v>
      </c>
      <c r="G274" s="14">
        <f t="shared" si="31"/>
        <v>4.1683333333333339</v>
      </c>
      <c r="H274" s="14">
        <f t="shared" si="37"/>
        <v>0</v>
      </c>
      <c r="I274" s="84"/>
      <c r="J274" s="84">
        <f t="shared" si="38"/>
        <v>0</v>
      </c>
    </row>
    <row r="275" spans="1:10" x14ac:dyDescent="0.25">
      <c r="A275" s="21" t="s">
        <v>545</v>
      </c>
      <c r="B275" s="10" t="s">
        <v>546</v>
      </c>
      <c r="C275" s="22">
        <v>12</v>
      </c>
      <c r="D275" s="23">
        <v>39.14</v>
      </c>
      <c r="E275" s="44">
        <f t="shared" si="40"/>
        <v>41.638297872340431</v>
      </c>
      <c r="F275" s="13">
        <f t="shared" si="41"/>
        <v>51.22</v>
      </c>
      <c r="G275" s="14">
        <f t="shared" si="31"/>
        <v>4.2683333333333335</v>
      </c>
      <c r="H275" s="14">
        <f t="shared" si="37"/>
        <v>0</v>
      </c>
      <c r="I275" s="84"/>
      <c r="J275" s="84">
        <f t="shared" si="38"/>
        <v>0</v>
      </c>
    </row>
    <row r="276" spans="1:10" x14ac:dyDescent="0.25">
      <c r="A276" s="35" t="s">
        <v>547</v>
      </c>
      <c r="B276" s="10" t="s">
        <v>548</v>
      </c>
      <c r="C276" s="22">
        <v>12</v>
      </c>
      <c r="D276" s="23">
        <v>47.99</v>
      </c>
      <c r="E276" s="24">
        <f t="shared" si="40"/>
        <v>51.053191489361708</v>
      </c>
      <c r="F276" s="13">
        <f t="shared" si="41"/>
        <v>62.8</v>
      </c>
      <c r="G276" s="14">
        <v>5.8</v>
      </c>
      <c r="H276" s="14">
        <f t="shared" si="37"/>
        <v>0</v>
      </c>
      <c r="I276" s="84"/>
      <c r="J276" s="84">
        <f t="shared" si="38"/>
        <v>0</v>
      </c>
    </row>
    <row r="277" spans="1:10" x14ac:dyDescent="0.25">
      <c r="A277" s="21" t="s">
        <v>549</v>
      </c>
      <c r="B277" s="10" t="s">
        <v>550</v>
      </c>
      <c r="C277" s="22">
        <v>1</v>
      </c>
      <c r="D277" s="23">
        <v>14.39</v>
      </c>
      <c r="E277" s="24">
        <f t="shared" si="40"/>
        <v>15.308510638297873</v>
      </c>
      <c r="F277" s="13">
        <f t="shared" si="41"/>
        <v>18.829999999999998</v>
      </c>
      <c r="G277" s="14">
        <f t="shared" si="31"/>
        <v>18.829999999999998</v>
      </c>
      <c r="H277" s="14">
        <f t="shared" si="37"/>
        <v>0</v>
      </c>
      <c r="I277" s="84"/>
      <c r="J277" s="84">
        <f t="shared" si="38"/>
        <v>0</v>
      </c>
    </row>
    <row r="278" spans="1:10" x14ac:dyDescent="0.25">
      <c r="A278" s="21" t="s">
        <v>551</v>
      </c>
      <c r="B278" s="10" t="s">
        <v>552</v>
      </c>
      <c r="C278" s="22">
        <v>6</v>
      </c>
      <c r="D278" s="23">
        <v>17.95</v>
      </c>
      <c r="E278" s="24">
        <f t="shared" si="40"/>
        <v>19.095744680851062</v>
      </c>
      <c r="F278" s="13">
        <f t="shared" si="41"/>
        <v>23.49</v>
      </c>
      <c r="G278" s="14">
        <f t="shared" ref="G278:G282" si="42">F278/C278</f>
        <v>3.9149999999999996</v>
      </c>
      <c r="H278" s="14">
        <f t="shared" si="37"/>
        <v>0</v>
      </c>
      <c r="I278" s="84"/>
      <c r="J278" s="84">
        <f t="shared" si="38"/>
        <v>0</v>
      </c>
    </row>
    <row r="279" spans="1:10" x14ac:dyDescent="0.25">
      <c r="A279" s="21" t="s">
        <v>553</v>
      </c>
      <c r="B279" s="10" t="s">
        <v>554</v>
      </c>
      <c r="C279" s="22">
        <v>10</v>
      </c>
      <c r="D279" s="23">
        <v>4.32</v>
      </c>
      <c r="E279" s="24">
        <f t="shared" si="40"/>
        <v>4.5957446808510642</v>
      </c>
      <c r="F279" s="13">
        <f t="shared" si="41"/>
        <v>5.65</v>
      </c>
      <c r="G279" s="14">
        <f t="shared" si="42"/>
        <v>0.56500000000000006</v>
      </c>
      <c r="H279" s="14">
        <f t="shared" si="37"/>
        <v>0</v>
      </c>
      <c r="I279" s="84"/>
      <c r="J279" s="84">
        <f t="shared" si="38"/>
        <v>0</v>
      </c>
    </row>
    <row r="280" spans="1:10" x14ac:dyDescent="0.25">
      <c r="A280" s="21" t="s">
        <v>555</v>
      </c>
      <c r="B280" s="10" t="s">
        <v>556</v>
      </c>
      <c r="C280" s="22">
        <v>10</v>
      </c>
      <c r="D280" s="23">
        <v>4.32</v>
      </c>
      <c r="E280" s="24">
        <f t="shared" si="40"/>
        <v>4.5957446808510642</v>
      </c>
      <c r="F280" s="13">
        <f t="shared" si="41"/>
        <v>5.65</v>
      </c>
      <c r="G280" s="14">
        <f t="shared" si="42"/>
        <v>0.56500000000000006</v>
      </c>
      <c r="H280" s="14">
        <f t="shared" si="37"/>
        <v>0</v>
      </c>
      <c r="I280" s="84"/>
      <c r="J280" s="84">
        <f t="shared" si="38"/>
        <v>0</v>
      </c>
    </row>
    <row r="281" spans="1:10" x14ac:dyDescent="0.25">
      <c r="A281" s="21" t="s">
        <v>557</v>
      </c>
      <c r="B281" s="10" t="s">
        <v>558</v>
      </c>
      <c r="C281" s="22">
        <v>8</v>
      </c>
      <c r="D281" s="23">
        <v>25.12</v>
      </c>
      <c r="E281" s="24">
        <f t="shared" si="40"/>
        <v>26.723404255319153</v>
      </c>
      <c r="F281" s="13">
        <f t="shared" si="41"/>
        <v>32.869999999999997</v>
      </c>
      <c r="G281" s="14">
        <f t="shared" si="42"/>
        <v>4.1087499999999997</v>
      </c>
      <c r="H281" s="14">
        <f t="shared" si="37"/>
        <v>0</v>
      </c>
      <c r="I281" s="84"/>
      <c r="J281" s="84">
        <f t="shared" si="38"/>
        <v>0</v>
      </c>
    </row>
    <row r="282" spans="1:10" x14ac:dyDescent="0.25">
      <c r="A282" s="21" t="s">
        <v>559</v>
      </c>
      <c r="B282" s="10" t="s">
        <v>560</v>
      </c>
      <c r="C282" s="22">
        <v>5</v>
      </c>
      <c r="D282" s="23">
        <v>41.7</v>
      </c>
      <c r="E282" s="24">
        <f t="shared" si="40"/>
        <v>44.361702127659584</v>
      </c>
      <c r="F282" s="13">
        <f t="shared" si="41"/>
        <v>54.56</v>
      </c>
      <c r="G282" s="14">
        <f t="shared" si="42"/>
        <v>10.912000000000001</v>
      </c>
      <c r="H282" s="14">
        <f t="shared" si="37"/>
        <v>0</v>
      </c>
      <c r="I282" s="84"/>
      <c r="J282" s="84">
        <f t="shared" si="38"/>
        <v>0</v>
      </c>
    </row>
    <row r="283" spans="1:10" x14ac:dyDescent="0.25">
      <c r="A283" s="21" t="s">
        <v>561</v>
      </c>
      <c r="B283" s="10" t="s">
        <v>562</v>
      </c>
      <c r="C283" s="22">
        <v>5</v>
      </c>
      <c r="D283" s="23">
        <v>40.5</v>
      </c>
      <c r="E283" s="24">
        <f t="shared" si="40"/>
        <v>43.085106382978729</v>
      </c>
      <c r="F283" s="13">
        <f t="shared" si="41"/>
        <v>52.99</v>
      </c>
      <c r="G283" s="14">
        <f>F283/C283</f>
        <v>10.598000000000001</v>
      </c>
      <c r="H283" s="14">
        <f t="shared" si="37"/>
        <v>0</v>
      </c>
      <c r="I283" s="84"/>
      <c r="J283" s="84">
        <f t="shared" si="38"/>
        <v>0</v>
      </c>
    </row>
    <row r="284" spans="1:10" x14ac:dyDescent="0.25">
      <c r="A284" s="21" t="s">
        <v>563</v>
      </c>
      <c r="B284" s="10" t="s">
        <v>564</v>
      </c>
      <c r="C284" s="22">
        <v>1</v>
      </c>
      <c r="D284" s="23"/>
      <c r="E284" s="24">
        <v>2.5</v>
      </c>
      <c r="F284" s="13">
        <f t="shared" si="41"/>
        <v>3.08</v>
      </c>
      <c r="G284" s="14">
        <v>3.08</v>
      </c>
      <c r="H284" s="14">
        <f t="shared" si="37"/>
        <v>0</v>
      </c>
      <c r="I284" s="91"/>
      <c r="J284" s="84">
        <f t="shared" si="38"/>
        <v>0</v>
      </c>
    </row>
    <row r="285" spans="1:10" x14ac:dyDescent="0.25">
      <c r="A285" s="21" t="s">
        <v>565</v>
      </c>
      <c r="B285" s="10" t="s">
        <v>566</v>
      </c>
      <c r="C285" s="22">
        <v>1</v>
      </c>
      <c r="D285" s="23"/>
      <c r="E285" s="24">
        <v>2.57</v>
      </c>
      <c r="F285" s="13">
        <f t="shared" si="41"/>
        <v>3.16</v>
      </c>
      <c r="G285" s="14">
        <v>3.16</v>
      </c>
      <c r="H285" s="14">
        <f t="shared" si="37"/>
        <v>0</v>
      </c>
      <c r="I285" s="91"/>
      <c r="J285" s="84">
        <f t="shared" si="38"/>
        <v>0</v>
      </c>
    </row>
    <row r="286" spans="1:10" x14ac:dyDescent="0.25">
      <c r="A286" s="21" t="s">
        <v>567</v>
      </c>
      <c r="B286" s="10" t="s">
        <v>568</v>
      </c>
      <c r="C286" s="22">
        <v>1</v>
      </c>
      <c r="D286" s="23"/>
      <c r="E286" s="24">
        <v>2.86</v>
      </c>
      <c r="F286" s="13">
        <f t="shared" si="41"/>
        <v>3.52</v>
      </c>
      <c r="G286" s="14">
        <v>3.52</v>
      </c>
      <c r="H286" s="14">
        <f>C2870</f>
        <v>0</v>
      </c>
      <c r="I286" s="91"/>
      <c r="J286" s="84">
        <f t="shared" si="38"/>
        <v>0</v>
      </c>
    </row>
    <row r="287" spans="1:10" x14ac:dyDescent="0.25">
      <c r="A287" s="66" t="s">
        <v>569</v>
      </c>
      <c r="B287" s="10" t="s">
        <v>570</v>
      </c>
      <c r="C287" s="22">
        <v>6</v>
      </c>
      <c r="D287" s="23">
        <v>67.5</v>
      </c>
      <c r="E287" s="24">
        <f t="shared" si="40"/>
        <v>71.808510638297875</v>
      </c>
      <c r="F287" s="13">
        <f t="shared" si="41"/>
        <v>88.32</v>
      </c>
      <c r="G287" s="14">
        <v>14.8</v>
      </c>
      <c r="H287" s="14">
        <f t="shared" si="37"/>
        <v>0</v>
      </c>
      <c r="I287" s="92"/>
      <c r="J287" s="84">
        <f t="shared" si="38"/>
        <v>0</v>
      </c>
    </row>
    <row r="288" spans="1:10" ht="17.25" thickBot="1" x14ac:dyDescent="0.3">
      <c r="A288" s="70" t="s">
        <v>571</v>
      </c>
      <c r="B288" s="10" t="s">
        <v>572</v>
      </c>
      <c r="C288" s="22">
        <v>25</v>
      </c>
      <c r="D288" s="23">
        <v>281.25</v>
      </c>
      <c r="E288" s="24">
        <f t="shared" si="40"/>
        <v>299.2021276595745</v>
      </c>
      <c r="F288" s="13">
        <f t="shared" si="41"/>
        <v>368.02</v>
      </c>
      <c r="G288" s="14">
        <v>14.8</v>
      </c>
      <c r="H288" s="14">
        <f t="shared" si="37"/>
        <v>0</v>
      </c>
      <c r="I288" s="84"/>
      <c r="J288" s="84">
        <f t="shared" si="38"/>
        <v>0</v>
      </c>
    </row>
    <row r="289" spans="1:10" ht="16.5" x14ac:dyDescent="0.25">
      <c r="A289" s="71" t="s">
        <v>573</v>
      </c>
      <c r="B289" s="10" t="s">
        <v>574</v>
      </c>
      <c r="C289" s="22">
        <v>1</v>
      </c>
      <c r="D289" s="23">
        <v>6.89</v>
      </c>
      <c r="E289" s="24">
        <f t="shared" si="40"/>
        <v>7.3297872340425529</v>
      </c>
      <c r="F289" s="13">
        <f t="shared" si="41"/>
        <v>9.02</v>
      </c>
      <c r="G289" s="14">
        <f>F289/C289</f>
        <v>9.02</v>
      </c>
      <c r="H289" s="14">
        <f t="shared" si="37"/>
        <v>0</v>
      </c>
      <c r="I289" s="93"/>
      <c r="J289" s="84">
        <f t="shared" si="38"/>
        <v>0</v>
      </c>
    </row>
    <row r="290" spans="1:10" x14ac:dyDescent="0.25">
      <c r="A290" s="21" t="s">
        <v>575</v>
      </c>
      <c r="B290" s="10" t="s">
        <v>576</v>
      </c>
      <c r="C290" s="22">
        <v>1</v>
      </c>
      <c r="D290" s="23">
        <v>13.39</v>
      </c>
      <c r="E290" s="24">
        <f t="shared" si="40"/>
        <v>14.244680851063832</v>
      </c>
      <c r="F290" s="13">
        <f t="shared" si="41"/>
        <v>17.52</v>
      </c>
      <c r="G290" s="14">
        <f>F290/C290</f>
        <v>17.52</v>
      </c>
      <c r="H290" s="14">
        <f t="shared" si="37"/>
        <v>0</v>
      </c>
      <c r="I290" s="93"/>
      <c r="J290" s="84">
        <f t="shared" si="38"/>
        <v>0</v>
      </c>
    </row>
    <row r="291" spans="1:10" x14ac:dyDescent="0.25">
      <c r="A291" s="45"/>
      <c r="B291" s="45" t="s">
        <v>577</v>
      </c>
      <c r="C291" s="69"/>
      <c r="D291" s="72"/>
      <c r="E291" s="24"/>
      <c r="F291" s="13"/>
      <c r="G291" s="14"/>
      <c r="H291" s="14"/>
      <c r="I291" s="93"/>
      <c r="J291" s="84">
        <f t="shared" si="38"/>
        <v>0</v>
      </c>
    </row>
    <row r="292" spans="1:10" x14ac:dyDescent="0.25">
      <c r="A292" s="73" t="s">
        <v>578</v>
      </c>
      <c r="B292" s="10" t="s">
        <v>579</v>
      </c>
      <c r="C292" s="22">
        <v>30</v>
      </c>
      <c r="D292">
        <v>76.5</v>
      </c>
      <c r="E292" s="24">
        <f t="shared" ref="E292:E336" si="43">D292/(1-0.06)</f>
        <v>81.382978723404264</v>
      </c>
      <c r="F292" s="13">
        <f t="shared" ref="F292:F336" si="44">ROUND((E292+(E292*0.23)),2)</f>
        <v>100.1</v>
      </c>
      <c r="G292" s="14">
        <f t="shared" ref="G292:G334" si="45">F292/C292</f>
        <v>3.3366666666666664</v>
      </c>
      <c r="H292" s="14">
        <f t="shared" si="37"/>
        <v>0</v>
      </c>
      <c r="I292" s="93"/>
      <c r="J292" s="84">
        <f t="shared" si="38"/>
        <v>0</v>
      </c>
    </row>
    <row r="293" spans="1:10" x14ac:dyDescent="0.25">
      <c r="A293" s="73" t="s">
        <v>580</v>
      </c>
      <c r="B293" s="10" t="s">
        <v>581</v>
      </c>
      <c r="C293" s="22">
        <v>1</v>
      </c>
      <c r="D293">
        <v>3.86</v>
      </c>
      <c r="E293" s="24">
        <f t="shared" si="43"/>
        <v>4.1063829787234045</v>
      </c>
      <c r="F293" s="13">
        <f t="shared" si="44"/>
        <v>5.05</v>
      </c>
      <c r="G293" s="14">
        <f t="shared" si="45"/>
        <v>5.05</v>
      </c>
      <c r="H293" s="14">
        <f t="shared" si="37"/>
        <v>0</v>
      </c>
      <c r="I293" s="93"/>
      <c r="J293" s="84">
        <f t="shared" si="38"/>
        <v>0</v>
      </c>
    </row>
    <row r="294" spans="1:10" x14ac:dyDescent="0.25">
      <c r="A294" s="73" t="s">
        <v>582</v>
      </c>
      <c r="B294" s="10" t="s">
        <v>583</v>
      </c>
      <c r="C294" s="22">
        <v>1</v>
      </c>
      <c r="D294">
        <v>5.76</v>
      </c>
      <c r="E294" s="24">
        <f t="shared" si="43"/>
        <v>6.1276595744680851</v>
      </c>
      <c r="F294" s="13">
        <f t="shared" si="44"/>
        <v>7.54</v>
      </c>
      <c r="G294" s="14">
        <f t="shared" si="45"/>
        <v>7.54</v>
      </c>
      <c r="H294" s="14">
        <f t="shared" si="37"/>
        <v>0</v>
      </c>
      <c r="I294" s="93"/>
      <c r="J294" s="84">
        <f t="shared" si="38"/>
        <v>0</v>
      </c>
    </row>
    <row r="295" spans="1:10" x14ac:dyDescent="0.25">
      <c r="A295" s="73" t="s">
        <v>584</v>
      </c>
      <c r="B295" s="10" t="s">
        <v>585</v>
      </c>
      <c r="C295" s="22">
        <v>1</v>
      </c>
      <c r="D295">
        <v>2.89</v>
      </c>
      <c r="E295" s="24">
        <f t="shared" si="43"/>
        <v>3.0744680851063833</v>
      </c>
      <c r="F295" s="13">
        <f t="shared" si="44"/>
        <v>3.78</v>
      </c>
      <c r="G295" s="14">
        <f t="shared" si="45"/>
        <v>3.78</v>
      </c>
      <c r="H295" s="14">
        <f t="shared" si="37"/>
        <v>0</v>
      </c>
      <c r="I295" s="93"/>
      <c r="J295" s="84">
        <f t="shared" si="38"/>
        <v>0</v>
      </c>
    </row>
    <row r="296" spans="1:10" x14ac:dyDescent="0.25">
      <c r="A296" s="73" t="s">
        <v>586</v>
      </c>
      <c r="B296" s="10" t="s">
        <v>587</v>
      </c>
      <c r="C296" s="22">
        <v>1</v>
      </c>
      <c r="D296">
        <v>7.19</v>
      </c>
      <c r="E296" s="24">
        <f t="shared" si="43"/>
        <v>7.6489361702127665</v>
      </c>
      <c r="F296" s="13">
        <f t="shared" si="44"/>
        <v>9.41</v>
      </c>
      <c r="G296" s="14">
        <f t="shared" si="45"/>
        <v>9.41</v>
      </c>
      <c r="H296" s="14">
        <f t="shared" si="37"/>
        <v>0</v>
      </c>
      <c r="I296" s="93"/>
      <c r="J296" s="84">
        <f t="shared" si="38"/>
        <v>0</v>
      </c>
    </row>
    <row r="297" spans="1:10" x14ac:dyDescent="0.25">
      <c r="A297" s="73" t="s">
        <v>588</v>
      </c>
      <c r="B297" s="10" t="s">
        <v>589</v>
      </c>
      <c r="C297" s="22">
        <v>1</v>
      </c>
      <c r="D297">
        <v>4.8</v>
      </c>
      <c r="E297" s="24">
        <f t="shared" si="43"/>
        <v>5.1063829787234045</v>
      </c>
      <c r="F297" s="13">
        <f t="shared" si="44"/>
        <v>6.28</v>
      </c>
      <c r="G297" s="14">
        <f t="shared" si="45"/>
        <v>6.28</v>
      </c>
      <c r="H297" s="14">
        <f t="shared" si="37"/>
        <v>0</v>
      </c>
      <c r="I297" s="93"/>
      <c r="J297" s="84">
        <f t="shared" si="38"/>
        <v>0</v>
      </c>
    </row>
    <row r="298" spans="1:10" x14ac:dyDescent="0.25">
      <c r="A298" s="73" t="s">
        <v>590</v>
      </c>
      <c r="B298" s="10" t="s">
        <v>591</v>
      </c>
      <c r="C298" s="22">
        <v>1</v>
      </c>
      <c r="D298">
        <v>3.1</v>
      </c>
      <c r="E298" s="24">
        <f t="shared" si="43"/>
        <v>3.2978723404255321</v>
      </c>
      <c r="F298" s="13">
        <f t="shared" si="44"/>
        <v>4.0599999999999996</v>
      </c>
      <c r="G298" s="14">
        <f t="shared" si="45"/>
        <v>4.0599999999999996</v>
      </c>
      <c r="H298" s="14">
        <f t="shared" si="37"/>
        <v>0</v>
      </c>
      <c r="I298" s="93"/>
      <c r="J298" s="84">
        <f t="shared" si="38"/>
        <v>0</v>
      </c>
    </row>
    <row r="299" spans="1:10" x14ac:dyDescent="0.25">
      <c r="A299" s="73" t="s">
        <v>592</v>
      </c>
      <c r="B299" s="10" t="s">
        <v>593</v>
      </c>
      <c r="C299" s="22">
        <v>1</v>
      </c>
      <c r="D299">
        <v>4.87</v>
      </c>
      <c r="E299" s="24">
        <f t="shared" si="43"/>
        <v>5.1808510638297873</v>
      </c>
      <c r="F299" s="13">
        <f t="shared" si="44"/>
        <v>6.37</v>
      </c>
      <c r="G299" s="14">
        <f t="shared" si="45"/>
        <v>6.37</v>
      </c>
      <c r="H299" s="14">
        <f t="shared" si="37"/>
        <v>0</v>
      </c>
      <c r="I299" s="93"/>
      <c r="J299" s="84">
        <f t="shared" si="38"/>
        <v>0</v>
      </c>
    </row>
    <row r="300" spans="1:10" x14ac:dyDescent="0.25">
      <c r="A300" s="73" t="s">
        <v>594</v>
      </c>
      <c r="B300" s="10" t="s">
        <v>595</v>
      </c>
      <c r="C300" s="22">
        <v>1</v>
      </c>
      <c r="D300">
        <v>5.52</v>
      </c>
      <c r="E300" s="24">
        <f t="shared" si="43"/>
        <v>5.8723404255319149</v>
      </c>
      <c r="F300" s="13">
        <f t="shared" si="44"/>
        <v>7.22</v>
      </c>
      <c r="G300" s="14">
        <f t="shared" si="45"/>
        <v>7.22</v>
      </c>
      <c r="H300" s="14">
        <f t="shared" si="37"/>
        <v>0</v>
      </c>
      <c r="I300" s="93"/>
      <c r="J300" s="84">
        <f t="shared" si="38"/>
        <v>0</v>
      </c>
    </row>
    <row r="301" spans="1:10" x14ac:dyDescent="0.25">
      <c r="A301" s="73" t="s">
        <v>596</v>
      </c>
      <c r="B301" s="10" t="s">
        <v>597</v>
      </c>
      <c r="C301" s="22">
        <v>1</v>
      </c>
      <c r="D301">
        <v>8.0500000000000007</v>
      </c>
      <c r="E301" s="24">
        <f t="shared" si="43"/>
        <v>8.5638297872340434</v>
      </c>
      <c r="F301" s="13">
        <f t="shared" si="44"/>
        <v>10.53</v>
      </c>
      <c r="G301" s="14">
        <f t="shared" si="45"/>
        <v>10.53</v>
      </c>
      <c r="H301" s="14">
        <f t="shared" si="37"/>
        <v>0</v>
      </c>
      <c r="I301" s="93"/>
      <c r="J301" s="84">
        <f t="shared" si="38"/>
        <v>0</v>
      </c>
    </row>
    <row r="302" spans="1:10" x14ac:dyDescent="0.25">
      <c r="A302" s="73" t="s">
        <v>598</v>
      </c>
      <c r="B302" s="10" t="s">
        <v>599</v>
      </c>
      <c r="C302" s="22">
        <v>1</v>
      </c>
      <c r="D302">
        <v>0.88</v>
      </c>
      <c r="E302" s="24">
        <f t="shared" si="43"/>
        <v>0.93617021276595747</v>
      </c>
      <c r="F302" s="13">
        <f t="shared" si="44"/>
        <v>1.1499999999999999</v>
      </c>
      <c r="G302" s="14">
        <f t="shared" si="45"/>
        <v>1.1499999999999999</v>
      </c>
      <c r="H302" s="14">
        <f t="shared" si="37"/>
        <v>0</v>
      </c>
      <c r="I302" s="93"/>
      <c r="J302" s="84">
        <f t="shared" si="38"/>
        <v>0</v>
      </c>
    </row>
    <row r="303" spans="1:10" x14ac:dyDescent="0.25">
      <c r="A303" s="73" t="s">
        <v>600</v>
      </c>
      <c r="B303" s="10" t="s">
        <v>601</v>
      </c>
      <c r="C303" s="22">
        <v>1</v>
      </c>
      <c r="D303">
        <v>1.66</v>
      </c>
      <c r="E303" s="24">
        <f t="shared" si="43"/>
        <v>1.7659574468085106</v>
      </c>
      <c r="F303" s="13">
        <f t="shared" si="44"/>
        <v>2.17</v>
      </c>
      <c r="G303" s="14">
        <f t="shared" si="45"/>
        <v>2.17</v>
      </c>
      <c r="H303" s="14">
        <f t="shared" si="37"/>
        <v>0</v>
      </c>
      <c r="I303" s="93"/>
      <c r="J303" s="84">
        <f t="shared" si="38"/>
        <v>0</v>
      </c>
    </row>
    <row r="304" spans="1:10" x14ac:dyDescent="0.25">
      <c r="A304" s="73" t="s">
        <v>602</v>
      </c>
      <c r="B304" s="10" t="s">
        <v>603</v>
      </c>
      <c r="C304" s="22">
        <v>1</v>
      </c>
      <c r="D304">
        <v>6.16</v>
      </c>
      <c r="E304" s="24">
        <f t="shared" si="43"/>
        <v>6.5531914893617023</v>
      </c>
      <c r="F304" s="13">
        <f t="shared" si="44"/>
        <v>8.06</v>
      </c>
      <c r="G304" s="14">
        <f t="shared" si="45"/>
        <v>8.06</v>
      </c>
      <c r="H304" s="14">
        <f t="shared" si="37"/>
        <v>0</v>
      </c>
      <c r="I304" s="93"/>
      <c r="J304" s="84">
        <f t="shared" si="38"/>
        <v>0</v>
      </c>
    </row>
    <row r="305" spans="1:10" x14ac:dyDescent="0.25">
      <c r="A305" s="74" t="s">
        <v>604</v>
      </c>
      <c r="B305" s="10" t="s">
        <v>605</v>
      </c>
      <c r="C305" s="22">
        <v>1</v>
      </c>
      <c r="D305">
        <v>4.3899999999999997</v>
      </c>
      <c r="E305" s="24">
        <f t="shared" si="43"/>
        <v>4.6702127659574471</v>
      </c>
      <c r="F305" s="13">
        <f t="shared" si="44"/>
        <v>5.74</v>
      </c>
      <c r="G305" s="14">
        <f t="shared" si="45"/>
        <v>5.74</v>
      </c>
      <c r="H305" s="14">
        <f t="shared" si="37"/>
        <v>0</v>
      </c>
      <c r="I305" s="93"/>
      <c r="J305" s="84">
        <f t="shared" si="38"/>
        <v>0</v>
      </c>
    </row>
    <row r="306" spans="1:10" x14ac:dyDescent="0.25">
      <c r="A306" s="73" t="s">
        <v>606</v>
      </c>
      <c r="B306" s="10" t="s">
        <v>607</v>
      </c>
      <c r="C306" s="22">
        <v>1</v>
      </c>
      <c r="D306">
        <v>6.05</v>
      </c>
      <c r="E306" s="24">
        <f t="shared" si="43"/>
        <v>6.4361702127659575</v>
      </c>
      <c r="F306" s="13">
        <f t="shared" si="44"/>
        <v>7.92</v>
      </c>
      <c r="G306" s="14">
        <f t="shared" si="45"/>
        <v>7.92</v>
      </c>
      <c r="H306" s="14">
        <f t="shared" si="37"/>
        <v>0</v>
      </c>
      <c r="I306" s="93"/>
      <c r="J306" s="84">
        <f t="shared" si="38"/>
        <v>0</v>
      </c>
    </row>
    <row r="307" spans="1:10" x14ac:dyDescent="0.25">
      <c r="A307" s="73" t="s">
        <v>608</v>
      </c>
      <c r="B307" s="10" t="s">
        <v>609</v>
      </c>
      <c r="C307" s="22">
        <v>1</v>
      </c>
      <c r="D307">
        <v>5.13</v>
      </c>
      <c r="E307" s="24">
        <f t="shared" si="43"/>
        <v>5.4574468085106389</v>
      </c>
      <c r="F307" s="13">
        <f t="shared" si="44"/>
        <v>6.71</v>
      </c>
      <c r="G307" s="14">
        <f t="shared" si="45"/>
        <v>6.71</v>
      </c>
      <c r="H307" s="14">
        <f t="shared" si="37"/>
        <v>0</v>
      </c>
      <c r="I307" s="93"/>
      <c r="J307" s="84">
        <f t="shared" si="38"/>
        <v>0</v>
      </c>
    </row>
    <row r="308" spans="1:10" x14ac:dyDescent="0.25">
      <c r="A308" s="73" t="s">
        <v>610</v>
      </c>
      <c r="B308" s="10" t="s">
        <v>611</v>
      </c>
      <c r="C308" s="22">
        <v>1</v>
      </c>
      <c r="D308">
        <v>2.42</v>
      </c>
      <c r="E308" s="24">
        <f t="shared" si="43"/>
        <v>2.5744680851063833</v>
      </c>
      <c r="F308" s="13">
        <f t="shared" si="44"/>
        <v>3.17</v>
      </c>
      <c r="G308" s="14">
        <f t="shared" si="45"/>
        <v>3.17</v>
      </c>
      <c r="H308" s="14">
        <f t="shared" si="37"/>
        <v>0</v>
      </c>
      <c r="I308" s="93"/>
      <c r="J308" s="84">
        <f t="shared" si="38"/>
        <v>0</v>
      </c>
    </row>
    <row r="309" spans="1:10" x14ac:dyDescent="0.25">
      <c r="A309" s="73" t="s">
        <v>612</v>
      </c>
      <c r="B309" s="10" t="s">
        <v>613</v>
      </c>
      <c r="C309" s="22">
        <v>1</v>
      </c>
      <c r="D309">
        <v>3.85</v>
      </c>
      <c r="E309" s="24">
        <f t="shared" si="43"/>
        <v>4.0957446808510642</v>
      </c>
      <c r="F309" s="13">
        <f t="shared" si="44"/>
        <v>5.04</v>
      </c>
      <c r="G309" s="14">
        <f t="shared" si="45"/>
        <v>5.04</v>
      </c>
      <c r="H309" s="14">
        <f t="shared" si="37"/>
        <v>0</v>
      </c>
      <c r="I309" s="93"/>
      <c r="J309" s="84">
        <f t="shared" si="38"/>
        <v>0</v>
      </c>
    </row>
    <row r="310" spans="1:10" x14ac:dyDescent="0.25">
      <c r="A310" s="73" t="s">
        <v>614</v>
      </c>
      <c r="B310" s="10" t="s">
        <v>615</v>
      </c>
      <c r="C310" s="22">
        <v>1</v>
      </c>
      <c r="D310">
        <v>2.42</v>
      </c>
      <c r="E310" s="24">
        <f t="shared" si="43"/>
        <v>2.5744680851063833</v>
      </c>
      <c r="F310" s="13">
        <f t="shared" si="44"/>
        <v>3.17</v>
      </c>
      <c r="G310" s="14">
        <f t="shared" si="45"/>
        <v>3.17</v>
      </c>
      <c r="H310" s="14">
        <f t="shared" si="37"/>
        <v>0</v>
      </c>
      <c r="I310" s="93"/>
      <c r="J310" s="84">
        <f t="shared" si="38"/>
        <v>0</v>
      </c>
    </row>
    <row r="311" spans="1:10" x14ac:dyDescent="0.25">
      <c r="A311" s="73" t="s">
        <v>616</v>
      </c>
      <c r="B311" s="10" t="s">
        <v>617</v>
      </c>
      <c r="C311" s="22">
        <v>1</v>
      </c>
      <c r="D311">
        <v>2.42</v>
      </c>
      <c r="E311" s="24">
        <f t="shared" si="43"/>
        <v>2.5744680851063833</v>
      </c>
      <c r="F311" s="13">
        <f t="shared" si="44"/>
        <v>3.17</v>
      </c>
      <c r="G311" s="14">
        <f t="shared" si="45"/>
        <v>3.17</v>
      </c>
      <c r="H311" s="14">
        <f t="shared" si="37"/>
        <v>0</v>
      </c>
      <c r="I311" s="93"/>
      <c r="J311" s="84">
        <f t="shared" si="38"/>
        <v>0</v>
      </c>
    </row>
    <row r="312" spans="1:10" x14ac:dyDescent="0.25">
      <c r="A312" s="73" t="s">
        <v>618</v>
      </c>
      <c r="B312" s="10" t="s">
        <v>619</v>
      </c>
      <c r="C312" s="22">
        <v>1</v>
      </c>
      <c r="D312">
        <v>4.42</v>
      </c>
      <c r="E312" s="24">
        <f t="shared" si="43"/>
        <v>4.7021276595744679</v>
      </c>
      <c r="F312" s="13">
        <f t="shared" si="44"/>
        <v>5.78</v>
      </c>
      <c r="G312" s="14">
        <f t="shared" si="45"/>
        <v>5.78</v>
      </c>
      <c r="H312" s="14">
        <f t="shared" si="37"/>
        <v>0</v>
      </c>
      <c r="I312" s="93"/>
      <c r="J312" s="84">
        <f t="shared" si="38"/>
        <v>0</v>
      </c>
    </row>
    <row r="313" spans="1:10" x14ac:dyDescent="0.25">
      <c r="A313" s="73" t="s">
        <v>620</v>
      </c>
      <c r="B313" s="10" t="s">
        <v>621</v>
      </c>
      <c r="C313" s="22">
        <v>1</v>
      </c>
      <c r="D313">
        <v>17.690000000000001</v>
      </c>
      <c r="E313" s="24">
        <f t="shared" si="43"/>
        <v>18.819148936170215</v>
      </c>
      <c r="F313" s="13">
        <f t="shared" si="44"/>
        <v>23.15</v>
      </c>
      <c r="G313" s="14">
        <f t="shared" si="45"/>
        <v>23.15</v>
      </c>
      <c r="H313" s="14">
        <f t="shared" si="37"/>
        <v>0</v>
      </c>
      <c r="I313" s="93"/>
      <c r="J313" s="84">
        <f t="shared" si="38"/>
        <v>0</v>
      </c>
    </row>
    <row r="314" spans="1:10" x14ac:dyDescent="0.25">
      <c r="A314" s="73" t="s">
        <v>622</v>
      </c>
      <c r="B314" s="10" t="s">
        <v>623</v>
      </c>
      <c r="C314" s="22">
        <v>1</v>
      </c>
      <c r="D314">
        <v>3.25</v>
      </c>
      <c r="E314" s="24">
        <f t="shared" si="43"/>
        <v>3.4574468085106385</v>
      </c>
      <c r="F314" s="13">
        <f t="shared" si="44"/>
        <v>4.25</v>
      </c>
      <c r="G314" s="14">
        <f t="shared" si="45"/>
        <v>4.25</v>
      </c>
      <c r="H314" s="14">
        <f t="shared" si="37"/>
        <v>0</v>
      </c>
      <c r="I314" s="93"/>
      <c r="J314" s="84">
        <f t="shared" si="38"/>
        <v>0</v>
      </c>
    </row>
    <row r="315" spans="1:10" x14ac:dyDescent="0.25">
      <c r="A315" s="73" t="s">
        <v>624</v>
      </c>
      <c r="B315" s="10" t="s">
        <v>625</v>
      </c>
      <c r="C315" s="22">
        <v>1</v>
      </c>
      <c r="D315">
        <v>6.05</v>
      </c>
      <c r="E315" s="24">
        <f t="shared" si="43"/>
        <v>6.4361702127659575</v>
      </c>
      <c r="F315" s="13">
        <f t="shared" si="44"/>
        <v>7.92</v>
      </c>
      <c r="G315" s="14">
        <f t="shared" si="45"/>
        <v>7.92</v>
      </c>
      <c r="H315" s="14">
        <f t="shared" si="37"/>
        <v>0</v>
      </c>
      <c r="I315" s="93"/>
      <c r="J315" s="84">
        <f t="shared" si="38"/>
        <v>0</v>
      </c>
    </row>
    <row r="316" spans="1:10" x14ac:dyDescent="0.25">
      <c r="A316" s="73" t="s">
        <v>626</v>
      </c>
      <c r="B316" s="10" t="s">
        <v>627</v>
      </c>
      <c r="C316" s="22">
        <v>1</v>
      </c>
      <c r="D316">
        <v>1.78</v>
      </c>
      <c r="E316" s="24">
        <f t="shared" si="43"/>
        <v>1.8936170212765959</v>
      </c>
      <c r="F316" s="13">
        <f t="shared" si="44"/>
        <v>2.33</v>
      </c>
      <c r="G316" s="14">
        <f t="shared" si="45"/>
        <v>2.33</v>
      </c>
      <c r="H316" s="14">
        <f t="shared" si="37"/>
        <v>0</v>
      </c>
      <c r="I316" s="93"/>
      <c r="J316" s="84">
        <f t="shared" si="38"/>
        <v>0</v>
      </c>
    </row>
    <row r="317" spans="1:10" x14ac:dyDescent="0.25">
      <c r="A317" s="73" t="s">
        <v>628</v>
      </c>
      <c r="B317" s="10" t="s">
        <v>629</v>
      </c>
      <c r="C317" s="22">
        <v>1</v>
      </c>
      <c r="D317">
        <v>0.97</v>
      </c>
      <c r="E317" s="24">
        <f t="shared" si="43"/>
        <v>1.0319148936170213</v>
      </c>
      <c r="F317" s="13">
        <f t="shared" si="44"/>
        <v>1.27</v>
      </c>
      <c r="G317" s="14">
        <v>1.3</v>
      </c>
      <c r="H317" s="14">
        <f t="shared" si="37"/>
        <v>0</v>
      </c>
      <c r="I317" s="93"/>
      <c r="J317" s="84">
        <f t="shared" si="38"/>
        <v>0</v>
      </c>
    </row>
    <row r="318" spans="1:10" x14ac:dyDescent="0.25">
      <c r="A318" s="73" t="s">
        <v>630</v>
      </c>
      <c r="B318" s="10" t="s">
        <v>630</v>
      </c>
      <c r="C318" s="22">
        <v>1</v>
      </c>
      <c r="D318">
        <v>0.96</v>
      </c>
      <c r="E318" s="24">
        <f t="shared" si="43"/>
        <v>1.0212765957446808</v>
      </c>
      <c r="F318" s="13">
        <f t="shared" si="44"/>
        <v>1.26</v>
      </c>
      <c r="G318" s="14">
        <f t="shared" si="45"/>
        <v>1.26</v>
      </c>
      <c r="H318" s="14">
        <f t="shared" si="37"/>
        <v>0</v>
      </c>
      <c r="I318" s="93"/>
      <c r="J318" s="84">
        <f t="shared" si="38"/>
        <v>0</v>
      </c>
    </row>
    <row r="319" spans="1:10" x14ac:dyDescent="0.25">
      <c r="A319" s="73" t="s">
        <v>631</v>
      </c>
      <c r="B319" s="10" t="s">
        <v>632</v>
      </c>
      <c r="C319" s="22">
        <v>1</v>
      </c>
      <c r="D319">
        <v>13.6</v>
      </c>
      <c r="E319" s="24">
        <f t="shared" si="43"/>
        <v>14.468085106382979</v>
      </c>
      <c r="F319" s="13">
        <f t="shared" si="44"/>
        <v>17.8</v>
      </c>
      <c r="G319" s="14">
        <f t="shared" si="45"/>
        <v>17.8</v>
      </c>
      <c r="H319" s="14">
        <f t="shared" si="37"/>
        <v>0</v>
      </c>
      <c r="I319" s="93"/>
      <c r="J319" s="84">
        <f t="shared" si="38"/>
        <v>0</v>
      </c>
    </row>
    <row r="320" spans="1:10" x14ac:dyDescent="0.25">
      <c r="A320" s="73" t="s">
        <v>633</v>
      </c>
      <c r="B320" s="10" t="s">
        <v>634</v>
      </c>
      <c r="C320" s="22">
        <v>1</v>
      </c>
      <c r="D320">
        <v>11.19</v>
      </c>
      <c r="E320" s="24">
        <f t="shared" si="43"/>
        <v>11.904255319148936</v>
      </c>
      <c r="F320" s="13">
        <f t="shared" si="44"/>
        <v>14.64</v>
      </c>
      <c r="G320" s="14">
        <f t="shared" si="45"/>
        <v>14.64</v>
      </c>
      <c r="H320" s="14">
        <f t="shared" si="37"/>
        <v>0</v>
      </c>
      <c r="I320" s="93"/>
      <c r="J320" s="84">
        <f t="shared" si="38"/>
        <v>0</v>
      </c>
    </row>
    <row r="321" spans="1:10" x14ac:dyDescent="0.25">
      <c r="A321" s="73" t="s">
        <v>635</v>
      </c>
      <c r="B321" s="10" t="s">
        <v>636</v>
      </c>
      <c r="C321" s="22">
        <v>1</v>
      </c>
      <c r="D321">
        <v>9</v>
      </c>
      <c r="E321" s="24">
        <f t="shared" si="43"/>
        <v>9.5744680851063837</v>
      </c>
      <c r="F321" s="13">
        <f t="shared" si="44"/>
        <v>11.78</v>
      </c>
      <c r="G321" s="14">
        <f t="shared" si="45"/>
        <v>11.78</v>
      </c>
      <c r="H321" s="14">
        <f t="shared" si="37"/>
        <v>0</v>
      </c>
      <c r="I321" s="93"/>
      <c r="J321" s="84">
        <f t="shared" si="38"/>
        <v>0</v>
      </c>
    </row>
    <row r="322" spans="1:10" x14ac:dyDescent="0.25">
      <c r="A322" s="73" t="s">
        <v>637</v>
      </c>
      <c r="B322" s="10" t="s">
        <v>638</v>
      </c>
      <c r="C322" s="22">
        <v>1</v>
      </c>
      <c r="D322">
        <v>22.11</v>
      </c>
      <c r="E322" s="24">
        <f t="shared" si="43"/>
        <v>23.521276595744681</v>
      </c>
      <c r="F322" s="13">
        <f t="shared" si="44"/>
        <v>28.93</v>
      </c>
      <c r="G322" s="14">
        <f t="shared" si="45"/>
        <v>28.93</v>
      </c>
      <c r="H322" s="14">
        <f t="shared" si="37"/>
        <v>0</v>
      </c>
      <c r="I322" s="93"/>
      <c r="J322" s="84">
        <f t="shared" si="38"/>
        <v>0</v>
      </c>
    </row>
    <row r="323" spans="1:10" x14ac:dyDescent="0.25">
      <c r="A323" s="73" t="s">
        <v>639</v>
      </c>
      <c r="B323" s="10" t="s">
        <v>640</v>
      </c>
      <c r="C323" s="22">
        <v>1</v>
      </c>
      <c r="D323">
        <v>2.69</v>
      </c>
      <c r="E323" s="24">
        <f t="shared" si="43"/>
        <v>2.8617021276595747</v>
      </c>
      <c r="F323" s="13">
        <f t="shared" si="44"/>
        <v>3.52</v>
      </c>
      <c r="G323" s="14">
        <f t="shared" si="45"/>
        <v>3.52</v>
      </c>
      <c r="H323" s="14">
        <f t="shared" si="37"/>
        <v>0</v>
      </c>
      <c r="I323" s="93"/>
      <c r="J323" s="84">
        <f t="shared" si="38"/>
        <v>0</v>
      </c>
    </row>
    <row r="324" spans="1:10" x14ac:dyDescent="0.25">
      <c r="A324" s="73" t="s">
        <v>641</v>
      </c>
      <c r="B324" s="10" t="s">
        <v>642</v>
      </c>
      <c r="C324" s="22">
        <v>1</v>
      </c>
      <c r="D324">
        <v>4.49</v>
      </c>
      <c r="E324" s="24">
        <f t="shared" si="43"/>
        <v>4.7765957446808516</v>
      </c>
      <c r="F324" s="13">
        <f t="shared" si="44"/>
        <v>5.88</v>
      </c>
      <c r="G324" s="14">
        <f t="shared" si="45"/>
        <v>5.88</v>
      </c>
      <c r="H324" s="14">
        <f t="shared" ref="H324:H336" si="46">I324/C324</f>
        <v>0</v>
      </c>
      <c r="I324" s="93"/>
      <c r="J324" s="84">
        <f t="shared" ref="J324:J336" si="47">G324*I324</f>
        <v>0</v>
      </c>
    </row>
    <row r="325" spans="1:10" x14ac:dyDescent="0.25">
      <c r="A325" s="73" t="s">
        <v>643</v>
      </c>
      <c r="B325" s="10" t="s">
        <v>644</v>
      </c>
      <c r="C325" s="22">
        <v>10</v>
      </c>
      <c r="D325">
        <v>26.4</v>
      </c>
      <c r="E325" s="24">
        <f t="shared" si="43"/>
        <v>28.085106382978722</v>
      </c>
      <c r="F325" s="13">
        <f t="shared" si="44"/>
        <v>34.54</v>
      </c>
      <c r="G325" s="14">
        <f t="shared" si="45"/>
        <v>3.4539999999999997</v>
      </c>
      <c r="H325" s="14">
        <f t="shared" si="46"/>
        <v>0</v>
      </c>
      <c r="I325" s="93"/>
      <c r="J325" s="84">
        <f t="shared" si="47"/>
        <v>0</v>
      </c>
    </row>
    <row r="326" spans="1:10" x14ac:dyDescent="0.25">
      <c r="A326" s="73" t="s">
        <v>645</v>
      </c>
      <c r="B326" s="10" t="s">
        <v>646</v>
      </c>
      <c r="C326" s="22">
        <v>24</v>
      </c>
      <c r="D326">
        <v>57.36</v>
      </c>
      <c r="E326" s="24">
        <f t="shared" si="43"/>
        <v>61.021276595744681</v>
      </c>
      <c r="F326" s="13">
        <f t="shared" si="44"/>
        <v>75.06</v>
      </c>
      <c r="G326" s="14">
        <f t="shared" si="45"/>
        <v>3.1274999999999999</v>
      </c>
      <c r="H326" s="14">
        <f t="shared" si="46"/>
        <v>4.1666666666666664E-2</v>
      </c>
      <c r="I326" s="93">
        <v>1</v>
      </c>
      <c r="J326" s="84">
        <f t="shared" si="47"/>
        <v>3.1274999999999999</v>
      </c>
    </row>
    <row r="327" spans="1:10" x14ac:dyDescent="0.25">
      <c r="A327" s="73" t="s">
        <v>647</v>
      </c>
      <c r="B327" s="75" t="s">
        <v>648</v>
      </c>
      <c r="C327" s="76">
        <v>1</v>
      </c>
      <c r="D327">
        <v>5.09</v>
      </c>
      <c r="E327" s="77">
        <f t="shared" si="43"/>
        <v>5.4148936170212769</v>
      </c>
      <c r="F327" s="78">
        <f t="shared" si="44"/>
        <v>6.66</v>
      </c>
      <c r="G327" s="79">
        <f t="shared" si="45"/>
        <v>6.66</v>
      </c>
      <c r="H327" s="14">
        <f t="shared" si="46"/>
        <v>0</v>
      </c>
      <c r="I327" s="93"/>
      <c r="J327" s="84">
        <f t="shared" si="47"/>
        <v>0</v>
      </c>
    </row>
    <row r="328" spans="1:10" x14ac:dyDescent="0.25">
      <c r="A328" s="73" t="s">
        <v>649</v>
      </c>
      <c r="B328" s="10" t="s">
        <v>650</v>
      </c>
      <c r="C328" s="22">
        <v>6</v>
      </c>
      <c r="D328" s="80">
        <v>167.58</v>
      </c>
      <c r="E328" s="24">
        <f t="shared" si="43"/>
        <v>178.27659574468086</v>
      </c>
      <c r="F328" s="13">
        <f t="shared" si="44"/>
        <v>219.28</v>
      </c>
      <c r="G328" s="14">
        <f t="shared" si="45"/>
        <v>36.546666666666667</v>
      </c>
      <c r="H328" s="14">
        <f t="shared" si="46"/>
        <v>0</v>
      </c>
      <c r="I328" s="93"/>
      <c r="J328" s="84">
        <f t="shared" si="47"/>
        <v>0</v>
      </c>
    </row>
    <row r="329" spans="1:10" x14ac:dyDescent="0.25">
      <c r="A329" s="34" t="s">
        <v>651</v>
      </c>
      <c r="B329" s="10" t="s">
        <v>652</v>
      </c>
      <c r="C329" s="22">
        <v>1</v>
      </c>
      <c r="D329" s="23">
        <v>4.87</v>
      </c>
      <c r="E329" s="24">
        <f t="shared" si="43"/>
        <v>5.1808510638297873</v>
      </c>
      <c r="F329" s="13">
        <f t="shared" si="44"/>
        <v>6.37</v>
      </c>
      <c r="G329" s="14">
        <f t="shared" si="45"/>
        <v>6.37</v>
      </c>
      <c r="H329" s="14">
        <f t="shared" si="46"/>
        <v>0</v>
      </c>
      <c r="I329" s="93"/>
      <c r="J329" s="84">
        <f t="shared" si="47"/>
        <v>0</v>
      </c>
    </row>
    <row r="330" spans="1:10" x14ac:dyDescent="0.25">
      <c r="A330" s="34" t="s">
        <v>653</v>
      </c>
      <c r="B330" s="10" t="s">
        <v>654</v>
      </c>
      <c r="C330" s="22">
        <v>1</v>
      </c>
      <c r="D330" s="23">
        <v>2.44</v>
      </c>
      <c r="E330" s="24">
        <f t="shared" si="43"/>
        <v>2.5957446808510638</v>
      </c>
      <c r="F330" s="13">
        <f t="shared" si="44"/>
        <v>3.19</v>
      </c>
      <c r="G330" s="14">
        <f t="shared" si="45"/>
        <v>3.19</v>
      </c>
      <c r="H330" s="14">
        <f t="shared" si="46"/>
        <v>0</v>
      </c>
      <c r="I330" s="93"/>
      <c r="J330" s="84">
        <f t="shared" si="47"/>
        <v>0</v>
      </c>
    </row>
    <row r="331" spans="1:10" x14ac:dyDescent="0.25">
      <c r="A331" s="34" t="s">
        <v>655</v>
      </c>
      <c r="B331" s="10" t="s">
        <v>656</v>
      </c>
      <c r="C331" s="22">
        <v>32</v>
      </c>
      <c r="D331" s="23">
        <v>73.599999999999994</v>
      </c>
      <c r="E331" s="24">
        <f t="shared" si="43"/>
        <v>78.297872340425528</v>
      </c>
      <c r="F331" s="13">
        <f t="shared" si="44"/>
        <v>96.31</v>
      </c>
      <c r="G331" s="14">
        <f t="shared" si="45"/>
        <v>3.0096875000000001</v>
      </c>
      <c r="H331" s="14">
        <f t="shared" si="46"/>
        <v>0</v>
      </c>
      <c r="I331" s="93"/>
      <c r="J331" s="84">
        <f t="shared" si="47"/>
        <v>0</v>
      </c>
    </row>
    <row r="332" spans="1:10" x14ac:dyDescent="0.25">
      <c r="A332" s="34" t="s">
        <v>657</v>
      </c>
      <c r="B332" s="10" t="s">
        <v>658</v>
      </c>
      <c r="C332" s="22">
        <v>5</v>
      </c>
      <c r="D332" s="23">
        <v>41</v>
      </c>
      <c r="E332" s="24">
        <f>D332/(1-0.06)</f>
        <v>43.61702127659575</v>
      </c>
      <c r="F332" s="13">
        <f t="shared" si="44"/>
        <v>53.65</v>
      </c>
      <c r="G332" s="14">
        <f t="shared" si="45"/>
        <v>10.73</v>
      </c>
      <c r="H332" s="14">
        <f t="shared" si="46"/>
        <v>0.2</v>
      </c>
      <c r="I332" s="93">
        <v>1</v>
      </c>
      <c r="J332" s="84">
        <f t="shared" si="47"/>
        <v>10.73</v>
      </c>
    </row>
    <row r="333" spans="1:10" x14ac:dyDescent="0.25">
      <c r="A333" s="34" t="s">
        <v>659</v>
      </c>
      <c r="B333" s="10" t="s">
        <v>660</v>
      </c>
      <c r="C333" s="22">
        <v>5</v>
      </c>
      <c r="D333" s="23">
        <v>38.51</v>
      </c>
      <c r="E333" s="24">
        <f>D333/(1-0.06)</f>
        <v>40.968085106382979</v>
      </c>
      <c r="F333" s="13">
        <f t="shared" si="44"/>
        <v>50.39</v>
      </c>
      <c r="G333" s="14">
        <v>44.05</v>
      </c>
      <c r="H333" s="14">
        <f t="shared" si="46"/>
        <v>0</v>
      </c>
      <c r="I333" s="93"/>
      <c r="J333" s="84">
        <f t="shared" si="47"/>
        <v>0</v>
      </c>
    </row>
    <row r="334" spans="1:10" x14ac:dyDescent="0.25">
      <c r="A334" s="34" t="s">
        <v>661</v>
      </c>
      <c r="B334" s="10" t="s">
        <v>662</v>
      </c>
      <c r="C334" s="22">
        <v>16</v>
      </c>
      <c r="D334" s="23">
        <v>68.81</v>
      </c>
      <c r="E334" s="24">
        <f t="shared" si="43"/>
        <v>73.202127659574472</v>
      </c>
      <c r="F334" s="13">
        <f t="shared" si="44"/>
        <v>90.04</v>
      </c>
      <c r="G334" s="14">
        <f t="shared" si="45"/>
        <v>5.6275000000000004</v>
      </c>
      <c r="H334" s="14">
        <f t="shared" si="46"/>
        <v>0</v>
      </c>
      <c r="I334" s="93"/>
      <c r="J334" s="84">
        <f t="shared" si="47"/>
        <v>0</v>
      </c>
    </row>
    <row r="335" spans="1:10" x14ac:dyDescent="0.25">
      <c r="A335" t="s">
        <v>663</v>
      </c>
      <c r="B335" s="80" t="s">
        <v>664</v>
      </c>
      <c r="C335" s="22">
        <v>6</v>
      </c>
      <c r="D335" s="23">
        <v>0.76</v>
      </c>
      <c r="E335" s="24">
        <f t="shared" si="43"/>
        <v>0.8085106382978724</v>
      </c>
      <c r="F335" s="13">
        <f t="shared" si="44"/>
        <v>0.99</v>
      </c>
      <c r="G335" s="14">
        <f>F335/C335</f>
        <v>0.16500000000000001</v>
      </c>
      <c r="H335" s="14">
        <f t="shared" si="46"/>
        <v>0</v>
      </c>
      <c r="I335" s="93"/>
      <c r="J335" s="84">
        <f t="shared" si="47"/>
        <v>0</v>
      </c>
    </row>
    <row r="336" spans="1:10" x14ac:dyDescent="0.25">
      <c r="A336" t="s">
        <v>665</v>
      </c>
      <c r="B336" s="80" t="s">
        <v>666</v>
      </c>
      <c r="C336" s="22">
        <v>12</v>
      </c>
      <c r="D336" s="23">
        <v>13.68</v>
      </c>
      <c r="E336" s="24">
        <f t="shared" si="43"/>
        <v>14.553191489361703</v>
      </c>
      <c r="F336" s="13">
        <f t="shared" si="44"/>
        <v>17.899999999999999</v>
      </c>
      <c r="G336" s="14">
        <f>F336/C336</f>
        <v>1.4916666666666665</v>
      </c>
      <c r="H336" s="14">
        <f t="shared" si="46"/>
        <v>0</v>
      </c>
      <c r="I336" s="93"/>
      <c r="J336" s="84">
        <f t="shared" si="47"/>
        <v>0</v>
      </c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Werłos</dc:creator>
  <cp:lastModifiedBy>Magdalena Werłos</cp:lastModifiedBy>
  <dcterms:created xsi:type="dcterms:W3CDTF">2019-11-27T08:15:56Z</dcterms:created>
  <dcterms:modified xsi:type="dcterms:W3CDTF">2019-11-27T08:17:16Z</dcterms:modified>
</cp:coreProperties>
</file>