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fal\Desktop\UWr\AN\"/>
    </mc:Choice>
  </mc:AlternateContent>
  <xr:revisionPtr revIDLastSave="0" documentId="13_ncr:1_{2EE0A957-A2FE-4D9C-A5B0-F1C11037313A}" xr6:coauthVersionLast="47" xr6:coauthVersionMax="47" xr10:uidLastSave="{00000000-0000-0000-0000-000000000000}"/>
  <bookViews>
    <workbookView xWindow="28680" yWindow="705" windowWidth="19440" windowHeight="15000" xr2:uid="{00000000-000D-0000-FFFF-FFFF00000000}"/>
  </bookViews>
  <sheets>
    <sheet name="Analiza Numerycz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J4" i="1" s="1"/>
  <c r="D20" i="1"/>
  <c r="D19" i="1"/>
  <c r="D18" i="1"/>
  <c r="F14" i="1"/>
  <c r="F13" i="1"/>
  <c r="F12" i="1"/>
  <c r="F11" i="1"/>
  <c r="F10" i="1"/>
  <c r="F9" i="1"/>
  <c r="F8" i="1"/>
  <c r="F7" i="1"/>
  <c r="F6" i="1"/>
  <c r="F5" i="1"/>
  <c r="F4" i="1"/>
  <c r="F3" i="1"/>
  <c r="L4" i="1" l="1"/>
  <c r="J9" i="1" s="1"/>
  <c r="I9" i="1" s="1"/>
  <c r="K9" i="1" s="1"/>
  <c r="K4" i="1"/>
</calcChain>
</file>

<file path=xl/sharedStrings.xml><?xml version="1.0" encoding="utf-8"?>
<sst xmlns="http://schemas.openxmlformats.org/spreadsheetml/2006/main" count="55" uniqueCount="44">
  <si>
    <t>Nr listy</t>
  </si>
  <si>
    <t>Punkty</t>
  </si>
  <si>
    <t>MAX</t>
  </si>
  <si>
    <t>Punkty karne</t>
  </si>
  <si>
    <t>Punkty z kartkówki</t>
  </si>
  <si>
    <t>Całkowita ilość punktów</t>
  </si>
  <si>
    <t>Czy lista jest zaliczona</t>
  </si>
  <si>
    <t>Ocena z ćwiczeń</t>
  </si>
  <si>
    <t>Czy ćwiczenia są zaliczone</t>
  </si>
  <si>
    <t>Suma punktów z list</t>
  </si>
  <si>
    <t>Suma wszystkich punktów</t>
  </si>
  <si>
    <t>Ocena</t>
  </si>
  <si>
    <t>Ocena z egzaminu</t>
  </si>
  <si>
    <t>Wskaźnik W</t>
  </si>
  <si>
    <t>Wskaźnik bonusowy B</t>
  </si>
  <si>
    <t>Ćwiczenia</t>
  </si>
  <si>
    <t>Przedział</t>
  </si>
  <si>
    <t>[112, MAX)</t>
  </si>
  <si>
    <t>[100, 112)</t>
  </si>
  <si>
    <t>Nr bloku</t>
  </si>
  <si>
    <t>Przedział list</t>
  </si>
  <si>
    <t>Ilość list zaliczonych</t>
  </si>
  <si>
    <t>Czy blok jest zaliczony</t>
  </si>
  <si>
    <t>Koła ratunkowe</t>
  </si>
  <si>
    <t>[88, 100)</t>
  </si>
  <si>
    <t>[1, 5]</t>
  </si>
  <si>
    <t>[76, 88)</t>
  </si>
  <si>
    <t>[6, 9]</t>
  </si>
  <si>
    <t>[64, 76)</t>
  </si>
  <si>
    <t>[10, 13]</t>
  </si>
  <si>
    <t>[0, 64)</t>
  </si>
  <si>
    <t>Sprawdzian</t>
  </si>
  <si>
    <t>Egzamin</t>
  </si>
  <si>
    <t>[1.8, MAX)</t>
  </si>
  <si>
    <t>[1.6, 1.8)</t>
  </si>
  <si>
    <t>[1.4, 1.6)</t>
  </si>
  <si>
    <t>Termin</t>
  </si>
  <si>
    <t>Wydarzenie</t>
  </si>
  <si>
    <t>[1.2, 1.4)</t>
  </si>
  <si>
    <t>sprawdzian (9.00 - 12.00)</t>
  </si>
  <si>
    <t>poprawka (9.00 - 13.00)</t>
  </si>
  <si>
    <t>[1.0, 1.2)</t>
  </si>
  <si>
    <t>egzamin (9.00 - 13.00)</t>
  </si>
  <si>
    <t>[0, 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</si>
</sst>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d"/>
    <numFmt numFmtId="165" formatCode="d\.m\.yyyy"/>
    <numFmt numFmtId="166" formatCode="dd\.mm\.yyyy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4C7C3"/>
        <bgColor rgb="FFF4C7C3"/>
      </patternFill>
    </fill>
    <fill>
      <patternFill patternType="solid">
        <fgColor rgb="FFC27BA0"/>
        <bgColor rgb="FFC27BA0"/>
      </patternFill>
    </fill>
  </fills>
  <borders count="14">
    <border>
      <left/>
      <right/>
      <top/>
      <bottom/>
      <diagonal/>
    </border>
    <border>
      <left style="medium">
        <color rgb="FF46BDC6"/>
      </left>
      <right style="medium">
        <color rgb="FF46BDC6"/>
      </right>
      <top style="medium">
        <color rgb="FF46BDC6"/>
      </top>
      <bottom/>
      <diagonal/>
    </border>
    <border>
      <left/>
      <right style="medium">
        <color rgb="FF46BDC6"/>
      </right>
      <top style="medium">
        <color rgb="FF46BDC6"/>
      </top>
      <bottom/>
      <diagonal/>
    </border>
    <border>
      <left style="medium">
        <color rgb="FF46BDC6"/>
      </left>
      <right style="medium">
        <color rgb="FF46BDC6"/>
      </right>
      <top/>
      <bottom/>
      <diagonal/>
    </border>
    <border>
      <left/>
      <right style="medium">
        <color rgb="FF46BDC6"/>
      </right>
      <top/>
      <bottom/>
      <diagonal/>
    </border>
    <border>
      <left/>
      <right/>
      <top/>
      <bottom style="medium">
        <color rgb="FF46BDC6"/>
      </bottom>
      <diagonal/>
    </border>
    <border>
      <left/>
      <right style="medium">
        <color rgb="FF46BDC6"/>
      </right>
      <top/>
      <bottom style="medium">
        <color rgb="FF46BDC6"/>
      </bottom>
      <diagonal/>
    </border>
    <border>
      <left/>
      <right/>
      <top/>
      <bottom style="medium">
        <color rgb="FFF4C7C3"/>
      </bottom>
      <diagonal/>
    </border>
    <border>
      <left style="medium">
        <color rgb="FF46BDC6"/>
      </left>
      <right style="medium">
        <color rgb="FF46BDC6"/>
      </right>
      <top/>
      <bottom style="medium">
        <color rgb="FF46BDC6"/>
      </bottom>
      <diagonal/>
    </border>
    <border>
      <left/>
      <right style="medium">
        <color rgb="FFF4C7C3"/>
      </right>
      <top/>
      <bottom/>
      <diagonal/>
    </border>
    <border>
      <left/>
      <right style="medium">
        <color rgb="FFF4C7C3"/>
      </right>
      <top/>
      <bottom style="medium">
        <color rgb="FFF4C7C3"/>
      </bottom>
      <diagonal/>
    </border>
    <border>
      <left/>
      <right/>
      <top/>
      <bottom style="medium">
        <color rgb="FFC27BA0"/>
      </bottom>
      <diagonal/>
    </border>
    <border>
      <left/>
      <right style="medium">
        <color rgb="FFC27BA0"/>
      </right>
      <top/>
      <bottom/>
      <diagonal/>
    </border>
    <border>
      <left/>
      <right style="medium">
        <color rgb="FFC27BA0"/>
      </right>
      <top/>
      <bottom style="medium">
        <color rgb="FFC27BA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/>
    <xf numFmtId="0" fontId="1" fillId="2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3" fillId="4" borderId="8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0" borderId="9" xfId="0" applyFont="1" applyBorder="1"/>
    <xf numFmtId="0" fontId="1" fillId="6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7" borderId="13" xfId="0" applyFont="1" applyFill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EA9999"/>
          <bgColor rgb="FFEA9999"/>
        </patternFill>
      </fill>
    </dxf>
    <dxf>
      <font>
        <b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2" sqref="G2"/>
    </sheetView>
  </sheetViews>
  <sheetFormatPr defaultColWidth="12.5703125" defaultRowHeight="15.75" customHeight="1" x14ac:dyDescent="0.2"/>
  <cols>
    <col min="1" max="1" width="11.28515625" customWidth="1"/>
    <col min="2" max="2" width="11.140625" customWidth="1"/>
    <col min="3" max="3" width="20" customWidth="1"/>
    <col min="4" max="4" width="19.28515625" customWidth="1"/>
    <col min="5" max="5" width="21" customWidth="1"/>
    <col min="6" max="6" width="22.42578125" customWidth="1"/>
    <col min="7" max="7" width="20.85546875" customWidth="1"/>
    <col min="8" max="8" width="15.140625" customWidth="1"/>
    <col min="9" max="9" width="24.5703125" customWidth="1"/>
    <col min="10" max="10" width="20.85546875" customWidth="1"/>
    <col min="11" max="11" width="24.42578125" customWidth="1"/>
    <col min="12" max="12" width="9.57031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>
        <v>1</v>
      </c>
      <c r="B2" s="6">
        <v>5</v>
      </c>
      <c r="C2" s="6">
        <v>9</v>
      </c>
      <c r="D2" s="6"/>
      <c r="E2" s="6"/>
      <c r="F2" s="7">
        <f>B2 + D2 + E2</f>
        <v>5</v>
      </c>
      <c r="G2" s="6"/>
      <c r="H2" s="3"/>
      <c r="I2" s="8"/>
      <c r="J2" s="8"/>
      <c r="K2" s="8"/>
      <c r="L2" s="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5">
        <v>2</v>
      </c>
      <c r="B3" s="6"/>
      <c r="C3" s="6"/>
      <c r="D3" s="6"/>
      <c r="E3" s="6"/>
      <c r="F3" s="7">
        <f t="shared" ref="F2:F14" si="0">B3 + D3 + E3</f>
        <v>0</v>
      </c>
      <c r="G3" s="6"/>
      <c r="H3" s="9"/>
      <c r="I3" s="10" t="s">
        <v>8</v>
      </c>
      <c r="J3" s="10" t="s">
        <v>9</v>
      </c>
      <c r="K3" s="10" t="s">
        <v>10</v>
      </c>
      <c r="L3" s="10" t="s">
        <v>11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5">
        <v>3</v>
      </c>
      <c r="B4" s="6"/>
      <c r="C4" s="6"/>
      <c r="D4" s="6"/>
      <c r="E4" s="6"/>
      <c r="F4" s="7">
        <f t="shared" si="0"/>
        <v>0</v>
      </c>
      <c r="G4" s="6"/>
      <c r="H4" s="9"/>
      <c r="I4" s="11"/>
      <c r="J4" s="11">
        <f>SUM(F2:F14)</f>
        <v>5</v>
      </c>
      <c r="K4" s="11">
        <f>J4 + B26</f>
        <v>5</v>
      </c>
      <c r="L4" s="11">
        <f>IF(112 &lt;= J4, 5, IF(100 &lt;= J4, 4.5, IF(88 &lt;= J4, 4, IF(76 &lt;= J4, 3.5, IF(64 &lt;= J4, 3, 2)))))</f>
        <v>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5">
        <v>4</v>
      </c>
      <c r="B5" s="6"/>
      <c r="C5" s="6"/>
      <c r="D5" s="6"/>
      <c r="E5" s="6"/>
      <c r="F5" s="7">
        <f t="shared" si="0"/>
        <v>0</v>
      </c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5">
        <v>5</v>
      </c>
      <c r="B6" s="6"/>
      <c r="C6" s="6"/>
      <c r="D6" s="6"/>
      <c r="E6" s="6"/>
      <c r="F6" s="7">
        <f t="shared" si="0"/>
        <v>0</v>
      </c>
      <c r="G6" s="6"/>
      <c r="H6" s="3"/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>
        <v>6</v>
      </c>
      <c r="B7" s="6"/>
      <c r="C7" s="6"/>
      <c r="D7" s="6"/>
      <c r="E7" s="6"/>
      <c r="F7" s="7">
        <f t="shared" si="0"/>
        <v>0</v>
      </c>
      <c r="G7" s="6"/>
      <c r="H7" s="3"/>
      <c r="I7" s="8"/>
      <c r="J7" s="8"/>
      <c r="K7" s="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5">
        <v>7</v>
      </c>
      <c r="B8" s="6"/>
      <c r="C8" s="6"/>
      <c r="D8" s="6"/>
      <c r="E8" s="6"/>
      <c r="F8" s="7">
        <f t="shared" si="0"/>
        <v>0</v>
      </c>
      <c r="G8" s="6"/>
      <c r="H8" s="9"/>
      <c r="I8" s="10" t="s">
        <v>13</v>
      </c>
      <c r="J8" s="10" t="s">
        <v>14</v>
      </c>
      <c r="K8" s="10" t="s">
        <v>11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">
        <v>8</v>
      </c>
      <c r="B9" s="6"/>
      <c r="C9" s="6"/>
      <c r="D9" s="6"/>
      <c r="E9" s="6"/>
      <c r="F9" s="7">
        <f t="shared" si="0"/>
        <v>0</v>
      </c>
      <c r="G9" s="6"/>
      <c r="H9" s="9"/>
      <c r="I9" s="11">
        <f>0.25 * J9 * J4 / 64 + 0.75 * E26 / 20</f>
        <v>-1.953125E-2</v>
      </c>
      <c r="J9" s="11">
        <f>IF(L4 = 3, 1, IF(L4 = 3.5, 1.05, IF(L4 = 4, 1.1, IF(L4 = 4.5, 1.15, IF(L4 = 5, 1.2, -1)))))</f>
        <v>-1</v>
      </c>
      <c r="K9" s="11">
        <f>IF(1.8 &lt;= I9, 5, IF(1.6 &lt;= I9, 4.5, IF(1.4 &lt;= I9, 4, IF(1.2 &lt;= I9, 3.5, IF(1 &lt;= I9, 3, 2)))))</f>
        <v>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">
        <v>9</v>
      </c>
      <c r="B10" s="6"/>
      <c r="C10" s="6"/>
      <c r="D10" s="6"/>
      <c r="E10" s="6"/>
      <c r="F10" s="7">
        <f t="shared" si="0"/>
        <v>0</v>
      </c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5">
        <v>10</v>
      </c>
      <c r="B11" s="6"/>
      <c r="C11" s="6"/>
      <c r="D11" s="6"/>
      <c r="E11" s="6"/>
      <c r="F11" s="7">
        <f t="shared" si="0"/>
        <v>0</v>
      </c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5">
        <v>11</v>
      </c>
      <c r="B12" s="6"/>
      <c r="C12" s="6"/>
      <c r="D12" s="6"/>
      <c r="E12" s="6"/>
      <c r="F12" s="7">
        <f t="shared" si="0"/>
        <v>0</v>
      </c>
      <c r="G12" s="6"/>
      <c r="H12" s="3"/>
      <c r="I12" s="4" t="s">
        <v>15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5">
        <v>12</v>
      </c>
      <c r="B13" s="6"/>
      <c r="C13" s="6"/>
      <c r="D13" s="6"/>
      <c r="E13" s="6"/>
      <c r="F13" s="7">
        <f t="shared" si="0"/>
        <v>0</v>
      </c>
      <c r="G13" s="6"/>
      <c r="H13" s="3"/>
      <c r="I13" s="12"/>
      <c r="J13" s="1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3">
        <v>13</v>
      </c>
      <c r="B14" s="11"/>
      <c r="C14" s="11"/>
      <c r="D14" s="11"/>
      <c r="E14" s="11"/>
      <c r="F14" s="14">
        <f t="shared" si="0"/>
        <v>0</v>
      </c>
      <c r="G14" s="11"/>
      <c r="H14" s="15"/>
      <c r="I14" s="16" t="s">
        <v>11</v>
      </c>
      <c r="J14" s="16" t="s">
        <v>16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15"/>
      <c r="I15" s="17">
        <v>5</v>
      </c>
      <c r="J15" s="17" t="s">
        <v>17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8"/>
      <c r="C16" s="8"/>
      <c r="D16" s="8"/>
      <c r="E16" s="8"/>
      <c r="F16" s="8"/>
      <c r="G16" s="3"/>
      <c r="H16" s="15"/>
      <c r="I16" s="18">
        <v>45021</v>
      </c>
      <c r="J16" s="17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9"/>
      <c r="B17" s="10" t="s">
        <v>19</v>
      </c>
      <c r="C17" s="10" t="s">
        <v>20</v>
      </c>
      <c r="D17" s="10" t="s">
        <v>21</v>
      </c>
      <c r="E17" s="10" t="s">
        <v>22</v>
      </c>
      <c r="F17" s="10" t="s">
        <v>23</v>
      </c>
      <c r="G17" s="3"/>
      <c r="H17" s="15"/>
      <c r="I17" s="17">
        <v>4</v>
      </c>
      <c r="J17" s="17" t="s">
        <v>24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9"/>
      <c r="B18" s="19">
        <v>1</v>
      </c>
      <c r="C18" s="20" t="s">
        <v>25</v>
      </c>
      <c r="D18" s="6">
        <f>SUM(G2:G6)</f>
        <v>0</v>
      </c>
      <c r="E18" s="6"/>
      <c r="F18" s="6"/>
      <c r="G18" s="3"/>
      <c r="H18" s="15"/>
      <c r="I18" s="18">
        <v>44990</v>
      </c>
      <c r="J18" s="17" t="s">
        <v>26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9"/>
      <c r="B19" s="19">
        <v>2</v>
      </c>
      <c r="C19" s="20" t="s">
        <v>27</v>
      </c>
      <c r="D19" s="6">
        <f>SUM(G7:G10)</f>
        <v>0</v>
      </c>
      <c r="E19" s="6"/>
      <c r="F19" s="6"/>
      <c r="G19" s="3"/>
      <c r="H19" s="15"/>
      <c r="I19" s="17">
        <v>3</v>
      </c>
      <c r="J19" s="17" t="s">
        <v>28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9"/>
      <c r="B20" s="21">
        <v>3</v>
      </c>
      <c r="C20" s="22" t="s">
        <v>29</v>
      </c>
      <c r="D20" s="11">
        <f>SUM(G11:G14)</f>
        <v>0</v>
      </c>
      <c r="E20" s="11"/>
      <c r="F20" s="11"/>
      <c r="G20" s="3"/>
      <c r="H20" s="15"/>
      <c r="I20" s="17">
        <v>2</v>
      </c>
      <c r="J20" s="17" t="s">
        <v>30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4" t="s">
        <v>31</v>
      </c>
      <c r="C23" s="3"/>
      <c r="D23" s="3"/>
      <c r="E23" s="4" t="s">
        <v>32</v>
      </c>
      <c r="F23" s="3"/>
      <c r="G23" s="3"/>
      <c r="H23" s="3"/>
      <c r="I23" s="4" t="s">
        <v>32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8"/>
      <c r="C24" s="8"/>
      <c r="D24" s="3"/>
      <c r="E24" s="8"/>
      <c r="F24" s="8"/>
      <c r="G24" s="3"/>
      <c r="H24" s="3"/>
      <c r="I24" s="12"/>
      <c r="J24" s="1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9"/>
      <c r="B25" s="10" t="s">
        <v>1</v>
      </c>
      <c r="C25" s="10" t="s">
        <v>2</v>
      </c>
      <c r="D25" s="9"/>
      <c r="E25" s="10" t="s">
        <v>1</v>
      </c>
      <c r="F25" s="10" t="s">
        <v>2</v>
      </c>
      <c r="G25" s="3"/>
      <c r="H25" s="15"/>
      <c r="I25" s="16" t="s">
        <v>11</v>
      </c>
      <c r="J25" s="16" t="s">
        <v>16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9"/>
      <c r="B26" s="11"/>
      <c r="C26" s="11">
        <v>30</v>
      </c>
      <c r="D26" s="9"/>
      <c r="E26" s="11"/>
      <c r="F26" s="11">
        <v>50</v>
      </c>
      <c r="G26" s="3"/>
      <c r="H26" s="15"/>
      <c r="I26" s="17">
        <v>5</v>
      </c>
      <c r="J26" s="17" t="s">
        <v>33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15"/>
      <c r="I27" s="18">
        <v>45021</v>
      </c>
      <c r="J27" s="17" t="s">
        <v>34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23"/>
      <c r="C28" s="23"/>
      <c r="D28" s="3"/>
      <c r="E28" s="23"/>
      <c r="F28" s="23"/>
      <c r="G28" s="3"/>
      <c r="H28" s="15"/>
      <c r="I28" s="17">
        <v>4</v>
      </c>
      <c r="J28" s="17" t="s">
        <v>35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24"/>
      <c r="B29" s="25" t="s">
        <v>36</v>
      </c>
      <c r="C29" s="25" t="s">
        <v>37</v>
      </c>
      <c r="D29" s="24"/>
      <c r="E29" s="25" t="s">
        <v>36</v>
      </c>
      <c r="F29" s="25" t="s">
        <v>37</v>
      </c>
      <c r="G29" s="3"/>
      <c r="H29" s="15"/>
      <c r="I29" s="18">
        <v>44990</v>
      </c>
      <c r="J29" s="17" t="s">
        <v>38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24"/>
      <c r="B30" s="26">
        <v>45219</v>
      </c>
      <c r="C30" s="27" t="s">
        <v>39</v>
      </c>
      <c r="D30" s="24"/>
      <c r="E30" s="26">
        <v>45337</v>
      </c>
      <c r="F30" s="27" t="s">
        <v>40</v>
      </c>
      <c r="G30" s="3"/>
      <c r="H30" s="15"/>
      <c r="I30" s="17">
        <v>3</v>
      </c>
      <c r="J30" s="17" t="s">
        <v>41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24"/>
      <c r="B31" s="28">
        <v>45323</v>
      </c>
      <c r="C31" s="27" t="s">
        <v>42</v>
      </c>
      <c r="D31" s="24"/>
      <c r="E31" s="28"/>
      <c r="F31" s="27"/>
      <c r="G31" s="3"/>
      <c r="H31" s="15"/>
      <c r="I31" s="17">
        <v>2</v>
      </c>
      <c r="J31" s="17" t="s">
        <v>43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G2:G14 I4 E18:E20">
    <cfRule type="cellIs" dxfId="1" priority="1" operator="equal">
      <formula>1</formula>
    </cfRule>
    <cfRule type="cellIs" dxfId="0" priority="2" operator="not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Analiza Numeryczna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Rafał Leja</cp:lastModifiedBy>
  <dcterms:modified xsi:type="dcterms:W3CDTF">2023-10-06T13:56:41Z</dcterms:modified>
</cp:coreProperties>
</file>