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015393_seq_0_digestion_Tripsin" sheetId="1" r:id="rId3"/>
  </sheets>
  <definedNames/>
  <calcPr/>
</workbook>
</file>

<file path=xl/sharedStrings.xml><?xml version="1.0" encoding="utf-8"?>
<sst xmlns="http://schemas.openxmlformats.org/spreadsheetml/2006/main" count="218" uniqueCount="122">
  <si>
    <t>aminoacid</t>
  </si>
  <si>
    <t>amino_expasy_Trypsin 0 missed clvg</t>
  </si>
  <si>
    <t>amino_expasy_Trypsin high specificity</t>
  </si>
  <si>
    <t>weight</t>
  </si>
  <si>
    <t>weight_amino_expasy_Trypsin high specificity</t>
  </si>
  <si>
    <t>Diferencia</t>
  </si>
  <si>
    <t>Peso de moleculas de Agua</t>
  </si>
  <si>
    <t>Diferencia restando agua</t>
  </si>
  <si>
    <t>A</t>
  </si>
  <si>
    <t>Z</t>
  </si>
  <si>
    <t>B</t>
  </si>
  <si>
    <t>alanine</t>
  </si>
  <si>
    <t>ala</t>
  </si>
  <si>
    <t>MALNSGSPPAIGPYYENHGYQPENPYPAQPTVVPTVYEVHPAQYYPSPVPQYAPR</t>
  </si>
  <si>
    <t>MALNSGSPPAIGPYYENHGY QPENPYPAQPTVVPTVYEVH PAQYYPSPVPQYAPR</t>
  </si>
  <si>
    <t>arginine</t>
  </si>
  <si>
    <t>arg</t>
  </si>
  <si>
    <t>R</t>
  </si>
  <si>
    <t>VLTQASNPVVCTQPK</t>
  </si>
  <si>
    <t>asparagine</t>
  </si>
  <si>
    <t>asn</t>
  </si>
  <si>
    <t>N</t>
  </si>
  <si>
    <t>SPSGTVCTSK</t>
  </si>
  <si>
    <t>aspartic acid</t>
  </si>
  <si>
    <t>asp</t>
  </si>
  <si>
    <t>D</t>
  </si>
  <si>
    <t>TK</t>
  </si>
  <si>
    <t>asparagine or aspartic acid</t>
  </si>
  <si>
    <t>asx</t>
  </si>
  <si>
    <t>K</t>
  </si>
  <si>
    <t>cysteine</t>
  </si>
  <si>
    <t>cys</t>
  </si>
  <si>
    <t>C</t>
  </si>
  <si>
    <t>ALCITLTLGTFLVGAALAAGLLWK</t>
  </si>
  <si>
    <t>ALCITLTLGTFLVGAALAAG LLWK</t>
  </si>
  <si>
    <t>glutamic acid</t>
  </si>
  <si>
    <t>glu</t>
  </si>
  <si>
    <t>E</t>
  </si>
  <si>
    <t>FMGSK</t>
  </si>
  <si>
    <t>glutamine</t>
  </si>
  <si>
    <t>gln</t>
  </si>
  <si>
    <t>Q</t>
  </si>
  <si>
    <t>CSNSGIECDSSGTCINPSNWCDGVSHCPGGEDENR</t>
  </si>
  <si>
    <t>CSNSGIECDSSGTCINPSNW CDGVSHCPGGEDENR</t>
  </si>
  <si>
    <t>glutamine or glutamic acid</t>
  </si>
  <si>
    <t>glx</t>
  </si>
  <si>
    <t>CVR</t>
  </si>
  <si>
    <t>glycine</t>
  </si>
  <si>
    <t>gly</t>
  </si>
  <si>
    <t>G</t>
  </si>
  <si>
    <t>LYGPNFILQVYSSQR</t>
  </si>
  <si>
    <t>histidine</t>
  </si>
  <si>
    <t>his</t>
  </si>
  <si>
    <t>H</t>
  </si>
  <si>
    <t>isoleucine</t>
  </si>
  <si>
    <t>ile</t>
  </si>
  <si>
    <t>I</t>
  </si>
  <si>
    <t>SWHPVCQDDWNENYGR</t>
  </si>
  <si>
    <t>leucine</t>
  </si>
  <si>
    <t>leu</t>
  </si>
  <si>
    <t>L</t>
  </si>
  <si>
    <t>AACR</t>
  </si>
  <si>
    <t>lysine</t>
  </si>
  <si>
    <t>lys</t>
  </si>
  <si>
    <t>DMGYK</t>
  </si>
  <si>
    <t>methionine</t>
  </si>
  <si>
    <t>met</t>
  </si>
  <si>
    <t>M</t>
  </si>
  <si>
    <t>NNFYSSQGIVDDSGSTSFMK</t>
  </si>
  <si>
    <t>phenylalanine</t>
  </si>
  <si>
    <t>phe</t>
  </si>
  <si>
    <t>F</t>
  </si>
  <si>
    <t>LNTSAGNVDIYK</t>
  </si>
  <si>
    <t>proline</t>
  </si>
  <si>
    <t>pro</t>
  </si>
  <si>
    <t>P</t>
  </si>
  <si>
    <t>serine</t>
  </si>
  <si>
    <t>ser</t>
  </si>
  <si>
    <t>S</t>
  </si>
  <si>
    <t>LYHSDACSSK</t>
  </si>
  <si>
    <t>threonine</t>
  </si>
  <si>
    <t>thr</t>
  </si>
  <si>
    <t>T</t>
  </si>
  <si>
    <t>AVVSLR</t>
  </si>
  <si>
    <t>tryptophan</t>
  </si>
  <si>
    <t>trp</t>
  </si>
  <si>
    <t>W</t>
  </si>
  <si>
    <t>CIACGVNLNSSR</t>
  </si>
  <si>
    <t>tyrosine</t>
  </si>
  <si>
    <t>tyr</t>
  </si>
  <si>
    <t>Y</t>
  </si>
  <si>
    <t>QSR</t>
  </si>
  <si>
    <t>valine</t>
  </si>
  <si>
    <t>val</t>
  </si>
  <si>
    <t>V</t>
  </si>
  <si>
    <t>IVGGESALPGAWPWQVSLHVQNVHVCGGSIITPEWIVTAAHCVEK</t>
  </si>
  <si>
    <t>IVGGESALPGAWPWQVSLHV QNVHVCGGSIITPEWIVTAA HCVEKPLNNPWHWTAFAGIL R</t>
  </si>
  <si>
    <t>PLNNPWHWTAFAGILR</t>
  </si>
  <si>
    <t>{</t>
  </si>
  <si>
    <t>QSFMFYGAGYQVEK</t>
  </si>
  <si>
    <t>"name":"Alanine",</t>
  </si>
  <si>
    <t>VISHPNYDSK</t>
  </si>
  <si>
    <t>"1_letter_symbol" : "A",</t>
  </si>
  <si>
    <t>"weight": 89.09</t>
  </si>
  <si>
    <t>NNDIALMK</t>
  </si>
  <si>
    <t>},</t>
  </si>
  <si>
    <t>LQK</t>
  </si>
  <si>
    <t>LQKPLTFNDLVKPVCLPNPG MMLQPEQLCWISGWGATEEK</t>
  </si>
  <si>
    <t>PLTFNDLVK</t>
  </si>
  <si>
    <t>PVCLPNPGMMLQPEQLCWISGWGATEEK</t>
  </si>
  <si>
    <t>GK</t>
  </si>
  <si>
    <t>TSEVLNAAK</t>
  </si>
  <si>
    <t>VLLIETQR</t>
  </si>
  <si>
    <t>CNSR</t>
  </si>
  <si>
    <t>YVYDNLITPAMICAGFLQGNVDSCQGDSGGPLVTSK</t>
  </si>
  <si>
    <t>YVYDNLITPAMICAGFLQGN VDSCQGDSGGPLVTSK</t>
  </si>
  <si>
    <t>NNIWWLIGDTSWGSGCAK</t>
  </si>
  <si>
    <t>AYR</t>
  </si>
  <si>
    <t>AYRPGVYGNVMVFTDWIYR</t>
  </si>
  <si>
    <t>PGVYGNVMVFTDWIYR</t>
  </si>
  <si>
    <t>QMR</t>
  </si>
  <si>
    <t>ADG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</si>
</sst>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name val="Arial"/>
    </font>
    <font>
      <color rgb="FF242729"/>
      <name val="Arial"/>
    </font>
    <font>
      <color rgb="FF000000"/>
    </font>
    <font>
      <sz val="11.0"/>
      <color rgb="FFD4D4D4"/>
      <name val="Consolas"/>
    </font>
    <font>
      <sz val="11.0"/>
      <color rgb="FFB5CEA8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1E1E1E"/>
        <bgColor rgb="FF1E1E1E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2" fontId="2" numFmtId="0" xfId="0" applyAlignment="1" applyFont="1">
      <alignment horizontal="center" readingOrder="0" vertical="top"/>
    </xf>
    <xf borderId="0" fillId="3" fontId="1" numFmtId="0" xfId="0" applyFill="1" applyFont="1"/>
    <xf borderId="0" fillId="4" fontId="1" numFmtId="0" xfId="0" applyAlignment="1" applyFill="1" applyFont="1">
      <alignment readingOrder="0" shrinkToFit="0" wrapText="0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4" fontId="1" numFmtId="0" xfId="0" applyFont="1"/>
    <xf borderId="0" fillId="4" fontId="4" numFmtId="0" xfId="0" applyFont="1"/>
    <xf borderId="0" fillId="5" fontId="1" numFmtId="0" xfId="0" applyFont="1"/>
    <xf borderId="0" fillId="6" fontId="5" numFmtId="0" xfId="0" applyAlignment="1" applyFill="1" applyFont="1">
      <alignment readingOrder="0" shrinkToFit="0" wrapText="1"/>
    </xf>
    <xf borderId="0" fillId="6" fontId="6" numFmtId="0" xfId="0" applyAlignment="1" applyFont="1">
      <alignment readingOrder="0" shrinkToFit="0" wrapText="1"/>
    </xf>
    <xf borderId="0" fillId="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2" max="2" width="58.0"/>
    <col customWidth="1" min="3" max="3" width="73.86"/>
    <col customWidth="1" hidden="1" min="5" max="5" width="32.0"/>
    <col customWidth="1" min="6" max="6" width="39.14"/>
    <col customWidth="1" min="7" max="7" width="21.14"/>
    <col customWidth="1" min="8" max="8" width="25.14"/>
    <col customWidth="1" min="13" max="13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3" t="s">
        <v>8</v>
      </c>
      <c r="P1" s="4"/>
    </row>
    <row r="2">
      <c r="A2" s="5" t="s">
        <v>13</v>
      </c>
      <c r="B2" s="6" t="s">
        <v>14</v>
      </c>
      <c r="C2" s="6" t="s">
        <v>13</v>
      </c>
      <c r="D2" s="7">
        <v>7119.54999999999</v>
      </c>
      <c r="E2" s="1">
        <v>6097.9049</v>
      </c>
      <c r="F2" s="1">
        <v>6097.9049</v>
      </c>
      <c r="G2">
        <f t="shared" ref="G2:G41" si="1">abs(D2-F2)</f>
        <v>1021.6451</v>
      </c>
      <c r="H2">
        <f t="shared" ref="H2:H41" si="2">(len(C2)-1)*18.01528</f>
        <v>972.82512</v>
      </c>
      <c r="I2">
        <f t="shared" ref="I2:I41" si="3">G2-H2</f>
        <v>48.81998</v>
      </c>
      <c r="J2" s="8">
        <f t="shared" ref="J2:J41" si="4">len(A2)-len(SUBSTITUTE(A2,"A",""))</f>
        <v>5</v>
      </c>
      <c r="K2" s="8">
        <f t="shared" ref="K2:K41" si="5">len(A2)-len(SUBSTITUTE(A2,"Z",""))</f>
        <v>0</v>
      </c>
      <c r="L2" s="8">
        <f t="shared" ref="L2:L41" si="6">len(A2)-len(SUBSTITUTE(A2,"B",""))</f>
        <v>0</v>
      </c>
      <c r="M2" s="2" t="s">
        <v>15</v>
      </c>
      <c r="N2" s="3" t="s">
        <v>16</v>
      </c>
      <c r="O2" s="3" t="s">
        <v>17</v>
      </c>
      <c r="P2" s="9" t="s">
        <v>17</v>
      </c>
    </row>
    <row r="3">
      <c r="A3" s="5" t="s">
        <v>18</v>
      </c>
      <c r="B3" s="6" t="s">
        <v>18</v>
      </c>
      <c r="C3" s="6" t="s">
        <v>18</v>
      </c>
      <c r="D3" s="7">
        <v>1846.07</v>
      </c>
      <c r="E3" s="1">
        <v>1583.8341</v>
      </c>
      <c r="F3" s="1">
        <v>1583.8341</v>
      </c>
      <c r="G3">
        <f t="shared" si="1"/>
        <v>262.2359</v>
      </c>
      <c r="H3">
        <f t="shared" si="2"/>
        <v>252.21392</v>
      </c>
      <c r="I3">
        <f t="shared" si="3"/>
        <v>10.02198</v>
      </c>
      <c r="J3" s="8">
        <f t="shared" si="4"/>
        <v>1</v>
      </c>
      <c r="K3" s="8">
        <f t="shared" si="5"/>
        <v>0</v>
      </c>
      <c r="L3" s="8">
        <f t="shared" si="6"/>
        <v>0</v>
      </c>
      <c r="M3" s="2" t="s">
        <v>19</v>
      </c>
      <c r="N3" s="3" t="s">
        <v>20</v>
      </c>
      <c r="O3" s="3" t="s">
        <v>21</v>
      </c>
      <c r="P3" s="9" t="s">
        <v>21</v>
      </c>
    </row>
    <row r="4">
      <c r="A4" s="5" t="s">
        <v>22</v>
      </c>
      <c r="B4" s="6" t="s">
        <v>22</v>
      </c>
      <c r="C4" s="6" t="s">
        <v>22</v>
      </c>
      <c r="D4" s="7">
        <v>1128.21</v>
      </c>
      <c r="E4" s="1">
        <v>965.4488</v>
      </c>
      <c r="F4" s="1">
        <v>965.4488</v>
      </c>
      <c r="G4" s="10">
        <f t="shared" si="1"/>
        <v>162.7612</v>
      </c>
      <c r="H4" s="10">
        <f t="shared" si="2"/>
        <v>162.13752</v>
      </c>
      <c r="I4">
        <f t="shared" si="3"/>
        <v>0.62368</v>
      </c>
      <c r="J4" s="8">
        <f t="shared" si="4"/>
        <v>0</v>
      </c>
      <c r="K4" s="8">
        <f t="shared" si="5"/>
        <v>0</v>
      </c>
      <c r="L4" s="8">
        <f t="shared" si="6"/>
        <v>0</v>
      </c>
      <c r="M4" s="2" t="s">
        <v>23</v>
      </c>
      <c r="N4" s="3" t="s">
        <v>24</v>
      </c>
      <c r="O4" s="3" t="s">
        <v>25</v>
      </c>
      <c r="P4" s="9" t="s">
        <v>25</v>
      </c>
    </row>
    <row r="5">
      <c r="A5" s="5" t="s">
        <v>26</v>
      </c>
      <c r="B5" s="6" t="s">
        <v>26</v>
      </c>
      <c r="C5" s="6" t="s">
        <v>26</v>
      </c>
      <c r="D5" s="7">
        <v>265.31</v>
      </c>
      <c r="E5" s="1">
        <v>247.1532</v>
      </c>
      <c r="F5" s="1">
        <v>247.1532</v>
      </c>
      <c r="G5" s="11">
        <f t="shared" si="1"/>
        <v>18.1568</v>
      </c>
      <c r="H5" s="11">
        <f t="shared" si="2"/>
        <v>18.01528</v>
      </c>
      <c r="I5">
        <f t="shared" si="3"/>
        <v>0.14152</v>
      </c>
      <c r="J5" s="8">
        <f t="shared" si="4"/>
        <v>0</v>
      </c>
      <c r="K5" s="8">
        <f t="shared" si="5"/>
        <v>0</v>
      </c>
      <c r="L5" s="8">
        <f t="shared" si="6"/>
        <v>0</v>
      </c>
      <c r="M5" s="2" t="s">
        <v>27</v>
      </c>
      <c r="N5" s="3" t="s">
        <v>28</v>
      </c>
      <c r="O5" s="3" t="s">
        <v>10</v>
      </c>
      <c r="P5" s="4"/>
    </row>
    <row r="6">
      <c r="A6" s="5" t="s">
        <v>29</v>
      </c>
      <c r="B6" s="6" t="s">
        <v>29</v>
      </c>
      <c r="C6" s="6" t="s">
        <v>29</v>
      </c>
      <c r="D6" s="7">
        <v>146.19</v>
      </c>
      <c r="E6" s="1">
        <v>146.1055</v>
      </c>
      <c r="F6" s="1">
        <v>146.1055</v>
      </c>
      <c r="G6" s="11">
        <f t="shared" si="1"/>
        <v>0.0845</v>
      </c>
      <c r="H6" s="11">
        <f t="shared" si="2"/>
        <v>0</v>
      </c>
      <c r="I6">
        <f t="shared" si="3"/>
        <v>0.0845</v>
      </c>
      <c r="J6" s="8">
        <f t="shared" si="4"/>
        <v>0</v>
      </c>
      <c r="K6" s="8">
        <f t="shared" si="5"/>
        <v>0</v>
      </c>
      <c r="L6" s="8">
        <f t="shared" si="6"/>
        <v>0</v>
      </c>
      <c r="M6" s="2" t="s">
        <v>30</v>
      </c>
      <c r="N6" s="3" t="s">
        <v>31</v>
      </c>
      <c r="O6" s="3" t="s">
        <v>32</v>
      </c>
      <c r="P6" s="9" t="s">
        <v>32</v>
      </c>
    </row>
    <row r="7">
      <c r="A7" s="5" t="s">
        <v>33</v>
      </c>
      <c r="B7" s="6" t="s">
        <v>34</v>
      </c>
      <c r="C7" s="6" t="s">
        <v>33</v>
      </c>
      <c r="D7" s="7">
        <v>2876.3</v>
      </c>
      <c r="E7" s="1">
        <v>2415.3963</v>
      </c>
      <c r="F7" s="1">
        <v>2415.3963</v>
      </c>
      <c r="G7">
        <f t="shared" si="1"/>
        <v>460.9037</v>
      </c>
      <c r="H7">
        <f t="shared" si="2"/>
        <v>414.35144</v>
      </c>
      <c r="I7">
        <f t="shared" si="3"/>
        <v>46.55226</v>
      </c>
      <c r="J7" s="8">
        <f t="shared" si="4"/>
        <v>5</v>
      </c>
      <c r="K7" s="8">
        <f t="shared" si="5"/>
        <v>0</v>
      </c>
      <c r="L7" s="8">
        <f t="shared" si="6"/>
        <v>0</v>
      </c>
      <c r="M7" s="2" t="s">
        <v>35</v>
      </c>
      <c r="N7" s="3" t="s">
        <v>36</v>
      </c>
      <c r="O7" s="3" t="s">
        <v>37</v>
      </c>
      <c r="P7" s="9" t="s">
        <v>37</v>
      </c>
    </row>
    <row r="8">
      <c r="A8" s="5" t="s">
        <v>38</v>
      </c>
      <c r="B8" s="6" t="s">
        <v>38</v>
      </c>
      <c r="C8" s="6" t="s">
        <v>38</v>
      </c>
      <c r="D8" s="7">
        <v>640.75</v>
      </c>
      <c r="E8" s="1">
        <v>568.2679</v>
      </c>
      <c r="F8" s="1">
        <v>568.2679</v>
      </c>
      <c r="G8" s="10">
        <f t="shared" si="1"/>
        <v>72.4821</v>
      </c>
      <c r="H8" s="10">
        <f t="shared" si="2"/>
        <v>72.06112</v>
      </c>
      <c r="I8">
        <f t="shared" si="3"/>
        <v>0.42098</v>
      </c>
      <c r="J8" s="8">
        <f t="shared" si="4"/>
        <v>0</v>
      </c>
      <c r="K8" s="8">
        <f t="shared" si="5"/>
        <v>0</v>
      </c>
      <c r="L8" s="8">
        <f t="shared" si="6"/>
        <v>0</v>
      </c>
      <c r="M8" s="2" t="s">
        <v>39</v>
      </c>
      <c r="N8" s="3" t="s">
        <v>40</v>
      </c>
      <c r="O8" s="3" t="s">
        <v>41</v>
      </c>
      <c r="P8" s="9" t="s">
        <v>41</v>
      </c>
    </row>
    <row r="9">
      <c r="A9" s="5" t="s">
        <v>42</v>
      </c>
      <c r="B9" s="6" t="s">
        <v>43</v>
      </c>
      <c r="C9" s="6" t="s">
        <v>42</v>
      </c>
      <c r="D9" s="7">
        <v>4243.32</v>
      </c>
      <c r="E9" s="1">
        <v>3628.3654</v>
      </c>
      <c r="F9" s="1">
        <v>3628.3654</v>
      </c>
      <c r="G9" s="10">
        <f t="shared" si="1"/>
        <v>614.9546</v>
      </c>
      <c r="H9" s="10">
        <f t="shared" si="2"/>
        <v>612.51952</v>
      </c>
      <c r="I9">
        <f t="shared" si="3"/>
        <v>2.43508</v>
      </c>
      <c r="J9" s="8">
        <f t="shared" si="4"/>
        <v>0</v>
      </c>
      <c r="K9" s="8">
        <f t="shared" si="5"/>
        <v>0</v>
      </c>
      <c r="L9" s="8">
        <f t="shared" si="6"/>
        <v>0</v>
      </c>
      <c r="M9" s="2" t="s">
        <v>44</v>
      </c>
      <c r="N9" s="3" t="s">
        <v>45</v>
      </c>
      <c r="O9" s="3" t="s">
        <v>9</v>
      </c>
      <c r="P9" s="4"/>
    </row>
    <row r="10">
      <c r="A10" s="5" t="s">
        <v>46</v>
      </c>
      <c r="B10" s="6" t="s">
        <v>46</v>
      </c>
      <c r="C10" s="6" t="s">
        <v>46</v>
      </c>
      <c r="D10" s="7">
        <v>412.51</v>
      </c>
      <c r="E10" s="1">
        <v>376.1893</v>
      </c>
      <c r="F10" s="1">
        <v>376.1893</v>
      </c>
      <c r="G10" s="10">
        <f t="shared" si="1"/>
        <v>36.3207</v>
      </c>
      <c r="H10" s="10">
        <f t="shared" si="2"/>
        <v>36.03056</v>
      </c>
      <c r="I10">
        <f t="shared" si="3"/>
        <v>0.29014</v>
      </c>
      <c r="J10" s="8">
        <f t="shared" si="4"/>
        <v>0</v>
      </c>
      <c r="K10" s="8">
        <f t="shared" si="5"/>
        <v>0</v>
      </c>
      <c r="L10" s="8">
        <f t="shared" si="6"/>
        <v>0</v>
      </c>
      <c r="M10" s="2" t="s">
        <v>47</v>
      </c>
      <c r="N10" s="3" t="s">
        <v>48</v>
      </c>
      <c r="O10" s="3" t="s">
        <v>49</v>
      </c>
      <c r="P10" s="9" t="s">
        <v>49</v>
      </c>
    </row>
    <row r="11">
      <c r="A11" s="5" t="s">
        <v>50</v>
      </c>
      <c r="B11" s="6" t="s">
        <v>50</v>
      </c>
      <c r="C11" s="6" t="s">
        <v>50</v>
      </c>
      <c r="D11" s="7">
        <v>2037.23</v>
      </c>
      <c r="E11" s="1">
        <v>1783.9257</v>
      </c>
      <c r="F11" s="1">
        <v>1783.9257</v>
      </c>
      <c r="G11">
        <f t="shared" si="1"/>
        <v>253.3043</v>
      </c>
      <c r="H11">
        <f t="shared" si="2"/>
        <v>252.21392</v>
      </c>
      <c r="I11">
        <f t="shared" si="3"/>
        <v>1.09038</v>
      </c>
      <c r="J11" s="8">
        <f t="shared" si="4"/>
        <v>0</v>
      </c>
      <c r="K11" s="8">
        <f t="shared" si="5"/>
        <v>0</v>
      </c>
      <c r="L11" s="8">
        <f t="shared" si="6"/>
        <v>0</v>
      </c>
      <c r="M11" s="2" t="s">
        <v>51</v>
      </c>
      <c r="N11" s="3" t="s">
        <v>52</v>
      </c>
      <c r="O11" s="3" t="s">
        <v>53</v>
      </c>
      <c r="P11" s="9" t="s">
        <v>53</v>
      </c>
    </row>
    <row r="12">
      <c r="A12" s="5" t="s">
        <v>29</v>
      </c>
      <c r="B12" s="6" t="s">
        <v>29</v>
      </c>
      <c r="C12" s="6" t="s">
        <v>29</v>
      </c>
      <c r="D12" s="7">
        <v>146.19</v>
      </c>
      <c r="E12" s="1">
        <v>146.1055</v>
      </c>
      <c r="F12" s="1">
        <v>146.1055</v>
      </c>
      <c r="G12" s="10">
        <f t="shared" si="1"/>
        <v>0.0845</v>
      </c>
      <c r="H12" s="10">
        <f t="shared" si="2"/>
        <v>0</v>
      </c>
      <c r="I12">
        <f t="shared" si="3"/>
        <v>0.0845</v>
      </c>
      <c r="J12" s="8">
        <f t="shared" si="4"/>
        <v>0</v>
      </c>
      <c r="K12" s="8">
        <f t="shared" si="5"/>
        <v>0</v>
      </c>
      <c r="L12" s="8">
        <f t="shared" si="6"/>
        <v>0</v>
      </c>
      <c r="M12" s="2" t="s">
        <v>54</v>
      </c>
      <c r="N12" s="3" t="s">
        <v>55</v>
      </c>
      <c r="O12" s="3" t="s">
        <v>56</v>
      </c>
      <c r="P12" s="9" t="s">
        <v>56</v>
      </c>
    </row>
    <row r="13">
      <c r="A13" s="5" t="s">
        <v>57</v>
      </c>
      <c r="B13" s="6" t="s">
        <v>57</v>
      </c>
      <c r="C13" s="6" t="s">
        <v>57</v>
      </c>
      <c r="D13" s="7">
        <v>2276.33</v>
      </c>
      <c r="E13" s="1">
        <v>2004.8173</v>
      </c>
      <c r="F13" s="1">
        <v>2004.8173</v>
      </c>
      <c r="G13" s="10">
        <f t="shared" si="1"/>
        <v>271.5127</v>
      </c>
      <c r="H13" s="10">
        <f t="shared" si="2"/>
        <v>270.2292</v>
      </c>
      <c r="I13">
        <f t="shared" si="3"/>
        <v>1.2835</v>
      </c>
      <c r="J13" s="8">
        <f t="shared" si="4"/>
        <v>0</v>
      </c>
      <c r="K13" s="8">
        <f t="shared" si="5"/>
        <v>0</v>
      </c>
      <c r="L13" s="8">
        <f t="shared" si="6"/>
        <v>0</v>
      </c>
      <c r="M13" s="2" t="s">
        <v>58</v>
      </c>
      <c r="N13" s="3" t="s">
        <v>59</v>
      </c>
      <c r="O13" s="3" t="s">
        <v>60</v>
      </c>
      <c r="P13" s="9" t="s">
        <v>60</v>
      </c>
    </row>
    <row r="14">
      <c r="A14" s="5" t="s">
        <v>61</v>
      </c>
      <c r="B14" s="6" t="s">
        <v>61</v>
      </c>
      <c r="C14" s="6" t="s">
        <v>61</v>
      </c>
      <c r="D14" s="7">
        <v>491.54</v>
      </c>
      <c r="E14" s="1">
        <v>419.1951</v>
      </c>
      <c r="F14" s="1">
        <v>419.1951</v>
      </c>
      <c r="G14">
        <f t="shared" si="1"/>
        <v>72.3449</v>
      </c>
      <c r="H14">
        <f t="shared" si="2"/>
        <v>54.04584</v>
      </c>
      <c r="I14">
        <f t="shared" si="3"/>
        <v>18.29906</v>
      </c>
      <c r="J14" s="8">
        <f t="shared" si="4"/>
        <v>2</v>
      </c>
      <c r="K14" s="8">
        <f t="shared" si="5"/>
        <v>0</v>
      </c>
      <c r="L14" s="8">
        <f t="shared" si="6"/>
        <v>0</v>
      </c>
      <c r="M14" s="2" t="s">
        <v>62</v>
      </c>
      <c r="N14" s="3" t="s">
        <v>63</v>
      </c>
      <c r="O14" s="3" t="s">
        <v>29</v>
      </c>
      <c r="P14" s="9" t="s">
        <v>29</v>
      </c>
    </row>
    <row r="15">
      <c r="A15" s="5" t="s">
        <v>64</v>
      </c>
      <c r="B15" s="6" t="s">
        <v>64</v>
      </c>
      <c r="C15" s="6" t="s">
        <v>64</v>
      </c>
      <c r="D15" s="7">
        <v>684.76</v>
      </c>
      <c r="E15" s="1">
        <v>612.2577</v>
      </c>
      <c r="F15" s="1">
        <v>612.2577</v>
      </c>
      <c r="G15" s="10">
        <f t="shared" si="1"/>
        <v>72.5023</v>
      </c>
      <c r="H15" s="10">
        <f t="shared" si="2"/>
        <v>72.06112</v>
      </c>
      <c r="I15">
        <f t="shared" si="3"/>
        <v>0.44118</v>
      </c>
      <c r="J15" s="8">
        <f t="shared" si="4"/>
        <v>0</v>
      </c>
      <c r="K15" s="8">
        <f t="shared" si="5"/>
        <v>0</v>
      </c>
      <c r="L15" s="8">
        <f t="shared" si="6"/>
        <v>0</v>
      </c>
      <c r="M15" s="2" t="s">
        <v>65</v>
      </c>
      <c r="N15" s="3" t="s">
        <v>66</v>
      </c>
      <c r="O15" s="3" t="s">
        <v>67</v>
      </c>
      <c r="P15" s="9" t="s">
        <v>67</v>
      </c>
    </row>
    <row r="16">
      <c r="A16" s="5" t="s">
        <v>68</v>
      </c>
      <c r="B16" s="6" t="s">
        <v>68</v>
      </c>
      <c r="C16" s="6" t="s">
        <v>68</v>
      </c>
      <c r="D16" s="7">
        <v>2526.59</v>
      </c>
      <c r="E16" s="1">
        <v>2182.9477</v>
      </c>
      <c r="F16" s="1">
        <v>2182.9477</v>
      </c>
      <c r="G16" s="10">
        <f t="shared" si="1"/>
        <v>343.6423</v>
      </c>
      <c r="H16" s="10">
        <f t="shared" si="2"/>
        <v>342.29032</v>
      </c>
      <c r="I16">
        <f t="shared" si="3"/>
        <v>1.35198</v>
      </c>
      <c r="J16" s="8">
        <f t="shared" si="4"/>
        <v>0</v>
      </c>
      <c r="K16" s="8">
        <f t="shared" si="5"/>
        <v>0</v>
      </c>
      <c r="L16" s="8">
        <f t="shared" si="6"/>
        <v>0</v>
      </c>
      <c r="M16" s="2" t="s">
        <v>69</v>
      </c>
      <c r="N16" s="3" t="s">
        <v>70</v>
      </c>
      <c r="O16" s="3" t="s">
        <v>71</v>
      </c>
      <c r="P16" s="9" t="s">
        <v>71</v>
      </c>
    </row>
    <row r="17">
      <c r="A17" s="5" t="s">
        <v>72</v>
      </c>
      <c r="B17" s="6" t="s">
        <v>72</v>
      </c>
      <c r="C17" s="6" t="s">
        <v>72</v>
      </c>
      <c r="D17" s="7">
        <v>1501.58</v>
      </c>
      <c r="E17" s="1">
        <v>1293.6565</v>
      </c>
      <c r="F17" s="1">
        <v>1293.6565</v>
      </c>
      <c r="G17">
        <f t="shared" si="1"/>
        <v>207.9235</v>
      </c>
      <c r="H17">
        <f t="shared" si="2"/>
        <v>198.16808</v>
      </c>
      <c r="I17">
        <f t="shared" si="3"/>
        <v>9.75542</v>
      </c>
      <c r="J17" s="8">
        <f t="shared" si="4"/>
        <v>1</v>
      </c>
      <c r="K17" s="8">
        <f t="shared" si="5"/>
        <v>0</v>
      </c>
      <c r="L17" s="8">
        <f t="shared" si="6"/>
        <v>0</v>
      </c>
      <c r="M17" s="2" t="s">
        <v>73</v>
      </c>
      <c r="N17" s="3" t="s">
        <v>74</v>
      </c>
      <c r="O17" s="3" t="s">
        <v>75</v>
      </c>
      <c r="P17" s="9" t="s">
        <v>75</v>
      </c>
    </row>
    <row r="18">
      <c r="A18" s="5" t="s">
        <v>29</v>
      </c>
      <c r="B18" s="6" t="s">
        <v>29</v>
      </c>
      <c r="C18" s="6" t="s">
        <v>29</v>
      </c>
      <c r="D18" s="7">
        <v>146.19</v>
      </c>
      <c r="E18" s="1">
        <v>146.1055</v>
      </c>
      <c r="F18" s="1">
        <v>146.1055</v>
      </c>
      <c r="G18" s="10">
        <f t="shared" si="1"/>
        <v>0.0845</v>
      </c>
      <c r="H18" s="10">
        <f t="shared" si="2"/>
        <v>0</v>
      </c>
      <c r="I18">
        <f t="shared" si="3"/>
        <v>0.0845</v>
      </c>
      <c r="J18" s="8">
        <f t="shared" si="4"/>
        <v>0</v>
      </c>
      <c r="K18" s="8">
        <f t="shared" si="5"/>
        <v>0</v>
      </c>
      <c r="L18" s="8">
        <f t="shared" si="6"/>
        <v>0</v>
      </c>
      <c r="M18" s="2" t="s">
        <v>76</v>
      </c>
      <c r="N18" s="3" t="s">
        <v>77</v>
      </c>
      <c r="O18" s="3" t="s">
        <v>78</v>
      </c>
      <c r="P18" s="9" t="s">
        <v>78</v>
      </c>
    </row>
    <row r="19">
      <c r="A19" s="5" t="s">
        <v>79</v>
      </c>
      <c r="B19" s="6" t="s">
        <v>79</v>
      </c>
      <c r="C19" s="6" t="s">
        <v>79</v>
      </c>
      <c r="D19" s="7">
        <v>1281.33</v>
      </c>
      <c r="E19" s="1">
        <v>1109.4811</v>
      </c>
      <c r="F19" s="1">
        <v>1109.4811</v>
      </c>
      <c r="G19">
        <f t="shared" si="1"/>
        <v>171.8489</v>
      </c>
      <c r="H19">
        <f t="shared" si="2"/>
        <v>162.13752</v>
      </c>
      <c r="I19">
        <f t="shared" si="3"/>
        <v>9.71138</v>
      </c>
      <c r="J19" s="8">
        <f t="shared" si="4"/>
        <v>1</v>
      </c>
      <c r="K19" s="8">
        <f t="shared" si="5"/>
        <v>0</v>
      </c>
      <c r="L19" s="8">
        <f t="shared" si="6"/>
        <v>0</v>
      </c>
      <c r="M19" s="2" t="s">
        <v>80</v>
      </c>
      <c r="N19" s="3" t="s">
        <v>81</v>
      </c>
      <c r="O19" s="3" t="s">
        <v>82</v>
      </c>
      <c r="P19" s="9" t="s">
        <v>82</v>
      </c>
    </row>
    <row r="20">
      <c r="A20" s="5" t="s">
        <v>83</v>
      </c>
      <c r="B20" s="6" t="s">
        <v>83</v>
      </c>
      <c r="C20" s="6" t="s">
        <v>83</v>
      </c>
      <c r="D20" s="7">
        <v>742.849999999999</v>
      </c>
      <c r="E20" s="1">
        <v>643.4017</v>
      </c>
      <c r="F20" s="1">
        <v>643.4017</v>
      </c>
      <c r="G20">
        <f t="shared" si="1"/>
        <v>99.4483</v>
      </c>
      <c r="H20">
        <f t="shared" si="2"/>
        <v>90.0764</v>
      </c>
      <c r="I20">
        <f t="shared" si="3"/>
        <v>9.3719</v>
      </c>
      <c r="J20" s="8">
        <f t="shared" si="4"/>
        <v>1</v>
      </c>
      <c r="K20" s="8">
        <f t="shared" si="5"/>
        <v>0</v>
      </c>
      <c r="L20" s="8">
        <f t="shared" si="6"/>
        <v>0</v>
      </c>
      <c r="M20" s="2" t="s">
        <v>84</v>
      </c>
      <c r="N20" s="3" t="s">
        <v>85</v>
      </c>
      <c r="O20" s="3" t="s">
        <v>86</v>
      </c>
      <c r="P20" s="9" t="s">
        <v>86</v>
      </c>
    </row>
    <row r="21">
      <c r="A21" s="5" t="s">
        <v>87</v>
      </c>
      <c r="B21" s="6" t="s">
        <v>87</v>
      </c>
      <c r="C21" s="6" t="s">
        <v>87</v>
      </c>
      <c r="D21" s="7">
        <v>1443.58999999999</v>
      </c>
      <c r="E21" s="1">
        <v>1235.5751</v>
      </c>
      <c r="F21" s="1">
        <v>1235.5751</v>
      </c>
      <c r="G21">
        <f t="shared" si="1"/>
        <v>208.0149</v>
      </c>
      <c r="H21">
        <f t="shared" si="2"/>
        <v>198.16808</v>
      </c>
      <c r="I21">
        <f t="shared" si="3"/>
        <v>9.84682</v>
      </c>
      <c r="J21" s="8">
        <f t="shared" si="4"/>
        <v>1</v>
      </c>
      <c r="K21" s="8">
        <f t="shared" si="5"/>
        <v>0</v>
      </c>
      <c r="L21" s="8">
        <f t="shared" si="6"/>
        <v>0</v>
      </c>
      <c r="M21" s="2" t="s">
        <v>88</v>
      </c>
      <c r="N21" s="3" t="s">
        <v>89</v>
      </c>
      <c r="O21" s="3" t="s">
        <v>90</v>
      </c>
      <c r="P21" s="9" t="s">
        <v>90</v>
      </c>
    </row>
    <row r="22">
      <c r="A22" s="5" t="s">
        <v>91</v>
      </c>
      <c r="B22" s="6" t="s">
        <v>91</v>
      </c>
      <c r="C22" s="6" t="s">
        <v>91</v>
      </c>
      <c r="D22" s="7">
        <v>425.44</v>
      </c>
      <c r="E22" s="1">
        <v>389.2023</v>
      </c>
      <c r="F22" s="1">
        <v>389.2023</v>
      </c>
      <c r="G22" s="10">
        <f t="shared" si="1"/>
        <v>36.2377</v>
      </c>
      <c r="H22" s="10">
        <f t="shared" si="2"/>
        <v>36.03056</v>
      </c>
      <c r="I22">
        <f t="shared" si="3"/>
        <v>0.20714</v>
      </c>
      <c r="J22" s="8">
        <f t="shared" si="4"/>
        <v>0</v>
      </c>
      <c r="K22" s="8">
        <f t="shared" si="5"/>
        <v>0</v>
      </c>
      <c r="L22" s="8">
        <f t="shared" si="6"/>
        <v>0</v>
      </c>
      <c r="M22" s="2" t="s">
        <v>92</v>
      </c>
      <c r="N22" s="3" t="s">
        <v>93</v>
      </c>
      <c r="O22" s="3" t="s">
        <v>94</v>
      </c>
      <c r="P22" s="9" t="s">
        <v>94</v>
      </c>
    </row>
    <row r="23">
      <c r="A23" s="5" t="s">
        <v>95</v>
      </c>
      <c r="B23" s="6" t="s">
        <v>96</v>
      </c>
      <c r="C23" s="6" t="s">
        <v>95</v>
      </c>
      <c r="D23" s="7">
        <v>5606.16999999999</v>
      </c>
      <c r="E23" s="1">
        <v>6648.3891</v>
      </c>
      <c r="F23" s="1">
        <v>4774.4151</v>
      </c>
      <c r="G23">
        <f t="shared" si="1"/>
        <v>831.7549</v>
      </c>
      <c r="H23">
        <f t="shared" si="2"/>
        <v>792.67232</v>
      </c>
      <c r="I23">
        <f t="shared" si="3"/>
        <v>39.08258</v>
      </c>
      <c r="J23" s="8">
        <f t="shared" si="4"/>
        <v>4</v>
      </c>
      <c r="K23" s="8">
        <f t="shared" si="5"/>
        <v>0</v>
      </c>
      <c r="L23" s="8">
        <f t="shared" si="6"/>
        <v>0</v>
      </c>
    </row>
    <row r="24">
      <c r="A24" s="5" t="s">
        <v>97</v>
      </c>
      <c r="B24" s="12"/>
      <c r="C24" s="6" t="s">
        <v>97</v>
      </c>
      <c r="D24" s="7">
        <v>2181.39</v>
      </c>
      <c r="F24" s="1">
        <v>1891.9845</v>
      </c>
      <c r="G24">
        <f t="shared" si="1"/>
        <v>289.4055</v>
      </c>
      <c r="H24">
        <f t="shared" si="2"/>
        <v>270.2292</v>
      </c>
      <c r="I24">
        <f t="shared" si="3"/>
        <v>19.1763</v>
      </c>
      <c r="J24" s="8">
        <f t="shared" si="4"/>
        <v>2</v>
      </c>
      <c r="K24" s="8">
        <f t="shared" si="5"/>
        <v>0</v>
      </c>
      <c r="L24" s="8">
        <f t="shared" si="6"/>
        <v>0</v>
      </c>
      <c r="M24" s="13" t="s">
        <v>98</v>
      </c>
    </row>
    <row r="25">
      <c r="A25" s="5" t="s">
        <v>99</v>
      </c>
      <c r="B25" s="6" t="s">
        <v>99</v>
      </c>
      <c r="C25" s="6" t="s">
        <v>99</v>
      </c>
      <c r="D25" s="7">
        <v>1898.06</v>
      </c>
      <c r="E25" s="1">
        <v>1653.7497</v>
      </c>
      <c r="F25" s="1">
        <v>1653.7497</v>
      </c>
      <c r="G25">
        <f t="shared" si="1"/>
        <v>244.3103</v>
      </c>
      <c r="H25">
        <f t="shared" si="2"/>
        <v>234.19864</v>
      </c>
      <c r="I25">
        <f t="shared" si="3"/>
        <v>10.11166</v>
      </c>
      <c r="J25" s="8">
        <f t="shared" si="4"/>
        <v>1</v>
      </c>
      <c r="K25" s="8">
        <f t="shared" si="5"/>
        <v>0</v>
      </c>
      <c r="L25" s="8">
        <f t="shared" si="6"/>
        <v>0</v>
      </c>
      <c r="M25" s="13" t="s">
        <v>100</v>
      </c>
    </row>
    <row r="26">
      <c r="A26" s="5" t="s">
        <v>101</v>
      </c>
      <c r="B26" s="6" t="s">
        <v>101</v>
      </c>
      <c r="C26" s="6" t="s">
        <v>101</v>
      </c>
      <c r="D26" s="7">
        <v>1321.38999999999</v>
      </c>
      <c r="E26" s="1">
        <v>1158.5669</v>
      </c>
      <c r="F26" s="1">
        <v>1158.5669</v>
      </c>
      <c r="G26" s="10">
        <f t="shared" si="1"/>
        <v>162.8231</v>
      </c>
      <c r="H26" s="10">
        <f t="shared" si="2"/>
        <v>162.13752</v>
      </c>
      <c r="I26">
        <f t="shared" si="3"/>
        <v>0.68558</v>
      </c>
      <c r="J26" s="8">
        <f t="shared" si="4"/>
        <v>0</v>
      </c>
      <c r="K26" s="8">
        <f t="shared" si="5"/>
        <v>0</v>
      </c>
      <c r="L26" s="8">
        <f t="shared" si="6"/>
        <v>0</v>
      </c>
      <c r="M26" s="13" t="s">
        <v>102</v>
      </c>
    </row>
    <row r="27">
      <c r="A27" s="5" t="s">
        <v>26</v>
      </c>
      <c r="B27" s="6" t="s">
        <v>26</v>
      </c>
      <c r="C27" s="6" t="s">
        <v>26</v>
      </c>
      <c r="D27" s="7">
        <v>265.31</v>
      </c>
      <c r="E27" s="1">
        <v>247.1532</v>
      </c>
      <c r="F27" s="1">
        <v>247.1532</v>
      </c>
      <c r="G27" s="10">
        <f t="shared" si="1"/>
        <v>18.1568</v>
      </c>
      <c r="H27" s="10">
        <f t="shared" si="2"/>
        <v>18.01528</v>
      </c>
      <c r="I27">
        <f t="shared" si="3"/>
        <v>0.14152</v>
      </c>
      <c r="J27" s="8">
        <f t="shared" si="4"/>
        <v>0</v>
      </c>
      <c r="K27" s="8">
        <f t="shared" si="5"/>
        <v>0</v>
      </c>
      <c r="L27" s="8">
        <f t="shared" si="6"/>
        <v>0</v>
      </c>
      <c r="M27" s="14" t="s">
        <v>103</v>
      </c>
    </row>
    <row r="28">
      <c r="A28" s="5" t="s">
        <v>104</v>
      </c>
      <c r="B28" s="6" t="s">
        <v>104</v>
      </c>
      <c r="C28" s="6" t="s">
        <v>104</v>
      </c>
      <c r="D28" s="7">
        <v>1053.17</v>
      </c>
      <c r="E28" s="1">
        <v>917.464</v>
      </c>
      <c r="F28" s="1">
        <v>917.464</v>
      </c>
      <c r="G28">
        <f t="shared" si="1"/>
        <v>135.706</v>
      </c>
      <c r="H28">
        <f t="shared" si="2"/>
        <v>126.10696</v>
      </c>
      <c r="I28">
        <f t="shared" si="3"/>
        <v>9.59904</v>
      </c>
      <c r="J28" s="8">
        <f t="shared" si="4"/>
        <v>1</v>
      </c>
      <c r="K28" s="8">
        <f t="shared" si="5"/>
        <v>0</v>
      </c>
      <c r="L28" s="8">
        <f t="shared" si="6"/>
        <v>0</v>
      </c>
      <c r="M28" s="13" t="s">
        <v>105</v>
      </c>
    </row>
    <row r="29">
      <c r="A29" s="5" t="s">
        <v>106</v>
      </c>
      <c r="B29" s="7" t="s">
        <v>107</v>
      </c>
      <c r="C29" s="6" t="s">
        <v>106</v>
      </c>
      <c r="D29" s="7">
        <v>423.51</v>
      </c>
      <c r="E29" s="1">
        <v>4510.2561</v>
      </c>
      <c r="F29" s="1">
        <v>387.2482</v>
      </c>
      <c r="G29" s="10">
        <f t="shared" si="1"/>
        <v>36.2618</v>
      </c>
      <c r="H29" s="10">
        <f t="shared" si="2"/>
        <v>36.03056</v>
      </c>
      <c r="I29">
        <f t="shared" si="3"/>
        <v>0.23124</v>
      </c>
      <c r="J29" s="8">
        <f t="shared" si="4"/>
        <v>0</v>
      </c>
      <c r="K29" s="8">
        <f t="shared" si="5"/>
        <v>0</v>
      </c>
      <c r="L29" s="8">
        <f t="shared" si="6"/>
        <v>0</v>
      </c>
    </row>
    <row r="30">
      <c r="A30" s="5" t="s">
        <v>108</v>
      </c>
      <c r="B30" s="12"/>
      <c r="C30" s="6" t="s">
        <v>108</v>
      </c>
      <c r="D30" s="7">
        <v>1190.34</v>
      </c>
      <c r="F30" s="1">
        <v>1045.5808</v>
      </c>
      <c r="G30" s="10">
        <f t="shared" si="1"/>
        <v>144.7592</v>
      </c>
      <c r="H30" s="10">
        <f t="shared" si="2"/>
        <v>144.12224</v>
      </c>
      <c r="I30">
        <f t="shared" si="3"/>
        <v>0.63696</v>
      </c>
      <c r="J30" s="8">
        <f t="shared" si="4"/>
        <v>0</v>
      </c>
      <c r="K30" s="8">
        <f t="shared" si="5"/>
        <v>0</v>
      </c>
      <c r="L30" s="8">
        <f t="shared" si="6"/>
        <v>0</v>
      </c>
    </row>
    <row r="31">
      <c r="A31" s="5" t="s">
        <v>109</v>
      </c>
      <c r="B31" s="12"/>
      <c r="C31" s="6" t="s">
        <v>109</v>
      </c>
      <c r="D31" s="7">
        <v>3611.06</v>
      </c>
      <c r="F31" s="1">
        <v>3113.4482</v>
      </c>
      <c r="G31">
        <f t="shared" si="1"/>
        <v>497.6118</v>
      </c>
      <c r="H31">
        <f t="shared" si="2"/>
        <v>486.41256</v>
      </c>
      <c r="I31">
        <f t="shared" si="3"/>
        <v>11.19924</v>
      </c>
      <c r="J31" s="8">
        <f t="shared" si="4"/>
        <v>1</v>
      </c>
      <c r="K31" s="8">
        <f t="shared" si="5"/>
        <v>0</v>
      </c>
      <c r="L31" s="8">
        <f t="shared" si="6"/>
        <v>0</v>
      </c>
    </row>
    <row r="32">
      <c r="A32" s="5" t="s">
        <v>110</v>
      </c>
      <c r="B32" s="6" t="s">
        <v>110</v>
      </c>
      <c r="C32" s="6" t="s">
        <v>110</v>
      </c>
      <c r="D32" s="7">
        <v>221.26</v>
      </c>
      <c r="E32" s="1">
        <v>203.127</v>
      </c>
      <c r="F32" s="1">
        <v>203.127</v>
      </c>
      <c r="G32" s="10">
        <f t="shared" si="1"/>
        <v>18.133</v>
      </c>
      <c r="H32" s="10">
        <f t="shared" si="2"/>
        <v>18.01528</v>
      </c>
      <c r="I32">
        <f t="shared" si="3"/>
        <v>0.11772</v>
      </c>
      <c r="J32" s="8">
        <f t="shared" si="4"/>
        <v>0</v>
      </c>
      <c r="K32" s="8">
        <f t="shared" si="5"/>
        <v>0</v>
      </c>
      <c r="L32" s="8">
        <f t="shared" si="6"/>
        <v>0</v>
      </c>
    </row>
    <row r="33">
      <c r="A33" s="5" t="s">
        <v>111</v>
      </c>
      <c r="B33" s="6" t="s">
        <v>111</v>
      </c>
      <c r="C33" s="6" t="s">
        <v>111</v>
      </c>
      <c r="D33" s="7">
        <v>1094.15</v>
      </c>
      <c r="E33" s="1">
        <v>931.4974</v>
      </c>
      <c r="F33" s="1">
        <v>931.4974</v>
      </c>
      <c r="G33">
        <f t="shared" si="1"/>
        <v>162.6526</v>
      </c>
      <c r="H33">
        <f t="shared" si="2"/>
        <v>144.12224</v>
      </c>
      <c r="I33">
        <f t="shared" si="3"/>
        <v>18.53036</v>
      </c>
      <c r="J33" s="8">
        <f t="shared" si="4"/>
        <v>2</v>
      </c>
      <c r="K33" s="8">
        <f t="shared" si="5"/>
        <v>0</v>
      </c>
      <c r="L33" s="8">
        <f t="shared" si="6"/>
        <v>0</v>
      </c>
    </row>
    <row r="34">
      <c r="A34" s="5" t="s">
        <v>112</v>
      </c>
      <c r="B34" s="6" t="s">
        <v>112</v>
      </c>
      <c r="C34" s="6" t="s">
        <v>112</v>
      </c>
      <c r="D34" s="7">
        <v>1097.26</v>
      </c>
      <c r="E34" s="1">
        <v>970.5811</v>
      </c>
      <c r="F34" s="1">
        <v>970.5811</v>
      </c>
      <c r="G34" s="10">
        <f t="shared" si="1"/>
        <v>126.6789</v>
      </c>
      <c r="H34" s="10">
        <f t="shared" si="2"/>
        <v>126.10696</v>
      </c>
      <c r="I34">
        <f t="shared" si="3"/>
        <v>0.57194</v>
      </c>
      <c r="J34" s="8">
        <f t="shared" si="4"/>
        <v>0</v>
      </c>
      <c r="K34" s="8">
        <f t="shared" si="5"/>
        <v>0</v>
      </c>
      <c r="L34" s="8">
        <f t="shared" si="6"/>
        <v>0</v>
      </c>
    </row>
    <row r="35">
      <c r="A35" s="5" t="s">
        <v>113</v>
      </c>
      <c r="B35" s="6" t="s">
        <v>113</v>
      </c>
      <c r="C35" s="6" t="s">
        <v>113</v>
      </c>
      <c r="D35" s="7">
        <v>532.569999999999</v>
      </c>
      <c r="E35" s="1">
        <v>478.1958</v>
      </c>
      <c r="F35" s="1">
        <v>478.1958</v>
      </c>
      <c r="G35" s="10">
        <f t="shared" si="1"/>
        <v>54.3742</v>
      </c>
      <c r="H35" s="10">
        <f t="shared" si="2"/>
        <v>54.04584</v>
      </c>
      <c r="I35">
        <f t="shared" si="3"/>
        <v>0.32836</v>
      </c>
      <c r="J35" s="8">
        <f t="shared" si="4"/>
        <v>0</v>
      </c>
      <c r="K35" s="8">
        <f t="shared" si="5"/>
        <v>0</v>
      </c>
      <c r="L35" s="8">
        <f t="shared" si="6"/>
        <v>0</v>
      </c>
    </row>
    <row r="36">
      <c r="A36" s="5" t="s">
        <v>114</v>
      </c>
      <c r="B36" s="6" t="s">
        <v>115</v>
      </c>
      <c r="C36" s="6" t="s">
        <v>114</v>
      </c>
      <c r="D36" s="7">
        <v>4383.73</v>
      </c>
      <c r="E36" s="1">
        <v>3732.7473</v>
      </c>
      <c r="F36" s="1">
        <v>3732.7473</v>
      </c>
      <c r="G36">
        <f t="shared" si="1"/>
        <v>650.9827</v>
      </c>
      <c r="H36">
        <f t="shared" si="2"/>
        <v>630.5348</v>
      </c>
      <c r="I36">
        <f t="shared" si="3"/>
        <v>20.4479</v>
      </c>
      <c r="J36" s="8">
        <f t="shared" si="4"/>
        <v>2</v>
      </c>
      <c r="K36" s="8">
        <f t="shared" si="5"/>
        <v>0</v>
      </c>
      <c r="L36" s="8">
        <f t="shared" si="6"/>
        <v>0</v>
      </c>
    </row>
    <row r="37">
      <c r="A37" s="5" t="s">
        <v>116</v>
      </c>
      <c r="B37" s="6" t="s">
        <v>116</v>
      </c>
      <c r="C37" s="6" t="s">
        <v>116</v>
      </c>
      <c r="D37" s="7">
        <v>2323.49</v>
      </c>
      <c r="E37" s="1">
        <v>2006.9308</v>
      </c>
      <c r="F37" s="1">
        <v>2006.9308</v>
      </c>
      <c r="G37">
        <f t="shared" si="1"/>
        <v>316.5592</v>
      </c>
      <c r="H37">
        <f t="shared" si="2"/>
        <v>306.25976</v>
      </c>
      <c r="I37">
        <f t="shared" si="3"/>
        <v>10.29944</v>
      </c>
      <c r="J37" s="8">
        <f t="shared" si="4"/>
        <v>1</v>
      </c>
      <c r="K37" s="8">
        <f t="shared" si="5"/>
        <v>0</v>
      </c>
      <c r="L37" s="8">
        <f t="shared" si="6"/>
        <v>0</v>
      </c>
    </row>
    <row r="38">
      <c r="A38" s="5" t="s">
        <v>117</v>
      </c>
      <c r="B38" s="7" t="s">
        <v>118</v>
      </c>
      <c r="C38" s="6" t="s">
        <v>117</v>
      </c>
      <c r="D38" s="7">
        <v>453.479999999999</v>
      </c>
      <c r="E38" s="1">
        <v>2306.1306</v>
      </c>
      <c r="F38" s="1">
        <v>408.2121</v>
      </c>
      <c r="G38">
        <f t="shared" si="1"/>
        <v>45.2679</v>
      </c>
      <c r="H38">
        <f t="shared" si="2"/>
        <v>36.03056</v>
      </c>
      <c r="I38">
        <f t="shared" si="3"/>
        <v>9.23734</v>
      </c>
      <c r="J38" s="8">
        <f t="shared" si="4"/>
        <v>1</v>
      </c>
      <c r="K38" s="8">
        <f t="shared" si="5"/>
        <v>0</v>
      </c>
      <c r="L38" s="8">
        <f t="shared" si="6"/>
        <v>0</v>
      </c>
    </row>
    <row r="39">
      <c r="A39" s="5" t="s">
        <v>119</v>
      </c>
      <c r="B39" s="12"/>
      <c r="C39" s="6" t="s">
        <v>119</v>
      </c>
      <c r="D39" s="7">
        <v>2187.44</v>
      </c>
      <c r="F39" s="1">
        <v>1915.9291</v>
      </c>
      <c r="G39" s="15">
        <f t="shared" si="1"/>
        <v>271.5109</v>
      </c>
      <c r="H39" s="15">
        <f t="shared" si="2"/>
        <v>270.2292</v>
      </c>
      <c r="I39">
        <f t="shared" si="3"/>
        <v>1.2817</v>
      </c>
      <c r="J39" s="8">
        <f t="shared" si="4"/>
        <v>0</v>
      </c>
      <c r="K39" s="8">
        <f t="shared" si="5"/>
        <v>0</v>
      </c>
      <c r="L39" s="8">
        <f t="shared" si="6"/>
        <v>0</v>
      </c>
    </row>
    <row r="40">
      <c r="A40" s="5" t="s">
        <v>120</v>
      </c>
      <c r="B40" s="6" t="s">
        <v>120</v>
      </c>
      <c r="C40" s="6" t="s">
        <v>120</v>
      </c>
      <c r="D40" s="7">
        <v>469.56</v>
      </c>
      <c r="E40" s="1">
        <v>433.2107</v>
      </c>
      <c r="F40" s="1">
        <v>433.2107</v>
      </c>
      <c r="G40" s="15">
        <f t="shared" si="1"/>
        <v>36.3493</v>
      </c>
      <c r="H40" s="15">
        <f t="shared" si="2"/>
        <v>36.03056</v>
      </c>
      <c r="I40">
        <f t="shared" si="3"/>
        <v>0.31874</v>
      </c>
      <c r="J40" s="8">
        <f t="shared" si="4"/>
        <v>0</v>
      </c>
      <c r="K40" s="8">
        <f t="shared" si="5"/>
        <v>0</v>
      </c>
      <c r="L40" s="8">
        <f t="shared" si="6"/>
        <v>0</v>
      </c>
    </row>
    <row r="41">
      <c r="A41" s="5" t="s">
        <v>121</v>
      </c>
      <c r="B41" s="6" t="s">
        <v>121</v>
      </c>
      <c r="C41" s="6" t="s">
        <v>121</v>
      </c>
      <c r="D41" s="7">
        <v>306.26</v>
      </c>
      <c r="E41" s="1">
        <v>261.0961</v>
      </c>
      <c r="F41" s="1">
        <v>261.0961</v>
      </c>
      <c r="G41">
        <f t="shared" si="1"/>
        <v>45.1639</v>
      </c>
      <c r="H41">
        <f t="shared" si="2"/>
        <v>36.03056</v>
      </c>
      <c r="I41">
        <f t="shared" si="3"/>
        <v>9.13334</v>
      </c>
      <c r="J41" s="8">
        <f t="shared" si="4"/>
        <v>1</v>
      </c>
      <c r="K41" s="8">
        <f t="shared" si="5"/>
        <v>0</v>
      </c>
      <c r="L41" s="8">
        <f t="shared" si="6"/>
        <v>0</v>
      </c>
    </row>
  </sheetData>
  <drawing r:id="rId1"/>
</worksheet>
</file>