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alpha be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2" l="1"/>
  <c r="H1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7" i="2"/>
  <c r="C3" i="1" l="1"/>
  <c r="D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K8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C4" i="1" l="1"/>
  <c r="D4" i="1" s="1"/>
  <c r="B2" i="1"/>
  <c r="G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G3" i="1"/>
  <c r="C5" i="1"/>
  <c r="D5" i="1" s="1"/>
  <c r="H2" i="1"/>
  <c r="H3" i="1"/>
  <c r="C6" i="1" l="1"/>
  <c r="D6" i="1" s="1"/>
  <c r="G4" i="1"/>
  <c r="H4" i="1"/>
  <c r="G5" i="1" l="1"/>
  <c r="H5" i="1"/>
  <c r="G6" i="1" l="1"/>
  <c r="H6" i="1"/>
  <c r="C7" i="1"/>
  <c r="D7" i="1" s="1"/>
  <c r="G8" i="1" l="1"/>
  <c r="C9" i="1"/>
  <c r="G7" i="1"/>
  <c r="C8" i="1"/>
  <c r="D8" i="1" s="1"/>
  <c r="H7" i="1"/>
  <c r="C10" i="1"/>
  <c r="H8" i="1"/>
  <c r="D9" i="1" l="1"/>
  <c r="D10" i="1" s="1"/>
  <c r="C11" i="1"/>
  <c r="G9" i="1"/>
  <c r="H9" i="1"/>
  <c r="D11" i="1" l="1"/>
  <c r="G10" i="1"/>
  <c r="H10" i="1"/>
  <c r="G11" i="1" l="1"/>
  <c r="H11" i="1"/>
  <c r="C12" i="1"/>
  <c r="D12" i="1" s="1"/>
  <c r="G12" i="1" l="1"/>
  <c r="C13" i="1"/>
  <c r="D13" i="1" s="1"/>
  <c r="H12" i="1"/>
  <c r="G13" i="1" l="1"/>
  <c r="C14" i="1"/>
  <c r="D14" i="1" s="1"/>
  <c r="C15" i="1"/>
  <c r="H13" i="1"/>
  <c r="D15" i="1" l="1"/>
  <c r="C16" i="1"/>
  <c r="G14" i="1"/>
  <c r="H14" i="1"/>
  <c r="D16" i="1" l="1"/>
  <c r="G15" i="1"/>
  <c r="H15" i="1"/>
  <c r="G16" i="1" l="1"/>
  <c r="H16" i="1"/>
  <c r="C17" i="1"/>
  <c r="D17" i="1" s="1"/>
  <c r="G17" i="1" l="1"/>
  <c r="C18" i="1"/>
  <c r="D18" i="1" s="1"/>
  <c r="H17" i="1"/>
  <c r="G18" i="1" l="1"/>
  <c r="C19" i="1"/>
  <c r="D19" i="1"/>
  <c r="H18" i="1"/>
  <c r="C20" i="1"/>
  <c r="D20" i="1" l="1"/>
  <c r="G19" i="1"/>
  <c r="C21" i="1"/>
  <c r="H19" i="1"/>
  <c r="D21" i="1" l="1"/>
  <c r="H21" i="1"/>
  <c r="H20" i="1"/>
  <c r="G20" i="1"/>
  <c r="G21" i="1" l="1"/>
  <c r="C23" i="1"/>
  <c r="C22" i="1"/>
  <c r="D22" i="1" s="1"/>
  <c r="H22" i="1"/>
  <c r="D23" i="1" l="1"/>
  <c r="G22" i="1"/>
  <c r="G23" i="1"/>
  <c r="C24" i="1"/>
  <c r="C25" i="1"/>
  <c r="H23" i="1"/>
  <c r="D24" i="1" l="1"/>
  <c r="D25" i="1" s="1"/>
  <c r="C26" i="1"/>
  <c r="G24" i="1"/>
  <c r="H24" i="1"/>
  <c r="D26" i="1" l="1"/>
  <c r="G25" i="1"/>
  <c r="H25" i="1"/>
  <c r="G26" i="1" l="1"/>
  <c r="H26" i="1"/>
  <c r="C27" i="1"/>
  <c r="D27" i="1" s="1"/>
  <c r="G27" i="1" l="1"/>
  <c r="C28" i="1"/>
  <c r="D28" i="1" s="1"/>
  <c r="H27" i="1"/>
  <c r="H28" i="1" l="1"/>
  <c r="C29" i="1"/>
  <c r="D29" i="1"/>
  <c r="G28" i="1"/>
  <c r="G29" i="1" l="1"/>
  <c r="C30" i="1"/>
  <c r="D30" i="1" s="1"/>
  <c r="H29" i="1"/>
  <c r="G30" i="1" l="1"/>
  <c r="C31" i="1"/>
  <c r="D31" i="1" s="1"/>
  <c r="H30" i="1"/>
  <c r="H31" i="1" l="1"/>
  <c r="C32" i="1"/>
  <c r="D32" i="1" s="1"/>
  <c r="G31" i="1"/>
  <c r="G32" i="1" l="1"/>
  <c r="C33" i="1"/>
  <c r="D33" i="1" s="1"/>
  <c r="H32" i="1"/>
  <c r="C34" i="1"/>
  <c r="D34" i="1" l="1"/>
  <c r="D35" i="1" s="1"/>
  <c r="G33" i="1"/>
  <c r="C35" i="1"/>
  <c r="H33" i="1"/>
  <c r="H34" i="1"/>
  <c r="G34" i="1" l="1"/>
  <c r="C36" i="1"/>
  <c r="D36" i="1" s="1"/>
  <c r="G35" i="1" l="1"/>
  <c r="H35" i="1"/>
  <c r="G36" i="1"/>
  <c r="H36" i="1"/>
  <c r="C37" i="1"/>
  <c r="D37" i="1" s="1"/>
  <c r="G37" i="1" l="1"/>
  <c r="C38" i="1"/>
  <c r="D38" i="1" s="1"/>
  <c r="H37" i="1"/>
  <c r="G38" i="1" l="1"/>
  <c r="C39" i="1"/>
  <c r="D39" i="1" s="1"/>
  <c r="C40" i="1"/>
  <c r="D40" i="1" s="1"/>
  <c r="H38" i="1"/>
  <c r="C41" i="1" l="1"/>
  <c r="D41" i="1" s="1"/>
  <c r="G39" i="1"/>
  <c r="H39" i="1"/>
  <c r="G40" i="1" l="1"/>
  <c r="H40" i="1"/>
  <c r="G41" i="1" l="1"/>
  <c r="H41" i="1"/>
  <c r="C42" i="1"/>
  <c r="D42" i="1" s="1"/>
  <c r="G42" i="1" l="1"/>
  <c r="C43" i="1"/>
  <c r="D43" i="1" s="1"/>
  <c r="H42" i="1"/>
  <c r="G43" i="1" l="1"/>
  <c r="C44" i="1"/>
  <c r="D44" i="1" s="1"/>
  <c r="C45" i="1"/>
  <c r="H43" i="1"/>
  <c r="D45" i="1" l="1"/>
  <c r="C46" i="1"/>
  <c r="G44" i="1"/>
  <c r="H44" i="1"/>
  <c r="D46" i="1" l="1"/>
  <c r="G45" i="1"/>
  <c r="H45" i="1"/>
  <c r="G46" i="1" l="1"/>
  <c r="H46" i="1"/>
  <c r="C47" i="1"/>
  <c r="D47" i="1" s="1"/>
  <c r="G47" i="1" l="1"/>
  <c r="C48" i="1"/>
  <c r="D48" i="1" s="1"/>
  <c r="C49" i="1"/>
  <c r="H47" i="1"/>
  <c r="D49" i="1" l="1"/>
  <c r="C50" i="1"/>
  <c r="G48" i="1"/>
  <c r="H48" i="1"/>
  <c r="D50" i="1" l="1"/>
  <c r="C51" i="1"/>
  <c r="G49" i="1"/>
  <c r="H49" i="1"/>
  <c r="D51" i="1" l="1"/>
  <c r="G50" i="1"/>
  <c r="H50" i="1"/>
  <c r="G51" i="1" l="1"/>
  <c r="H51" i="1"/>
  <c r="C52" i="1"/>
  <c r="D52" i="1" s="1"/>
  <c r="G52" i="1" l="1"/>
  <c r="C53" i="1"/>
  <c r="D53" i="1" s="1"/>
  <c r="C54" i="1"/>
  <c r="H52" i="1"/>
  <c r="D54" i="1" l="1"/>
  <c r="C55" i="1"/>
  <c r="G53" i="1"/>
  <c r="H53" i="1"/>
  <c r="D55" i="1" l="1"/>
  <c r="C56" i="1"/>
  <c r="G54" i="1"/>
  <c r="H54" i="1"/>
  <c r="D56" i="1" l="1"/>
  <c r="G55" i="1"/>
  <c r="H55" i="1"/>
  <c r="G56" i="1" l="1"/>
  <c r="H56" i="1"/>
  <c r="C57" i="1"/>
  <c r="D57" i="1" s="1"/>
  <c r="G57" i="1" l="1"/>
  <c r="C58" i="1"/>
  <c r="D58" i="1" s="1"/>
  <c r="H57" i="1"/>
  <c r="G58" i="1" l="1"/>
  <c r="C59" i="1"/>
  <c r="D59" i="1" s="1"/>
  <c r="C60" i="1"/>
  <c r="H58" i="1"/>
  <c r="D60" i="1" l="1"/>
  <c r="C61" i="1"/>
  <c r="G59" i="1"/>
  <c r="H59" i="1"/>
  <c r="D61" i="1" l="1"/>
  <c r="G60" i="1"/>
  <c r="H60" i="1"/>
  <c r="G61" i="1" l="1"/>
  <c r="H61" i="1"/>
  <c r="C62" i="1"/>
  <c r="D62" i="1" s="1"/>
  <c r="G62" i="1" l="1"/>
  <c r="C63" i="1"/>
  <c r="D63" i="1" s="1"/>
  <c r="H62" i="1"/>
  <c r="G63" i="1" l="1"/>
  <c r="C64" i="1"/>
  <c r="D64" i="1" s="1"/>
  <c r="H63" i="1"/>
  <c r="G64" i="1" l="1"/>
  <c r="C65" i="1"/>
  <c r="D65" i="1" s="1"/>
  <c r="C66" i="1"/>
  <c r="H64" i="1"/>
  <c r="D66" i="1" l="1"/>
  <c r="H65" i="1"/>
  <c r="H66" i="1"/>
  <c r="G65" i="1"/>
  <c r="G66" i="1"/>
  <c r="C67" i="1"/>
  <c r="D67" i="1" s="1"/>
  <c r="G67" i="1" l="1"/>
  <c r="C68" i="1"/>
  <c r="D68" i="1" s="1"/>
  <c r="H67" i="1"/>
  <c r="G68" i="1" l="1"/>
  <c r="C69" i="1"/>
  <c r="D69" i="1" s="1"/>
  <c r="H68" i="1"/>
  <c r="H69" i="1" l="1"/>
  <c r="C70" i="1"/>
  <c r="D70" i="1" s="1"/>
  <c r="G69" i="1"/>
  <c r="G70" i="1" l="1"/>
  <c r="C71" i="1"/>
  <c r="D71" i="1"/>
  <c r="C72" i="1" s="1"/>
  <c r="D72" i="1" s="1"/>
  <c r="H70" i="1"/>
  <c r="H71" i="1" l="1"/>
  <c r="H73" i="1"/>
  <c r="G71" i="1"/>
  <c r="H72" i="1" l="1"/>
  <c r="G72" i="1"/>
  <c r="C73" i="1"/>
  <c r="D73" i="1" s="1"/>
  <c r="G74" i="1"/>
  <c r="C74" i="1"/>
  <c r="G73" i="1"/>
  <c r="D74" i="1" l="1"/>
  <c r="H74" i="1"/>
  <c r="C76" i="1"/>
  <c r="C75" i="1"/>
  <c r="H75" i="1"/>
  <c r="D75" i="1" l="1"/>
  <c r="D76" i="1" s="1"/>
  <c r="G75" i="1"/>
  <c r="C77" i="1"/>
  <c r="D77" i="1" s="1"/>
  <c r="G76" i="1"/>
  <c r="H76" i="1" l="1"/>
  <c r="G77" i="1" l="1"/>
  <c r="C78" i="1"/>
  <c r="D78" i="1" s="1"/>
  <c r="H77" i="1"/>
  <c r="G78" i="1" l="1"/>
  <c r="C79" i="1"/>
  <c r="D79" i="1" s="1"/>
  <c r="H78" i="1"/>
  <c r="G79" i="1" l="1"/>
  <c r="C80" i="1"/>
  <c r="D80" i="1" s="1"/>
  <c r="H80" i="1"/>
  <c r="H79" i="1"/>
  <c r="G80" i="1" l="1"/>
  <c r="C81" i="1"/>
  <c r="D81" i="1" s="1"/>
  <c r="G81" i="1"/>
  <c r="C82" i="1" l="1"/>
  <c r="D82" i="1" s="1"/>
  <c r="H81" i="1"/>
  <c r="G82" i="1" l="1"/>
  <c r="C83" i="1"/>
  <c r="D83" i="1" s="1"/>
  <c r="H82" i="1"/>
  <c r="G83" i="1" l="1"/>
  <c r="C84" i="1"/>
  <c r="D84" i="1" s="1"/>
  <c r="H83" i="1"/>
  <c r="C86" i="1" l="1"/>
  <c r="C85" i="1"/>
  <c r="D85" i="1" s="1"/>
  <c r="H84" i="1"/>
  <c r="G84" i="1"/>
  <c r="D86" i="1" l="1"/>
  <c r="H85" i="1"/>
  <c r="G85" i="1"/>
  <c r="G86" i="1"/>
  <c r="C87" i="1" l="1"/>
  <c r="D87" i="1" s="1"/>
  <c r="H86" i="1"/>
  <c r="G87" i="1" l="1"/>
  <c r="C88" i="1"/>
  <c r="D88" i="1" s="1"/>
  <c r="H87" i="1"/>
  <c r="G88" i="1" l="1"/>
  <c r="C89" i="1"/>
  <c r="D89" i="1" s="1"/>
  <c r="H88" i="1"/>
  <c r="G89" i="1"/>
  <c r="C91" i="1" l="1"/>
  <c r="H89" i="1"/>
  <c r="C90" i="1"/>
  <c r="D90" i="1" s="1"/>
  <c r="D91" i="1" s="1"/>
  <c r="H90" i="1" l="1"/>
  <c r="G90" i="1"/>
  <c r="C92" i="1"/>
  <c r="D92" i="1" s="1"/>
  <c r="G92" i="1" l="1"/>
  <c r="G91" i="1"/>
  <c r="H91" i="1"/>
  <c r="H92" i="1"/>
  <c r="C93" i="1" l="1"/>
  <c r="D93" i="1" s="1"/>
  <c r="G93" i="1"/>
  <c r="C94" i="1"/>
  <c r="H93" i="1"/>
  <c r="C96" i="1"/>
  <c r="D94" i="1" l="1"/>
  <c r="H94" i="1"/>
  <c r="C95" i="1"/>
  <c r="G94" i="1"/>
  <c r="C97" i="1"/>
  <c r="G95" i="1"/>
  <c r="H95" i="1"/>
  <c r="D95" i="1" l="1"/>
  <c r="D96" i="1" s="1"/>
  <c r="D97" i="1"/>
  <c r="G96" i="1"/>
  <c r="H96" i="1"/>
  <c r="G98" i="1" l="1"/>
  <c r="C99" i="1"/>
  <c r="H97" i="1"/>
  <c r="G97" i="1"/>
  <c r="C98" i="1"/>
  <c r="D98" i="1" s="1"/>
  <c r="H98" i="1"/>
  <c r="C101" i="1"/>
  <c r="D99" i="1" l="1"/>
  <c r="H99" i="1"/>
  <c r="C100" i="1"/>
  <c r="G99" i="1"/>
  <c r="G100" i="1"/>
  <c r="H100" i="1"/>
  <c r="D100" i="1" l="1"/>
  <c r="D101" i="1" s="1"/>
  <c r="G101" i="1"/>
  <c r="H101" i="1"/>
  <c r="C102" i="1"/>
  <c r="D102" i="1" s="1"/>
  <c r="G102" i="1" s="1"/>
  <c r="H102" i="1" l="1"/>
</calcChain>
</file>

<file path=xl/sharedStrings.xml><?xml version="1.0" encoding="utf-8"?>
<sst xmlns="http://schemas.openxmlformats.org/spreadsheetml/2006/main" count="30" uniqueCount="28">
  <si>
    <t>Days between fractions</t>
  </si>
  <si>
    <t>%</t>
  </si>
  <si>
    <t>days</t>
  </si>
  <si>
    <t>Tumour growth rate</t>
  </si>
  <si>
    <t>% per day</t>
  </si>
  <si>
    <t>Cells kill per fraction</t>
  </si>
  <si>
    <t>Healthy cell recovery rate</t>
  </si>
  <si>
    <t>% per day of cells irradiated</t>
  </si>
  <si>
    <t>Initial fraction of tumour cells</t>
  </si>
  <si>
    <t>Day</t>
  </si>
  <si>
    <t>Tumour cells</t>
  </si>
  <si>
    <t>Total cells</t>
  </si>
  <si>
    <t>Initial # tumour cells</t>
  </si>
  <si>
    <t>Initial cell population</t>
  </si>
  <si>
    <t>Healthy cells killed</t>
  </si>
  <si>
    <t>Last cell death</t>
  </si>
  <si>
    <t>Treatment day?</t>
  </si>
  <si>
    <t>Ratio tumour/Healthy</t>
  </si>
  <si>
    <t>Tumour cells killed outright, healthy can recover</t>
  </si>
  <si>
    <t>Track Healthy cells</t>
  </si>
  <si>
    <t>Dose (Gy)</t>
  </si>
  <si>
    <t xml:space="preserve">Alpha1 = </t>
  </si>
  <si>
    <t xml:space="preserve">Beta1 = </t>
  </si>
  <si>
    <t>Alpha2=</t>
  </si>
  <si>
    <t>ln (SF)_1</t>
  </si>
  <si>
    <t>ln (SF)_2</t>
  </si>
  <si>
    <t>Alpha/beta1 =</t>
  </si>
  <si>
    <t>Alpha/beta2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</si>
</sst>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2" fontId="0" fillId="2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1" fontId="0" fillId="3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Tumour cells</c:v>
                </c:pt>
              </c:strCache>
            </c:strRef>
          </c:tx>
          <c:marker>
            <c:symbol val="none"/>
          </c:marker>
          <c:val>
            <c:numRef>
              <c:f>Sheet1!$E$2:$E$102</c:f>
              <c:numCache>
                <c:formatCode>0</c:formatCode>
                <c:ptCount val="101"/>
                <c:pt idx="0">
                  <c:v>10</c:v>
                </c:pt>
                <c:pt idx="1">
                  <c:v>10.5</c:v>
                </c:pt>
                <c:pt idx="2">
                  <c:v>11.025</c:v>
                </c:pt>
                <c:pt idx="3">
                  <c:v>11.576250000000002</c:v>
                </c:pt>
                <c:pt idx="4">
                  <c:v>12.155062500000001</c:v>
                </c:pt>
                <c:pt idx="5">
                  <c:v>9.1162968750000015</c:v>
                </c:pt>
                <c:pt idx="6">
                  <c:v>9.5721117187500013</c:v>
                </c:pt>
                <c:pt idx="7">
                  <c:v>10.050717304687502</c:v>
                </c:pt>
                <c:pt idx="8">
                  <c:v>10.553253169921877</c:v>
                </c:pt>
                <c:pt idx="9">
                  <c:v>11.080915828417972</c:v>
                </c:pt>
                <c:pt idx="10">
                  <c:v>8.3106868713134787</c:v>
                </c:pt>
                <c:pt idx="11">
                  <c:v>8.7262212148791534</c:v>
                </c:pt>
                <c:pt idx="12">
                  <c:v>9.1625322756231107</c:v>
                </c:pt>
                <c:pt idx="13">
                  <c:v>9.6206588894042664</c:v>
                </c:pt>
                <c:pt idx="14">
                  <c:v>10.101691833874479</c:v>
                </c:pt>
                <c:pt idx="15">
                  <c:v>7.5762688754058596</c:v>
                </c:pt>
                <c:pt idx="16">
                  <c:v>7.955082319176153</c:v>
                </c:pt>
                <c:pt idx="17">
                  <c:v>8.3528364351349609</c:v>
                </c:pt>
                <c:pt idx="18">
                  <c:v>8.7704782568917086</c:v>
                </c:pt>
                <c:pt idx="19">
                  <c:v>9.2090021697362943</c:v>
                </c:pt>
                <c:pt idx="20">
                  <c:v>6.9067516273022207</c:v>
                </c:pt>
                <c:pt idx="21">
                  <c:v>7.2520892086673321</c:v>
                </c:pt>
                <c:pt idx="22">
                  <c:v>7.6146936691006992</c:v>
                </c:pt>
                <c:pt idx="23">
                  <c:v>7.9954283525557344</c:v>
                </c:pt>
                <c:pt idx="24">
                  <c:v>8.3951997701835221</c:v>
                </c:pt>
                <c:pt idx="25">
                  <c:v>6.2963998276376412</c:v>
                </c:pt>
                <c:pt idx="26">
                  <c:v>6.6112198190195235</c:v>
                </c:pt>
                <c:pt idx="27">
                  <c:v>6.9417808099705001</c:v>
                </c:pt>
                <c:pt idx="28">
                  <c:v>7.288869850469025</c:v>
                </c:pt>
                <c:pt idx="29">
                  <c:v>7.6533133429924769</c:v>
                </c:pt>
                <c:pt idx="30">
                  <c:v>5.7399850072443579</c:v>
                </c:pt>
                <c:pt idx="31">
                  <c:v>6.0269842576065757</c:v>
                </c:pt>
                <c:pt idx="32">
                  <c:v>6.3283334704869052</c:v>
                </c:pt>
                <c:pt idx="33">
                  <c:v>6.6447501440112511</c:v>
                </c:pt>
                <c:pt idx="34">
                  <c:v>6.9769876512118136</c:v>
                </c:pt>
                <c:pt idx="35">
                  <c:v>5.23274073840886</c:v>
                </c:pt>
                <c:pt idx="36">
                  <c:v>5.494377775329303</c:v>
                </c:pt>
                <c:pt idx="37">
                  <c:v>5.7690966640957688</c:v>
                </c:pt>
                <c:pt idx="38">
                  <c:v>6.0575514973005573</c:v>
                </c:pt>
                <c:pt idx="39">
                  <c:v>6.3604290721655854</c:v>
                </c:pt>
                <c:pt idx="40">
                  <c:v>4.7703218041241886</c:v>
                </c:pt>
                <c:pt idx="41">
                  <c:v>5.0088378943303979</c:v>
                </c:pt>
                <c:pt idx="42">
                  <c:v>5.2592797890469178</c:v>
                </c:pt>
                <c:pt idx="43">
                  <c:v>5.5222437784992637</c:v>
                </c:pt>
                <c:pt idx="44">
                  <c:v>5.7983559674242269</c:v>
                </c:pt>
                <c:pt idx="45">
                  <c:v>4.3487669755681697</c:v>
                </c:pt>
                <c:pt idx="46">
                  <c:v>4.5662053243465781</c:v>
                </c:pt>
                <c:pt idx="47">
                  <c:v>4.7945155905639076</c:v>
                </c:pt>
                <c:pt idx="48">
                  <c:v>5.0342413700921034</c:v>
                </c:pt>
                <c:pt idx="49">
                  <c:v>5.2859534385967084</c:v>
                </c:pt>
                <c:pt idx="50">
                  <c:v>3.9644650789475313</c:v>
                </c:pt>
                <c:pt idx="51">
                  <c:v>4.1626883328949082</c:v>
                </c:pt>
                <c:pt idx="52">
                  <c:v>4.3708227495396539</c:v>
                </c:pt>
                <c:pt idx="53">
                  <c:v>4.5893638870166367</c:v>
                </c:pt>
                <c:pt idx="54">
                  <c:v>4.8188320813674688</c:v>
                </c:pt>
                <c:pt idx="55">
                  <c:v>3.6141240610256018</c:v>
                </c:pt>
                <c:pt idx="56">
                  <c:v>3.7948302640768818</c:v>
                </c:pt>
                <c:pt idx="57">
                  <c:v>3.9845717772807263</c:v>
                </c:pt>
                <c:pt idx="58">
                  <c:v>4.1838003661447631</c:v>
                </c:pt>
                <c:pt idx="59">
                  <c:v>4.3929903844520011</c:v>
                </c:pt>
                <c:pt idx="60">
                  <c:v>3.2947427883390006</c:v>
                </c:pt>
                <c:pt idx="61">
                  <c:v>3.4594799277559507</c:v>
                </c:pt>
                <c:pt idx="62">
                  <c:v>3.6324539241437486</c:v>
                </c:pt>
                <c:pt idx="63">
                  <c:v>3.814076620350936</c:v>
                </c:pt>
                <c:pt idx="64">
                  <c:v>4.0047804513684833</c:v>
                </c:pt>
                <c:pt idx="65">
                  <c:v>3.0035853385263627</c:v>
                </c:pt>
                <c:pt idx="66">
                  <c:v>3.1537646054526811</c:v>
                </c:pt>
                <c:pt idx="67">
                  <c:v>3.3114528357253152</c:v>
                </c:pt>
                <c:pt idx="68">
                  <c:v>3.4770254775115812</c:v>
                </c:pt>
                <c:pt idx="69">
                  <c:v>3.6508767513871603</c:v>
                </c:pt>
                <c:pt idx="70">
                  <c:v>2.7381575635403701</c:v>
                </c:pt>
                <c:pt idx="71">
                  <c:v>2.8750654417173886</c:v>
                </c:pt>
                <c:pt idx="72">
                  <c:v>3.0188187138032583</c:v>
                </c:pt>
                <c:pt idx="73">
                  <c:v>3.1697596494934213</c:v>
                </c:pt>
                <c:pt idx="74">
                  <c:v>3.3282476319680923</c:v>
                </c:pt>
                <c:pt idx="75">
                  <c:v>2.496185723976069</c:v>
                </c:pt>
                <c:pt idx="76">
                  <c:v>2.6209950101748727</c:v>
                </c:pt>
                <c:pt idx="77">
                  <c:v>2.7520447606836163</c:v>
                </c:pt>
                <c:pt idx="78">
                  <c:v>2.8896469987177973</c:v>
                </c:pt>
                <c:pt idx="79">
                  <c:v>3.0341293486536873</c:v>
                </c:pt>
                <c:pt idx="80">
                  <c:v>2.2755970114902655</c:v>
                </c:pt>
                <c:pt idx="81">
                  <c:v>2.3893768620647791</c:v>
                </c:pt>
                <c:pt idx="82">
                  <c:v>2.5088457051680182</c:v>
                </c:pt>
                <c:pt idx="83">
                  <c:v>2.6342879904264191</c:v>
                </c:pt>
                <c:pt idx="84">
                  <c:v>2.7660023899477402</c:v>
                </c:pt>
                <c:pt idx="85">
                  <c:v>2.0745017924608051</c:v>
                </c:pt>
                <c:pt idx="86">
                  <c:v>2.1782268820838455</c:v>
                </c:pt>
                <c:pt idx="87">
                  <c:v>2.2871382261880377</c:v>
                </c:pt>
                <c:pt idx="88">
                  <c:v>2.4014951374974398</c:v>
                </c:pt>
                <c:pt idx="89">
                  <c:v>2.5215698943723117</c:v>
                </c:pt>
                <c:pt idx="90">
                  <c:v>1.8911774207792338</c:v>
                </c:pt>
                <c:pt idx="91">
                  <c:v>1.9857362918181956</c:v>
                </c:pt>
                <c:pt idx="92">
                  <c:v>2.0850231064091056</c:v>
                </c:pt>
                <c:pt idx="93">
                  <c:v>2.1892742617295609</c:v>
                </c:pt>
                <c:pt idx="94">
                  <c:v>2.298737974816039</c:v>
                </c:pt>
                <c:pt idx="95">
                  <c:v>1.7240534811120294</c:v>
                </c:pt>
                <c:pt idx="96">
                  <c:v>1.8102561551676308</c:v>
                </c:pt>
                <c:pt idx="97">
                  <c:v>1.9007689629260125</c:v>
                </c:pt>
                <c:pt idx="98">
                  <c:v>1.9958074110723132</c:v>
                </c:pt>
                <c:pt idx="99">
                  <c:v>2.095597781625929</c:v>
                </c:pt>
                <c:pt idx="100">
                  <c:v>1.5716983362194468</c:v>
                </c:pt>
              </c:numCache>
            </c:numRef>
          </c:val>
          <c:smooth val="1"/>
        </c:ser>
        <c:ser>
          <c:idx val="1"/>
          <c:order val="1"/>
          <c:tx>
            <c:v>Healthy cells</c:v>
          </c:tx>
          <c:marker>
            <c:symbol val="none"/>
          </c:marker>
          <c:val>
            <c:numRef>
              <c:f>Sheet1!$B$2:$B$102</c:f>
              <c:numCache>
                <c:formatCode>0</c:formatCode>
                <c:ptCount val="10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67.5</c:v>
                </c:pt>
                <c:pt idx="6">
                  <c:v>74.25</c:v>
                </c:pt>
                <c:pt idx="7">
                  <c:v>81.674999999999997</c:v>
                </c:pt>
                <c:pt idx="8">
                  <c:v>89.842500000000001</c:v>
                </c:pt>
                <c:pt idx="9">
                  <c:v>90</c:v>
                </c:pt>
                <c:pt idx="10">
                  <c:v>67.5</c:v>
                </c:pt>
                <c:pt idx="11">
                  <c:v>74.25</c:v>
                </c:pt>
                <c:pt idx="12">
                  <c:v>81.674999999999997</c:v>
                </c:pt>
                <c:pt idx="13">
                  <c:v>89.842500000000001</c:v>
                </c:pt>
                <c:pt idx="14">
                  <c:v>90</c:v>
                </c:pt>
                <c:pt idx="15">
                  <c:v>67.5</c:v>
                </c:pt>
                <c:pt idx="16">
                  <c:v>74.25</c:v>
                </c:pt>
                <c:pt idx="17">
                  <c:v>81.674999999999997</c:v>
                </c:pt>
                <c:pt idx="18">
                  <c:v>89.842500000000001</c:v>
                </c:pt>
                <c:pt idx="19">
                  <c:v>90</c:v>
                </c:pt>
                <c:pt idx="20">
                  <c:v>67.5</c:v>
                </c:pt>
                <c:pt idx="21">
                  <c:v>74.25</c:v>
                </c:pt>
                <c:pt idx="22">
                  <c:v>81.674999999999997</c:v>
                </c:pt>
                <c:pt idx="23">
                  <c:v>89.842500000000001</c:v>
                </c:pt>
                <c:pt idx="24">
                  <c:v>90</c:v>
                </c:pt>
                <c:pt idx="25">
                  <c:v>67.5</c:v>
                </c:pt>
                <c:pt idx="26">
                  <c:v>74.25</c:v>
                </c:pt>
                <c:pt idx="27">
                  <c:v>81.674999999999997</c:v>
                </c:pt>
                <c:pt idx="28">
                  <c:v>89.842500000000001</c:v>
                </c:pt>
                <c:pt idx="29">
                  <c:v>90</c:v>
                </c:pt>
                <c:pt idx="30">
                  <c:v>67.5</c:v>
                </c:pt>
                <c:pt idx="31">
                  <c:v>74.25</c:v>
                </c:pt>
                <c:pt idx="32">
                  <c:v>81.674999999999997</c:v>
                </c:pt>
                <c:pt idx="33">
                  <c:v>89.842500000000001</c:v>
                </c:pt>
                <c:pt idx="34">
                  <c:v>90</c:v>
                </c:pt>
                <c:pt idx="35">
                  <c:v>67.5</c:v>
                </c:pt>
                <c:pt idx="36">
                  <c:v>74.25</c:v>
                </c:pt>
                <c:pt idx="37">
                  <c:v>81.674999999999997</c:v>
                </c:pt>
                <c:pt idx="38">
                  <c:v>89.842500000000001</c:v>
                </c:pt>
                <c:pt idx="39">
                  <c:v>90</c:v>
                </c:pt>
                <c:pt idx="40">
                  <c:v>67.5</c:v>
                </c:pt>
                <c:pt idx="41">
                  <c:v>74.25</c:v>
                </c:pt>
                <c:pt idx="42">
                  <c:v>81.674999999999997</c:v>
                </c:pt>
                <c:pt idx="43">
                  <c:v>89.842500000000001</c:v>
                </c:pt>
                <c:pt idx="44">
                  <c:v>90</c:v>
                </c:pt>
                <c:pt idx="45">
                  <c:v>67.5</c:v>
                </c:pt>
                <c:pt idx="46">
                  <c:v>74.25</c:v>
                </c:pt>
                <c:pt idx="47">
                  <c:v>81.674999999999997</c:v>
                </c:pt>
                <c:pt idx="48">
                  <c:v>89.842500000000001</c:v>
                </c:pt>
                <c:pt idx="49">
                  <c:v>90</c:v>
                </c:pt>
                <c:pt idx="50">
                  <c:v>67.5</c:v>
                </c:pt>
                <c:pt idx="51">
                  <c:v>74.25</c:v>
                </c:pt>
                <c:pt idx="52">
                  <c:v>81.674999999999997</c:v>
                </c:pt>
                <c:pt idx="53">
                  <c:v>89.842500000000001</c:v>
                </c:pt>
                <c:pt idx="54">
                  <c:v>90</c:v>
                </c:pt>
                <c:pt idx="55">
                  <c:v>67.5</c:v>
                </c:pt>
                <c:pt idx="56">
                  <c:v>74.25</c:v>
                </c:pt>
                <c:pt idx="57">
                  <c:v>81.674999999999997</c:v>
                </c:pt>
                <c:pt idx="58">
                  <c:v>89.842500000000001</c:v>
                </c:pt>
                <c:pt idx="59">
                  <c:v>90</c:v>
                </c:pt>
                <c:pt idx="60">
                  <c:v>67.5</c:v>
                </c:pt>
                <c:pt idx="61">
                  <c:v>74.25</c:v>
                </c:pt>
                <c:pt idx="62">
                  <c:v>81.674999999999997</c:v>
                </c:pt>
                <c:pt idx="63">
                  <c:v>89.842500000000001</c:v>
                </c:pt>
                <c:pt idx="64">
                  <c:v>90</c:v>
                </c:pt>
                <c:pt idx="65">
                  <c:v>67.5</c:v>
                </c:pt>
                <c:pt idx="66">
                  <c:v>74.25</c:v>
                </c:pt>
                <c:pt idx="67">
                  <c:v>81.674999999999997</c:v>
                </c:pt>
                <c:pt idx="68">
                  <c:v>89.842500000000001</c:v>
                </c:pt>
                <c:pt idx="69">
                  <c:v>90</c:v>
                </c:pt>
                <c:pt idx="70">
                  <c:v>67.5</c:v>
                </c:pt>
                <c:pt idx="71">
                  <c:v>74.25</c:v>
                </c:pt>
                <c:pt idx="72">
                  <c:v>81.674999999999997</c:v>
                </c:pt>
                <c:pt idx="73">
                  <c:v>89.842500000000001</c:v>
                </c:pt>
                <c:pt idx="74">
                  <c:v>90</c:v>
                </c:pt>
                <c:pt idx="75">
                  <c:v>67.5</c:v>
                </c:pt>
                <c:pt idx="76">
                  <c:v>74.25</c:v>
                </c:pt>
                <c:pt idx="77">
                  <c:v>81.674999999999997</c:v>
                </c:pt>
                <c:pt idx="78">
                  <c:v>89.842500000000001</c:v>
                </c:pt>
                <c:pt idx="79">
                  <c:v>90</c:v>
                </c:pt>
                <c:pt idx="80">
                  <c:v>67.5</c:v>
                </c:pt>
                <c:pt idx="81">
                  <c:v>74.25</c:v>
                </c:pt>
                <c:pt idx="82">
                  <c:v>81.674999999999997</c:v>
                </c:pt>
                <c:pt idx="83">
                  <c:v>89.842500000000001</c:v>
                </c:pt>
                <c:pt idx="84">
                  <c:v>90</c:v>
                </c:pt>
                <c:pt idx="85">
                  <c:v>67.5</c:v>
                </c:pt>
                <c:pt idx="86">
                  <c:v>74.25</c:v>
                </c:pt>
                <c:pt idx="87">
                  <c:v>81.674999999999997</c:v>
                </c:pt>
                <c:pt idx="88">
                  <c:v>89.842500000000001</c:v>
                </c:pt>
                <c:pt idx="89">
                  <c:v>90</c:v>
                </c:pt>
                <c:pt idx="90">
                  <c:v>67.5</c:v>
                </c:pt>
                <c:pt idx="91">
                  <c:v>74.25</c:v>
                </c:pt>
                <c:pt idx="92">
                  <c:v>81.674999999999997</c:v>
                </c:pt>
                <c:pt idx="93">
                  <c:v>89.842500000000001</c:v>
                </c:pt>
                <c:pt idx="94">
                  <c:v>90</c:v>
                </c:pt>
                <c:pt idx="95">
                  <c:v>67.5</c:v>
                </c:pt>
                <c:pt idx="96">
                  <c:v>74.25</c:v>
                </c:pt>
                <c:pt idx="97">
                  <c:v>81.674999999999997</c:v>
                </c:pt>
                <c:pt idx="98">
                  <c:v>89.842500000000001</c:v>
                </c:pt>
                <c:pt idx="99">
                  <c:v>90</c:v>
                </c:pt>
                <c:pt idx="100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8032"/>
        <c:axId val="94700672"/>
      </c:lineChart>
      <c:catAx>
        <c:axId val="932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in days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94700672"/>
        <c:crosses val="autoZero"/>
        <c:auto val="1"/>
        <c:lblAlgn val="ctr"/>
        <c:lblOffset val="100"/>
        <c:noMultiLvlLbl val="0"/>
      </c:catAx>
      <c:valAx>
        <c:axId val="947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cells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32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</a:t>
            </a:r>
            <a:r>
              <a:rPr lang="en-US" sz="1800" b="1" i="0" u="none" strike="noStrike" baseline="0">
                <a:effectLst/>
              </a:rPr>
              <a:t>tumour/Healthy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Ratio tumour/Healthy</c:v>
                </c:pt>
              </c:strCache>
            </c:strRef>
          </c:tx>
          <c:marker>
            <c:symbol val="none"/>
          </c:marker>
          <c:val>
            <c:numRef>
              <c:f>Sheet1!$H$2:$H$102</c:f>
              <c:numCache>
                <c:formatCode>0.00</c:formatCode>
                <c:ptCount val="101"/>
                <c:pt idx="0">
                  <c:v>0.1111111111111111</c:v>
                </c:pt>
                <c:pt idx="1">
                  <c:v>0.11666666666666667</c:v>
                </c:pt>
                <c:pt idx="2">
                  <c:v>0.1225</c:v>
                </c:pt>
                <c:pt idx="3">
                  <c:v>0.12862500000000002</c:v>
                </c:pt>
                <c:pt idx="4">
                  <c:v>0.13505625000000002</c:v>
                </c:pt>
                <c:pt idx="5">
                  <c:v>0.13505625000000002</c:v>
                </c:pt>
                <c:pt idx="6">
                  <c:v>0.12891732954545457</c:v>
                </c:pt>
                <c:pt idx="7">
                  <c:v>0.12305745092975211</c:v>
                </c:pt>
                <c:pt idx="8">
                  <c:v>0.11746393043294517</c:v>
                </c:pt>
                <c:pt idx="9">
                  <c:v>0.1231212869824219</c:v>
                </c:pt>
                <c:pt idx="10">
                  <c:v>0.1231212869824219</c:v>
                </c:pt>
                <c:pt idx="11">
                  <c:v>0.11752486484685729</c:v>
                </c:pt>
                <c:pt idx="12">
                  <c:v>0.11218282553563649</c:v>
                </c:pt>
                <c:pt idx="13">
                  <c:v>0.10708360619310757</c:v>
                </c:pt>
                <c:pt idx="14">
                  <c:v>0.1122410203763831</c:v>
                </c:pt>
                <c:pt idx="15">
                  <c:v>0.1122410203763831</c:v>
                </c:pt>
                <c:pt idx="16">
                  <c:v>0.10713915581382025</c:v>
                </c:pt>
                <c:pt idx="17">
                  <c:v>0.10226919418591933</c:v>
                </c:pt>
                <c:pt idx="18">
                  <c:v>9.7620594450195719E-2</c:v>
                </c:pt>
                <c:pt idx="19">
                  <c:v>0.10232224633040327</c:v>
                </c:pt>
                <c:pt idx="20">
                  <c:v>0.10232224633040327</c:v>
                </c:pt>
                <c:pt idx="21">
                  <c:v>9.7671235133566764E-2</c:v>
                </c:pt>
                <c:pt idx="22">
                  <c:v>9.3231633536586464E-2</c:v>
                </c:pt>
                <c:pt idx="23">
                  <c:v>8.899383201219617E-2</c:v>
                </c:pt>
                <c:pt idx="24">
                  <c:v>9.3279997446483576E-2</c:v>
                </c:pt>
                <c:pt idx="25">
                  <c:v>9.3279997446483576E-2</c:v>
                </c:pt>
                <c:pt idx="26">
                  <c:v>8.90399975625525E-2</c:v>
                </c:pt>
                <c:pt idx="27">
                  <c:v>8.4992724946072851E-2</c:v>
                </c:pt>
                <c:pt idx="28">
                  <c:v>8.1129419266705902E-2</c:v>
                </c:pt>
                <c:pt idx="29">
                  <c:v>8.5036814922138632E-2</c:v>
                </c:pt>
                <c:pt idx="30">
                  <c:v>8.5036814922138632E-2</c:v>
                </c:pt>
                <c:pt idx="31">
                  <c:v>8.1171505152950518E-2</c:v>
                </c:pt>
                <c:pt idx="32">
                  <c:v>7.7481891282361867E-2</c:v>
                </c:pt>
                <c:pt idx="33">
                  <c:v>7.3959987133163596E-2</c:v>
                </c:pt>
                <c:pt idx="34">
                  <c:v>7.7522085013464595E-2</c:v>
                </c:pt>
                <c:pt idx="35">
                  <c:v>7.7522085013464595E-2</c:v>
                </c:pt>
                <c:pt idx="36">
                  <c:v>7.3998353876488926E-2</c:v>
                </c:pt>
                <c:pt idx="37">
                  <c:v>7.063479233664853E-2</c:v>
                </c:pt>
                <c:pt idx="38">
                  <c:v>6.7424119957709958E-2</c:v>
                </c:pt>
                <c:pt idx="39">
                  <c:v>7.067143413517317E-2</c:v>
                </c:pt>
                <c:pt idx="40">
                  <c:v>7.067143413517317E-2</c:v>
                </c:pt>
                <c:pt idx="41">
                  <c:v>6.7459096219938022E-2</c:v>
                </c:pt>
                <c:pt idx="42">
                  <c:v>6.43927736644863E-2</c:v>
                </c:pt>
                <c:pt idx="43">
                  <c:v>6.1465829407009641E-2</c:v>
                </c:pt>
                <c:pt idx="44">
                  <c:v>6.4426177415824737E-2</c:v>
                </c:pt>
                <c:pt idx="45">
                  <c:v>6.4426177415824737E-2</c:v>
                </c:pt>
                <c:pt idx="46">
                  <c:v>6.1497714806014521E-2</c:v>
                </c:pt>
                <c:pt idx="47">
                  <c:v>5.8702364133013871E-2</c:v>
                </c:pt>
                <c:pt idx="48">
                  <c:v>5.6034074854240515E-2</c:v>
                </c:pt>
                <c:pt idx="49">
                  <c:v>5.8732815984407868E-2</c:v>
                </c:pt>
                <c:pt idx="50">
                  <c:v>5.8732815984407868E-2</c:v>
                </c:pt>
                <c:pt idx="51">
                  <c:v>5.6063142530571153E-2</c:v>
                </c:pt>
                <c:pt idx="52">
                  <c:v>5.3514817870090652E-2</c:v>
                </c:pt>
                <c:pt idx="53">
                  <c:v>5.1082326148722892E-2</c:v>
                </c:pt>
                <c:pt idx="54">
                  <c:v>5.3542578681860763E-2</c:v>
                </c:pt>
                <c:pt idx="55">
                  <c:v>5.354257868186077E-2</c:v>
                </c:pt>
                <c:pt idx="56">
                  <c:v>5.110882510541255E-2</c:v>
                </c:pt>
                <c:pt idx="57">
                  <c:v>4.878569669153017E-2</c:v>
                </c:pt>
                <c:pt idx="58">
                  <c:v>4.6568165023733343E-2</c:v>
                </c:pt>
                <c:pt idx="59">
                  <c:v>4.8811004271688899E-2</c:v>
                </c:pt>
                <c:pt idx="60">
                  <c:v>4.8811004271688899E-2</c:v>
                </c:pt>
                <c:pt idx="61">
                  <c:v>4.6592322259339403E-2</c:v>
                </c:pt>
                <c:pt idx="62">
                  <c:v>4.4474489429369435E-2</c:v>
                </c:pt>
                <c:pt idx="63">
                  <c:v>4.2452921728034457E-2</c:v>
                </c:pt>
                <c:pt idx="64">
                  <c:v>4.4497560570760923E-2</c:v>
                </c:pt>
                <c:pt idx="65">
                  <c:v>4.449756057076093E-2</c:v>
                </c:pt>
                <c:pt idx="66">
                  <c:v>4.247494418118089E-2</c:v>
                </c:pt>
                <c:pt idx="67">
                  <c:v>4.0544264900218126E-2</c:v>
                </c:pt>
                <c:pt idx="68">
                  <c:v>3.8701343768390031E-2</c:v>
                </c:pt>
                <c:pt idx="69">
                  <c:v>4.0565297237635113E-2</c:v>
                </c:pt>
                <c:pt idx="70">
                  <c:v>4.0565297237635113E-2</c:v>
                </c:pt>
                <c:pt idx="71">
                  <c:v>3.8721420090469881E-2</c:v>
                </c:pt>
                <c:pt idx="72">
                  <c:v>3.6961355540903074E-2</c:v>
                </c:pt>
                <c:pt idx="73">
                  <c:v>3.5281293925407478E-2</c:v>
                </c:pt>
                <c:pt idx="74">
                  <c:v>3.6980529244089913E-2</c:v>
                </c:pt>
                <c:pt idx="75">
                  <c:v>3.6980529244089913E-2</c:v>
                </c:pt>
                <c:pt idx="76">
                  <c:v>3.5299596096631282E-2</c:v>
                </c:pt>
                <c:pt idx="77">
                  <c:v>3.3695069001329861E-2</c:v>
                </c:pt>
                <c:pt idx="78">
                  <c:v>3.2163474955814869E-2</c:v>
                </c:pt>
                <c:pt idx="79">
                  <c:v>3.3712548318374301E-2</c:v>
                </c:pt>
                <c:pt idx="80">
                  <c:v>3.3712548318374301E-2</c:v>
                </c:pt>
                <c:pt idx="81">
                  <c:v>3.21801597584482E-2</c:v>
                </c:pt>
                <c:pt idx="82">
                  <c:v>3.0717425223973287E-2</c:v>
                </c:pt>
                <c:pt idx="83">
                  <c:v>2.9321178622883592E-2</c:v>
                </c:pt>
                <c:pt idx="84">
                  <c:v>3.0733359888308224E-2</c:v>
                </c:pt>
                <c:pt idx="85">
                  <c:v>3.0733359888308224E-2</c:v>
                </c:pt>
                <c:pt idx="86">
                  <c:v>2.9336388984294217E-2</c:v>
                </c:pt>
                <c:pt idx="87">
                  <c:v>2.8002916757735388E-2</c:v>
                </c:pt>
                <c:pt idx="88">
                  <c:v>2.6730056905111054E-2</c:v>
                </c:pt>
                <c:pt idx="89">
                  <c:v>2.8017443270803463E-2</c:v>
                </c:pt>
                <c:pt idx="90">
                  <c:v>2.8017443270803463E-2</c:v>
                </c:pt>
                <c:pt idx="91">
                  <c:v>2.6743923122130579E-2</c:v>
                </c:pt>
                <c:pt idx="92">
                  <c:v>2.5528290252942832E-2</c:v>
                </c:pt>
                <c:pt idx="93">
                  <c:v>2.436791342326361E-2</c:v>
                </c:pt>
                <c:pt idx="94">
                  <c:v>2.5541533053511544E-2</c:v>
                </c:pt>
                <c:pt idx="95">
                  <c:v>2.5541533053511548E-2</c:v>
                </c:pt>
                <c:pt idx="96">
                  <c:v>2.4380554278351931E-2</c:v>
                </c:pt>
                <c:pt idx="97">
                  <c:v>2.3272347265699572E-2</c:v>
                </c:pt>
                <c:pt idx="98">
                  <c:v>2.2214513299076866E-2</c:v>
                </c:pt>
                <c:pt idx="99">
                  <c:v>2.3284419795843656E-2</c:v>
                </c:pt>
                <c:pt idx="100">
                  <c:v>2.3284419795843656E-2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33440"/>
        <c:axId val="94734976"/>
      </c:lineChart>
      <c:catAx>
        <c:axId val="947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734976"/>
        <c:crosses val="autoZero"/>
        <c:auto val="1"/>
        <c:lblAlgn val="ctr"/>
        <c:lblOffset val="100"/>
        <c:noMultiLvlLbl val="0"/>
      </c:catAx>
      <c:valAx>
        <c:axId val="94734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73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Pair 1</c:v>
          </c:tx>
          <c:marker>
            <c:symbol val="none"/>
          </c:marker>
          <c:xVal>
            <c:numRef>
              <c:f>'alpha beta'!$A$7:$A$60</c:f>
              <c:numCache>
                <c:formatCode>General</c:formatCode>
                <c:ptCount val="5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</c:numCache>
            </c:numRef>
          </c:xVal>
          <c:yVal>
            <c:numRef>
              <c:f>'alpha beta'!$B$7:$B$60</c:f>
              <c:numCache>
                <c:formatCode>General</c:formatCode>
                <c:ptCount val="54"/>
                <c:pt idx="0">
                  <c:v>-1.05</c:v>
                </c:pt>
                <c:pt idx="1">
                  <c:v>-2.2000000000000002</c:v>
                </c:pt>
                <c:pt idx="2">
                  <c:v>-3.45</c:v>
                </c:pt>
                <c:pt idx="3">
                  <c:v>-4.8</c:v>
                </c:pt>
                <c:pt idx="4">
                  <c:v>-6.25</c:v>
                </c:pt>
                <c:pt idx="5">
                  <c:v>-7.8</c:v>
                </c:pt>
                <c:pt idx="6">
                  <c:v>-9.4499999999999993</c:v>
                </c:pt>
                <c:pt idx="7">
                  <c:v>-11.200000000000001</c:v>
                </c:pt>
                <c:pt idx="8">
                  <c:v>-13.05</c:v>
                </c:pt>
                <c:pt idx="9">
                  <c:v>-15</c:v>
                </c:pt>
                <c:pt idx="10">
                  <c:v>-17.05</c:v>
                </c:pt>
                <c:pt idx="11">
                  <c:v>-19.2</c:v>
                </c:pt>
                <c:pt idx="12">
                  <c:v>-21.450000000000003</c:v>
                </c:pt>
                <c:pt idx="13">
                  <c:v>-23.799999999999997</c:v>
                </c:pt>
                <c:pt idx="14">
                  <c:v>-26.25</c:v>
                </c:pt>
                <c:pt idx="15">
                  <c:v>-28.800000000000004</c:v>
                </c:pt>
                <c:pt idx="16">
                  <c:v>-31.45</c:v>
                </c:pt>
                <c:pt idx="17">
                  <c:v>-34.200000000000003</c:v>
                </c:pt>
                <c:pt idx="18">
                  <c:v>-37.049999999999997</c:v>
                </c:pt>
                <c:pt idx="19">
                  <c:v>-40</c:v>
                </c:pt>
                <c:pt idx="20">
                  <c:v>-43.05</c:v>
                </c:pt>
                <c:pt idx="21">
                  <c:v>-46.2</c:v>
                </c:pt>
                <c:pt idx="22">
                  <c:v>-49.449999999999996</c:v>
                </c:pt>
                <c:pt idx="23">
                  <c:v>-52.8</c:v>
                </c:pt>
                <c:pt idx="24">
                  <c:v>-56.25</c:v>
                </c:pt>
                <c:pt idx="25">
                  <c:v>-59.800000000000004</c:v>
                </c:pt>
                <c:pt idx="26">
                  <c:v>-63.45</c:v>
                </c:pt>
                <c:pt idx="27">
                  <c:v>-67.199999999999989</c:v>
                </c:pt>
                <c:pt idx="28">
                  <c:v>-71.05</c:v>
                </c:pt>
                <c:pt idx="29">
                  <c:v>-75</c:v>
                </c:pt>
                <c:pt idx="30">
                  <c:v>-79.050000000000011</c:v>
                </c:pt>
                <c:pt idx="31">
                  <c:v>-83.200000000000017</c:v>
                </c:pt>
                <c:pt idx="32">
                  <c:v>-87.449999999999989</c:v>
                </c:pt>
                <c:pt idx="33">
                  <c:v>-91.8</c:v>
                </c:pt>
                <c:pt idx="34">
                  <c:v>-96.25</c:v>
                </c:pt>
                <c:pt idx="35">
                  <c:v>-100.80000000000001</c:v>
                </c:pt>
                <c:pt idx="36">
                  <c:v>-105.45</c:v>
                </c:pt>
                <c:pt idx="37">
                  <c:v>-110.2</c:v>
                </c:pt>
                <c:pt idx="38">
                  <c:v>-115.05</c:v>
                </c:pt>
                <c:pt idx="39">
                  <c:v>-120</c:v>
                </c:pt>
                <c:pt idx="40">
                  <c:v>-125.05</c:v>
                </c:pt>
                <c:pt idx="41">
                  <c:v>-130.19999999999999</c:v>
                </c:pt>
                <c:pt idx="42">
                  <c:v>-135.44999999999999</c:v>
                </c:pt>
                <c:pt idx="43">
                  <c:v>-140.80000000000001</c:v>
                </c:pt>
                <c:pt idx="44">
                  <c:v>-146.25</c:v>
                </c:pt>
                <c:pt idx="45">
                  <c:v>-151.79999999999998</c:v>
                </c:pt>
                <c:pt idx="46">
                  <c:v>-157.45000000000002</c:v>
                </c:pt>
                <c:pt idx="47">
                  <c:v>-163.19999999999999</c:v>
                </c:pt>
                <c:pt idx="48">
                  <c:v>-169.05</c:v>
                </c:pt>
                <c:pt idx="49">
                  <c:v>-175</c:v>
                </c:pt>
                <c:pt idx="50">
                  <c:v>-181.04999999999998</c:v>
                </c:pt>
                <c:pt idx="51">
                  <c:v>-187.20000000000002</c:v>
                </c:pt>
                <c:pt idx="52">
                  <c:v>-193.45</c:v>
                </c:pt>
                <c:pt idx="53">
                  <c:v>-199.8</c:v>
                </c:pt>
              </c:numCache>
            </c:numRef>
          </c:yVal>
          <c:smooth val="1"/>
        </c:ser>
        <c:ser>
          <c:idx val="1"/>
          <c:order val="1"/>
          <c:tx>
            <c:v>Pair2</c:v>
          </c:tx>
          <c:marker>
            <c:symbol val="none"/>
          </c:marker>
          <c:xVal>
            <c:numRef>
              <c:f>'alpha beta'!$A$7:$A$60</c:f>
              <c:numCache>
                <c:formatCode>General</c:formatCode>
                <c:ptCount val="5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</c:numCache>
            </c:numRef>
          </c:xVal>
          <c:yVal>
            <c:numRef>
              <c:f>'alpha beta'!$C$7:$C$60</c:f>
              <c:numCache>
                <c:formatCode>General</c:formatCode>
                <c:ptCount val="54"/>
                <c:pt idx="0">
                  <c:v>-1.0249999999999999</c:v>
                </c:pt>
                <c:pt idx="1">
                  <c:v>-2.1</c:v>
                </c:pt>
                <c:pt idx="2">
                  <c:v>-3.2250000000000001</c:v>
                </c:pt>
                <c:pt idx="3">
                  <c:v>-4.4000000000000004</c:v>
                </c:pt>
                <c:pt idx="4">
                  <c:v>-5.625</c:v>
                </c:pt>
                <c:pt idx="5">
                  <c:v>-6.9</c:v>
                </c:pt>
                <c:pt idx="6">
                  <c:v>-8.2249999999999996</c:v>
                </c:pt>
                <c:pt idx="7">
                  <c:v>-9.6</c:v>
                </c:pt>
                <c:pt idx="8">
                  <c:v>-11.025</c:v>
                </c:pt>
                <c:pt idx="9">
                  <c:v>-12.5</c:v>
                </c:pt>
                <c:pt idx="10">
                  <c:v>-14.025</c:v>
                </c:pt>
                <c:pt idx="11">
                  <c:v>-15.6</c:v>
                </c:pt>
                <c:pt idx="12">
                  <c:v>-17.225000000000001</c:v>
                </c:pt>
                <c:pt idx="13">
                  <c:v>-18.899999999999999</c:v>
                </c:pt>
                <c:pt idx="14">
                  <c:v>-20.625</c:v>
                </c:pt>
                <c:pt idx="15">
                  <c:v>-22.400000000000002</c:v>
                </c:pt>
                <c:pt idx="16">
                  <c:v>-24.225000000000001</c:v>
                </c:pt>
                <c:pt idx="17">
                  <c:v>-26.1</c:v>
                </c:pt>
                <c:pt idx="18">
                  <c:v>-28.024999999999999</c:v>
                </c:pt>
                <c:pt idx="19">
                  <c:v>-30</c:v>
                </c:pt>
                <c:pt idx="20">
                  <c:v>-32.024999999999999</c:v>
                </c:pt>
                <c:pt idx="21">
                  <c:v>-34.1</c:v>
                </c:pt>
                <c:pt idx="22">
                  <c:v>-36.224999999999994</c:v>
                </c:pt>
                <c:pt idx="23">
                  <c:v>-38.4</c:v>
                </c:pt>
                <c:pt idx="24">
                  <c:v>-40.625</c:v>
                </c:pt>
                <c:pt idx="25">
                  <c:v>-42.900000000000006</c:v>
                </c:pt>
                <c:pt idx="26">
                  <c:v>-45.225000000000001</c:v>
                </c:pt>
                <c:pt idx="27">
                  <c:v>-47.599999999999994</c:v>
                </c:pt>
                <c:pt idx="28">
                  <c:v>-50.024999999999999</c:v>
                </c:pt>
                <c:pt idx="29">
                  <c:v>-52.5</c:v>
                </c:pt>
                <c:pt idx="30">
                  <c:v>-55.025000000000006</c:v>
                </c:pt>
                <c:pt idx="31">
                  <c:v>-57.600000000000009</c:v>
                </c:pt>
                <c:pt idx="32">
                  <c:v>-60.224999999999994</c:v>
                </c:pt>
                <c:pt idx="33">
                  <c:v>-62.9</c:v>
                </c:pt>
                <c:pt idx="34">
                  <c:v>-65.625</c:v>
                </c:pt>
                <c:pt idx="35">
                  <c:v>-68.400000000000006</c:v>
                </c:pt>
                <c:pt idx="36">
                  <c:v>-71.224999999999994</c:v>
                </c:pt>
                <c:pt idx="37">
                  <c:v>-74.099999999999994</c:v>
                </c:pt>
                <c:pt idx="38">
                  <c:v>-77.025000000000006</c:v>
                </c:pt>
                <c:pt idx="39">
                  <c:v>-80</c:v>
                </c:pt>
                <c:pt idx="40">
                  <c:v>-83.025000000000006</c:v>
                </c:pt>
                <c:pt idx="41">
                  <c:v>-86.1</c:v>
                </c:pt>
                <c:pt idx="42">
                  <c:v>-89.224999999999994</c:v>
                </c:pt>
                <c:pt idx="43">
                  <c:v>-92.4</c:v>
                </c:pt>
                <c:pt idx="44">
                  <c:v>-95.625</c:v>
                </c:pt>
                <c:pt idx="45">
                  <c:v>-98.899999999999991</c:v>
                </c:pt>
                <c:pt idx="46">
                  <c:v>-102.22500000000001</c:v>
                </c:pt>
                <c:pt idx="47">
                  <c:v>-105.6</c:v>
                </c:pt>
                <c:pt idx="48">
                  <c:v>-109.02500000000001</c:v>
                </c:pt>
                <c:pt idx="49">
                  <c:v>-112.5</c:v>
                </c:pt>
                <c:pt idx="50">
                  <c:v>-116.02499999999999</c:v>
                </c:pt>
                <c:pt idx="51">
                  <c:v>-119.60000000000001</c:v>
                </c:pt>
                <c:pt idx="52">
                  <c:v>-123.22499999999999</c:v>
                </c:pt>
                <c:pt idx="53">
                  <c:v>-126.9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6320"/>
        <c:axId val="80454400"/>
      </c:scatterChart>
      <c:valAx>
        <c:axId val="804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54400"/>
        <c:crosses val="autoZero"/>
        <c:crossBetween val="midCat"/>
      </c:valAx>
      <c:valAx>
        <c:axId val="804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132080</xdr:colOff>
      <xdr:row>9</xdr:row>
      <xdr:rowOff>76200</xdr:rowOff>
    </xdr:from>
    <xdr:to>
      <xdr:col>14</xdr:col>
      <xdr:colOff>513080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143934</xdr:colOff>
      <xdr:row>25</xdr:row>
      <xdr:rowOff>76199</xdr:rowOff>
    </xdr:from>
    <xdr:to>
      <xdr:col>13</xdr:col>
      <xdr:colOff>194733</xdr:colOff>
      <xdr:row>34</xdr:row>
      <xdr:rowOff>110066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5</xdr:row>
      <xdr:rowOff>148590</xdr:rowOff>
    </xdr:from>
    <xdr:to>
      <xdr:col>11</xdr:col>
      <xdr:colOff>22860</xdr:colOff>
      <xdr:row>20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80" zoomScaleNormal="80" workbookViewId="0">
      <selection activeCell="K3" sqref="K3"/>
    </sheetView>
  </sheetViews>
  <sheetFormatPr defaultRowHeight="14.4" x14ac:dyDescent="0.3"/>
  <cols>
    <col min="1" max="1" width="8.88671875" style="1"/>
    <col min="2" max="2" width="11.109375" style="12" customWidth="1"/>
    <col min="3" max="3" width="9.6640625" style="3" customWidth="1"/>
    <col min="4" max="4" width="8" style="3" customWidth="1"/>
    <col min="5" max="5" width="12.109375" style="12" customWidth="1"/>
    <col min="6" max="6" width="12.21875" customWidth="1"/>
    <col min="8" max="8" width="8.5546875" style="5" customWidth="1"/>
    <col min="10" max="10" width="26.44140625" customWidth="1"/>
    <col min="11" max="11" width="5.44140625" customWidth="1"/>
  </cols>
  <sheetData>
    <row r="1" spans="1:17" s="9" customFormat="1" ht="41.4" customHeight="1" x14ac:dyDescent="0.3">
      <c r="A1" s="6" t="s">
        <v>9</v>
      </c>
      <c r="B1" s="7" t="s">
        <v>19</v>
      </c>
      <c r="C1" s="7" t="s">
        <v>14</v>
      </c>
      <c r="D1" s="7" t="s">
        <v>15</v>
      </c>
      <c r="E1" s="7" t="s">
        <v>10</v>
      </c>
      <c r="F1" s="9" t="s">
        <v>16</v>
      </c>
      <c r="G1" s="7" t="s">
        <v>11</v>
      </c>
      <c r="H1" s="8" t="s">
        <v>17</v>
      </c>
      <c r="J1" s="10" t="s">
        <v>0</v>
      </c>
      <c r="K1" s="11">
        <v>5</v>
      </c>
      <c r="L1" s="6" t="s">
        <v>2</v>
      </c>
      <c r="M1" s="6"/>
      <c r="N1" s="6"/>
      <c r="O1" s="6"/>
      <c r="P1" s="6"/>
      <c r="Q1" s="6"/>
    </row>
    <row r="2" spans="1:17" x14ac:dyDescent="0.3">
      <c r="A2" s="1">
        <v>0</v>
      </c>
      <c r="B2" s="12">
        <f>K6-$E2</f>
        <v>90</v>
      </c>
      <c r="C2" s="3">
        <v>0</v>
      </c>
      <c r="D2" s="3">
        <v>0</v>
      </c>
      <c r="E2" s="12">
        <f>K8</f>
        <v>10</v>
      </c>
      <c r="F2" t="b">
        <f t="shared" ref="F2:F33" si="0">IF(MOD(A2,$K$1)=0,TRUE, FALSE)</f>
        <v>1</v>
      </c>
      <c r="G2" s="4">
        <f>SUM(B2+E2)</f>
        <v>100</v>
      </c>
      <c r="H2" s="5">
        <f t="shared" ref="H2:H33" si="1">E2/B2</f>
        <v>0.1111111111111111</v>
      </c>
      <c r="J2" s="2" t="s">
        <v>5</v>
      </c>
      <c r="K2" s="2">
        <v>25</v>
      </c>
      <c r="L2" s="2" t="s">
        <v>1</v>
      </c>
      <c r="M2" s="2" t="s">
        <v>18</v>
      </c>
      <c r="N2" s="2"/>
      <c r="O2" s="2"/>
      <c r="P2" s="2"/>
      <c r="Q2" s="2"/>
    </row>
    <row r="3" spans="1:17" x14ac:dyDescent="0.3">
      <c r="A3" s="1">
        <v>1</v>
      </c>
      <c r="B3" s="12">
        <f xml:space="preserve">  IF(MOD(A3,$K$1)=0,  $B2*((100-$K$2)/100),   IF(   ($B2+(B2*($K$4/100)))  &lt;$B$2, ($B2+(B2*($K$4/100))), $B$2))</f>
        <v>90</v>
      </c>
      <c r="C3" s="3">
        <f t="shared" ref="C3:C34" si="2" xml:space="preserve">   IF(MOD(A3,$K$1)=0,  $B2*(($K$2)/100),0)</f>
        <v>0</v>
      </c>
      <c r="D3" s="3">
        <f t="shared" ref="D3:D34" si="3" xml:space="preserve">   IF(MOD(A3,$K$1)=0,  C3,D2)</f>
        <v>0</v>
      </c>
      <c r="E3" s="12">
        <f t="shared" ref="E3:E34" si="4" xml:space="preserve">   IF(MOD(A3,$K$1)=0,  $E2*((100-$K$2)/100),  $E2*(1 +$K$3/100))</f>
        <v>10.5</v>
      </c>
      <c r="F3" t="b">
        <f t="shared" si="0"/>
        <v>0</v>
      </c>
      <c r="G3" s="4">
        <f t="shared" ref="G3:G66" si="5">SUM(B3+E3)</f>
        <v>100.5</v>
      </c>
      <c r="H3" s="5">
        <f t="shared" si="1"/>
        <v>0.11666666666666667</v>
      </c>
      <c r="J3" s="2" t="s">
        <v>3</v>
      </c>
      <c r="K3" s="2">
        <v>5</v>
      </c>
      <c r="L3" s="2" t="s">
        <v>4</v>
      </c>
      <c r="M3" s="2"/>
      <c r="N3" s="2"/>
      <c r="O3" s="2"/>
      <c r="P3" s="2"/>
      <c r="Q3" s="2"/>
    </row>
    <row r="4" spans="1:17" x14ac:dyDescent="0.3">
      <c r="A4" s="1">
        <v>2</v>
      </c>
      <c r="B4" s="12">
        <f t="shared" ref="B4:B67" si="6" xml:space="preserve">  IF(MOD(A4,$K$1)=0,  $B3*((100-$K$2)/100),   IF(   ($B3+(B3*($K$4/100)))  &lt;$B$2, ($B3+(B3*($K$4/100))), $B$2))</f>
        <v>90</v>
      </c>
      <c r="C4" s="3">
        <f t="shared" si="2"/>
        <v>0</v>
      </c>
      <c r="D4" s="3">
        <f t="shared" si="3"/>
        <v>0</v>
      </c>
      <c r="E4" s="12">
        <f t="shared" si="4"/>
        <v>11.025</v>
      </c>
      <c r="F4" t="b">
        <f t="shared" si="0"/>
        <v>0</v>
      </c>
      <c r="G4" s="4">
        <f t="shared" si="5"/>
        <v>101.02500000000001</v>
      </c>
      <c r="H4" s="5">
        <f t="shared" si="1"/>
        <v>0.1225</v>
      </c>
      <c r="J4" s="2" t="s">
        <v>6</v>
      </c>
      <c r="K4" s="2">
        <v>10</v>
      </c>
      <c r="L4" s="2" t="s">
        <v>7</v>
      </c>
      <c r="M4" s="2"/>
      <c r="N4" s="2"/>
      <c r="O4" s="2"/>
      <c r="P4" s="2"/>
      <c r="Q4" s="2"/>
    </row>
    <row r="5" spans="1:17" x14ac:dyDescent="0.3">
      <c r="A5" s="1">
        <v>3</v>
      </c>
      <c r="B5" s="12">
        <f t="shared" si="6"/>
        <v>90</v>
      </c>
      <c r="C5" s="3">
        <f t="shared" si="2"/>
        <v>0</v>
      </c>
      <c r="D5" s="3">
        <f t="shared" si="3"/>
        <v>0</v>
      </c>
      <c r="E5" s="12">
        <f t="shared" si="4"/>
        <v>11.576250000000002</v>
      </c>
      <c r="F5" t="b">
        <f t="shared" si="0"/>
        <v>0</v>
      </c>
      <c r="G5" s="4">
        <f t="shared" si="5"/>
        <v>101.57625</v>
      </c>
      <c r="H5" s="5">
        <f t="shared" si="1"/>
        <v>0.12862500000000002</v>
      </c>
      <c r="J5" s="2"/>
      <c r="K5" s="2"/>
      <c r="L5" s="2"/>
      <c r="M5" s="2"/>
      <c r="N5" s="2"/>
      <c r="O5" s="2"/>
      <c r="P5" s="2"/>
      <c r="Q5" s="2"/>
    </row>
    <row r="6" spans="1:17" x14ac:dyDescent="0.3">
      <c r="A6" s="1">
        <v>4</v>
      </c>
      <c r="B6" s="12">
        <f t="shared" si="6"/>
        <v>90</v>
      </c>
      <c r="C6" s="3">
        <f t="shared" si="2"/>
        <v>0</v>
      </c>
      <c r="D6" s="3">
        <f t="shared" si="3"/>
        <v>0</v>
      </c>
      <c r="E6" s="12">
        <f t="shared" si="4"/>
        <v>12.155062500000001</v>
      </c>
      <c r="F6" t="b">
        <f t="shared" si="0"/>
        <v>0</v>
      </c>
      <c r="G6" s="4">
        <f t="shared" si="5"/>
        <v>102.1550625</v>
      </c>
      <c r="H6" s="5">
        <f t="shared" si="1"/>
        <v>0.13505625000000002</v>
      </c>
      <c r="J6" s="2" t="s">
        <v>13</v>
      </c>
      <c r="K6" s="2">
        <v>100</v>
      </c>
      <c r="L6" s="2"/>
      <c r="M6" s="2"/>
      <c r="N6" s="2"/>
      <c r="O6" s="2"/>
      <c r="P6" s="2"/>
      <c r="Q6" s="2"/>
    </row>
    <row r="7" spans="1:17" x14ac:dyDescent="0.3">
      <c r="A7" s="1">
        <v>5</v>
      </c>
      <c r="B7" s="12">
        <f t="shared" si="6"/>
        <v>67.5</v>
      </c>
      <c r="C7" s="3">
        <f t="shared" si="2"/>
        <v>22.5</v>
      </c>
      <c r="D7" s="3">
        <f t="shared" si="3"/>
        <v>22.5</v>
      </c>
      <c r="E7" s="12">
        <f t="shared" si="4"/>
        <v>9.1162968750000015</v>
      </c>
      <c r="F7" t="b">
        <f t="shared" si="0"/>
        <v>1</v>
      </c>
      <c r="G7" s="4">
        <f t="shared" si="5"/>
        <v>76.616296875000003</v>
      </c>
      <c r="H7" s="5">
        <f t="shared" si="1"/>
        <v>0.13505625000000002</v>
      </c>
      <c r="J7" s="2" t="s">
        <v>8</v>
      </c>
      <c r="K7" s="2">
        <v>10</v>
      </c>
      <c r="L7" s="2" t="s">
        <v>1</v>
      </c>
      <c r="M7" s="2"/>
      <c r="N7" s="2"/>
      <c r="O7" s="2"/>
      <c r="P7" s="2"/>
      <c r="Q7" s="2"/>
    </row>
    <row r="8" spans="1:17" x14ac:dyDescent="0.3">
      <c r="A8" s="1">
        <v>6</v>
      </c>
      <c r="B8" s="12">
        <f t="shared" si="6"/>
        <v>74.25</v>
      </c>
      <c r="C8" s="3">
        <f t="shared" si="2"/>
        <v>0</v>
      </c>
      <c r="D8" s="3">
        <f t="shared" si="3"/>
        <v>22.5</v>
      </c>
      <c r="E8" s="12">
        <f t="shared" si="4"/>
        <v>9.5721117187500013</v>
      </c>
      <c r="F8" t="b">
        <f t="shared" si="0"/>
        <v>0</v>
      </c>
      <c r="G8" s="4">
        <f t="shared" si="5"/>
        <v>83.822111718749994</v>
      </c>
      <c r="H8" s="5">
        <f t="shared" si="1"/>
        <v>0.12891732954545457</v>
      </c>
      <c r="J8" s="2" t="s">
        <v>12</v>
      </c>
      <c r="K8" s="2">
        <f>K6*(K7/100)</f>
        <v>10</v>
      </c>
      <c r="L8" s="2"/>
      <c r="M8" s="2"/>
      <c r="N8" s="2"/>
      <c r="O8" s="2"/>
      <c r="P8" s="2"/>
      <c r="Q8" s="2"/>
    </row>
    <row r="9" spans="1:17" x14ac:dyDescent="0.3">
      <c r="A9" s="1">
        <v>7</v>
      </c>
      <c r="B9" s="12">
        <f t="shared" si="6"/>
        <v>81.674999999999997</v>
      </c>
      <c r="C9" s="3">
        <f t="shared" si="2"/>
        <v>0</v>
      </c>
      <c r="D9" s="3">
        <f t="shared" si="3"/>
        <v>22.5</v>
      </c>
      <c r="E9" s="12">
        <f t="shared" si="4"/>
        <v>10.050717304687502</v>
      </c>
      <c r="F9" t="b">
        <f t="shared" si="0"/>
        <v>0</v>
      </c>
      <c r="G9" s="4">
        <f t="shared" si="5"/>
        <v>91.725717304687493</v>
      </c>
      <c r="H9" s="5">
        <f t="shared" si="1"/>
        <v>0.12305745092975211</v>
      </c>
    </row>
    <row r="10" spans="1:17" x14ac:dyDescent="0.3">
      <c r="A10" s="1">
        <v>8</v>
      </c>
      <c r="B10" s="12">
        <f t="shared" si="6"/>
        <v>89.842500000000001</v>
      </c>
      <c r="C10" s="3">
        <f t="shared" si="2"/>
        <v>0</v>
      </c>
      <c r="D10" s="3">
        <f t="shared" si="3"/>
        <v>22.5</v>
      </c>
      <c r="E10" s="12">
        <f t="shared" si="4"/>
        <v>10.553253169921877</v>
      </c>
      <c r="F10" t="b">
        <f t="shared" si="0"/>
        <v>0</v>
      </c>
      <c r="G10" s="4">
        <f t="shared" si="5"/>
        <v>100.39575316992187</v>
      </c>
      <c r="H10" s="5">
        <f t="shared" si="1"/>
        <v>0.11746393043294517</v>
      </c>
    </row>
    <row r="11" spans="1:17" x14ac:dyDescent="0.3">
      <c r="A11" s="1">
        <v>9</v>
      </c>
      <c r="B11" s="12">
        <f t="shared" si="6"/>
        <v>90</v>
      </c>
      <c r="C11" s="3">
        <f t="shared" si="2"/>
        <v>0</v>
      </c>
      <c r="D11" s="3">
        <f t="shared" si="3"/>
        <v>22.5</v>
      </c>
      <c r="E11" s="12">
        <f t="shared" si="4"/>
        <v>11.080915828417972</v>
      </c>
      <c r="F11" t="b">
        <f t="shared" si="0"/>
        <v>0</v>
      </c>
      <c r="G11" s="4">
        <f t="shared" si="5"/>
        <v>101.08091582841797</v>
      </c>
      <c r="H11" s="5">
        <f t="shared" si="1"/>
        <v>0.1231212869824219</v>
      </c>
    </row>
    <row r="12" spans="1:17" x14ac:dyDescent="0.3">
      <c r="A12" s="1">
        <v>10</v>
      </c>
      <c r="B12" s="12">
        <f t="shared" si="6"/>
        <v>67.5</v>
      </c>
      <c r="C12" s="3">
        <f t="shared" si="2"/>
        <v>22.5</v>
      </c>
      <c r="D12" s="3">
        <f t="shared" si="3"/>
        <v>22.5</v>
      </c>
      <c r="E12" s="12">
        <f t="shared" si="4"/>
        <v>8.3106868713134787</v>
      </c>
      <c r="F12" t="b">
        <f t="shared" si="0"/>
        <v>1</v>
      </c>
      <c r="G12" s="4">
        <f t="shared" si="5"/>
        <v>75.810686871313479</v>
      </c>
      <c r="H12" s="5">
        <f t="shared" si="1"/>
        <v>0.1231212869824219</v>
      </c>
    </row>
    <row r="13" spans="1:17" x14ac:dyDescent="0.3">
      <c r="A13" s="1">
        <v>11</v>
      </c>
      <c r="B13" s="12">
        <f t="shared" si="6"/>
        <v>74.25</v>
      </c>
      <c r="C13" s="3">
        <f t="shared" si="2"/>
        <v>0</v>
      </c>
      <c r="D13" s="3">
        <f t="shared" si="3"/>
        <v>22.5</v>
      </c>
      <c r="E13" s="12">
        <f t="shared" si="4"/>
        <v>8.7262212148791534</v>
      </c>
      <c r="F13" t="b">
        <f t="shared" si="0"/>
        <v>0</v>
      </c>
      <c r="G13" s="4">
        <f t="shared" si="5"/>
        <v>82.97622121487916</v>
      </c>
      <c r="H13" s="5">
        <f t="shared" si="1"/>
        <v>0.11752486484685729</v>
      </c>
    </row>
    <row r="14" spans="1:17" x14ac:dyDescent="0.3">
      <c r="A14" s="1">
        <v>12</v>
      </c>
      <c r="B14" s="12">
        <f t="shared" si="6"/>
        <v>81.674999999999997</v>
      </c>
      <c r="C14" s="3">
        <f t="shared" si="2"/>
        <v>0</v>
      </c>
      <c r="D14" s="3">
        <f t="shared" si="3"/>
        <v>22.5</v>
      </c>
      <c r="E14" s="12">
        <f t="shared" si="4"/>
        <v>9.1625322756231107</v>
      </c>
      <c r="F14" t="b">
        <f t="shared" si="0"/>
        <v>0</v>
      </c>
      <c r="G14" s="4">
        <f t="shared" si="5"/>
        <v>90.837532275623104</v>
      </c>
      <c r="H14" s="5">
        <f t="shared" si="1"/>
        <v>0.11218282553563649</v>
      </c>
    </row>
    <row r="15" spans="1:17" x14ac:dyDescent="0.3">
      <c r="A15" s="1">
        <v>13</v>
      </c>
      <c r="B15" s="12">
        <f t="shared" si="6"/>
        <v>89.842500000000001</v>
      </c>
      <c r="C15" s="3">
        <f t="shared" si="2"/>
        <v>0</v>
      </c>
      <c r="D15" s="3">
        <f t="shared" si="3"/>
        <v>22.5</v>
      </c>
      <c r="E15" s="12">
        <f t="shared" si="4"/>
        <v>9.6206588894042664</v>
      </c>
      <c r="F15" t="b">
        <f t="shared" si="0"/>
        <v>0</v>
      </c>
      <c r="G15" s="4">
        <f t="shared" si="5"/>
        <v>99.463158889404269</v>
      </c>
      <c r="H15" s="5">
        <f t="shared" si="1"/>
        <v>0.10708360619310757</v>
      </c>
    </row>
    <row r="16" spans="1:17" x14ac:dyDescent="0.3">
      <c r="A16" s="1">
        <v>14</v>
      </c>
      <c r="B16" s="12">
        <f t="shared" si="6"/>
        <v>90</v>
      </c>
      <c r="C16" s="3">
        <f t="shared" si="2"/>
        <v>0</v>
      </c>
      <c r="D16" s="3">
        <f t="shared" si="3"/>
        <v>22.5</v>
      </c>
      <c r="E16" s="12">
        <f t="shared" si="4"/>
        <v>10.101691833874479</v>
      </c>
      <c r="F16" t="b">
        <f t="shared" si="0"/>
        <v>0</v>
      </c>
      <c r="G16" s="4">
        <f t="shared" si="5"/>
        <v>100.10169183387448</v>
      </c>
      <c r="H16" s="5">
        <f t="shared" si="1"/>
        <v>0.1122410203763831</v>
      </c>
    </row>
    <row r="17" spans="1:8" x14ac:dyDescent="0.3">
      <c r="A17" s="1">
        <v>15</v>
      </c>
      <c r="B17" s="12">
        <f t="shared" si="6"/>
        <v>67.5</v>
      </c>
      <c r="C17" s="3">
        <f t="shared" si="2"/>
        <v>22.5</v>
      </c>
      <c r="D17" s="3">
        <f t="shared" si="3"/>
        <v>22.5</v>
      </c>
      <c r="E17" s="12">
        <f t="shared" si="4"/>
        <v>7.5762688754058596</v>
      </c>
      <c r="F17" t="b">
        <f t="shared" si="0"/>
        <v>1</v>
      </c>
      <c r="G17" s="4">
        <f t="shared" si="5"/>
        <v>75.076268875405859</v>
      </c>
      <c r="H17" s="5">
        <f t="shared" si="1"/>
        <v>0.1122410203763831</v>
      </c>
    </row>
    <row r="18" spans="1:8" x14ac:dyDescent="0.3">
      <c r="A18" s="1">
        <v>16</v>
      </c>
      <c r="B18" s="12">
        <f t="shared" si="6"/>
        <v>74.25</v>
      </c>
      <c r="C18" s="3">
        <f t="shared" si="2"/>
        <v>0</v>
      </c>
      <c r="D18" s="3">
        <f t="shared" si="3"/>
        <v>22.5</v>
      </c>
      <c r="E18" s="12">
        <f t="shared" si="4"/>
        <v>7.955082319176153</v>
      </c>
      <c r="F18" t="b">
        <f t="shared" si="0"/>
        <v>0</v>
      </c>
      <c r="G18" s="4">
        <f t="shared" si="5"/>
        <v>82.205082319176157</v>
      </c>
      <c r="H18" s="5">
        <f t="shared" si="1"/>
        <v>0.10713915581382025</v>
      </c>
    </row>
    <row r="19" spans="1:8" x14ac:dyDescent="0.3">
      <c r="A19" s="1">
        <v>17</v>
      </c>
      <c r="B19" s="12">
        <f t="shared" si="6"/>
        <v>81.674999999999997</v>
      </c>
      <c r="C19" s="3">
        <f t="shared" si="2"/>
        <v>0</v>
      </c>
      <c r="D19" s="3">
        <f t="shared" si="3"/>
        <v>22.5</v>
      </c>
      <c r="E19" s="12">
        <f t="shared" si="4"/>
        <v>8.3528364351349609</v>
      </c>
      <c r="F19" t="b">
        <f t="shared" si="0"/>
        <v>0</v>
      </c>
      <c r="G19" s="4">
        <f t="shared" si="5"/>
        <v>90.027836435134958</v>
      </c>
      <c r="H19" s="5">
        <f t="shared" si="1"/>
        <v>0.10226919418591933</v>
      </c>
    </row>
    <row r="20" spans="1:8" x14ac:dyDescent="0.3">
      <c r="A20" s="1">
        <v>18</v>
      </c>
      <c r="B20" s="12">
        <f t="shared" si="6"/>
        <v>89.842500000000001</v>
      </c>
      <c r="C20" s="3">
        <f t="shared" si="2"/>
        <v>0</v>
      </c>
      <c r="D20" s="3">
        <f t="shared" si="3"/>
        <v>22.5</v>
      </c>
      <c r="E20" s="12">
        <f t="shared" si="4"/>
        <v>8.7704782568917086</v>
      </c>
      <c r="F20" t="b">
        <f t="shared" si="0"/>
        <v>0</v>
      </c>
      <c r="G20" s="4">
        <f t="shared" si="5"/>
        <v>98.612978256891708</v>
      </c>
      <c r="H20" s="5">
        <f t="shared" si="1"/>
        <v>9.7620594450195719E-2</v>
      </c>
    </row>
    <row r="21" spans="1:8" x14ac:dyDescent="0.3">
      <c r="A21" s="1">
        <v>19</v>
      </c>
      <c r="B21" s="12">
        <f t="shared" si="6"/>
        <v>90</v>
      </c>
      <c r="C21" s="3">
        <f t="shared" si="2"/>
        <v>0</v>
      </c>
      <c r="D21" s="3">
        <f t="shared" si="3"/>
        <v>22.5</v>
      </c>
      <c r="E21" s="12">
        <f t="shared" si="4"/>
        <v>9.2090021697362943</v>
      </c>
      <c r="F21" t="b">
        <f t="shared" si="0"/>
        <v>0</v>
      </c>
      <c r="G21" s="4">
        <f t="shared" si="5"/>
        <v>99.209002169736294</v>
      </c>
      <c r="H21" s="5">
        <f t="shared" si="1"/>
        <v>0.10232224633040327</v>
      </c>
    </row>
    <row r="22" spans="1:8" x14ac:dyDescent="0.3">
      <c r="A22" s="1">
        <v>20</v>
      </c>
      <c r="B22" s="12">
        <f t="shared" si="6"/>
        <v>67.5</v>
      </c>
      <c r="C22" s="3">
        <f t="shared" si="2"/>
        <v>22.5</v>
      </c>
      <c r="D22" s="3">
        <f t="shared" si="3"/>
        <v>22.5</v>
      </c>
      <c r="E22" s="12">
        <f t="shared" si="4"/>
        <v>6.9067516273022207</v>
      </c>
      <c r="F22" t="b">
        <f t="shared" si="0"/>
        <v>1</v>
      </c>
      <c r="G22" s="4">
        <f t="shared" si="5"/>
        <v>74.406751627302214</v>
      </c>
      <c r="H22" s="5">
        <f t="shared" si="1"/>
        <v>0.10232224633040327</v>
      </c>
    </row>
    <row r="23" spans="1:8" x14ac:dyDescent="0.3">
      <c r="A23" s="1">
        <v>21</v>
      </c>
      <c r="B23" s="12">
        <f t="shared" si="6"/>
        <v>74.25</v>
      </c>
      <c r="C23" s="3">
        <f t="shared" si="2"/>
        <v>0</v>
      </c>
      <c r="D23" s="3">
        <f t="shared" si="3"/>
        <v>22.5</v>
      </c>
      <c r="E23" s="12">
        <f t="shared" si="4"/>
        <v>7.2520892086673321</v>
      </c>
      <c r="F23" t="b">
        <f t="shared" si="0"/>
        <v>0</v>
      </c>
      <c r="G23" s="4">
        <f t="shared" si="5"/>
        <v>81.502089208667329</v>
      </c>
      <c r="H23" s="5">
        <f t="shared" si="1"/>
        <v>9.7671235133566764E-2</v>
      </c>
    </row>
    <row r="24" spans="1:8" x14ac:dyDescent="0.3">
      <c r="A24" s="1">
        <v>22</v>
      </c>
      <c r="B24" s="12">
        <f t="shared" si="6"/>
        <v>81.674999999999997</v>
      </c>
      <c r="C24" s="3">
        <f t="shared" si="2"/>
        <v>0</v>
      </c>
      <c r="D24" s="3">
        <f t="shared" si="3"/>
        <v>22.5</v>
      </c>
      <c r="E24" s="12">
        <f t="shared" si="4"/>
        <v>7.6146936691006992</v>
      </c>
      <c r="F24" t="b">
        <f t="shared" si="0"/>
        <v>0</v>
      </c>
      <c r="G24" s="4">
        <f t="shared" si="5"/>
        <v>89.2896936691007</v>
      </c>
      <c r="H24" s="5">
        <f t="shared" si="1"/>
        <v>9.3231633536586464E-2</v>
      </c>
    </row>
    <row r="25" spans="1:8" x14ac:dyDescent="0.3">
      <c r="A25" s="1">
        <v>23</v>
      </c>
      <c r="B25" s="12">
        <f t="shared" si="6"/>
        <v>89.842500000000001</v>
      </c>
      <c r="C25" s="3">
        <f t="shared" si="2"/>
        <v>0</v>
      </c>
      <c r="D25" s="3">
        <f t="shared" si="3"/>
        <v>22.5</v>
      </c>
      <c r="E25" s="12">
        <f t="shared" si="4"/>
        <v>7.9954283525557344</v>
      </c>
      <c r="F25" t="b">
        <f t="shared" si="0"/>
        <v>0</v>
      </c>
      <c r="G25" s="4">
        <f t="shared" si="5"/>
        <v>97.837928352555736</v>
      </c>
      <c r="H25" s="5">
        <f t="shared" si="1"/>
        <v>8.899383201219617E-2</v>
      </c>
    </row>
    <row r="26" spans="1:8" x14ac:dyDescent="0.3">
      <c r="A26" s="1">
        <v>24</v>
      </c>
      <c r="B26" s="12">
        <f t="shared" si="6"/>
        <v>90</v>
      </c>
      <c r="C26" s="3">
        <f t="shared" si="2"/>
        <v>0</v>
      </c>
      <c r="D26" s="3">
        <f t="shared" si="3"/>
        <v>22.5</v>
      </c>
      <c r="E26" s="12">
        <f t="shared" si="4"/>
        <v>8.3951997701835221</v>
      </c>
      <c r="F26" t="b">
        <f t="shared" si="0"/>
        <v>0</v>
      </c>
      <c r="G26" s="4">
        <f t="shared" si="5"/>
        <v>98.395199770183524</v>
      </c>
      <c r="H26" s="5">
        <f t="shared" si="1"/>
        <v>9.3279997446483576E-2</v>
      </c>
    </row>
    <row r="27" spans="1:8" x14ac:dyDescent="0.3">
      <c r="A27" s="1">
        <v>25</v>
      </c>
      <c r="B27" s="12">
        <f t="shared" si="6"/>
        <v>67.5</v>
      </c>
      <c r="C27" s="3">
        <f t="shared" si="2"/>
        <v>22.5</v>
      </c>
      <c r="D27" s="3">
        <f t="shared" si="3"/>
        <v>22.5</v>
      </c>
      <c r="E27" s="12">
        <f t="shared" si="4"/>
        <v>6.2963998276376412</v>
      </c>
      <c r="F27" t="b">
        <f t="shared" si="0"/>
        <v>1</v>
      </c>
      <c r="G27" s="4">
        <f t="shared" si="5"/>
        <v>73.796399827637643</v>
      </c>
      <c r="H27" s="5">
        <f t="shared" si="1"/>
        <v>9.3279997446483576E-2</v>
      </c>
    </row>
    <row r="28" spans="1:8" x14ac:dyDescent="0.3">
      <c r="A28" s="1">
        <v>26</v>
      </c>
      <c r="B28" s="12">
        <f t="shared" si="6"/>
        <v>74.25</v>
      </c>
      <c r="C28" s="3">
        <f t="shared" si="2"/>
        <v>0</v>
      </c>
      <c r="D28" s="3">
        <f t="shared" si="3"/>
        <v>22.5</v>
      </c>
      <c r="E28" s="12">
        <f t="shared" si="4"/>
        <v>6.6112198190195235</v>
      </c>
      <c r="F28" t="b">
        <f t="shared" si="0"/>
        <v>0</v>
      </c>
      <c r="G28" s="4">
        <f t="shared" si="5"/>
        <v>80.861219819019524</v>
      </c>
      <c r="H28" s="5">
        <f t="shared" si="1"/>
        <v>8.90399975625525E-2</v>
      </c>
    </row>
    <row r="29" spans="1:8" x14ac:dyDescent="0.3">
      <c r="A29" s="1">
        <v>27</v>
      </c>
      <c r="B29" s="12">
        <f t="shared" si="6"/>
        <v>81.674999999999997</v>
      </c>
      <c r="C29" s="3">
        <f t="shared" si="2"/>
        <v>0</v>
      </c>
      <c r="D29" s="3">
        <f t="shared" si="3"/>
        <v>22.5</v>
      </c>
      <c r="E29" s="12">
        <f t="shared" si="4"/>
        <v>6.9417808099705001</v>
      </c>
      <c r="F29" t="b">
        <f t="shared" si="0"/>
        <v>0</v>
      </c>
      <c r="G29" s="4">
        <f t="shared" si="5"/>
        <v>88.616780809970493</v>
      </c>
      <c r="H29" s="5">
        <f t="shared" si="1"/>
        <v>8.4992724946072851E-2</v>
      </c>
    </row>
    <row r="30" spans="1:8" x14ac:dyDescent="0.3">
      <c r="A30" s="1">
        <v>28</v>
      </c>
      <c r="B30" s="12">
        <f t="shared" si="6"/>
        <v>89.842500000000001</v>
      </c>
      <c r="C30" s="3">
        <f t="shared" si="2"/>
        <v>0</v>
      </c>
      <c r="D30" s="3">
        <f t="shared" si="3"/>
        <v>22.5</v>
      </c>
      <c r="E30" s="12">
        <f t="shared" si="4"/>
        <v>7.288869850469025</v>
      </c>
      <c r="F30" t="b">
        <f t="shared" si="0"/>
        <v>0</v>
      </c>
      <c r="G30" s="4">
        <f t="shared" si="5"/>
        <v>97.131369850469028</v>
      </c>
      <c r="H30" s="5">
        <f t="shared" si="1"/>
        <v>8.1129419266705902E-2</v>
      </c>
    </row>
    <row r="31" spans="1:8" x14ac:dyDescent="0.3">
      <c r="A31" s="1">
        <v>29</v>
      </c>
      <c r="B31" s="12">
        <f t="shared" si="6"/>
        <v>90</v>
      </c>
      <c r="C31" s="3">
        <f t="shared" si="2"/>
        <v>0</v>
      </c>
      <c r="D31" s="3">
        <f t="shared" si="3"/>
        <v>22.5</v>
      </c>
      <c r="E31" s="12">
        <f t="shared" si="4"/>
        <v>7.6533133429924769</v>
      </c>
      <c r="F31" t="b">
        <f t="shared" si="0"/>
        <v>0</v>
      </c>
      <c r="G31" s="4">
        <f t="shared" si="5"/>
        <v>97.653313342992476</v>
      </c>
      <c r="H31" s="5">
        <f t="shared" si="1"/>
        <v>8.5036814922138632E-2</v>
      </c>
    </row>
    <row r="32" spans="1:8" x14ac:dyDescent="0.3">
      <c r="A32" s="1">
        <v>30</v>
      </c>
      <c r="B32" s="12">
        <f t="shared" si="6"/>
        <v>67.5</v>
      </c>
      <c r="C32" s="3">
        <f t="shared" si="2"/>
        <v>22.5</v>
      </c>
      <c r="D32" s="3">
        <f t="shared" si="3"/>
        <v>22.5</v>
      </c>
      <c r="E32" s="12">
        <f t="shared" si="4"/>
        <v>5.7399850072443579</v>
      </c>
      <c r="F32" t="b">
        <f t="shared" si="0"/>
        <v>1</v>
      </c>
      <c r="G32" s="4">
        <f t="shared" si="5"/>
        <v>73.239985007244357</v>
      </c>
      <c r="H32" s="5">
        <f t="shared" si="1"/>
        <v>8.5036814922138632E-2</v>
      </c>
    </row>
    <row r="33" spans="1:8" x14ac:dyDescent="0.3">
      <c r="A33" s="1">
        <v>31</v>
      </c>
      <c r="B33" s="12">
        <f t="shared" si="6"/>
        <v>74.25</v>
      </c>
      <c r="C33" s="3">
        <f t="shared" si="2"/>
        <v>0</v>
      </c>
      <c r="D33" s="3">
        <f t="shared" si="3"/>
        <v>22.5</v>
      </c>
      <c r="E33" s="12">
        <f t="shared" si="4"/>
        <v>6.0269842576065757</v>
      </c>
      <c r="F33" t="b">
        <f t="shared" si="0"/>
        <v>0</v>
      </c>
      <c r="G33" s="4">
        <f t="shared" si="5"/>
        <v>80.276984257606571</v>
      </c>
      <c r="H33" s="5">
        <f t="shared" si="1"/>
        <v>8.1171505152950518E-2</v>
      </c>
    </row>
    <row r="34" spans="1:8" x14ac:dyDescent="0.3">
      <c r="A34" s="1">
        <v>32</v>
      </c>
      <c r="B34" s="12">
        <f t="shared" si="6"/>
        <v>81.674999999999997</v>
      </c>
      <c r="C34" s="3">
        <f t="shared" si="2"/>
        <v>0</v>
      </c>
      <c r="D34" s="3">
        <f t="shared" si="3"/>
        <v>22.5</v>
      </c>
      <c r="E34" s="12">
        <f t="shared" si="4"/>
        <v>6.3283334704869052</v>
      </c>
      <c r="F34" t="b">
        <f t="shared" ref="F34:F65" si="7">IF(MOD(A34,$K$1)=0,TRUE, FALSE)</f>
        <v>0</v>
      </c>
      <c r="G34" s="4">
        <f t="shared" si="5"/>
        <v>88.003333470486908</v>
      </c>
      <c r="H34" s="5">
        <f t="shared" ref="H34:H65" si="8">E34/B34</f>
        <v>7.7481891282361867E-2</v>
      </c>
    </row>
    <row r="35" spans="1:8" x14ac:dyDescent="0.3">
      <c r="A35" s="1">
        <v>33</v>
      </c>
      <c r="B35" s="12">
        <f t="shared" si="6"/>
        <v>89.842500000000001</v>
      </c>
      <c r="C35" s="3">
        <f t="shared" ref="C35:C66" si="9" xml:space="preserve">   IF(MOD(A35,$K$1)=0,  $B34*(($K$2)/100),0)</f>
        <v>0</v>
      </c>
      <c r="D35" s="3">
        <f t="shared" ref="D35:D66" si="10" xml:space="preserve">   IF(MOD(A35,$K$1)=0,  C35,D34)</f>
        <v>22.5</v>
      </c>
      <c r="E35" s="12">
        <f t="shared" ref="E35:E66" si="11" xml:space="preserve">   IF(MOD(A35,$K$1)=0,  $E34*((100-$K$2)/100),  $E34*(1 +$K$3/100))</f>
        <v>6.6447501440112511</v>
      </c>
      <c r="F35" t="b">
        <f t="shared" si="7"/>
        <v>0</v>
      </c>
      <c r="G35" s="4">
        <f t="shared" si="5"/>
        <v>96.487250144011256</v>
      </c>
      <c r="H35" s="5">
        <f t="shared" si="8"/>
        <v>7.3959987133163596E-2</v>
      </c>
    </row>
    <row r="36" spans="1:8" x14ac:dyDescent="0.3">
      <c r="A36" s="1">
        <v>34</v>
      </c>
      <c r="B36" s="12">
        <f t="shared" si="6"/>
        <v>90</v>
      </c>
      <c r="C36" s="3">
        <f t="shared" si="9"/>
        <v>0</v>
      </c>
      <c r="D36" s="3">
        <f t="shared" si="10"/>
        <v>22.5</v>
      </c>
      <c r="E36" s="12">
        <f t="shared" si="11"/>
        <v>6.9769876512118136</v>
      </c>
      <c r="F36" t="b">
        <f t="shared" si="7"/>
        <v>0</v>
      </c>
      <c r="G36" s="4">
        <f t="shared" si="5"/>
        <v>96.976987651211815</v>
      </c>
      <c r="H36" s="5">
        <f t="shared" si="8"/>
        <v>7.7522085013464595E-2</v>
      </c>
    </row>
    <row r="37" spans="1:8" x14ac:dyDescent="0.3">
      <c r="A37" s="1">
        <v>35</v>
      </c>
      <c r="B37" s="12">
        <f t="shared" si="6"/>
        <v>67.5</v>
      </c>
      <c r="C37" s="3">
        <f t="shared" si="9"/>
        <v>22.5</v>
      </c>
      <c r="D37" s="3">
        <f t="shared" si="10"/>
        <v>22.5</v>
      </c>
      <c r="E37" s="12">
        <f t="shared" si="11"/>
        <v>5.23274073840886</v>
      </c>
      <c r="F37" t="b">
        <f t="shared" si="7"/>
        <v>1</v>
      </c>
      <c r="G37" s="4">
        <f t="shared" si="5"/>
        <v>72.732740738408864</v>
      </c>
      <c r="H37" s="5">
        <f t="shared" si="8"/>
        <v>7.7522085013464595E-2</v>
      </c>
    </row>
    <row r="38" spans="1:8" x14ac:dyDescent="0.3">
      <c r="A38" s="1">
        <v>36</v>
      </c>
      <c r="B38" s="12">
        <f t="shared" si="6"/>
        <v>74.25</v>
      </c>
      <c r="C38" s="3">
        <f t="shared" si="9"/>
        <v>0</v>
      </c>
      <c r="D38" s="3">
        <f t="shared" si="10"/>
        <v>22.5</v>
      </c>
      <c r="E38" s="12">
        <f t="shared" si="11"/>
        <v>5.494377775329303</v>
      </c>
      <c r="F38" t="b">
        <f t="shared" si="7"/>
        <v>0</v>
      </c>
      <c r="G38" s="4">
        <f t="shared" si="5"/>
        <v>79.744377775329298</v>
      </c>
      <c r="H38" s="5">
        <f t="shared" si="8"/>
        <v>7.3998353876488926E-2</v>
      </c>
    </row>
    <row r="39" spans="1:8" x14ac:dyDescent="0.3">
      <c r="A39" s="1">
        <v>37</v>
      </c>
      <c r="B39" s="12">
        <f t="shared" si="6"/>
        <v>81.674999999999997</v>
      </c>
      <c r="C39" s="3">
        <f t="shared" si="9"/>
        <v>0</v>
      </c>
      <c r="D39" s="3">
        <f t="shared" si="10"/>
        <v>22.5</v>
      </c>
      <c r="E39" s="12">
        <f t="shared" si="11"/>
        <v>5.7690966640957688</v>
      </c>
      <c r="F39" t="b">
        <f t="shared" si="7"/>
        <v>0</v>
      </c>
      <c r="G39" s="4">
        <f t="shared" si="5"/>
        <v>87.444096664095767</v>
      </c>
      <c r="H39" s="5">
        <f t="shared" si="8"/>
        <v>7.063479233664853E-2</v>
      </c>
    </row>
    <row r="40" spans="1:8" x14ac:dyDescent="0.3">
      <c r="A40" s="1">
        <v>38</v>
      </c>
      <c r="B40" s="12">
        <f t="shared" si="6"/>
        <v>89.842500000000001</v>
      </c>
      <c r="C40" s="3">
        <f t="shared" si="9"/>
        <v>0</v>
      </c>
      <c r="D40" s="3">
        <f t="shared" si="10"/>
        <v>22.5</v>
      </c>
      <c r="E40" s="12">
        <f t="shared" si="11"/>
        <v>6.0575514973005573</v>
      </c>
      <c r="F40" t="b">
        <f t="shared" si="7"/>
        <v>0</v>
      </c>
      <c r="G40" s="4">
        <f t="shared" si="5"/>
        <v>95.900051497300552</v>
      </c>
      <c r="H40" s="5">
        <f t="shared" si="8"/>
        <v>6.7424119957709958E-2</v>
      </c>
    </row>
    <row r="41" spans="1:8" x14ac:dyDescent="0.3">
      <c r="A41" s="1">
        <v>39</v>
      </c>
      <c r="B41" s="12">
        <f t="shared" si="6"/>
        <v>90</v>
      </c>
      <c r="C41" s="3">
        <f t="shared" si="9"/>
        <v>0</v>
      </c>
      <c r="D41" s="3">
        <f t="shared" si="10"/>
        <v>22.5</v>
      </c>
      <c r="E41" s="12">
        <f t="shared" si="11"/>
        <v>6.3604290721655854</v>
      </c>
      <c r="F41" t="b">
        <f t="shared" si="7"/>
        <v>0</v>
      </c>
      <c r="G41" s="4">
        <f t="shared" si="5"/>
        <v>96.360429072165587</v>
      </c>
      <c r="H41" s="5">
        <f t="shared" si="8"/>
        <v>7.067143413517317E-2</v>
      </c>
    </row>
    <row r="42" spans="1:8" x14ac:dyDescent="0.3">
      <c r="A42" s="1">
        <v>40</v>
      </c>
      <c r="B42" s="12">
        <f t="shared" si="6"/>
        <v>67.5</v>
      </c>
      <c r="C42" s="3">
        <f t="shared" si="9"/>
        <v>22.5</v>
      </c>
      <c r="D42" s="3">
        <f t="shared" si="10"/>
        <v>22.5</v>
      </c>
      <c r="E42" s="12">
        <f t="shared" si="11"/>
        <v>4.7703218041241886</v>
      </c>
      <c r="F42" t="b">
        <f t="shared" si="7"/>
        <v>1</v>
      </c>
      <c r="G42" s="4">
        <f t="shared" si="5"/>
        <v>72.270321804124194</v>
      </c>
      <c r="H42" s="5">
        <f t="shared" si="8"/>
        <v>7.067143413517317E-2</v>
      </c>
    </row>
    <row r="43" spans="1:8" x14ac:dyDescent="0.3">
      <c r="A43" s="1">
        <v>41</v>
      </c>
      <c r="B43" s="12">
        <f t="shared" si="6"/>
        <v>74.25</v>
      </c>
      <c r="C43" s="3">
        <f t="shared" si="9"/>
        <v>0</v>
      </c>
      <c r="D43" s="3">
        <f t="shared" si="10"/>
        <v>22.5</v>
      </c>
      <c r="E43" s="12">
        <f t="shared" si="11"/>
        <v>5.0088378943303979</v>
      </c>
      <c r="F43" t="b">
        <f t="shared" si="7"/>
        <v>0</v>
      </c>
      <c r="G43" s="4">
        <f t="shared" si="5"/>
        <v>79.258837894330398</v>
      </c>
      <c r="H43" s="5">
        <f t="shared" si="8"/>
        <v>6.7459096219938022E-2</v>
      </c>
    </row>
    <row r="44" spans="1:8" x14ac:dyDescent="0.3">
      <c r="A44" s="1">
        <v>42</v>
      </c>
      <c r="B44" s="12">
        <f t="shared" si="6"/>
        <v>81.674999999999997</v>
      </c>
      <c r="C44" s="3">
        <f t="shared" si="9"/>
        <v>0</v>
      </c>
      <c r="D44" s="3">
        <f t="shared" si="10"/>
        <v>22.5</v>
      </c>
      <c r="E44" s="12">
        <f t="shared" si="11"/>
        <v>5.2592797890469178</v>
      </c>
      <c r="F44" t="b">
        <f t="shared" si="7"/>
        <v>0</v>
      </c>
      <c r="G44" s="4">
        <f t="shared" si="5"/>
        <v>86.934279789046911</v>
      </c>
      <c r="H44" s="5">
        <f t="shared" si="8"/>
        <v>6.43927736644863E-2</v>
      </c>
    </row>
    <row r="45" spans="1:8" x14ac:dyDescent="0.3">
      <c r="A45" s="1">
        <v>43</v>
      </c>
      <c r="B45" s="12">
        <f t="shared" si="6"/>
        <v>89.842500000000001</v>
      </c>
      <c r="C45" s="3">
        <f t="shared" si="9"/>
        <v>0</v>
      </c>
      <c r="D45" s="3">
        <f t="shared" si="10"/>
        <v>22.5</v>
      </c>
      <c r="E45" s="12">
        <f t="shared" si="11"/>
        <v>5.5222437784992637</v>
      </c>
      <c r="F45" t="b">
        <f t="shared" si="7"/>
        <v>0</v>
      </c>
      <c r="G45" s="4">
        <f t="shared" si="5"/>
        <v>95.36474377849926</v>
      </c>
      <c r="H45" s="5">
        <f t="shared" si="8"/>
        <v>6.1465829407009641E-2</v>
      </c>
    </row>
    <row r="46" spans="1:8" x14ac:dyDescent="0.3">
      <c r="A46" s="1">
        <v>44</v>
      </c>
      <c r="B46" s="12">
        <f t="shared" si="6"/>
        <v>90</v>
      </c>
      <c r="C46" s="3">
        <f t="shared" si="9"/>
        <v>0</v>
      </c>
      <c r="D46" s="3">
        <f t="shared" si="10"/>
        <v>22.5</v>
      </c>
      <c r="E46" s="12">
        <f t="shared" si="11"/>
        <v>5.7983559674242269</v>
      </c>
      <c r="F46" t="b">
        <f t="shared" si="7"/>
        <v>0</v>
      </c>
      <c r="G46" s="4">
        <f t="shared" si="5"/>
        <v>95.798355967424229</v>
      </c>
      <c r="H46" s="5">
        <f t="shared" si="8"/>
        <v>6.4426177415824737E-2</v>
      </c>
    </row>
    <row r="47" spans="1:8" x14ac:dyDescent="0.3">
      <c r="A47" s="1">
        <v>45</v>
      </c>
      <c r="B47" s="12">
        <f t="shared" si="6"/>
        <v>67.5</v>
      </c>
      <c r="C47" s="3">
        <f t="shared" si="9"/>
        <v>22.5</v>
      </c>
      <c r="D47" s="3">
        <f t="shared" si="10"/>
        <v>22.5</v>
      </c>
      <c r="E47" s="12">
        <f t="shared" si="11"/>
        <v>4.3487669755681697</v>
      </c>
      <c r="F47" t="b">
        <f t="shared" si="7"/>
        <v>1</v>
      </c>
      <c r="G47" s="4">
        <f t="shared" si="5"/>
        <v>71.848766975568168</v>
      </c>
      <c r="H47" s="5">
        <f t="shared" si="8"/>
        <v>6.4426177415824737E-2</v>
      </c>
    </row>
    <row r="48" spans="1:8" x14ac:dyDescent="0.3">
      <c r="A48" s="1">
        <v>46</v>
      </c>
      <c r="B48" s="12">
        <f t="shared" si="6"/>
        <v>74.25</v>
      </c>
      <c r="C48" s="3">
        <f t="shared" si="9"/>
        <v>0</v>
      </c>
      <c r="D48" s="3">
        <f t="shared" si="10"/>
        <v>22.5</v>
      </c>
      <c r="E48" s="12">
        <f t="shared" si="11"/>
        <v>4.5662053243465781</v>
      </c>
      <c r="F48" t="b">
        <f t="shared" si="7"/>
        <v>0</v>
      </c>
      <c r="G48" s="4">
        <f t="shared" si="5"/>
        <v>78.816205324346583</v>
      </c>
      <c r="H48" s="5">
        <f t="shared" si="8"/>
        <v>6.1497714806014521E-2</v>
      </c>
    </row>
    <row r="49" spans="1:8" x14ac:dyDescent="0.3">
      <c r="A49" s="1">
        <v>47</v>
      </c>
      <c r="B49" s="12">
        <f t="shared" si="6"/>
        <v>81.674999999999997</v>
      </c>
      <c r="C49" s="3">
        <f t="shared" si="9"/>
        <v>0</v>
      </c>
      <c r="D49" s="3">
        <f t="shared" si="10"/>
        <v>22.5</v>
      </c>
      <c r="E49" s="12">
        <f t="shared" si="11"/>
        <v>4.7945155905639076</v>
      </c>
      <c r="F49" t="b">
        <f t="shared" si="7"/>
        <v>0</v>
      </c>
      <c r="G49" s="4">
        <f t="shared" si="5"/>
        <v>86.469515590563901</v>
      </c>
      <c r="H49" s="5">
        <f t="shared" si="8"/>
        <v>5.8702364133013871E-2</v>
      </c>
    </row>
    <row r="50" spans="1:8" x14ac:dyDescent="0.3">
      <c r="A50" s="1">
        <v>48</v>
      </c>
      <c r="B50" s="12">
        <f t="shared" si="6"/>
        <v>89.842500000000001</v>
      </c>
      <c r="C50" s="3">
        <f t="shared" si="9"/>
        <v>0</v>
      </c>
      <c r="D50" s="3">
        <f t="shared" si="10"/>
        <v>22.5</v>
      </c>
      <c r="E50" s="12">
        <f t="shared" si="11"/>
        <v>5.0342413700921034</v>
      </c>
      <c r="F50" t="b">
        <f t="shared" si="7"/>
        <v>0</v>
      </c>
      <c r="G50" s="4">
        <f t="shared" si="5"/>
        <v>94.876741370092105</v>
      </c>
      <c r="H50" s="5">
        <f t="shared" si="8"/>
        <v>5.6034074854240515E-2</v>
      </c>
    </row>
    <row r="51" spans="1:8" x14ac:dyDescent="0.3">
      <c r="A51" s="1">
        <v>49</v>
      </c>
      <c r="B51" s="12">
        <f t="shared" si="6"/>
        <v>90</v>
      </c>
      <c r="C51" s="3">
        <f t="shared" si="9"/>
        <v>0</v>
      </c>
      <c r="D51" s="3">
        <f t="shared" si="10"/>
        <v>22.5</v>
      </c>
      <c r="E51" s="12">
        <f t="shared" si="11"/>
        <v>5.2859534385967084</v>
      </c>
      <c r="F51" t="b">
        <f t="shared" si="7"/>
        <v>0</v>
      </c>
      <c r="G51" s="4">
        <f t="shared" si="5"/>
        <v>95.285953438596707</v>
      </c>
      <c r="H51" s="5">
        <f t="shared" si="8"/>
        <v>5.8732815984407868E-2</v>
      </c>
    </row>
    <row r="52" spans="1:8" x14ac:dyDescent="0.3">
      <c r="A52" s="1">
        <v>50</v>
      </c>
      <c r="B52" s="12">
        <f t="shared" si="6"/>
        <v>67.5</v>
      </c>
      <c r="C52" s="3">
        <f t="shared" si="9"/>
        <v>22.5</v>
      </c>
      <c r="D52" s="3">
        <f t="shared" si="10"/>
        <v>22.5</v>
      </c>
      <c r="E52" s="12">
        <f t="shared" si="11"/>
        <v>3.9644650789475313</v>
      </c>
      <c r="F52" t="b">
        <f t="shared" si="7"/>
        <v>1</v>
      </c>
      <c r="G52" s="4">
        <f t="shared" si="5"/>
        <v>71.464465078947526</v>
      </c>
      <c r="H52" s="5">
        <f t="shared" si="8"/>
        <v>5.8732815984407868E-2</v>
      </c>
    </row>
    <row r="53" spans="1:8" x14ac:dyDescent="0.3">
      <c r="A53" s="1">
        <v>51</v>
      </c>
      <c r="B53" s="12">
        <f t="shared" si="6"/>
        <v>74.25</v>
      </c>
      <c r="C53" s="3">
        <f t="shared" si="9"/>
        <v>0</v>
      </c>
      <c r="D53" s="3">
        <f t="shared" si="10"/>
        <v>22.5</v>
      </c>
      <c r="E53" s="12">
        <f t="shared" si="11"/>
        <v>4.1626883328949082</v>
      </c>
      <c r="F53" t="b">
        <f t="shared" si="7"/>
        <v>0</v>
      </c>
      <c r="G53" s="4">
        <f t="shared" si="5"/>
        <v>78.412688332894902</v>
      </c>
      <c r="H53" s="5">
        <f t="shared" si="8"/>
        <v>5.6063142530571153E-2</v>
      </c>
    </row>
    <row r="54" spans="1:8" x14ac:dyDescent="0.3">
      <c r="A54" s="1">
        <v>52</v>
      </c>
      <c r="B54" s="12">
        <f t="shared" si="6"/>
        <v>81.674999999999997</v>
      </c>
      <c r="C54" s="3">
        <f t="shared" si="9"/>
        <v>0</v>
      </c>
      <c r="D54" s="3">
        <f t="shared" si="10"/>
        <v>22.5</v>
      </c>
      <c r="E54" s="12">
        <f t="shared" si="11"/>
        <v>4.3708227495396539</v>
      </c>
      <c r="F54" t="b">
        <f t="shared" si="7"/>
        <v>0</v>
      </c>
      <c r="G54" s="4">
        <f t="shared" si="5"/>
        <v>86.045822749539653</v>
      </c>
      <c r="H54" s="5">
        <f t="shared" si="8"/>
        <v>5.3514817870090652E-2</v>
      </c>
    </row>
    <row r="55" spans="1:8" x14ac:dyDescent="0.3">
      <c r="A55" s="1">
        <v>53</v>
      </c>
      <c r="B55" s="12">
        <f t="shared" si="6"/>
        <v>89.842500000000001</v>
      </c>
      <c r="C55" s="3">
        <f t="shared" si="9"/>
        <v>0</v>
      </c>
      <c r="D55" s="3">
        <f t="shared" si="10"/>
        <v>22.5</v>
      </c>
      <c r="E55" s="12">
        <f t="shared" si="11"/>
        <v>4.5893638870166367</v>
      </c>
      <c r="F55" t="b">
        <f t="shared" si="7"/>
        <v>0</v>
      </c>
      <c r="G55" s="4">
        <f t="shared" si="5"/>
        <v>94.431863887016632</v>
      </c>
      <c r="H55" s="5">
        <f t="shared" si="8"/>
        <v>5.1082326148722892E-2</v>
      </c>
    </row>
    <row r="56" spans="1:8" x14ac:dyDescent="0.3">
      <c r="A56" s="1">
        <v>54</v>
      </c>
      <c r="B56" s="12">
        <f t="shared" si="6"/>
        <v>90</v>
      </c>
      <c r="C56" s="3">
        <f t="shared" si="9"/>
        <v>0</v>
      </c>
      <c r="D56" s="3">
        <f t="shared" si="10"/>
        <v>22.5</v>
      </c>
      <c r="E56" s="12">
        <f t="shared" si="11"/>
        <v>4.8188320813674688</v>
      </c>
      <c r="F56" t="b">
        <f t="shared" si="7"/>
        <v>0</v>
      </c>
      <c r="G56" s="4">
        <f t="shared" si="5"/>
        <v>94.818832081367475</v>
      </c>
      <c r="H56" s="5">
        <f t="shared" si="8"/>
        <v>5.3542578681860763E-2</v>
      </c>
    </row>
    <row r="57" spans="1:8" x14ac:dyDescent="0.3">
      <c r="A57" s="1">
        <v>55</v>
      </c>
      <c r="B57" s="12">
        <f t="shared" si="6"/>
        <v>67.5</v>
      </c>
      <c r="C57" s="3">
        <f t="shared" si="9"/>
        <v>22.5</v>
      </c>
      <c r="D57" s="3">
        <f t="shared" si="10"/>
        <v>22.5</v>
      </c>
      <c r="E57" s="12">
        <f t="shared" si="11"/>
        <v>3.6141240610256018</v>
      </c>
      <c r="F57" t="b">
        <f t="shared" si="7"/>
        <v>1</v>
      </c>
      <c r="G57" s="4">
        <f t="shared" si="5"/>
        <v>71.114124061025606</v>
      </c>
      <c r="H57" s="5">
        <f t="shared" si="8"/>
        <v>5.354257868186077E-2</v>
      </c>
    </row>
    <row r="58" spans="1:8" x14ac:dyDescent="0.3">
      <c r="A58" s="1">
        <v>56</v>
      </c>
      <c r="B58" s="12">
        <f t="shared" si="6"/>
        <v>74.25</v>
      </c>
      <c r="C58" s="3">
        <f t="shared" si="9"/>
        <v>0</v>
      </c>
      <c r="D58" s="3">
        <f t="shared" si="10"/>
        <v>22.5</v>
      </c>
      <c r="E58" s="12">
        <f t="shared" si="11"/>
        <v>3.7948302640768818</v>
      </c>
      <c r="F58" t="b">
        <f t="shared" si="7"/>
        <v>0</v>
      </c>
      <c r="G58" s="4">
        <f t="shared" si="5"/>
        <v>78.044830264076879</v>
      </c>
      <c r="H58" s="5">
        <f t="shared" si="8"/>
        <v>5.110882510541255E-2</v>
      </c>
    </row>
    <row r="59" spans="1:8" x14ac:dyDescent="0.3">
      <c r="A59" s="1">
        <v>57</v>
      </c>
      <c r="B59" s="12">
        <f t="shared" si="6"/>
        <v>81.674999999999997</v>
      </c>
      <c r="C59" s="3">
        <f t="shared" si="9"/>
        <v>0</v>
      </c>
      <c r="D59" s="3">
        <f t="shared" si="10"/>
        <v>22.5</v>
      </c>
      <c r="E59" s="12">
        <f t="shared" si="11"/>
        <v>3.9845717772807263</v>
      </c>
      <c r="F59" t="b">
        <f t="shared" si="7"/>
        <v>0</v>
      </c>
      <c r="G59" s="4">
        <f t="shared" si="5"/>
        <v>85.659571777280718</v>
      </c>
      <c r="H59" s="5">
        <f t="shared" si="8"/>
        <v>4.878569669153017E-2</v>
      </c>
    </row>
    <row r="60" spans="1:8" x14ac:dyDescent="0.3">
      <c r="A60" s="1">
        <v>58</v>
      </c>
      <c r="B60" s="12">
        <f t="shared" si="6"/>
        <v>89.842500000000001</v>
      </c>
      <c r="C60" s="3">
        <f t="shared" si="9"/>
        <v>0</v>
      </c>
      <c r="D60" s="3">
        <f t="shared" si="10"/>
        <v>22.5</v>
      </c>
      <c r="E60" s="12">
        <f t="shared" si="11"/>
        <v>4.1838003661447631</v>
      </c>
      <c r="F60" t="b">
        <f t="shared" si="7"/>
        <v>0</v>
      </c>
      <c r="G60" s="4">
        <f t="shared" si="5"/>
        <v>94.026300366144767</v>
      </c>
      <c r="H60" s="5">
        <f t="shared" si="8"/>
        <v>4.6568165023733343E-2</v>
      </c>
    </row>
    <row r="61" spans="1:8" x14ac:dyDescent="0.3">
      <c r="A61" s="1">
        <v>59</v>
      </c>
      <c r="B61" s="12">
        <f t="shared" si="6"/>
        <v>90</v>
      </c>
      <c r="C61" s="3">
        <f t="shared" si="9"/>
        <v>0</v>
      </c>
      <c r="D61" s="3">
        <f t="shared" si="10"/>
        <v>22.5</v>
      </c>
      <c r="E61" s="12">
        <f t="shared" si="11"/>
        <v>4.3929903844520011</v>
      </c>
      <c r="F61" t="b">
        <f t="shared" si="7"/>
        <v>0</v>
      </c>
      <c r="G61" s="4">
        <f t="shared" si="5"/>
        <v>94.392990384452006</v>
      </c>
      <c r="H61" s="5">
        <f t="shared" si="8"/>
        <v>4.8811004271688899E-2</v>
      </c>
    </row>
    <row r="62" spans="1:8" x14ac:dyDescent="0.3">
      <c r="A62" s="1">
        <v>60</v>
      </c>
      <c r="B62" s="12">
        <f t="shared" si="6"/>
        <v>67.5</v>
      </c>
      <c r="C62" s="3">
        <f t="shared" si="9"/>
        <v>22.5</v>
      </c>
      <c r="D62" s="3">
        <f t="shared" si="10"/>
        <v>22.5</v>
      </c>
      <c r="E62" s="12">
        <f t="shared" si="11"/>
        <v>3.2947427883390006</v>
      </c>
      <c r="F62" t="b">
        <f t="shared" si="7"/>
        <v>1</v>
      </c>
      <c r="G62" s="4">
        <f t="shared" si="5"/>
        <v>70.794742788338993</v>
      </c>
      <c r="H62" s="5">
        <f t="shared" si="8"/>
        <v>4.8811004271688899E-2</v>
      </c>
    </row>
    <row r="63" spans="1:8" x14ac:dyDescent="0.3">
      <c r="A63" s="1">
        <v>61</v>
      </c>
      <c r="B63" s="12">
        <f t="shared" si="6"/>
        <v>74.25</v>
      </c>
      <c r="C63" s="3">
        <f t="shared" si="9"/>
        <v>0</v>
      </c>
      <c r="D63" s="3">
        <f t="shared" si="10"/>
        <v>22.5</v>
      </c>
      <c r="E63" s="12">
        <f t="shared" si="11"/>
        <v>3.4594799277559507</v>
      </c>
      <c r="F63" t="b">
        <f t="shared" si="7"/>
        <v>0</v>
      </c>
      <c r="G63" s="4">
        <f t="shared" si="5"/>
        <v>77.70947992775595</v>
      </c>
      <c r="H63" s="5">
        <f t="shared" si="8"/>
        <v>4.6592322259339403E-2</v>
      </c>
    </row>
    <row r="64" spans="1:8" x14ac:dyDescent="0.3">
      <c r="A64" s="1">
        <v>62</v>
      </c>
      <c r="B64" s="12">
        <f t="shared" si="6"/>
        <v>81.674999999999997</v>
      </c>
      <c r="C64" s="3">
        <f t="shared" si="9"/>
        <v>0</v>
      </c>
      <c r="D64" s="3">
        <f t="shared" si="10"/>
        <v>22.5</v>
      </c>
      <c r="E64" s="12">
        <f t="shared" si="11"/>
        <v>3.6324539241437486</v>
      </c>
      <c r="F64" t="b">
        <f t="shared" si="7"/>
        <v>0</v>
      </c>
      <c r="G64" s="4">
        <f t="shared" si="5"/>
        <v>85.307453924143744</v>
      </c>
      <c r="H64" s="5">
        <f t="shared" si="8"/>
        <v>4.4474489429369435E-2</v>
      </c>
    </row>
    <row r="65" spans="1:8" x14ac:dyDescent="0.3">
      <c r="A65" s="1">
        <v>63</v>
      </c>
      <c r="B65" s="12">
        <f t="shared" si="6"/>
        <v>89.842500000000001</v>
      </c>
      <c r="C65" s="3">
        <f t="shared" si="9"/>
        <v>0</v>
      </c>
      <c r="D65" s="3">
        <f t="shared" si="10"/>
        <v>22.5</v>
      </c>
      <c r="E65" s="12">
        <f t="shared" si="11"/>
        <v>3.814076620350936</v>
      </c>
      <c r="F65" t="b">
        <f t="shared" si="7"/>
        <v>0</v>
      </c>
      <c r="G65" s="4">
        <f t="shared" si="5"/>
        <v>93.656576620350933</v>
      </c>
      <c r="H65" s="5">
        <f t="shared" si="8"/>
        <v>4.2452921728034457E-2</v>
      </c>
    </row>
    <row r="66" spans="1:8" x14ac:dyDescent="0.3">
      <c r="A66" s="1">
        <v>64</v>
      </c>
      <c r="B66" s="12">
        <f t="shared" si="6"/>
        <v>90</v>
      </c>
      <c r="C66" s="3">
        <f t="shared" si="9"/>
        <v>0</v>
      </c>
      <c r="D66" s="3">
        <f t="shared" si="10"/>
        <v>22.5</v>
      </c>
      <c r="E66" s="12">
        <f t="shared" si="11"/>
        <v>4.0047804513684833</v>
      </c>
      <c r="F66" t="b">
        <f t="shared" ref="F66:F102" si="12">IF(MOD(A66,$K$1)=0,TRUE, FALSE)</f>
        <v>0</v>
      </c>
      <c r="G66" s="4">
        <f t="shared" si="5"/>
        <v>94.004780451368489</v>
      </c>
      <c r="H66" s="5">
        <f t="shared" ref="H66:H102" si="13">E66/B66</f>
        <v>4.4497560570760923E-2</v>
      </c>
    </row>
    <row r="67" spans="1:8" x14ac:dyDescent="0.3">
      <c r="A67" s="1">
        <v>65</v>
      </c>
      <c r="B67" s="12">
        <f t="shared" si="6"/>
        <v>67.5</v>
      </c>
      <c r="C67" s="3">
        <f t="shared" ref="C67:C102" si="14" xml:space="preserve">   IF(MOD(A67,$K$1)=0,  $B66*(($K$2)/100),0)</f>
        <v>22.5</v>
      </c>
      <c r="D67" s="3">
        <f t="shared" ref="D67:D98" si="15" xml:space="preserve">   IF(MOD(A67,$K$1)=0,  C67,D66)</f>
        <v>22.5</v>
      </c>
      <c r="E67" s="12">
        <f t="shared" ref="E67:E102" si="16" xml:space="preserve">   IF(MOD(A67,$K$1)=0,  $E66*((100-$K$2)/100),  $E66*(1 +$K$3/100))</f>
        <v>3.0035853385263627</v>
      </c>
      <c r="F67" t="b">
        <f t="shared" si="12"/>
        <v>1</v>
      </c>
      <c r="G67" s="4">
        <f t="shared" ref="G67:G102" si="17">SUM(B67+E67)</f>
        <v>70.503585338526364</v>
      </c>
      <c r="H67" s="5">
        <f t="shared" si="13"/>
        <v>4.449756057076093E-2</v>
      </c>
    </row>
    <row r="68" spans="1:8" x14ac:dyDescent="0.3">
      <c r="A68" s="1">
        <v>66</v>
      </c>
      <c r="B68" s="12">
        <f t="shared" ref="B68:B102" si="18" xml:space="preserve">  IF(MOD(A68,$K$1)=0,  $B67*((100-$K$2)/100),   IF(   ($B67+(B67*($K$4/100)))  &lt;$B$2, ($B67+(B67*($K$4/100))), $B$2))</f>
        <v>74.25</v>
      </c>
      <c r="C68" s="3">
        <f t="shared" si="14"/>
        <v>0</v>
      </c>
      <c r="D68" s="3">
        <f t="shared" si="15"/>
        <v>22.5</v>
      </c>
      <c r="E68" s="12">
        <f t="shared" si="16"/>
        <v>3.1537646054526811</v>
      </c>
      <c r="F68" t="b">
        <f t="shared" si="12"/>
        <v>0</v>
      </c>
      <c r="G68" s="4">
        <f t="shared" si="17"/>
        <v>77.403764605452679</v>
      </c>
      <c r="H68" s="5">
        <f t="shared" si="13"/>
        <v>4.247494418118089E-2</v>
      </c>
    </row>
    <row r="69" spans="1:8" x14ac:dyDescent="0.3">
      <c r="A69" s="1">
        <v>67</v>
      </c>
      <c r="B69" s="12">
        <f t="shared" si="18"/>
        <v>81.674999999999997</v>
      </c>
      <c r="C69" s="3">
        <f t="shared" si="14"/>
        <v>0</v>
      </c>
      <c r="D69" s="3">
        <f t="shared" si="15"/>
        <v>22.5</v>
      </c>
      <c r="E69" s="12">
        <f t="shared" si="16"/>
        <v>3.3114528357253152</v>
      </c>
      <c r="F69" t="b">
        <f t="shared" si="12"/>
        <v>0</v>
      </c>
      <c r="G69" s="4">
        <f t="shared" si="17"/>
        <v>84.986452835725316</v>
      </c>
      <c r="H69" s="5">
        <f t="shared" si="13"/>
        <v>4.0544264900218126E-2</v>
      </c>
    </row>
    <row r="70" spans="1:8" x14ac:dyDescent="0.3">
      <c r="A70" s="1">
        <v>68</v>
      </c>
      <c r="B70" s="12">
        <f t="shared" si="18"/>
        <v>89.842500000000001</v>
      </c>
      <c r="C70" s="3">
        <f t="shared" si="14"/>
        <v>0</v>
      </c>
      <c r="D70" s="3">
        <f t="shared" si="15"/>
        <v>22.5</v>
      </c>
      <c r="E70" s="12">
        <f t="shared" si="16"/>
        <v>3.4770254775115812</v>
      </c>
      <c r="F70" t="b">
        <f t="shared" si="12"/>
        <v>0</v>
      </c>
      <c r="G70" s="4">
        <f t="shared" si="17"/>
        <v>93.319525477511576</v>
      </c>
      <c r="H70" s="5">
        <f t="shared" si="13"/>
        <v>3.8701343768390031E-2</v>
      </c>
    </row>
    <row r="71" spans="1:8" x14ac:dyDescent="0.3">
      <c r="A71" s="1">
        <v>69</v>
      </c>
      <c r="B71" s="12">
        <f t="shared" si="18"/>
        <v>90</v>
      </c>
      <c r="C71" s="3">
        <f t="shared" si="14"/>
        <v>0</v>
      </c>
      <c r="D71" s="3">
        <f t="shared" si="15"/>
        <v>22.5</v>
      </c>
      <c r="E71" s="12">
        <f t="shared" si="16"/>
        <v>3.6508767513871603</v>
      </c>
      <c r="F71" t="b">
        <f t="shared" si="12"/>
        <v>0</v>
      </c>
      <c r="G71" s="4">
        <f t="shared" si="17"/>
        <v>93.650876751387159</v>
      </c>
      <c r="H71" s="5">
        <f t="shared" si="13"/>
        <v>4.0565297237635113E-2</v>
      </c>
    </row>
    <row r="72" spans="1:8" x14ac:dyDescent="0.3">
      <c r="A72" s="1">
        <v>70</v>
      </c>
      <c r="B72" s="12">
        <f t="shared" si="18"/>
        <v>67.5</v>
      </c>
      <c r="C72" s="3">
        <f t="shared" si="14"/>
        <v>22.5</v>
      </c>
      <c r="D72" s="3">
        <f t="shared" si="15"/>
        <v>22.5</v>
      </c>
      <c r="E72" s="12">
        <f t="shared" si="16"/>
        <v>2.7381575635403701</v>
      </c>
      <c r="F72" t="b">
        <f t="shared" si="12"/>
        <v>1</v>
      </c>
      <c r="G72" s="4">
        <f t="shared" si="17"/>
        <v>70.238157563540369</v>
      </c>
      <c r="H72" s="5">
        <f t="shared" si="13"/>
        <v>4.0565297237635113E-2</v>
      </c>
    </row>
    <row r="73" spans="1:8" x14ac:dyDescent="0.3">
      <c r="A73" s="1">
        <v>71</v>
      </c>
      <c r="B73" s="12">
        <f t="shared" si="18"/>
        <v>74.25</v>
      </c>
      <c r="C73" s="3">
        <f t="shared" si="14"/>
        <v>0</v>
      </c>
      <c r="D73" s="3">
        <f t="shared" si="15"/>
        <v>22.5</v>
      </c>
      <c r="E73" s="12">
        <f t="shared" si="16"/>
        <v>2.8750654417173886</v>
      </c>
      <c r="F73" t="b">
        <f t="shared" si="12"/>
        <v>0</v>
      </c>
      <c r="G73" s="4">
        <f t="shared" si="17"/>
        <v>77.125065441717382</v>
      </c>
      <c r="H73" s="5">
        <f t="shared" si="13"/>
        <v>3.8721420090469881E-2</v>
      </c>
    </row>
    <row r="74" spans="1:8" x14ac:dyDescent="0.3">
      <c r="A74" s="1">
        <v>72</v>
      </c>
      <c r="B74" s="12">
        <f t="shared" si="18"/>
        <v>81.674999999999997</v>
      </c>
      <c r="C74" s="3">
        <f t="shared" si="14"/>
        <v>0</v>
      </c>
      <c r="D74" s="3">
        <f t="shared" si="15"/>
        <v>22.5</v>
      </c>
      <c r="E74" s="12">
        <f t="shared" si="16"/>
        <v>3.0188187138032583</v>
      </c>
      <c r="F74" t="b">
        <f t="shared" si="12"/>
        <v>0</v>
      </c>
      <c r="G74" s="4">
        <f t="shared" si="17"/>
        <v>84.693818713803253</v>
      </c>
      <c r="H74" s="5">
        <f t="shared" si="13"/>
        <v>3.6961355540903074E-2</v>
      </c>
    </row>
    <row r="75" spans="1:8" x14ac:dyDescent="0.3">
      <c r="A75" s="1">
        <v>73</v>
      </c>
      <c r="B75" s="12">
        <f t="shared" si="18"/>
        <v>89.842500000000001</v>
      </c>
      <c r="C75" s="3">
        <f t="shared" si="14"/>
        <v>0</v>
      </c>
      <c r="D75" s="3">
        <f t="shared" si="15"/>
        <v>22.5</v>
      </c>
      <c r="E75" s="12">
        <f t="shared" si="16"/>
        <v>3.1697596494934213</v>
      </c>
      <c r="F75" t="b">
        <f t="shared" si="12"/>
        <v>0</v>
      </c>
      <c r="G75" s="4">
        <f t="shared" si="17"/>
        <v>93.012259649493416</v>
      </c>
      <c r="H75" s="5">
        <f t="shared" si="13"/>
        <v>3.5281293925407478E-2</v>
      </c>
    </row>
    <row r="76" spans="1:8" x14ac:dyDescent="0.3">
      <c r="A76" s="1">
        <v>74</v>
      </c>
      <c r="B76" s="12">
        <f t="shared" si="18"/>
        <v>90</v>
      </c>
      <c r="C76" s="3">
        <f t="shared" si="14"/>
        <v>0</v>
      </c>
      <c r="D76" s="3">
        <f t="shared" si="15"/>
        <v>22.5</v>
      </c>
      <c r="E76" s="12">
        <f t="shared" si="16"/>
        <v>3.3282476319680923</v>
      </c>
      <c r="F76" t="b">
        <f t="shared" si="12"/>
        <v>0</v>
      </c>
      <c r="G76" s="4">
        <f t="shared" si="17"/>
        <v>93.328247631968097</v>
      </c>
      <c r="H76" s="5">
        <f t="shared" si="13"/>
        <v>3.6980529244089913E-2</v>
      </c>
    </row>
    <row r="77" spans="1:8" x14ac:dyDescent="0.3">
      <c r="A77" s="1">
        <v>75</v>
      </c>
      <c r="B77" s="12">
        <f t="shared" si="18"/>
        <v>67.5</v>
      </c>
      <c r="C77" s="3">
        <f t="shared" si="14"/>
        <v>22.5</v>
      </c>
      <c r="D77" s="3">
        <f t="shared" si="15"/>
        <v>22.5</v>
      </c>
      <c r="E77" s="12">
        <f t="shared" si="16"/>
        <v>2.496185723976069</v>
      </c>
      <c r="F77" t="b">
        <f t="shared" si="12"/>
        <v>1</v>
      </c>
      <c r="G77" s="4">
        <f t="shared" si="17"/>
        <v>69.996185723976069</v>
      </c>
      <c r="H77" s="5">
        <f t="shared" si="13"/>
        <v>3.6980529244089913E-2</v>
      </c>
    </row>
    <row r="78" spans="1:8" x14ac:dyDescent="0.3">
      <c r="A78" s="1">
        <v>76</v>
      </c>
      <c r="B78" s="12">
        <f t="shared" si="18"/>
        <v>74.25</v>
      </c>
      <c r="C78" s="3">
        <f t="shared" si="14"/>
        <v>0</v>
      </c>
      <c r="D78" s="3">
        <f t="shared" si="15"/>
        <v>22.5</v>
      </c>
      <c r="E78" s="12">
        <f t="shared" si="16"/>
        <v>2.6209950101748727</v>
      </c>
      <c r="F78" t="b">
        <f t="shared" si="12"/>
        <v>0</v>
      </c>
      <c r="G78" s="4">
        <f t="shared" si="17"/>
        <v>76.870995010174866</v>
      </c>
      <c r="H78" s="5">
        <f t="shared" si="13"/>
        <v>3.5299596096631282E-2</v>
      </c>
    </row>
    <row r="79" spans="1:8" x14ac:dyDescent="0.3">
      <c r="A79" s="1">
        <v>77</v>
      </c>
      <c r="B79" s="12">
        <f t="shared" si="18"/>
        <v>81.674999999999997</v>
      </c>
      <c r="C79" s="3">
        <f t="shared" si="14"/>
        <v>0</v>
      </c>
      <c r="D79" s="3">
        <f t="shared" si="15"/>
        <v>22.5</v>
      </c>
      <c r="E79" s="12">
        <f t="shared" si="16"/>
        <v>2.7520447606836163</v>
      </c>
      <c r="F79" t="b">
        <f t="shared" si="12"/>
        <v>0</v>
      </c>
      <c r="G79" s="4">
        <f t="shared" si="17"/>
        <v>84.427044760683614</v>
      </c>
      <c r="H79" s="5">
        <f t="shared" si="13"/>
        <v>3.3695069001329861E-2</v>
      </c>
    </row>
    <row r="80" spans="1:8" x14ac:dyDescent="0.3">
      <c r="A80" s="1">
        <v>78</v>
      </c>
      <c r="B80" s="12">
        <f t="shared" si="18"/>
        <v>89.842500000000001</v>
      </c>
      <c r="C80" s="3">
        <f t="shared" si="14"/>
        <v>0</v>
      </c>
      <c r="D80" s="3">
        <f t="shared" si="15"/>
        <v>22.5</v>
      </c>
      <c r="E80" s="12">
        <f t="shared" si="16"/>
        <v>2.8896469987177973</v>
      </c>
      <c r="F80" t="b">
        <f t="shared" si="12"/>
        <v>0</v>
      </c>
      <c r="G80" s="4">
        <f t="shared" si="17"/>
        <v>92.732146998717795</v>
      </c>
      <c r="H80" s="5">
        <f t="shared" si="13"/>
        <v>3.2163474955814869E-2</v>
      </c>
    </row>
    <row r="81" spans="1:8" x14ac:dyDescent="0.3">
      <c r="A81" s="1">
        <v>79</v>
      </c>
      <c r="B81" s="12">
        <f t="shared" si="18"/>
        <v>90</v>
      </c>
      <c r="C81" s="3">
        <f t="shared" si="14"/>
        <v>0</v>
      </c>
      <c r="D81" s="3">
        <f t="shared" si="15"/>
        <v>22.5</v>
      </c>
      <c r="E81" s="12">
        <f t="shared" si="16"/>
        <v>3.0341293486536873</v>
      </c>
      <c r="F81" t="b">
        <f t="shared" si="12"/>
        <v>0</v>
      </c>
      <c r="G81" s="4">
        <f t="shared" si="17"/>
        <v>93.034129348653693</v>
      </c>
      <c r="H81" s="5">
        <f t="shared" si="13"/>
        <v>3.3712548318374301E-2</v>
      </c>
    </row>
    <row r="82" spans="1:8" x14ac:dyDescent="0.3">
      <c r="A82" s="1">
        <v>80</v>
      </c>
      <c r="B82" s="12">
        <f t="shared" si="18"/>
        <v>67.5</v>
      </c>
      <c r="C82" s="3">
        <f t="shared" si="14"/>
        <v>22.5</v>
      </c>
      <c r="D82" s="3">
        <f t="shared" si="15"/>
        <v>22.5</v>
      </c>
      <c r="E82" s="12">
        <f t="shared" si="16"/>
        <v>2.2755970114902655</v>
      </c>
      <c r="F82" t="b">
        <f t="shared" si="12"/>
        <v>1</v>
      </c>
      <c r="G82" s="4">
        <f t="shared" si="17"/>
        <v>69.775597011490262</v>
      </c>
      <c r="H82" s="5">
        <f t="shared" si="13"/>
        <v>3.3712548318374301E-2</v>
      </c>
    </row>
    <row r="83" spans="1:8" x14ac:dyDescent="0.3">
      <c r="A83" s="1">
        <v>81</v>
      </c>
      <c r="B83" s="12">
        <f t="shared" si="18"/>
        <v>74.25</v>
      </c>
      <c r="C83" s="3">
        <f t="shared" si="14"/>
        <v>0</v>
      </c>
      <c r="D83" s="3">
        <f t="shared" si="15"/>
        <v>22.5</v>
      </c>
      <c r="E83" s="12">
        <f t="shared" si="16"/>
        <v>2.3893768620647791</v>
      </c>
      <c r="F83" t="b">
        <f t="shared" si="12"/>
        <v>0</v>
      </c>
      <c r="G83" s="4">
        <f t="shared" si="17"/>
        <v>76.639376862064779</v>
      </c>
      <c r="H83" s="5">
        <f t="shared" si="13"/>
        <v>3.21801597584482E-2</v>
      </c>
    </row>
    <row r="84" spans="1:8" x14ac:dyDescent="0.3">
      <c r="A84" s="1">
        <v>82</v>
      </c>
      <c r="B84" s="12">
        <f t="shared" si="18"/>
        <v>81.674999999999997</v>
      </c>
      <c r="C84" s="3">
        <f t="shared" si="14"/>
        <v>0</v>
      </c>
      <c r="D84" s="3">
        <f t="shared" si="15"/>
        <v>22.5</v>
      </c>
      <c r="E84" s="12">
        <f t="shared" si="16"/>
        <v>2.5088457051680182</v>
      </c>
      <c r="F84" t="b">
        <f t="shared" si="12"/>
        <v>0</v>
      </c>
      <c r="G84" s="4">
        <f t="shared" si="17"/>
        <v>84.183845705168011</v>
      </c>
      <c r="H84" s="5">
        <f t="shared" si="13"/>
        <v>3.0717425223973287E-2</v>
      </c>
    </row>
    <row r="85" spans="1:8" x14ac:dyDescent="0.3">
      <c r="A85" s="1">
        <v>83</v>
      </c>
      <c r="B85" s="12">
        <f t="shared" si="18"/>
        <v>89.842500000000001</v>
      </c>
      <c r="C85" s="3">
        <f t="shared" si="14"/>
        <v>0</v>
      </c>
      <c r="D85" s="3">
        <f t="shared" si="15"/>
        <v>22.5</v>
      </c>
      <c r="E85" s="12">
        <f t="shared" si="16"/>
        <v>2.6342879904264191</v>
      </c>
      <c r="F85" t="b">
        <f t="shared" si="12"/>
        <v>0</v>
      </c>
      <c r="G85" s="4">
        <f t="shared" si="17"/>
        <v>92.476787990426416</v>
      </c>
      <c r="H85" s="5">
        <f t="shared" si="13"/>
        <v>2.9321178622883592E-2</v>
      </c>
    </row>
    <row r="86" spans="1:8" x14ac:dyDescent="0.3">
      <c r="A86" s="1">
        <v>84</v>
      </c>
      <c r="B86" s="12">
        <f t="shared" si="18"/>
        <v>90</v>
      </c>
      <c r="C86" s="3">
        <f t="shared" si="14"/>
        <v>0</v>
      </c>
      <c r="D86" s="3">
        <f t="shared" si="15"/>
        <v>22.5</v>
      </c>
      <c r="E86" s="12">
        <f t="shared" si="16"/>
        <v>2.7660023899477402</v>
      </c>
      <c r="F86" t="b">
        <f t="shared" si="12"/>
        <v>0</v>
      </c>
      <c r="G86" s="4">
        <f t="shared" si="17"/>
        <v>92.766002389947744</v>
      </c>
      <c r="H86" s="5">
        <f t="shared" si="13"/>
        <v>3.0733359888308224E-2</v>
      </c>
    </row>
    <row r="87" spans="1:8" x14ac:dyDescent="0.3">
      <c r="A87" s="1">
        <v>85</v>
      </c>
      <c r="B87" s="12">
        <f t="shared" si="18"/>
        <v>67.5</v>
      </c>
      <c r="C87" s="3">
        <f t="shared" si="14"/>
        <v>22.5</v>
      </c>
      <c r="D87" s="3">
        <f t="shared" si="15"/>
        <v>22.5</v>
      </c>
      <c r="E87" s="12">
        <f t="shared" si="16"/>
        <v>2.0745017924608051</v>
      </c>
      <c r="F87" t="b">
        <f t="shared" si="12"/>
        <v>1</v>
      </c>
      <c r="G87" s="4">
        <f t="shared" si="17"/>
        <v>69.574501792460808</v>
      </c>
      <c r="H87" s="5">
        <f t="shared" si="13"/>
        <v>3.0733359888308224E-2</v>
      </c>
    </row>
    <row r="88" spans="1:8" x14ac:dyDescent="0.3">
      <c r="A88" s="1">
        <v>86</v>
      </c>
      <c r="B88" s="12">
        <f t="shared" si="18"/>
        <v>74.25</v>
      </c>
      <c r="C88" s="3">
        <f t="shared" si="14"/>
        <v>0</v>
      </c>
      <c r="D88" s="3">
        <f t="shared" si="15"/>
        <v>22.5</v>
      </c>
      <c r="E88" s="12">
        <f t="shared" si="16"/>
        <v>2.1782268820838455</v>
      </c>
      <c r="F88" t="b">
        <f t="shared" si="12"/>
        <v>0</v>
      </c>
      <c r="G88" s="4">
        <f t="shared" si="17"/>
        <v>76.428226882083848</v>
      </c>
      <c r="H88" s="5">
        <f t="shared" si="13"/>
        <v>2.9336388984294217E-2</v>
      </c>
    </row>
    <row r="89" spans="1:8" x14ac:dyDescent="0.3">
      <c r="A89" s="1">
        <v>87</v>
      </c>
      <c r="B89" s="12">
        <f t="shared" si="18"/>
        <v>81.674999999999997</v>
      </c>
      <c r="C89" s="3">
        <f t="shared" si="14"/>
        <v>0</v>
      </c>
      <c r="D89" s="3">
        <f t="shared" si="15"/>
        <v>22.5</v>
      </c>
      <c r="E89" s="12">
        <f t="shared" si="16"/>
        <v>2.2871382261880377</v>
      </c>
      <c r="F89" t="b">
        <f t="shared" si="12"/>
        <v>0</v>
      </c>
      <c r="G89" s="4">
        <f t="shared" si="17"/>
        <v>83.962138226188031</v>
      </c>
      <c r="H89" s="5">
        <f t="shared" si="13"/>
        <v>2.8002916757735388E-2</v>
      </c>
    </row>
    <row r="90" spans="1:8" x14ac:dyDescent="0.3">
      <c r="A90" s="1">
        <v>88</v>
      </c>
      <c r="B90" s="12">
        <f t="shared" si="18"/>
        <v>89.842500000000001</v>
      </c>
      <c r="C90" s="3">
        <f t="shared" si="14"/>
        <v>0</v>
      </c>
      <c r="D90" s="3">
        <f t="shared" si="15"/>
        <v>22.5</v>
      </c>
      <c r="E90" s="12">
        <f t="shared" si="16"/>
        <v>2.4014951374974398</v>
      </c>
      <c r="F90" t="b">
        <f t="shared" si="12"/>
        <v>0</v>
      </c>
      <c r="G90" s="4">
        <f t="shared" si="17"/>
        <v>92.243995137497436</v>
      </c>
      <c r="H90" s="5">
        <f t="shared" si="13"/>
        <v>2.6730056905111054E-2</v>
      </c>
    </row>
    <row r="91" spans="1:8" x14ac:dyDescent="0.3">
      <c r="A91" s="1">
        <v>89</v>
      </c>
      <c r="B91" s="12">
        <f t="shared" si="18"/>
        <v>90</v>
      </c>
      <c r="C91" s="3">
        <f t="shared" si="14"/>
        <v>0</v>
      </c>
      <c r="D91" s="3">
        <f t="shared" si="15"/>
        <v>22.5</v>
      </c>
      <c r="E91" s="12">
        <f t="shared" si="16"/>
        <v>2.5215698943723117</v>
      </c>
      <c r="F91" t="b">
        <f t="shared" si="12"/>
        <v>0</v>
      </c>
      <c r="G91" s="4">
        <f t="shared" si="17"/>
        <v>92.521569894372305</v>
      </c>
      <c r="H91" s="5">
        <f t="shared" si="13"/>
        <v>2.8017443270803463E-2</v>
      </c>
    </row>
    <row r="92" spans="1:8" x14ac:dyDescent="0.3">
      <c r="A92" s="1">
        <v>90</v>
      </c>
      <c r="B92" s="12">
        <f t="shared" si="18"/>
        <v>67.5</v>
      </c>
      <c r="C92" s="3">
        <f t="shared" si="14"/>
        <v>22.5</v>
      </c>
      <c r="D92" s="3">
        <f t="shared" si="15"/>
        <v>22.5</v>
      </c>
      <c r="E92" s="12">
        <f t="shared" si="16"/>
        <v>1.8911774207792338</v>
      </c>
      <c r="F92" t="b">
        <f t="shared" si="12"/>
        <v>1</v>
      </c>
      <c r="G92" s="4">
        <f t="shared" si="17"/>
        <v>69.391177420779229</v>
      </c>
      <c r="H92" s="5">
        <f t="shared" si="13"/>
        <v>2.8017443270803463E-2</v>
      </c>
    </row>
    <row r="93" spans="1:8" x14ac:dyDescent="0.3">
      <c r="A93" s="1">
        <v>91</v>
      </c>
      <c r="B93" s="12">
        <f t="shared" si="18"/>
        <v>74.25</v>
      </c>
      <c r="C93" s="3">
        <f t="shared" si="14"/>
        <v>0</v>
      </c>
      <c r="D93" s="3">
        <f t="shared" si="15"/>
        <v>22.5</v>
      </c>
      <c r="E93" s="12">
        <f t="shared" si="16"/>
        <v>1.9857362918181956</v>
      </c>
      <c r="F93" t="b">
        <f t="shared" si="12"/>
        <v>0</v>
      </c>
      <c r="G93" s="4">
        <f t="shared" si="17"/>
        <v>76.235736291818199</v>
      </c>
      <c r="H93" s="5">
        <f t="shared" si="13"/>
        <v>2.6743923122130579E-2</v>
      </c>
    </row>
    <row r="94" spans="1:8" x14ac:dyDescent="0.3">
      <c r="A94" s="1">
        <v>92</v>
      </c>
      <c r="B94" s="12">
        <f t="shared" si="18"/>
        <v>81.674999999999997</v>
      </c>
      <c r="C94" s="3">
        <f t="shared" si="14"/>
        <v>0</v>
      </c>
      <c r="D94" s="3">
        <f t="shared" si="15"/>
        <v>22.5</v>
      </c>
      <c r="E94" s="12">
        <f t="shared" si="16"/>
        <v>2.0850231064091056</v>
      </c>
      <c r="F94" t="b">
        <f t="shared" si="12"/>
        <v>0</v>
      </c>
      <c r="G94" s="4">
        <f t="shared" si="17"/>
        <v>83.760023106409108</v>
      </c>
      <c r="H94" s="5">
        <f t="shared" si="13"/>
        <v>2.5528290252942832E-2</v>
      </c>
    </row>
    <row r="95" spans="1:8" x14ac:dyDescent="0.3">
      <c r="A95" s="1">
        <v>93</v>
      </c>
      <c r="B95" s="12">
        <f t="shared" si="18"/>
        <v>89.842500000000001</v>
      </c>
      <c r="C95" s="3">
        <f t="shared" si="14"/>
        <v>0</v>
      </c>
      <c r="D95" s="3">
        <f t="shared" si="15"/>
        <v>22.5</v>
      </c>
      <c r="E95" s="12">
        <f t="shared" si="16"/>
        <v>2.1892742617295609</v>
      </c>
      <c r="F95" t="b">
        <f t="shared" si="12"/>
        <v>0</v>
      </c>
      <c r="G95" s="4">
        <f t="shared" si="17"/>
        <v>92.031774261729566</v>
      </c>
      <c r="H95" s="5">
        <f t="shared" si="13"/>
        <v>2.436791342326361E-2</v>
      </c>
    </row>
    <row r="96" spans="1:8" x14ac:dyDescent="0.3">
      <c r="A96" s="1">
        <v>94</v>
      </c>
      <c r="B96" s="12">
        <f t="shared" si="18"/>
        <v>90</v>
      </c>
      <c r="C96" s="3">
        <f t="shared" si="14"/>
        <v>0</v>
      </c>
      <c r="D96" s="3">
        <f t="shared" si="15"/>
        <v>22.5</v>
      </c>
      <c r="E96" s="12">
        <f t="shared" si="16"/>
        <v>2.298737974816039</v>
      </c>
      <c r="F96" t="b">
        <f t="shared" si="12"/>
        <v>0</v>
      </c>
      <c r="G96" s="4">
        <f t="shared" si="17"/>
        <v>92.298737974816035</v>
      </c>
      <c r="H96" s="5">
        <f t="shared" si="13"/>
        <v>2.5541533053511544E-2</v>
      </c>
    </row>
    <row r="97" spans="1:8" x14ac:dyDescent="0.3">
      <c r="A97" s="1">
        <v>95</v>
      </c>
      <c r="B97" s="12">
        <f t="shared" si="18"/>
        <v>67.5</v>
      </c>
      <c r="C97" s="3">
        <f t="shared" si="14"/>
        <v>22.5</v>
      </c>
      <c r="D97" s="3">
        <f t="shared" si="15"/>
        <v>22.5</v>
      </c>
      <c r="E97" s="12">
        <f t="shared" si="16"/>
        <v>1.7240534811120294</v>
      </c>
      <c r="F97" t="b">
        <f t="shared" si="12"/>
        <v>1</v>
      </c>
      <c r="G97" s="4">
        <f t="shared" si="17"/>
        <v>69.224053481112023</v>
      </c>
      <c r="H97" s="5">
        <f t="shared" si="13"/>
        <v>2.5541533053511548E-2</v>
      </c>
    </row>
    <row r="98" spans="1:8" x14ac:dyDescent="0.3">
      <c r="A98" s="1">
        <v>96</v>
      </c>
      <c r="B98" s="12">
        <f t="shared" si="18"/>
        <v>74.25</v>
      </c>
      <c r="C98" s="3">
        <f t="shared" si="14"/>
        <v>0</v>
      </c>
      <c r="D98" s="3">
        <f t="shared" si="15"/>
        <v>22.5</v>
      </c>
      <c r="E98" s="12">
        <f t="shared" si="16"/>
        <v>1.8102561551676308</v>
      </c>
      <c r="F98" t="b">
        <f t="shared" si="12"/>
        <v>0</v>
      </c>
      <c r="G98" s="4">
        <f t="shared" si="17"/>
        <v>76.060256155167636</v>
      </c>
      <c r="H98" s="5">
        <f t="shared" si="13"/>
        <v>2.4380554278351931E-2</v>
      </c>
    </row>
    <row r="99" spans="1:8" x14ac:dyDescent="0.3">
      <c r="A99" s="1">
        <v>97</v>
      </c>
      <c r="B99" s="12">
        <f t="shared" si="18"/>
        <v>81.674999999999997</v>
      </c>
      <c r="C99" s="3">
        <f t="shared" si="14"/>
        <v>0</v>
      </c>
      <c r="D99" s="3">
        <f t="shared" ref="D99:D130" si="19" xml:space="preserve">   IF(MOD(A99,$K$1)=0,  C99,D98)</f>
        <v>22.5</v>
      </c>
      <c r="E99" s="12">
        <f t="shared" si="16"/>
        <v>1.9007689629260125</v>
      </c>
      <c r="F99" t="b">
        <f t="shared" si="12"/>
        <v>0</v>
      </c>
      <c r="G99" s="4">
        <f t="shared" si="17"/>
        <v>83.575768962926006</v>
      </c>
      <c r="H99" s="5">
        <f t="shared" si="13"/>
        <v>2.3272347265699572E-2</v>
      </c>
    </row>
    <row r="100" spans="1:8" x14ac:dyDescent="0.3">
      <c r="A100" s="1">
        <v>98</v>
      </c>
      <c r="B100" s="12">
        <f t="shared" si="18"/>
        <v>89.842500000000001</v>
      </c>
      <c r="C100" s="3">
        <f t="shared" si="14"/>
        <v>0</v>
      </c>
      <c r="D100" s="3">
        <f t="shared" si="19"/>
        <v>22.5</v>
      </c>
      <c r="E100" s="12">
        <f t="shared" si="16"/>
        <v>1.9958074110723132</v>
      </c>
      <c r="F100" t="b">
        <f t="shared" si="12"/>
        <v>0</v>
      </c>
      <c r="G100" s="4">
        <f t="shared" si="17"/>
        <v>91.838307411072321</v>
      </c>
      <c r="H100" s="5">
        <f t="shared" si="13"/>
        <v>2.2214513299076866E-2</v>
      </c>
    </row>
    <row r="101" spans="1:8" x14ac:dyDescent="0.3">
      <c r="A101" s="1">
        <v>99</v>
      </c>
      <c r="B101" s="12">
        <f t="shared" si="18"/>
        <v>90</v>
      </c>
      <c r="C101" s="3">
        <f t="shared" si="14"/>
        <v>0</v>
      </c>
      <c r="D101" s="3">
        <f t="shared" si="19"/>
        <v>22.5</v>
      </c>
      <c r="E101" s="12">
        <f t="shared" si="16"/>
        <v>2.095597781625929</v>
      </c>
      <c r="F101" t="b">
        <f t="shared" si="12"/>
        <v>0</v>
      </c>
      <c r="G101" s="4">
        <f t="shared" si="17"/>
        <v>92.095597781625926</v>
      </c>
      <c r="H101" s="5">
        <f t="shared" si="13"/>
        <v>2.3284419795843656E-2</v>
      </c>
    </row>
    <row r="102" spans="1:8" x14ac:dyDescent="0.3">
      <c r="A102" s="1">
        <v>100</v>
      </c>
      <c r="B102" s="12">
        <f t="shared" si="18"/>
        <v>67.5</v>
      </c>
      <c r="C102" s="3">
        <f t="shared" si="14"/>
        <v>22.5</v>
      </c>
      <c r="D102" s="3">
        <f t="shared" si="19"/>
        <v>22.5</v>
      </c>
      <c r="E102" s="12">
        <f t="shared" si="16"/>
        <v>1.5716983362194468</v>
      </c>
      <c r="F102" t="b">
        <f t="shared" si="12"/>
        <v>1</v>
      </c>
      <c r="G102" s="4">
        <f t="shared" si="17"/>
        <v>69.071698336219441</v>
      </c>
      <c r="H102" s="5">
        <f t="shared" si="13"/>
        <v>2.3284419795843656E-2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N23" sqref="N23"/>
    </sheetView>
  </sheetViews>
  <sheetFormatPr defaultRowHeight="14.4" x14ac:dyDescent="0.3"/>
  <cols>
    <col min="7" max="7" width="17.5546875" customWidth="1"/>
  </cols>
  <sheetData>
    <row r="1" spans="1:8" x14ac:dyDescent="0.3">
      <c r="A1" s="13" t="s">
        <v>21</v>
      </c>
      <c r="B1" s="13">
        <v>10</v>
      </c>
      <c r="C1" s="13"/>
      <c r="D1" s="13" t="s">
        <v>22</v>
      </c>
      <c r="E1" s="13">
        <v>5</v>
      </c>
      <c r="F1" s="13"/>
      <c r="G1" s="13" t="s">
        <v>26</v>
      </c>
      <c r="H1" s="13">
        <f>B1/E1</f>
        <v>2</v>
      </c>
    </row>
    <row r="2" spans="1:8" x14ac:dyDescent="0.3">
      <c r="A2" s="14" t="s">
        <v>23</v>
      </c>
      <c r="B2" s="14">
        <v>10</v>
      </c>
      <c r="C2" s="14"/>
      <c r="D2" s="14" t="s">
        <v>22</v>
      </c>
      <c r="E2" s="14">
        <v>2.5</v>
      </c>
      <c r="F2" s="14"/>
      <c r="G2" s="14" t="s">
        <v>27</v>
      </c>
      <c r="H2" s="14">
        <f>B2/E2</f>
        <v>4</v>
      </c>
    </row>
    <row r="6" spans="1:8" x14ac:dyDescent="0.3">
      <c r="A6" t="s">
        <v>20</v>
      </c>
      <c r="B6" t="s">
        <v>24</v>
      </c>
      <c r="C6" t="s">
        <v>25</v>
      </c>
    </row>
    <row r="7" spans="1:8" x14ac:dyDescent="0.3">
      <c r="A7">
        <v>0.1</v>
      </c>
      <c r="B7">
        <f>(-1*$B$1*A7)-($E$1*(A7)^2)</f>
        <v>-1.05</v>
      </c>
      <c r="C7">
        <f>(-1*$B$2*A7)-($E$2*(A7)^2)</f>
        <v>-1.0249999999999999</v>
      </c>
    </row>
    <row r="8" spans="1:8" x14ac:dyDescent="0.3">
      <c r="A8">
        <v>0.2</v>
      </c>
      <c r="B8">
        <f t="shared" ref="B8:B60" si="0">(-1*$B$1*A8)-($E$1*(A8)^2)</f>
        <v>-2.2000000000000002</v>
      </c>
      <c r="C8">
        <f t="shared" ref="C8:C60" si="1">(-1*$B$2*A8)-($E$2*(A8)^2)</f>
        <v>-2.1</v>
      </c>
    </row>
    <row r="9" spans="1:8" x14ac:dyDescent="0.3">
      <c r="A9">
        <v>0.3</v>
      </c>
      <c r="B9">
        <f t="shared" si="0"/>
        <v>-3.45</v>
      </c>
      <c r="C9">
        <f t="shared" si="1"/>
        <v>-3.2250000000000001</v>
      </c>
    </row>
    <row r="10" spans="1:8" x14ac:dyDescent="0.3">
      <c r="A10">
        <v>0.4</v>
      </c>
      <c r="B10">
        <f t="shared" si="0"/>
        <v>-4.8</v>
      </c>
      <c r="C10">
        <f t="shared" si="1"/>
        <v>-4.4000000000000004</v>
      </c>
    </row>
    <row r="11" spans="1:8" x14ac:dyDescent="0.3">
      <c r="A11">
        <v>0.5</v>
      </c>
      <c r="B11">
        <f t="shared" si="0"/>
        <v>-6.25</v>
      </c>
      <c r="C11">
        <f t="shared" si="1"/>
        <v>-5.625</v>
      </c>
    </row>
    <row r="12" spans="1:8" x14ac:dyDescent="0.3">
      <c r="A12">
        <v>0.6</v>
      </c>
      <c r="B12">
        <f t="shared" si="0"/>
        <v>-7.8</v>
      </c>
      <c r="C12">
        <f t="shared" si="1"/>
        <v>-6.9</v>
      </c>
    </row>
    <row r="13" spans="1:8" x14ac:dyDescent="0.3">
      <c r="A13">
        <v>0.7</v>
      </c>
      <c r="B13">
        <f t="shared" si="0"/>
        <v>-9.4499999999999993</v>
      </c>
      <c r="C13">
        <f t="shared" si="1"/>
        <v>-8.2249999999999996</v>
      </c>
    </row>
    <row r="14" spans="1:8" x14ac:dyDescent="0.3">
      <c r="A14">
        <v>0.8</v>
      </c>
      <c r="B14">
        <f t="shared" si="0"/>
        <v>-11.200000000000001</v>
      </c>
      <c r="C14">
        <f t="shared" si="1"/>
        <v>-9.6</v>
      </c>
    </row>
    <row r="15" spans="1:8" x14ac:dyDescent="0.3">
      <c r="A15">
        <v>0.9</v>
      </c>
      <c r="B15">
        <f t="shared" si="0"/>
        <v>-13.05</v>
      </c>
      <c r="C15">
        <f t="shared" si="1"/>
        <v>-11.025</v>
      </c>
    </row>
    <row r="16" spans="1:8" x14ac:dyDescent="0.3">
      <c r="A16">
        <v>1</v>
      </c>
      <c r="B16">
        <f t="shared" si="0"/>
        <v>-15</v>
      </c>
      <c r="C16">
        <f t="shared" si="1"/>
        <v>-12.5</v>
      </c>
    </row>
    <row r="17" spans="1:3" x14ac:dyDescent="0.3">
      <c r="A17">
        <v>1.1000000000000001</v>
      </c>
      <c r="B17">
        <f t="shared" si="0"/>
        <v>-17.05</v>
      </c>
      <c r="C17">
        <f t="shared" si="1"/>
        <v>-14.025</v>
      </c>
    </row>
    <row r="18" spans="1:3" x14ac:dyDescent="0.3">
      <c r="A18">
        <v>1.2</v>
      </c>
      <c r="B18">
        <f t="shared" si="0"/>
        <v>-19.2</v>
      </c>
      <c r="C18">
        <f t="shared" si="1"/>
        <v>-15.6</v>
      </c>
    </row>
    <row r="19" spans="1:3" x14ac:dyDescent="0.3">
      <c r="A19">
        <v>1.3</v>
      </c>
      <c r="B19">
        <f t="shared" si="0"/>
        <v>-21.450000000000003</v>
      </c>
      <c r="C19">
        <f t="shared" si="1"/>
        <v>-17.225000000000001</v>
      </c>
    </row>
    <row r="20" spans="1:3" x14ac:dyDescent="0.3">
      <c r="A20">
        <v>1.4</v>
      </c>
      <c r="B20">
        <f t="shared" si="0"/>
        <v>-23.799999999999997</v>
      </c>
      <c r="C20">
        <f t="shared" si="1"/>
        <v>-18.899999999999999</v>
      </c>
    </row>
    <row r="21" spans="1:3" x14ac:dyDescent="0.3">
      <c r="A21">
        <v>1.5</v>
      </c>
      <c r="B21">
        <f t="shared" si="0"/>
        <v>-26.25</v>
      </c>
      <c r="C21">
        <f t="shared" si="1"/>
        <v>-20.625</v>
      </c>
    </row>
    <row r="22" spans="1:3" x14ac:dyDescent="0.3">
      <c r="A22">
        <v>1.6</v>
      </c>
      <c r="B22">
        <f t="shared" si="0"/>
        <v>-28.800000000000004</v>
      </c>
      <c r="C22">
        <f t="shared" si="1"/>
        <v>-22.400000000000002</v>
      </c>
    </row>
    <row r="23" spans="1:3" x14ac:dyDescent="0.3">
      <c r="A23">
        <v>1.7</v>
      </c>
      <c r="B23">
        <f t="shared" si="0"/>
        <v>-31.45</v>
      </c>
      <c r="C23">
        <f t="shared" si="1"/>
        <v>-24.225000000000001</v>
      </c>
    </row>
    <row r="24" spans="1:3" x14ac:dyDescent="0.3">
      <c r="A24">
        <v>1.8</v>
      </c>
      <c r="B24">
        <f t="shared" si="0"/>
        <v>-34.200000000000003</v>
      </c>
      <c r="C24">
        <f t="shared" si="1"/>
        <v>-26.1</v>
      </c>
    </row>
    <row r="25" spans="1:3" x14ac:dyDescent="0.3">
      <c r="A25">
        <v>1.9</v>
      </c>
      <c r="B25">
        <f t="shared" si="0"/>
        <v>-37.049999999999997</v>
      </c>
      <c r="C25">
        <f t="shared" si="1"/>
        <v>-28.024999999999999</v>
      </c>
    </row>
    <row r="26" spans="1:3" x14ac:dyDescent="0.3">
      <c r="A26">
        <v>2</v>
      </c>
      <c r="B26">
        <f t="shared" si="0"/>
        <v>-40</v>
      </c>
      <c r="C26">
        <f t="shared" si="1"/>
        <v>-30</v>
      </c>
    </row>
    <row r="27" spans="1:3" x14ac:dyDescent="0.3">
      <c r="A27">
        <v>2.1</v>
      </c>
      <c r="B27">
        <f t="shared" si="0"/>
        <v>-43.05</v>
      </c>
      <c r="C27">
        <f t="shared" si="1"/>
        <v>-32.024999999999999</v>
      </c>
    </row>
    <row r="28" spans="1:3" x14ac:dyDescent="0.3">
      <c r="A28">
        <v>2.2000000000000002</v>
      </c>
      <c r="B28">
        <f t="shared" si="0"/>
        <v>-46.2</v>
      </c>
      <c r="C28">
        <f t="shared" si="1"/>
        <v>-34.1</v>
      </c>
    </row>
    <row r="29" spans="1:3" x14ac:dyDescent="0.3">
      <c r="A29">
        <v>2.2999999999999998</v>
      </c>
      <c r="B29">
        <f t="shared" si="0"/>
        <v>-49.449999999999996</v>
      </c>
      <c r="C29">
        <f t="shared" si="1"/>
        <v>-36.224999999999994</v>
      </c>
    </row>
    <row r="30" spans="1:3" x14ac:dyDescent="0.3">
      <c r="A30">
        <v>2.4</v>
      </c>
      <c r="B30">
        <f t="shared" si="0"/>
        <v>-52.8</v>
      </c>
      <c r="C30">
        <f t="shared" si="1"/>
        <v>-38.4</v>
      </c>
    </row>
    <row r="31" spans="1:3" x14ac:dyDescent="0.3">
      <c r="A31">
        <v>2.5</v>
      </c>
      <c r="B31">
        <f t="shared" si="0"/>
        <v>-56.25</v>
      </c>
      <c r="C31">
        <f t="shared" si="1"/>
        <v>-40.625</v>
      </c>
    </row>
    <row r="32" spans="1:3" x14ac:dyDescent="0.3">
      <c r="A32">
        <v>2.6</v>
      </c>
      <c r="B32">
        <f t="shared" si="0"/>
        <v>-59.800000000000004</v>
      </c>
      <c r="C32">
        <f t="shared" si="1"/>
        <v>-42.900000000000006</v>
      </c>
    </row>
    <row r="33" spans="1:3" x14ac:dyDescent="0.3">
      <c r="A33">
        <v>2.7</v>
      </c>
      <c r="B33">
        <f t="shared" si="0"/>
        <v>-63.45</v>
      </c>
      <c r="C33">
        <f t="shared" si="1"/>
        <v>-45.225000000000001</v>
      </c>
    </row>
    <row r="34" spans="1:3" x14ac:dyDescent="0.3">
      <c r="A34">
        <v>2.8</v>
      </c>
      <c r="B34">
        <f t="shared" si="0"/>
        <v>-67.199999999999989</v>
      </c>
      <c r="C34">
        <f t="shared" si="1"/>
        <v>-47.599999999999994</v>
      </c>
    </row>
    <row r="35" spans="1:3" x14ac:dyDescent="0.3">
      <c r="A35">
        <v>2.9</v>
      </c>
      <c r="B35">
        <f t="shared" si="0"/>
        <v>-71.05</v>
      </c>
      <c r="C35">
        <f t="shared" si="1"/>
        <v>-50.024999999999999</v>
      </c>
    </row>
    <row r="36" spans="1:3" x14ac:dyDescent="0.3">
      <c r="A36">
        <v>3</v>
      </c>
      <c r="B36">
        <f t="shared" si="0"/>
        <v>-75</v>
      </c>
      <c r="C36">
        <f t="shared" si="1"/>
        <v>-52.5</v>
      </c>
    </row>
    <row r="37" spans="1:3" x14ac:dyDescent="0.3">
      <c r="A37">
        <v>3.1</v>
      </c>
      <c r="B37">
        <f t="shared" si="0"/>
        <v>-79.050000000000011</v>
      </c>
      <c r="C37">
        <f t="shared" si="1"/>
        <v>-55.025000000000006</v>
      </c>
    </row>
    <row r="38" spans="1:3" x14ac:dyDescent="0.3">
      <c r="A38">
        <v>3.2</v>
      </c>
      <c r="B38">
        <f t="shared" si="0"/>
        <v>-83.200000000000017</v>
      </c>
      <c r="C38">
        <f t="shared" si="1"/>
        <v>-57.600000000000009</v>
      </c>
    </row>
    <row r="39" spans="1:3" x14ac:dyDescent="0.3">
      <c r="A39">
        <v>3.3</v>
      </c>
      <c r="B39">
        <f t="shared" si="0"/>
        <v>-87.449999999999989</v>
      </c>
      <c r="C39">
        <f t="shared" si="1"/>
        <v>-60.224999999999994</v>
      </c>
    </row>
    <row r="40" spans="1:3" x14ac:dyDescent="0.3">
      <c r="A40">
        <v>3.4</v>
      </c>
      <c r="B40">
        <f t="shared" si="0"/>
        <v>-91.8</v>
      </c>
      <c r="C40">
        <f t="shared" si="1"/>
        <v>-62.9</v>
      </c>
    </row>
    <row r="41" spans="1:3" x14ac:dyDescent="0.3">
      <c r="A41">
        <v>3.5</v>
      </c>
      <c r="B41">
        <f t="shared" si="0"/>
        <v>-96.25</v>
      </c>
      <c r="C41">
        <f t="shared" si="1"/>
        <v>-65.625</v>
      </c>
    </row>
    <row r="42" spans="1:3" x14ac:dyDescent="0.3">
      <c r="A42">
        <v>3.6</v>
      </c>
      <c r="B42">
        <f t="shared" si="0"/>
        <v>-100.80000000000001</v>
      </c>
      <c r="C42">
        <f t="shared" si="1"/>
        <v>-68.400000000000006</v>
      </c>
    </row>
    <row r="43" spans="1:3" x14ac:dyDescent="0.3">
      <c r="A43">
        <v>3.7</v>
      </c>
      <c r="B43">
        <f t="shared" si="0"/>
        <v>-105.45</v>
      </c>
      <c r="C43">
        <f t="shared" si="1"/>
        <v>-71.224999999999994</v>
      </c>
    </row>
    <row r="44" spans="1:3" x14ac:dyDescent="0.3">
      <c r="A44">
        <v>3.8</v>
      </c>
      <c r="B44">
        <f t="shared" si="0"/>
        <v>-110.2</v>
      </c>
      <c r="C44">
        <f t="shared" si="1"/>
        <v>-74.099999999999994</v>
      </c>
    </row>
    <row r="45" spans="1:3" x14ac:dyDescent="0.3">
      <c r="A45">
        <v>3.9</v>
      </c>
      <c r="B45">
        <f t="shared" si="0"/>
        <v>-115.05</v>
      </c>
      <c r="C45">
        <f t="shared" si="1"/>
        <v>-77.025000000000006</v>
      </c>
    </row>
    <row r="46" spans="1:3" x14ac:dyDescent="0.3">
      <c r="A46">
        <v>4</v>
      </c>
      <c r="B46">
        <f t="shared" si="0"/>
        <v>-120</v>
      </c>
      <c r="C46">
        <f t="shared" si="1"/>
        <v>-80</v>
      </c>
    </row>
    <row r="47" spans="1:3" x14ac:dyDescent="0.3">
      <c r="A47">
        <v>4.0999999999999996</v>
      </c>
      <c r="B47">
        <f t="shared" si="0"/>
        <v>-125.05</v>
      </c>
      <c r="C47">
        <f t="shared" si="1"/>
        <v>-83.025000000000006</v>
      </c>
    </row>
    <row r="48" spans="1:3" x14ac:dyDescent="0.3">
      <c r="A48">
        <v>4.2</v>
      </c>
      <c r="B48">
        <f t="shared" si="0"/>
        <v>-130.19999999999999</v>
      </c>
      <c r="C48">
        <f t="shared" si="1"/>
        <v>-86.1</v>
      </c>
    </row>
    <row r="49" spans="1:3" x14ac:dyDescent="0.3">
      <c r="A49">
        <v>4.3</v>
      </c>
      <c r="B49">
        <f t="shared" si="0"/>
        <v>-135.44999999999999</v>
      </c>
      <c r="C49">
        <f t="shared" si="1"/>
        <v>-89.224999999999994</v>
      </c>
    </row>
    <row r="50" spans="1:3" x14ac:dyDescent="0.3">
      <c r="A50">
        <v>4.4000000000000004</v>
      </c>
      <c r="B50">
        <f t="shared" si="0"/>
        <v>-140.80000000000001</v>
      </c>
      <c r="C50">
        <f t="shared" si="1"/>
        <v>-92.4</v>
      </c>
    </row>
    <row r="51" spans="1:3" x14ac:dyDescent="0.3">
      <c r="A51">
        <v>4.5</v>
      </c>
      <c r="B51">
        <f t="shared" si="0"/>
        <v>-146.25</v>
      </c>
      <c r="C51">
        <f t="shared" si="1"/>
        <v>-95.625</v>
      </c>
    </row>
    <row r="52" spans="1:3" x14ac:dyDescent="0.3">
      <c r="A52">
        <v>4.5999999999999996</v>
      </c>
      <c r="B52">
        <f t="shared" si="0"/>
        <v>-151.79999999999998</v>
      </c>
      <c r="C52">
        <f t="shared" si="1"/>
        <v>-98.899999999999991</v>
      </c>
    </row>
    <row r="53" spans="1:3" x14ac:dyDescent="0.3">
      <c r="A53">
        <v>4.7</v>
      </c>
      <c r="B53">
        <f t="shared" si="0"/>
        <v>-157.45000000000002</v>
      </c>
      <c r="C53">
        <f t="shared" si="1"/>
        <v>-102.22500000000001</v>
      </c>
    </row>
    <row r="54" spans="1:3" x14ac:dyDescent="0.3">
      <c r="A54">
        <v>4.8</v>
      </c>
      <c r="B54">
        <f t="shared" si="0"/>
        <v>-163.19999999999999</v>
      </c>
      <c r="C54">
        <f t="shared" si="1"/>
        <v>-105.6</v>
      </c>
    </row>
    <row r="55" spans="1:3" x14ac:dyDescent="0.3">
      <c r="A55">
        <v>4.9000000000000004</v>
      </c>
      <c r="B55">
        <f t="shared" si="0"/>
        <v>-169.05</v>
      </c>
      <c r="C55">
        <f t="shared" si="1"/>
        <v>-109.02500000000001</v>
      </c>
    </row>
    <row r="56" spans="1:3" x14ac:dyDescent="0.3">
      <c r="A56">
        <v>5</v>
      </c>
      <c r="B56">
        <f t="shared" si="0"/>
        <v>-175</v>
      </c>
      <c r="C56">
        <f t="shared" si="1"/>
        <v>-112.5</v>
      </c>
    </row>
    <row r="57" spans="1:3" x14ac:dyDescent="0.3">
      <c r="A57">
        <v>5.0999999999999996</v>
      </c>
      <c r="B57">
        <f t="shared" si="0"/>
        <v>-181.04999999999998</v>
      </c>
      <c r="C57">
        <f t="shared" si="1"/>
        <v>-116.02499999999999</v>
      </c>
    </row>
    <row r="58" spans="1:3" x14ac:dyDescent="0.3">
      <c r="A58">
        <v>5.2</v>
      </c>
      <c r="B58">
        <f t="shared" si="0"/>
        <v>-187.20000000000002</v>
      </c>
      <c r="C58">
        <f t="shared" si="1"/>
        <v>-119.60000000000001</v>
      </c>
    </row>
    <row r="59" spans="1:3" x14ac:dyDescent="0.3">
      <c r="A59">
        <v>5.3</v>
      </c>
      <c r="B59">
        <f t="shared" si="0"/>
        <v>-193.45</v>
      </c>
      <c r="C59">
        <f t="shared" si="1"/>
        <v>-123.22499999999999</v>
      </c>
    </row>
    <row r="60" spans="1:3" x14ac:dyDescent="0.3">
      <c r="A60">
        <v>5.4</v>
      </c>
      <c r="B60">
        <f t="shared" si="0"/>
        <v>-199.8</v>
      </c>
      <c r="C60">
        <f t="shared" si="1"/>
        <v>-126.9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alpha beta</vt:lpstr>
      <vt:lpstr>Sheet3</vt:lpstr>
    </vt:vector>
  </TitlesOfParts>
  <Company>Royal Surrey County Hospital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Cole</dc:creator>
  <cp:lastModifiedBy>Robin Cole</cp:lastModifiedBy>
  <dcterms:created xsi:type="dcterms:W3CDTF">2015-07-24T12:46:16Z</dcterms:created>
  <dcterms:modified xsi:type="dcterms:W3CDTF">2016-04-21T09:35:27Z</dcterms:modified>
</cp:coreProperties>
</file>