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HANSA\PENELITIAN\"/>
    </mc:Choice>
  </mc:AlternateContent>
  <xr:revisionPtr revIDLastSave="0" documentId="13_ncr:1_{A8CDBEB0-AF13-42F0-9098-CF5890E6B6EB}" xr6:coauthVersionLast="47" xr6:coauthVersionMax="47" xr10:uidLastSave="{00000000-0000-0000-0000-000000000000}"/>
  <bookViews>
    <workbookView xWindow="-108" yWindow="-108" windowWidth="23256" windowHeight="12456" xr2:uid="{2FF807BD-B22B-4F29-B1BE-79F03E5E0B25}"/>
  </bookViews>
  <sheets>
    <sheet name="K-Means (Clustering)" sheetId="1" r:id="rId1"/>
    <sheet name="K-Means (MAPE)" sheetId="2" r:id="rId2"/>
    <sheet name="K-Medoids" sheetId="4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3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U16" i="4" s="1"/>
  <c r="S17" i="4"/>
  <c r="S18" i="4"/>
  <c r="S19" i="4"/>
  <c r="S20" i="4"/>
  <c r="S21" i="4"/>
  <c r="S22" i="4"/>
  <c r="S23" i="4"/>
  <c r="S24" i="4"/>
  <c r="U24" i="4" s="1"/>
  <c r="S25" i="4"/>
  <c r="U25" i="4" s="1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U40" i="4" s="1"/>
  <c r="S41" i="4"/>
  <c r="U41" i="4" s="1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U56" i="4" s="1"/>
  <c r="S57" i="4"/>
  <c r="U57" i="4" s="1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U72" i="4" s="1"/>
  <c r="S73" i="4"/>
  <c r="U73" i="4" s="1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U88" i="4" s="1"/>
  <c r="S89" i="4"/>
  <c r="U89" i="4" s="1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R4" i="4"/>
  <c r="U4" i="4" s="1"/>
  <c r="R5" i="4"/>
  <c r="U5" i="4" s="1"/>
  <c r="R6" i="4"/>
  <c r="U6" i="4" s="1"/>
  <c r="R7" i="4"/>
  <c r="U7" i="4" s="1"/>
  <c r="R8" i="4"/>
  <c r="U8" i="4" s="1"/>
  <c r="R9" i="4"/>
  <c r="U9" i="4" s="1"/>
  <c r="R10" i="4"/>
  <c r="R11" i="4"/>
  <c r="R12" i="4"/>
  <c r="U12" i="4" s="1"/>
  <c r="R13" i="4"/>
  <c r="U13" i="4" s="1"/>
  <c r="R14" i="4"/>
  <c r="U14" i="4" s="1"/>
  <c r="R15" i="4"/>
  <c r="U15" i="4" s="1"/>
  <c r="R16" i="4"/>
  <c r="R17" i="4"/>
  <c r="R18" i="4"/>
  <c r="R19" i="4"/>
  <c r="R20" i="4"/>
  <c r="U20" i="4" s="1"/>
  <c r="R21" i="4"/>
  <c r="U21" i="4" s="1"/>
  <c r="R22" i="4"/>
  <c r="U22" i="4" s="1"/>
  <c r="R23" i="4"/>
  <c r="R24" i="4"/>
  <c r="R25" i="4"/>
  <c r="R26" i="4"/>
  <c r="R27" i="4"/>
  <c r="R28" i="4"/>
  <c r="U28" i="4" s="1"/>
  <c r="R29" i="4"/>
  <c r="U29" i="4" s="1"/>
  <c r="R30" i="4"/>
  <c r="U30" i="4" s="1"/>
  <c r="R31" i="4"/>
  <c r="U31" i="4" s="1"/>
  <c r="R32" i="4"/>
  <c r="R33" i="4"/>
  <c r="R34" i="4"/>
  <c r="R35" i="4"/>
  <c r="R36" i="4"/>
  <c r="U36" i="4" s="1"/>
  <c r="R37" i="4"/>
  <c r="U37" i="4" s="1"/>
  <c r="R38" i="4"/>
  <c r="U38" i="4" s="1"/>
  <c r="R39" i="4"/>
  <c r="R40" i="4"/>
  <c r="R41" i="4"/>
  <c r="R42" i="4"/>
  <c r="R43" i="4"/>
  <c r="R44" i="4"/>
  <c r="U44" i="4" s="1"/>
  <c r="R45" i="4"/>
  <c r="U45" i="4" s="1"/>
  <c r="R46" i="4"/>
  <c r="U46" i="4" s="1"/>
  <c r="R47" i="4"/>
  <c r="U47" i="4" s="1"/>
  <c r="R48" i="4"/>
  <c r="R49" i="4"/>
  <c r="R50" i="4"/>
  <c r="R51" i="4"/>
  <c r="R52" i="4"/>
  <c r="U52" i="4" s="1"/>
  <c r="R53" i="4"/>
  <c r="U53" i="4" s="1"/>
  <c r="R54" i="4"/>
  <c r="U54" i="4" s="1"/>
  <c r="R55" i="4"/>
  <c r="R56" i="4"/>
  <c r="R57" i="4"/>
  <c r="R58" i="4"/>
  <c r="R59" i="4"/>
  <c r="R60" i="4"/>
  <c r="U60" i="4" s="1"/>
  <c r="R61" i="4"/>
  <c r="U61" i="4" s="1"/>
  <c r="R62" i="4"/>
  <c r="U62" i="4" s="1"/>
  <c r="R63" i="4"/>
  <c r="U63" i="4" s="1"/>
  <c r="R64" i="4"/>
  <c r="R65" i="4"/>
  <c r="R66" i="4"/>
  <c r="R67" i="4"/>
  <c r="R68" i="4"/>
  <c r="U68" i="4" s="1"/>
  <c r="R69" i="4"/>
  <c r="U69" i="4" s="1"/>
  <c r="R70" i="4"/>
  <c r="U70" i="4" s="1"/>
  <c r="R71" i="4"/>
  <c r="R72" i="4"/>
  <c r="R73" i="4"/>
  <c r="R74" i="4"/>
  <c r="R75" i="4"/>
  <c r="R76" i="4"/>
  <c r="U76" i="4" s="1"/>
  <c r="R77" i="4"/>
  <c r="U77" i="4" s="1"/>
  <c r="R78" i="4"/>
  <c r="U78" i="4" s="1"/>
  <c r="R79" i="4"/>
  <c r="U79" i="4" s="1"/>
  <c r="R80" i="4"/>
  <c r="R81" i="4"/>
  <c r="R82" i="4"/>
  <c r="R83" i="4"/>
  <c r="R84" i="4"/>
  <c r="U84" i="4" s="1"/>
  <c r="R85" i="4"/>
  <c r="U85" i="4" s="1"/>
  <c r="R86" i="4"/>
  <c r="U86" i="4" s="1"/>
  <c r="R87" i="4"/>
  <c r="R88" i="4"/>
  <c r="R89" i="4"/>
  <c r="R90" i="4"/>
  <c r="R91" i="4"/>
  <c r="R92" i="4"/>
  <c r="U92" i="4" s="1"/>
  <c r="R93" i="4"/>
  <c r="U93" i="4" s="1"/>
  <c r="R94" i="4"/>
  <c r="U94" i="4" s="1"/>
  <c r="R95" i="4"/>
  <c r="U95" i="4" s="1"/>
  <c r="R96" i="4"/>
  <c r="R97" i="4"/>
  <c r="R98" i="4"/>
  <c r="R99" i="4"/>
  <c r="R100" i="4"/>
  <c r="U100" i="4" s="1"/>
  <c r="R101" i="4"/>
  <c r="U101" i="4" s="1"/>
  <c r="R102" i="4"/>
  <c r="U102" i="4" s="1"/>
  <c r="R3" i="4"/>
  <c r="K8" i="1"/>
  <c r="J4" i="4"/>
  <c r="I4" i="4"/>
  <c r="K102" i="4"/>
  <c r="J102" i="4"/>
  <c r="I102" i="4"/>
  <c r="K101" i="4"/>
  <c r="J101" i="4"/>
  <c r="I101" i="4"/>
  <c r="K100" i="4"/>
  <c r="J100" i="4"/>
  <c r="I100" i="4"/>
  <c r="L100" i="4" s="1"/>
  <c r="K99" i="4"/>
  <c r="J99" i="4"/>
  <c r="I99" i="4"/>
  <c r="K98" i="4"/>
  <c r="J98" i="4"/>
  <c r="I98" i="4"/>
  <c r="K97" i="4"/>
  <c r="J97" i="4"/>
  <c r="I97" i="4"/>
  <c r="K96" i="4"/>
  <c r="J96" i="4"/>
  <c r="I96" i="4"/>
  <c r="L96" i="4" s="1"/>
  <c r="K95" i="4"/>
  <c r="J95" i="4"/>
  <c r="I95" i="4"/>
  <c r="K94" i="4"/>
  <c r="J94" i="4"/>
  <c r="I94" i="4"/>
  <c r="L94" i="4" s="1"/>
  <c r="K93" i="4"/>
  <c r="J93" i="4"/>
  <c r="I93" i="4"/>
  <c r="K92" i="4"/>
  <c r="J92" i="4"/>
  <c r="I92" i="4"/>
  <c r="L92" i="4" s="1"/>
  <c r="K91" i="4"/>
  <c r="J91" i="4"/>
  <c r="L91" i="4" s="1"/>
  <c r="I91" i="4"/>
  <c r="K90" i="4"/>
  <c r="J90" i="4"/>
  <c r="I90" i="4"/>
  <c r="L90" i="4" s="1"/>
  <c r="K89" i="4"/>
  <c r="J89" i="4"/>
  <c r="I89" i="4"/>
  <c r="K88" i="4"/>
  <c r="J88" i="4"/>
  <c r="I88" i="4"/>
  <c r="L88" i="4" s="1"/>
  <c r="K87" i="4"/>
  <c r="J87" i="4"/>
  <c r="I87" i="4"/>
  <c r="L86" i="4"/>
  <c r="K86" i="4"/>
  <c r="J86" i="4"/>
  <c r="I86" i="4"/>
  <c r="K85" i="4"/>
  <c r="J85" i="4"/>
  <c r="I85" i="4"/>
  <c r="K84" i="4"/>
  <c r="L84" i="4" s="1"/>
  <c r="J84" i="4"/>
  <c r="I84" i="4"/>
  <c r="K83" i="4"/>
  <c r="J83" i="4"/>
  <c r="I83" i="4"/>
  <c r="K82" i="4"/>
  <c r="J82" i="4"/>
  <c r="L82" i="4" s="1"/>
  <c r="I82" i="4"/>
  <c r="K81" i="4"/>
  <c r="J81" i="4"/>
  <c r="I81" i="4"/>
  <c r="K80" i="4"/>
  <c r="J80" i="4"/>
  <c r="I80" i="4"/>
  <c r="L80" i="4" s="1"/>
  <c r="K79" i="4"/>
  <c r="J79" i="4"/>
  <c r="I79" i="4"/>
  <c r="K78" i="4"/>
  <c r="J78" i="4"/>
  <c r="I78" i="4"/>
  <c r="L78" i="4" s="1"/>
  <c r="K77" i="4"/>
  <c r="J77" i="4"/>
  <c r="I77" i="4"/>
  <c r="K76" i="4"/>
  <c r="J76" i="4"/>
  <c r="I76" i="4"/>
  <c r="L76" i="4" s="1"/>
  <c r="K75" i="4"/>
  <c r="J75" i="4"/>
  <c r="L75" i="4" s="1"/>
  <c r="I75" i="4"/>
  <c r="K74" i="4"/>
  <c r="J74" i="4"/>
  <c r="I74" i="4"/>
  <c r="L74" i="4" s="1"/>
  <c r="K73" i="4"/>
  <c r="J73" i="4"/>
  <c r="I73" i="4"/>
  <c r="K72" i="4"/>
  <c r="J72" i="4"/>
  <c r="I72" i="4"/>
  <c r="L72" i="4" s="1"/>
  <c r="K71" i="4"/>
  <c r="J71" i="4"/>
  <c r="I71" i="4"/>
  <c r="L70" i="4"/>
  <c r="K70" i="4"/>
  <c r="J70" i="4"/>
  <c r="I70" i="4"/>
  <c r="K69" i="4"/>
  <c r="J69" i="4"/>
  <c r="I69" i="4"/>
  <c r="K68" i="4"/>
  <c r="L68" i="4" s="1"/>
  <c r="J68" i="4"/>
  <c r="I68" i="4"/>
  <c r="K67" i="4"/>
  <c r="J67" i="4"/>
  <c r="I67" i="4"/>
  <c r="K66" i="4"/>
  <c r="J66" i="4"/>
  <c r="L66" i="4" s="1"/>
  <c r="I66" i="4"/>
  <c r="K65" i="4"/>
  <c r="J65" i="4"/>
  <c r="I65" i="4"/>
  <c r="K64" i="4"/>
  <c r="J64" i="4"/>
  <c r="I64" i="4"/>
  <c r="L64" i="4" s="1"/>
  <c r="K63" i="4"/>
  <c r="J63" i="4"/>
  <c r="I63" i="4"/>
  <c r="K62" i="4"/>
  <c r="J62" i="4"/>
  <c r="I62" i="4"/>
  <c r="L62" i="4" s="1"/>
  <c r="K61" i="4"/>
  <c r="J61" i="4"/>
  <c r="I61" i="4"/>
  <c r="K60" i="4"/>
  <c r="J60" i="4"/>
  <c r="I60" i="4"/>
  <c r="L60" i="4" s="1"/>
  <c r="K59" i="4"/>
  <c r="J59" i="4"/>
  <c r="L59" i="4" s="1"/>
  <c r="I59" i="4"/>
  <c r="K58" i="4"/>
  <c r="J58" i="4"/>
  <c r="I58" i="4"/>
  <c r="L58" i="4" s="1"/>
  <c r="K57" i="4"/>
  <c r="J57" i="4"/>
  <c r="I57" i="4"/>
  <c r="K56" i="4"/>
  <c r="J56" i="4"/>
  <c r="I56" i="4"/>
  <c r="L56" i="4" s="1"/>
  <c r="K55" i="4"/>
  <c r="J55" i="4"/>
  <c r="I55" i="4"/>
  <c r="L54" i="4"/>
  <c r="K54" i="4"/>
  <c r="J54" i="4"/>
  <c r="I54" i="4"/>
  <c r="K53" i="4"/>
  <c r="J53" i="4"/>
  <c r="I53" i="4"/>
  <c r="K52" i="4"/>
  <c r="L52" i="4" s="1"/>
  <c r="J52" i="4"/>
  <c r="I52" i="4"/>
  <c r="K51" i="4"/>
  <c r="J51" i="4"/>
  <c r="I51" i="4"/>
  <c r="K50" i="4"/>
  <c r="J50" i="4"/>
  <c r="L50" i="4" s="1"/>
  <c r="I50" i="4"/>
  <c r="K49" i="4"/>
  <c r="J49" i="4"/>
  <c r="I49" i="4"/>
  <c r="K48" i="4"/>
  <c r="J48" i="4"/>
  <c r="I48" i="4"/>
  <c r="L48" i="4" s="1"/>
  <c r="K47" i="4"/>
  <c r="J47" i="4"/>
  <c r="I47" i="4"/>
  <c r="K46" i="4"/>
  <c r="J46" i="4"/>
  <c r="I46" i="4"/>
  <c r="L46" i="4" s="1"/>
  <c r="K45" i="4"/>
  <c r="J45" i="4"/>
  <c r="I45" i="4"/>
  <c r="K44" i="4"/>
  <c r="J44" i="4"/>
  <c r="I44" i="4"/>
  <c r="L44" i="4" s="1"/>
  <c r="K43" i="4"/>
  <c r="J43" i="4"/>
  <c r="L43" i="4" s="1"/>
  <c r="I43" i="4"/>
  <c r="K42" i="4"/>
  <c r="J42" i="4"/>
  <c r="I42" i="4"/>
  <c r="L42" i="4" s="1"/>
  <c r="K41" i="4"/>
  <c r="J41" i="4"/>
  <c r="I41" i="4"/>
  <c r="K40" i="4"/>
  <c r="J40" i="4"/>
  <c r="I40" i="4"/>
  <c r="L40" i="4" s="1"/>
  <c r="K39" i="4"/>
  <c r="J39" i="4"/>
  <c r="I39" i="4"/>
  <c r="L38" i="4"/>
  <c r="K38" i="4"/>
  <c r="J38" i="4"/>
  <c r="I38" i="4"/>
  <c r="K37" i="4"/>
  <c r="J37" i="4"/>
  <c r="I37" i="4"/>
  <c r="K36" i="4"/>
  <c r="L36" i="4" s="1"/>
  <c r="J36" i="4"/>
  <c r="I36" i="4"/>
  <c r="K35" i="4"/>
  <c r="J35" i="4"/>
  <c r="I35" i="4"/>
  <c r="K34" i="4"/>
  <c r="J34" i="4"/>
  <c r="L34" i="4" s="1"/>
  <c r="I34" i="4"/>
  <c r="K33" i="4"/>
  <c r="J33" i="4"/>
  <c r="I33" i="4"/>
  <c r="K32" i="4"/>
  <c r="J32" i="4"/>
  <c r="I32" i="4"/>
  <c r="L32" i="4" s="1"/>
  <c r="K31" i="4"/>
  <c r="J31" i="4"/>
  <c r="I31" i="4"/>
  <c r="K30" i="4"/>
  <c r="J30" i="4"/>
  <c r="I30" i="4"/>
  <c r="L30" i="4" s="1"/>
  <c r="K29" i="4"/>
  <c r="J29" i="4"/>
  <c r="I29" i="4"/>
  <c r="K28" i="4"/>
  <c r="J28" i="4"/>
  <c r="I28" i="4"/>
  <c r="L28" i="4" s="1"/>
  <c r="K27" i="4"/>
  <c r="J27" i="4"/>
  <c r="L27" i="4" s="1"/>
  <c r="I27" i="4"/>
  <c r="K26" i="4"/>
  <c r="J26" i="4"/>
  <c r="I26" i="4"/>
  <c r="L26" i="4" s="1"/>
  <c r="K25" i="4"/>
  <c r="J25" i="4"/>
  <c r="I25" i="4"/>
  <c r="K24" i="4"/>
  <c r="J24" i="4"/>
  <c r="I24" i="4"/>
  <c r="L24" i="4" s="1"/>
  <c r="K23" i="4"/>
  <c r="J23" i="4"/>
  <c r="I23" i="4"/>
  <c r="L22" i="4"/>
  <c r="K22" i="4"/>
  <c r="J22" i="4"/>
  <c r="I22" i="4"/>
  <c r="K21" i="4"/>
  <c r="J21" i="4"/>
  <c r="I21" i="4"/>
  <c r="K20" i="4"/>
  <c r="L20" i="4" s="1"/>
  <c r="J20" i="4"/>
  <c r="I20" i="4"/>
  <c r="K19" i="4"/>
  <c r="J19" i="4"/>
  <c r="I19" i="4"/>
  <c r="K18" i="4"/>
  <c r="J18" i="4"/>
  <c r="L18" i="4" s="1"/>
  <c r="I18" i="4"/>
  <c r="K17" i="4"/>
  <c r="J17" i="4"/>
  <c r="I17" i="4"/>
  <c r="K16" i="4"/>
  <c r="J16" i="4"/>
  <c r="I16" i="4"/>
  <c r="L16" i="4" s="1"/>
  <c r="K15" i="4"/>
  <c r="J15" i="4"/>
  <c r="I15" i="4"/>
  <c r="K14" i="4"/>
  <c r="J14" i="4"/>
  <c r="I14" i="4"/>
  <c r="L14" i="4" s="1"/>
  <c r="K13" i="4"/>
  <c r="J13" i="4"/>
  <c r="I13" i="4"/>
  <c r="K12" i="4"/>
  <c r="J12" i="4"/>
  <c r="I12" i="4"/>
  <c r="L12" i="4" s="1"/>
  <c r="K11" i="4"/>
  <c r="J11" i="4"/>
  <c r="L11" i="4" s="1"/>
  <c r="I11" i="4"/>
  <c r="K10" i="4"/>
  <c r="J10" i="4"/>
  <c r="I10" i="4"/>
  <c r="L10" i="4" s="1"/>
  <c r="K9" i="4"/>
  <c r="J9" i="4"/>
  <c r="I9" i="4"/>
  <c r="K8" i="4"/>
  <c r="J8" i="4"/>
  <c r="I8" i="4"/>
  <c r="L8" i="4" s="1"/>
  <c r="K7" i="4"/>
  <c r="J7" i="4"/>
  <c r="I7" i="4"/>
  <c r="L6" i="4"/>
  <c r="K6" i="4"/>
  <c r="J6" i="4"/>
  <c r="I6" i="4"/>
  <c r="K5" i="4"/>
  <c r="J5" i="4"/>
  <c r="I5" i="4"/>
  <c r="K4" i="4"/>
  <c r="K3" i="4"/>
  <c r="J3" i="4"/>
  <c r="I3" i="4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64" i="2"/>
  <c r="G64" i="2" s="1"/>
  <c r="H64" i="2" s="1"/>
  <c r="F65" i="2"/>
  <c r="G65" i="2" s="1"/>
  <c r="H65" i="2" s="1"/>
  <c r="F66" i="2"/>
  <c r="G66" i="2" s="1"/>
  <c r="H66" i="2" s="1"/>
  <c r="F67" i="2"/>
  <c r="G67" i="2" s="1"/>
  <c r="H67" i="2" s="1"/>
  <c r="F68" i="2"/>
  <c r="G68" i="2" s="1"/>
  <c r="H68" i="2" s="1"/>
  <c r="F69" i="2"/>
  <c r="G69" i="2" s="1"/>
  <c r="H69" i="2" s="1"/>
  <c r="F70" i="2"/>
  <c r="G70" i="2" s="1"/>
  <c r="H70" i="2" s="1"/>
  <c r="F71" i="2"/>
  <c r="G71" i="2" s="1"/>
  <c r="H71" i="2" s="1"/>
  <c r="F72" i="2"/>
  <c r="G72" i="2" s="1"/>
  <c r="H72" i="2" s="1"/>
  <c r="F73" i="2"/>
  <c r="G73" i="2" s="1"/>
  <c r="H73" i="2" s="1"/>
  <c r="F74" i="2"/>
  <c r="G74" i="2" s="1"/>
  <c r="H74" i="2" s="1"/>
  <c r="F75" i="2"/>
  <c r="G75" i="2" s="1"/>
  <c r="H75" i="2" s="1"/>
  <c r="F76" i="2"/>
  <c r="G76" i="2" s="1"/>
  <c r="H76" i="2" s="1"/>
  <c r="F77" i="2"/>
  <c r="G77" i="2" s="1"/>
  <c r="H77" i="2" s="1"/>
  <c r="F78" i="2"/>
  <c r="G78" i="2" s="1"/>
  <c r="H78" i="2" s="1"/>
  <c r="F79" i="2"/>
  <c r="G79" i="2" s="1"/>
  <c r="H79" i="2" s="1"/>
  <c r="F80" i="2"/>
  <c r="G80" i="2" s="1"/>
  <c r="H80" i="2" s="1"/>
  <c r="F81" i="2"/>
  <c r="G81" i="2" s="1"/>
  <c r="H81" i="2" s="1"/>
  <c r="F82" i="2"/>
  <c r="G82" i="2" s="1"/>
  <c r="H82" i="2" s="1"/>
  <c r="F83" i="2"/>
  <c r="G83" i="2" s="1"/>
  <c r="H83" i="2" s="1"/>
  <c r="F84" i="2"/>
  <c r="G84" i="2" s="1"/>
  <c r="H84" i="2" s="1"/>
  <c r="F85" i="2"/>
  <c r="G85" i="2" s="1"/>
  <c r="H85" i="2" s="1"/>
  <c r="F86" i="2"/>
  <c r="G86" i="2" s="1"/>
  <c r="H86" i="2" s="1"/>
  <c r="F87" i="2"/>
  <c r="G87" i="2" s="1"/>
  <c r="H87" i="2" s="1"/>
  <c r="F88" i="2"/>
  <c r="G88" i="2" s="1"/>
  <c r="H88" i="2" s="1"/>
  <c r="F89" i="2"/>
  <c r="G89" i="2" s="1"/>
  <c r="H89" i="2" s="1"/>
  <c r="F90" i="2"/>
  <c r="G90" i="2" s="1"/>
  <c r="H90" i="2" s="1"/>
  <c r="F91" i="2"/>
  <c r="G91" i="2" s="1"/>
  <c r="H91" i="2" s="1"/>
  <c r="F92" i="2"/>
  <c r="G92" i="2" s="1"/>
  <c r="H92" i="2" s="1"/>
  <c r="F93" i="2"/>
  <c r="G93" i="2" s="1"/>
  <c r="H93" i="2" s="1"/>
  <c r="F94" i="2"/>
  <c r="G94" i="2" s="1"/>
  <c r="H94" i="2" s="1"/>
  <c r="F95" i="2"/>
  <c r="G95" i="2" s="1"/>
  <c r="H95" i="2" s="1"/>
  <c r="F96" i="2"/>
  <c r="G96" i="2" s="1"/>
  <c r="H96" i="2" s="1"/>
  <c r="F97" i="2"/>
  <c r="G97" i="2" s="1"/>
  <c r="H97" i="2" s="1"/>
  <c r="F98" i="2"/>
  <c r="G98" i="2" s="1"/>
  <c r="H98" i="2" s="1"/>
  <c r="F99" i="2"/>
  <c r="G99" i="2" s="1"/>
  <c r="H99" i="2" s="1"/>
  <c r="F100" i="2"/>
  <c r="G100" i="2" s="1"/>
  <c r="H100" i="2" s="1"/>
  <c r="F101" i="2"/>
  <c r="G101" i="2" s="1"/>
  <c r="H101" i="2" s="1"/>
  <c r="F102" i="2"/>
  <c r="G102" i="2" s="1"/>
  <c r="H102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3" i="2"/>
  <c r="G3" i="2" s="1"/>
  <c r="H3" i="2" s="1"/>
  <c r="BM8" i="1"/>
  <c r="BM9" i="1"/>
  <c r="BM12" i="1"/>
  <c r="BM13" i="1"/>
  <c r="BM14" i="1"/>
  <c r="BM21" i="1"/>
  <c r="BM22" i="1"/>
  <c r="BM24" i="1"/>
  <c r="BM25" i="1"/>
  <c r="BM26" i="1"/>
  <c r="BM33" i="1"/>
  <c r="BM34" i="1"/>
  <c r="BM35" i="1"/>
  <c r="BM36" i="1"/>
  <c r="BM40" i="1"/>
  <c r="BM44" i="1"/>
  <c r="BM45" i="1"/>
  <c r="BM49" i="1"/>
  <c r="BM50" i="1"/>
  <c r="BM51" i="1"/>
  <c r="BM58" i="1"/>
  <c r="BM59" i="1"/>
  <c r="BM60" i="1"/>
  <c r="BM61" i="1"/>
  <c r="BM62" i="1"/>
  <c r="BM69" i="1"/>
  <c r="BM70" i="1"/>
  <c r="BM72" i="1"/>
  <c r="BM73" i="1"/>
  <c r="BM76" i="1"/>
  <c r="BM81" i="1"/>
  <c r="BM82" i="1"/>
  <c r="BM85" i="1"/>
  <c r="BM86" i="1"/>
  <c r="BM88" i="1"/>
  <c r="BM94" i="1"/>
  <c r="BM96" i="1"/>
  <c r="BM97" i="1"/>
  <c r="BM98" i="1"/>
  <c r="BM99" i="1"/>
  <c r="BL7" i="1"/>
  <c r="BL8" i="1"/>
  <c r="BL9" i="1"/>
  <c r="BL14" i="1"/>
  <c r="BL15" i="1"/>
  <c r="BL23" i="1"/>
  <c r="BL24" i="1"/>
  <c r="BL25" i="1"/>
  <c r="BL26" i="1"/>
  <c r="BL28" i="1"/>
  <c r="BL36" i="1"/>
  <c r="BL37" i="1"/>
  <c r="BL41" i="1"/>
  <c r="BL42" i="1"/>
  <c r="BL44" i="1"/>
  <c r="BL52" i="1"/>
  <c r="BL53" i="1"/>
  <c r="BL54" i="1"/>
  <c r="BL55" i="1"/>
  <c r="BL60" i="1"/>
  <c r="BL64" i="1"/>
  <c r="BL69" i="1"/>
  <c r="BL70" i="1"/>
  <c r="BL71" i="1"/>
  <c r="BL72" i="1"/>
  <c r="BL80" i="1"/>
  <c r="BL81" i="1"/>
  <c r="BL82" i="1"/>
  <c r="BL87" i="1"/>
  <c r="BL88" i="1"/>
  <c r="BL96" i="1"/>
  <c r="BL97" i="1"/>
  <c r="BL98" i="1"/>
  <c r="BL100" i="1"/>
  <c r="BL101" i="1"/>
  <c r="BK46" i="1"/>
  <c r="BK51" i="1"/>
  <c r="BK80" i="1"/>
  <c r="BK81" i="1"/>
  <c r="BN81" i="1" s="1"/>
  <c r="BI4" i="1"/>
  <c r="BM4" i="1" s="1"/>
  <c r="BI3" i="1"/>
  <c r="BL16" i="1" s="1"/>
  <c r="BI2" i="1"/>
  <c r="BK5" i="1" s="1"/>
  <c r="BF24" i="1"/>
  <c r="BF25" i="1" s="1"/>
  <c r="AZ48" i="1"/>
  <c r="AZ49" i="1" s="1"/>
  <c r="AT43" i="1"/>
  <c r="AT44" i="1" s="1"/>
  <c r="AL29" i="1"/>
  <c r="AL36" i="1"/>
  <c r="AL37" i="1"/>
  <c r="AL54" i="1"/>
  <c r="AL55" i="1"/>
  <c r="AL84" i="1"/>
  <c r="AL100" i="1"/>
  <c r="AL101" i="1"/>
  <c r="AK9" i="1"/>
  <c r="AK31" i="1"/>
  <c r="AK71" i="1"/>
  <c r="AK72" i="1"/>
  <c r="AK89" i="1"/>
  <c r="AK96" i="1"/>
  <c r="AJ12" i="1"/>
  <c r="AJ60" i="1"/>
  <c r="AJ67" i="1"/>
  <c r="AJ84" i="1"/>
  <c r="AJ86" i="1"/>
  <c r="AJ91" i="1"/>
  <c r="AH4" i="1"/>
  <c r="AL21" i="1" s="1"/>
  <c r="AH3" i="1"/>
  <c r="AK47" i="1" s="1"/>
  <c r="AH2" i="1"/>
  <c r="AJ13" i="1" s="1"/>
  <c r="AE23" i="1"/>
  <c r="AE24" i="1" s="1"/>
  <c r="Y45" i="1"/>
  <c r="Y46" i="1" s="1"/>
  <c r="S45" i="1"/>
  <c r="S46" i="1" s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L7" i="4" l="1"/>
  <c r="L23" i="4"/>
  <c r="L39" i="4"/>
  <c r="L55" i="4"/>
  <c r="L71" i="4"/>
  <c r="L87" i="4"/>
  <c r="L21" i="4"/>
  <c r="L37" i="4"/>
  <c r="L53" i="4"/>
  <c r="L69" i="4"/>
  <c r="L85" i="4"/>
  <c r="U71" i="4"/>
  <c r="U39" i="4"/>
  <c r="L35" i="4"/>
  <c r="L49" i="4"/>
  <c r="L65" i="4"/>
  <c r="L81" i="4"/>
  <c r="L4" i="4"/>
  <c r="U90" i="4"/>
  <c r="U74" i="4"/>
  <c r="U58" i="4"/>
  <c r="U42" i="4"/>
  <c r="U26" i="4"/>
  <c r="U10" i="4"/>
  <c r="L3" i="4"/>
  <c r="L15" i="4"/>
  <c r="L31" i="4"/>
  <c r="L47" i="4"/>
  <c r="L63" i="4"/>
  <c r="L79" i="4"/>
  <c r="L98" i="4"/>
  <c r="U97" i="4"/>
  <c r="U81" i="4"/>
  <c r="U65" i="4"/>
  <c r="U49" i="4"/>
  <c r="U33" i="4"/>
  <c r="U17" i="4"/>
  <c r="L9" i="4"/>
  <c r="L25" i="4"/>
  <c r="L41" i="4"/>
  <c r="L57" i="4"/>
  <c r="L73" i="4"/>
  <c r="L89" i="4"/>
  <c r="L5" i="4"/>
  <c r="U87" i="4"/>
  <c r="U55" i="4"/>
  <c r="U23" i="4"/>
  <c r="L19" i="4"/>
  <c r="L51" i="4"/>
  <c r="L67" i="4"/>
  <c r="L83" i="4"/>
  <c r="L17" i="4"/>
  <c r="L33" i="4"/>
  <c r="U98" i="4"/>
  <c r="U82" i="4"/>
  <c r="U66" i="4"/>
  <c r="U50" i="4"/>
  <c r="U34" i="4"/>
  <c r="U18" i="4"/>
  <c r="L13" i="4"/>
  <c r="L29" i="4"/>
  <c r="L45" i="4"/>
  <c r="L61" i="4"/>
  <c r="L77" i="4"/>
  <c r="L93" i="4"/>
  <c r="U96" i="4"/>
  <c r="U80" i="4"/>
  <c r="U64" i="4"/>
  <c r="U48" i="4"/>
  <c r="U32" i="4"/>
  <c r="U3" i="4"/>
  <c r="U91" i="4"/>
  <c r="U75" i="4"/>
  <c r="U59" i="4"/>
  <c r="U43" i="4"/>
  <c r="U27" i="4"/>
  <c r="U19" i="4"/>
  <c r="L99" i="4"/>
  <c r="L97" i="4"/>
  <c r="L95" i="4"/>
  <c r="L103" i="4" s="1"/>
  <c r="L102" i="4"/>
  <c r="U99" i="4"/>
  <c r="U83" i="4"/>
  <c r="U67" i="4"/>
  <c r="U51" i="4"/>
  <c r="U35" i="4"/>
  <c r="U11" i="4"/>
  <c r="L101" i="4"/>
  <c r="L3" i="1"/>
  <c r="L79" i="1"/>
  <c r="L71" i="1"/>
  <c r="L63" i="1"/>
  <c r="L55" i="1"/>
  <c r="L47" i="1"/>
  <c r="L39" i="1"/>
  <c r="L31" i="1"/>
  <c r="L23" i="1"/>
  <c r="L15" i="1"/>
  <c r="L99" i="1"/>
  <c r="L91" i="1"/>
  <c r="L83" i="1"/>
  <c r="L75" i="1"/>
  <c r="L67" i="1"/>
  <c r="L59" i="1"/>
  <c r="L51" i="1"/>
  <c r="L43" i="1"/>
  <c r="L35" i="1"/>
  <c r="L27" i="1"/>
  <c r="L19" i="1"/>
  <c r="AJ35" i="1"/>
  <c r="AK56" i="1"/>
  <c r="AL83" i="1"/>
  <c r="AL12" i="1"/>
  <c r="BK8" i="1"/>
  <c r="BN8" i="1" s="1"/>
  <c r="BL92" i="1"/>
  <c r="BL79" i="1"/>
  <c r="BL63" i="1"/>
  <c r="BL50" i="1"/>
  <c r="BL34" i="1"/>
  <c r="BL18" i="1"/>
  <c r="BL6" i="1"/>
  <c r="BM91" i="1"/>
  <c r="BM80" i="1"/>
  <c r="BM68" i="1"/>
  <c r="BM54" i="1"/>
  <c r="BM43" i="1"/>
  <c r="BM32" i="1"/>
  <c r="BM18" i="1"/>
  <c r="BM6" i="1"/>
  <c r="L87" i="1"/>
  <c r="L94" i="1"/>
  <c r="L78" i="1"/>
  <c r="L70" i="1"/>
  <c r="L54" i="1"/>
  <c r="L46" i="1"/>
  <c r="L30" i="1"/>
  <c r="L22" i="1"/>
  <c r="L14" i="1"/>
  <c r="L98" i="1"/>
  <c r="L90" i="1"/>
  <c r="L82" i="1"/>
  <c r="L74" i="1"/>
  <c r="L66" i="1"/>
  <c r="L58" i="1"/>
  <c r="L50" i="1"/>
  <c r="L42" i="1"/>
  <c r="L34" i="1"/>
  <c r="L26" i="1"/>
  <c r="L18" i="1"/>
  <c r="L10" i="1"/>
  <c r="AJ14" i="1"/>
  <c r="AK51" i="1"/>
  <c r="AL79" i="1"/>
  <c r="AL11" i="1"/>
  <c r="BK6" i="1"/>
  <c r="BL90" i="1"/>
  <c r="BL78" i="1"/>
  <c r="BL62" i="1"/>
  <c r="BL46" i="1"/>
  <c r="BN46" i="1" s="1"/>
  <c r="BL33" i="1"/>
  <c r="BL17" i="1"/>
  <c r="BL5" i="1"/>
  <c r="BN5" i="1" s="1"/>
  <c r="BM90" i="1"/>
  <c r="BM78" i="1"/>
  <c r="BM67" i="1"/>
  <c r="BM53" i="1"/>
  <c r="BM42" i="1"/>
  <c r="BM30" i="1"/>
  <c r="BM17" i="1"/>
  <c r="BM5" i="1"/>
  <c r="L8" i="1"/>
  <c r="BK36" i="1"/>
  <c r="BN36" i="1" s="1"/>
  <c r="L95" i="1"/>
  <c r="L102" i="1"/>
  <c r="L86" i="1"/>
  <c r="L62" i="1"/>
  <c r="L38" i="1"/>
  <c r="AL59" i="1"/>
  <c r="AL7" i="1"/>
  <c r="BK91" i="1"/>
  <c r="BL89" i="1"/>
  <c r="BL73" i="1"/>
  <c r="BL61" i="1"/>
  <c r="BL45" i="1"/>
  <c r="BL32" i="1"/>
  <c r="BM100" i="1"/>
  <c r="BM89" i="1"/>
  <c r="BM77" i="1"/>
  <c r="BM64" i="1"/>
  <c r="BM52" i="1"/>
  <c r="BM41" i="1"/>
  <c r="BM27" i="1"/>
  <c r="BM16" i="1"/>
  <c r="BN80" i="1"/>
  <c r="BK7" i="1"/>
  <c r="BN7" i="1" s="1"/>
  <c r="BK15" i="1"/>
  <c r="BN15" i="1" s="1"/>
  <c r="BK23" i="1"/>
  <c r="BN23" i="1" s="1"/>
  <c r="BK31" i="1"/>
  <c r="BN31" i="1" s="1"/>
  <c r="BK39" i="1"/>
  <c r="BK47" i="1"/>
  <c r="BK55" i="1"/>
  <c r="BK63" i="1"/>
  <c r="BK71" i="1"/>
  <c r="BN71" i="1" s="1"/>
  <c r="BK79" i="1"/>
  <c r="BN79" i="1" s="1"/>
  <c r="BK87" i="1"/>
  <c r="BN87" i="1" s="1"/>
  <c r="BK95" i="1"/>
  <c r="BN95" i="1" s="1"/>
  <c r="BK3" i="1"/>
  <c r="BK11" i="1"/>
  <c r="BK20" i="1"/>
  <c r="BN20" i="1" s="1"/>
  <c r="BK29" i="1"/>
  <c r="BK38" i="1"/>
  <c r="BK48" i="1"/>
  <c r="BK57" i="1"/>
  <c r="BN57" i="1" s="1"/>
  <c r="BK66" i="1"/>
  <c r="BN66" i="1" s="1"/>
  <c r="BK75" i="1"/>
  <c r="BK84" i="1"/>
  <c r="BK93" i="1"/>
  <c r="BN93" i="1" s="1"/>
  <c r="BK102" i="1"/>
  <c r="BK13" i="1"/>
  <c r="BK32" i="1"/>
  <c r="BK50" i="1"/>
  <c r="BN50" i="1" s="1"/>
  <c r="BK68" i="1"/>
  <c r="BN68" i="1" s="1"/>
  <c r="BK77" i="1"/>
  <c r="BK96" i="1"/>
  <c r="BN96" i="1" s="1"/>
  <c r="BK12" i="1"/>
  <c r="BK21" i="1"/>
  <c r="BK30" i="1"/>
  <c r="BK40" i="1"/>
  <c r="BK49" i="1"/>
  <c r="BN49" i="1" s="1"/>
  <c r="BK58" i="1"/>
  <c r="BN58" i="1" s="1"/>
  <c r="BK67" i="1"/>
  <c r="BK76" i="1"/>
  <c r="BK85" i="1"/>
  <c r="BK94" i="1"/>
  <c r="BK4" i="1"/>
  <c r="BK22" i="1"/>
  <c r="BK41" i="1"/>
  <c r="BK59" i="1"/>
  <c r="BN59" i="1" s="1"/>
  <c r="BK86" i="1"/>
  <c r="BK9" i="1"/>
  <c r="BN9" i="1" s="1"/>
  <c r="BK25" i="1"/>
  <c r="BN25" i="1" s="1"/>
  <c r="BK37" i="1"/>
  <c r="BK53" i="1"/>
  <c r="BK69" i="1"/>
  <c r="BN69" i="1" s="1"/>
  <c r="BK82" i="1"/>
  <c r="BN82" i="1" s="1"/>
  <c r="BK98" i="1"/>
  <c r="BN98" i="1" s="1"/>
  <c r="BK16" i="1"/>
  <c r="BN16" i="1" s="1"/>
  <c r="BK44" i="1"/>
  <c r="BN44" i="1" s="1"/>
  <c r="BK73" i="1"/>
  <c r="BK61" i="1"/>
  <c r="BK10" i="1"/>
  <c r="BK26" i="1"/>
  <c r="BN26" i="1" s="1"/>
  <c r="BK42" i="1"/>
  <c r="BK54" i="1"/>
  <c r="BN54" i="1" s="1"/>
  <c r="BK70" i="1"/>
  <c r="BN70" i="1" s="1"/>
  <c r="BK83" i="1"/>
  <c r="BK99" i="1"/>
  <c r="BN99" i="1" s="1"/>
  <c r="BK14" i="1"/>
  <c r="BN14" i="1" s="1"/>
  <c r="BK27" i="1"/>
  <c r="BN27" i="1" s="1"/>
  <c r="BK43" i="1"/>
  <c r="BK56" i="1"/>
  <c r="BN56" i="1" s="1"/>
  <c r="BK72" i="1"/>
  <c r="BN72" i="1" s="1"/>
  <c r="BK88" i="1"/>
  <c r="BN88" i="1" s="1"/>
  <c r="BK100" i="1"/>
  <c r="BK28" i="1"/>
  <c r="BK60" i="1"/>
  <c r="BN60" i="1" s="1"/>
  <c r="BK89" i="1"/>
  <c r="BK101" i="1"/>
  <c r="BN101" i="1" s="1"/>
  <c r="BK17" i="1"/>
  <c r="BN17" i="1" s="1"/>
  <c r="BK33" i="1"/>
  <c r="BN33" i="1" s="1"/>
  <c r="BK45" i="1"/>
  <c r="BN45" i="1" s="1"/>
  <c r="BK74" i="1"/>
  <c r="BK90" i="1"/>
  <c r="BN90" i="1" s="1"/>
  <c r="BK35" i="1"/>
  <c r="BK34" i="1"/>
  <c r="L7" i="1"/>
  <c r="AJ8" i="1"/>
  <c r="AJ5" i="1"/>
  <c r="AJ21" i="1"/>
  <c r="AJ37" i="1"/>
  <c r="AJ53" i="1"/>
  <c r="AJ69" i="1"/>
  <c r="AJ85" i="1"/>
  <c r="AJ101" i="1"/>
  <c r="AJ6" i="1"/>
  <c r="AJ27" i="1"/>
  <c r="AM27" i="1" s="1"/>
  <c r="AJ44" i="1"/>
  <c r="AJ61" i="1"/>
  <c r="AJ78" i="1"/>
  <c r="AJ99" i="1"/>
  <c r="AJ11" i="1"/>
  <c r="AM11" i="1" s="1"/>
  <c r="AJ28" i="1"/>
  <c r="AJ45" i="1"/>
  <c r="AM45" i="1" s="1"/>
  <c r="AJ62" i="1"/>
  <c r="AJ83" i="1"/>
  <c r="AJ100" i="1"/>
  <c r="AJ19" i="1"/>
  <c r="AJ43" i="1"/>
  <c r="AJ68" i="1"/>
  <c r="AJ92" i="1"/>
  <c r="AJ29" i="1"/>
  <c r="AJ52" i="1"/>
  <c r="AM52" i="1" s="1"/>
  <c r="AJ102" i="1"/>
  <c r="AJ4" i="1"/>
  <c r="AJ54" i="1"/>
  <c r="AJ20" i="1"/>
  <c r="AJ46" i="1"/>
  <c r="AM46" i="1" s="1"/>
  <c r="AJ70" i="1"/>
  <c r="AJ93" i="1"/>
  <c r="AJ22" i="1"/>
  <c r="AM22" i="1" s="1"/>
  <c r="AJ51" i="1"/>
  <c r="AJ75" i="1"/>
  <c r="AJ94" i="1"/>
  <c r="AJ76" i="1"/>
  <c r="AJ30" i="1"/>
  <c r="AJ77" i="1"/>
  <c r="BK24" i="1"/>
  <c r="BN24" i="1" s="1"/>
  <c r="L6" i="1"/>
  <c r="AK4" i="1"/>
  <c r="AK16" i="1"/>
  <c r="AK27" i="1"/>
  <c r="AK41" i="1"/>
  <c r="AK55" i="1"/>
  <c r="AK66" i="1"/>
  <c r="AK80" i="1"/>
  <c r="AK91" i="1"/>
  <c r="AM91" i="1" s="1"/>
  <c r="AK18" i="1"/>
  <c r="AK33" i="1"/>
  <c r="AK48" i="1"/>
  <c r="AK63" i="1"/>
  <c r="AK75" i="1"/>
  <c r="AK90" i="1"/>
  <c r="AK8" i="1"/>
  <c r="AK23" i="1"/>
  <c r="AK35" i="1"/>
  <c r="AK50" i="1"/>
  <c r="AK7" i="1"/>
  <c r="AK19" i="1"/>
  <c r="AK34" i="1"/>
  <c r="AK49" i="1"/>
  <c r="AK64" i="1"/>
  <c r="AK79" i="1"/>
  <c r="AK95" i="1"/>
  <c r="AK10" i="1"/>
  <c r="AK32" i="1"/>
  <c r="AK57" i="1"/>
  <c r="AK74" i="1"/>
  <c r="AK97" i="1"/>
  <c r="AK42" i="1"/>
  <c r="AK83" i="1"/>
  <c r="AK43" i="1"/>
  <c r="AK11" i="1"/>
  <c r="AK39" i="1"/>
  <c r="AK58" i="1"/>
  <c r="AK81" i="1"/>
  <c r="AK98" i="1"/>
  <c r="AK15" i="1"/>
  <c r="AK40" i="1"/>
  <c r="AK59" i="1"/>
  <c r="AK82" i="1"/>
  <c r="AK99" i="1"/>
  <c r="AK17" i="1"/>
  <c r="AK65" i="1"/>
  <c r="AK3" i="1"/>
  <c r="AK24" i="1"/>
  <c r="AK67" i="1"/>
  <c r="AK87" i="1"/>
  <c r="AJ38" i="1"/>
  <c r="AK88" i="1"/>
  <c r="AK26" i="1"/>
  <c r="BK97" i="1"/>
  <c r="BN97" i="1" s="1"/>
  <c r="BK62" i="1"/>
  <c r="BK19" i="1"/>
  <c r="BN91" i="1"/>
  <c r="BN6" i="1"/>
  <c r="BK78" i="1"/>
  <c r="BK65" i="1"/>
  <c r="AJ59" i="1"/>
  <c r="BK64" i="1"/>
  <c r="AJ36" i="1"/>
  <c r="AM36" i="1" s="1"/>
  <c r="AK73" i="1"/>
  <c r="AK25" i="1"/>
  <c r="BK92" i="1"/>
  <c r="BK52" i="1"/>
  <c r="BK18" i="1"/>
  <c r="BN18" i="1" s="1"/>
  <c r="AL71" i="1"/>
  <c r="AL53" i="1"/>
  <c r="AL6" i="1"/>
  <c r="AL70" i="1"/>
  <c r="AL23" i="1"/>
  <c r="AL94" i="1"/>
  <c r="AL69" i="1"/>
  <c r="AL44" i="1"/>
  <c r="AL22" i="1"/>
  <c r="AL86" i="1"/>
  <c r="AL68" i="1"/>
  <c r="AL43" i="1"/>
  <c r="AL8" i="1"/>
  <c r="AL13" i="1"/>
  <c r="AL27" i="1"/>
  <c r="AL38" i="1"/>
  <c r="AL52" i="1"/>
  <c r="AL63" i="1"/>
  <c r="AL77" i="1"/>
  <c r="AL91" i="1"/>
  <c r="AL102" i="1"/>
  <c r="AL15" i="1"/>
  <c r="AL30" i="1"/>
  <c r="AL45" i="1"/>
  <c r="AL60" i="1"/>
  <c r="AL75" i="1"/>
  <c r="AL87" i="1"/>
  <c r="AL3" i="1"/>
  <c r="AL5" i="1"/>
  <c r="AL20" i="1"/>
  <c r="AL35" i="1"/>
  <c r="AL47" i="1"/>
  <c r="AL62" i="1"/>
  <c r="AL78" i="1"/>
  <c r="AL93" i="1"/>
  <c r="AL4" i="1"/>
  <c r="AL19" i="1"/>
  <c r="AL31" i="1"/>
  <c r="AL46" i="1"/>
  <c r="AL61" i="1"/>
  <c r="AL76" i="1"/>
  <c r="AL92" i="1"/>
  <c r="AL99" i="1"/>
  <c r="AL28" i="1"/>
  <c r="AL95" i="1"/>
  <c r="AL51" i="1"/>
  <c r="L9" i="1"/>
  <c r="AL85" i="1"/>
  <c r="AL67" i="1"/>
  <c r="AL39" i="1"/>
  <c r="AL14" i="1"/>
  <c r="BL11" i="1"/>
  <c r="BL19" i="1"/>
  <c r="BL27" i="1"/>
  <c r="BL35" i="1"/>
  <c r="BL43" i="1"/>
  <c r="BL51" i="1"/>
  <c r="BN51" i="1" s="1"/>
  <c r="BL59" i="1"/>
  <c r="BL67" i="1"/>
  <c r="BL75" i="1"/>
  <c r="BL83" i="1"/>
  <c r="BL91" i="1"/>
  <c r="BL99" i="1"/>
  <c r="BL86" i="1"/>
  <c r="BL68" i="1"/>
  <c r="BL49" i="1"/>
  <c r="BL31" i="1"/>
  <c r="BL13" i="1"/>
  <c r="BL4" i="1"/>
  <c r="BM7" i="1"/>
  <c r="BM15" i="1"/>
  <c r="BM23" i="1"/>
  <c r="BM31" i="1"/>
  <c r="BM39" i="1"/>
  <c r="BM47" i="1"/>
  <c r="BM55" i="1"/>
  <c r="BM63" i="1"/>
  <c r="BM71" i="1"/>
  <c r="BM79" i="1"/>
  <c r="BM87" i="1"/>
  <c r="BM95" i="1"/>
  <c r="BM3" i="1"/>
  <c r="BL3" i="1"/>
  <c r="BL94" i="1"/>
  <c r="BL85" i="1"/>
  <c r="BL76" i="1"/>
  <c r="BL66" i="1"/>
  <c r="BL57" i="1"/>
  <c r="BL48" i="1"/>
  <c r="BL39" i="1"/>
  <c r="BL30" i="1"/>
  <c r="BL21" i="1"/>
  <c r="BL12" i="1"/>
  <c r="BM102" i="1"/>
  <c r="BM93" i="1"/>
  <c r="BM84" i="1"/>
  <c r="BM75" i="1"/>
  <c r="BM66" i="1"/>
  <c r="BM57" i="1"/>
  <c r="BM48" i="1"/>
  <c r="BM38" i="1"/>
  <c r="BM29" i="1"/>
  <c r="BM20" i="1"/>
  <c r="BM11" i="1"/>
  <c r="BL95" i="1"/>
  <c r="BL77" i="1"/>
  <c r="BL58" i="1"/>
  <c r="BL40" i="1"/>
  <c r="BL22" i="1"/>
  <c r="BL102" i="1"/>
  <c r="BL93" i="1"/>
  <c r="BL84" i="1"/>
  <c r="BL74" i="1"/>
  <c r="BL65" i="1"/>
  <c r="BL56" i="1"/>
  <c r="BL47" i="1"/>
  <c r="BL38" i="1"/>
  <c r="BL29" i="1"/>
  <c r="BL20" i="1"/>
  <c r="BL10" i="1"/>
  <c r="BM101" i="1"/>
  <c r="BM92" i="1"/>
  <c r="BM83" i="1"/>
  <c r="BM74" i="1"/>
  <c r="BM65" i="1"/>
  <c r="BM56" i="1"/>
  <c r="BM46" i="1"/>
  <c r="BM37" i="1"/>
  <c r="BM28" i="1"/>
  <c r="BM19" i="1"/>
  <c r="BM10" i="1"/>
  <c r="AM67" i="1"/>
  <c r="AM51" i="1"/>
  <c r="L85" i="1"/>
  <c r="L53" i="1"/>
  <c r="L29" i="1"/>
  <c r="L5" i="1"/>
  <c r="L81" i="1"/>
  <c r="L57" i="1"/>
  <c r="L25" i="1"/>
  <c r="AJ3" i="1"/>
  <c r="AJ95" i="1"/>
  <c r="AJ87" i="1"/>
  <c r="AJ79" i="1"/>
  <c r="AJ71" i="1"/>
  <c r="AJ63" i="1"/>
  <c r="AJ55" i="1"/>
  <c r="AJ47" i="1"/>
  <c r="AJ39" i="1"/>
  <c r="AJ31" i="1"/>
  <c r="AM31" i="1" s="1"/>
  <c r="AJ23" i="1"/>
  <c r="AJ15" i="1"/>
  <c r="AJ7" i="1"/>
  <c r="AJ98" i="1"/>
  <c r="AJ90" i="1"/>
  <c r="AJ82" i="1"/>
  <c r="AJ74" i="1"/>
  <c r="AJ66" i="1"/>
  <c r="AJ58" i="1"/>
  <c r="AJ50" i="1"/>
  <c r="AJ42" i="1"/>
  <c r="AJ34" i="1"/>
  <c r="AJ26" i="1"/>
  <c r="AJ18" i="1"/>
  <c r="AJ10" i="1"/>
  <c r="AK102" i="1"/>
  <c r="AK94" i="1"/>
  <c r="AM94" i="1" s="1"/>
  <c r="AK86" i="1"/>
  <c r="AM86" i="1" s="1"/>
  <c r="AK78" i="1"/>
  <c r="AK70" i="1"/>
  <c r="AK62" i="1"/>
  <c r="AK54" i="1"/>
  <c r="AK46" i="1"/>
  <c r="AK38" i="1"/>
  <c r="AK30" i="1"/>
  <c r="AM30" i="1" s="1"/>
  <c r="AK22" i="1"/>
  <c r="AK14" i="1"/>
  <c r="AK6" i="1"/>
  <c r="AL98" i="1"/>
  <c r="AL90" i="1"/>
  <c r="AL82" i="1"/>
  <c r="AL74" i="1"/>
  <c r="AL66" i="1"/>
  <c r="AL58" i="1"/>
  <c r="AL50" i="1"/>
  <c r="AL42" i="1"/>
  <c r="AL34" i="1"/>
  <c r="AL26" i="1"/>
  <c r="AL18" i="1"/>
  <c r="AL10" i="1"/>
  <c r="L93" i="1"/>
  <c r="L69" i="1"/>
  <c r="L45" i="1"/>
  <c r="L21" i="1"/>
  <c r="L97" i="1"/>
  <c r="L65" i="1"/>
  <c r="L49" i="1"/>
  <c r="L17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96" i="1"/>
  <c r="L88" i="1"/>
  <c r="L80" i="1"/>
  <c r="L72" i="1"/>
  <c r="L64" i="1"/>
  <c r="L56" i="1"/>
  <c r="L48" i="1"/>
  <c r="L40" i="1"/>
  <c r="L32" i="1"/>
  <c r="L24" i="1"/>
  <c r="L16" i="1"/>
  <c r="AJ97" i="1"/>
  <c r="AJ89" i="1"/>
  <c r="AJ81" i="1"/>
  <c r="AJ73" i="1"/>
  <c r="AJ65" i="1"/>
  <c r="AJ57" i="1"/>
  <c r="AJ49" i="1"/>
  <c r="AJ41" i="1"/>
  <c r="AJ33" i="1"/>
  <c r="AJ25" i="1"/>
  <c r="AJ17" i="1"/>
  <c r="AJ9" i="1"/>
  <c r="AK101" i="1"/>
  <c r="AK93" i="1"/>
  <c r="AK85" i="1"/>
  <c r="AM85" i="1" s="1"/>
  <c r="AK77" i="1"/>
  <c r="AK69" i="1"/>
  <c r="AM69" i="1" s="1"/>
  <c r="AK61" i="1"/>
  <c r="AM61" i="1" s="1"/>
  <c r="AK53" i="1"/>
  <c r="AK45" i="1"/>
  <c r="AK37" i="1"/>
  <c r="AM37" i="1" s="1"/>
  <c r="AK29" i="1"/>
  <c r="AK21" i="1"/>
  <c r="AM21" i="1" s="1"/>
  <c r="AK13" i="1"/>
  <c r="AM13" i="1" s="1"/>
  <c r="AK5" i="1"/>
  <c r="AL97" i="1"/>
  <c r="AL89" i="1"/>
  <c r="AL81" i="1"/>
  <c r="AL73" i="1"/>
  <c r="AL65" i="1"/>
  <c r="AL57" i="1"/>
  <c r="AL49" i="1"/>
  <c r="AL41" i="1"/>
  <c r="AL33" i="1"/>
  <c r="AL25" i="1"/>
  <c r="AL17" i="1"/>
  <c r="AL9" i="1"/>
  <c r="L101" i="1"/>
  <c r="L77" i="1"/>
  <c r="L61" i="1"/>
  <c r="L37" i="1"/>
  <c r="L13" i="1"/>
  <c r="L89" i="1"/>
  <c r="L73" i="1"/>
  <c r="L41" i="1"/>
  <c r="L33" i="1"/>
  <c r="L11" i="1"/>
  <c r="AJ96" i="1"/>
  <c r="AJ88" i="1"/>
  <c r="AM88" i="1" s="1"/>
  <c r="AJ80" i="1"/>
  <c r="AJ72" i="1"/>
  <c r="AJ64" i="1"/>
  <c r="AJ56" i="1"/>
  <c r="AJ48" i="1"/>
  <c r="AJ40" i="1"/>
  <c r="AJ32" i="1"/>
  <c r="AJ24" i="1"/>
  <c r="AJ16" i="1"/>
  <c r="AM16" i="1" s="1"/>
  <c r="AK100" i="1"/>
  <c r="AM100" i="1" s="1"/>
  <c r="AK92" i="1"/>
  <c r="AK84" i="1"/>
  <c r="AM84" i="1" s="1"/>
  <c r="AK76" i="1"/>
  <c r="AM76" i="1" s="1"/>
  <c r="AK68" i="1"/>
  <c r="AK60" i="1"/>
  <c r="AM60" i="1" s="1"/>
  <c r="AK52" i="1"/>
  <c r="AK44" i="1"/>
  <c r="AM44" i="1" s="1"/>
  <c r="AK36" i="1"/>
  <c r="AK28" i="1"/>
  <c r="AK20" i="1"/>
  <c r="AK12" i="1"/>
  <c r="AM12" i="1" s="1"/>
  <c r="AL96" i="1"/>
  <c r="AL88" i="1"/>
  <c r="AL80" i="1"/>
  <c r="AL72" i="1"/>
  <c r="AL64" i="1"/>
  <c r="AL56" i="1"/>
  <c r="AL48" i="1"/>
  <c r="AL40" i="1"/>
  <c r="AL32" i="1"/>
  <c r="AL24" i="1"/>
  <c r="AL16" i="1"/>
  <c r="U103" i="4" l="1"/>
  <c r="Y3" i="4" s="1"/>
  <c r="AM6" i="1"/>
  <c r="BN42" i="1"/>
  <c r="AM50" i="1"/>
  <c r="BN62" i="1"/>
  <c r="BN43" i="1"/>
  <c r="BN32" i="1"/>
  <c r="AM24" i="1"/>
  <c r="BN64" i="1"/>
  <c r="AM68" i="1"/>
  <c r="BN34" i="1"/>
  <c r="BN89" i="1"/>
  <c r="BN53" i="1"/>
  <c r="AM32" i="1"/>
  <c r="AM96" i="1"/>
  <c r="AM77" i="1"/>
  <c r="AM38" i="1"/>
  <c r="AM102" i="1"/>
  <c r="AM59" i="1"/>
  <c r="AM20" i="1"/>
  <c r="BN35" i="1"/>
  <c r="BN61" i="1"/>
  <c r="BN37" i="1"/>
  <c r="BN102" i="1"/>
  <c r="BN29" i="1"/>
  <c r="BN41" i="1"/>
  <c r="AM80" i="1"/>
  <c r="AM89" i="1"/>
  <c r="AM15" i="1"/>
  <c r="AM48" i="1"/>
  <c r="AM54" i="1"/>
  <c r="AM47" i="1"/>
  <c r="BN52" i="1"/>
  <c r="BN78" i="1"/>
  <c r="BN100" i="1"/>
  <c r="AM25" i="1"/>
  <c r="AM79" i="1"/>
  <c r="AM92" i="1"/>
  <c r="AM87" i="1"/>
  <c r="AM39" i="1"/>
  <c r="BN73" i="1"/>
  <c r="AM56" i="1"/>
  <c r="AM35" i="1"/>
  <c r="AM8" i="1"/>
  <c r="AM5" i="1"/>
  <c r="AM23" i="1"/>
  <c r="AM95" i="1"/>
  <c r="BN22" i="1"/>
  <c r="BN40" i="1"/>
  <c r="BN48" i="1"/>
  <c r="BN10" i="1"/>
  <c r="BN4" i="1"/>
  <c r="BN13" i="1"/>
  <c r="BN38" i="1"/>
  <c r="AM93" i="1"/>
  <c r="AM18" i="1"/>
  <c r="AM99" i="1"/>
  <c r="BN21" i="1"/>
  <c r="AM101" i="1"/>
  <c r="AM62" i="1"/>
  <c r="AM55" i="1"/>
  <c r="BN28" i="1"/>
  <c r="BN12" i="1"/>
  <c r="BN55" i="1"/>
  <c r="AM28" i="1"/>
  <c r="AM70" i="1"/>
  <c r="AM63" i="1"/>
  <c r="AM75" i="1"/>
  <c r="AM4" i="1"/>
  <c r="BN74" i="1"/>
  <c r="BN83" i="1"/>
  <c r="BN76" i="1"/>
  <c r="BN84" i="1"/>
  <c r="BN11" i="1"/>
  <c r="BN47" i="1"/>
  <c r="BN19" i="1"/>
  <c r="AM3" i="1"/>
  <c r="BN30" i="1"/>
  <c r="AM29" i="1"/>
  <c r="AM57" i="1"/>
  <c r="AM82" i="1"/>
  <c r="AM43" i="1"/>
  <c r="BN94" i="1"/>
  <c r="BN63" i="1"/>
  <c r="BN65" i="1"/>
  <c r="AM19" i="1"/>
  <c r="BN85" i="1"/>
  <c r="AM53" i="1"/>
  <c r="AM14" i="1"/>
  <c r="AM78" i="1"/>
  <c r="AM7" i="1"/>
  <c r="AM71" i="1"/>
  <c r="BN92" i="1"/>
  <c r="AM83" i="1"/>
  <c r="BN86" i="1"/>
  <c r="BN67" i="1"/>
  <c r="BN77" i="1"/>
  <c r="BN75" i="1"/>
  <c r="BN3" i="1"/>
  <c r="BN39" i="1"/>
  <c r="AM65" i="1"/>
  <c r="AM90" i="1"/>
  <c r="AM64" i="1"/>
  <c r="AM9" i="1"/>
  <c r="AM73" i="1"/>
  <c r="AM34" i="1"/>
  <c r="AM98" i="1"/>
  <c r="AM26" i="1"/>
  <c r="AM72" i="1"/>
  <c r="AM17" i="1"/>
  <c r="AM81" i="1"/>
  <c r="AM42" i="1"/>
  <c r="AM33" i="1"/>
  <c r="AM97" i="1"/>
  <c r="AM58" i="1"/>
  <c r="AM41" i="1"/>
  <c r="AM66" i="1"/>
  <c r="AM40" i="1"/>
  <c r="AM49" i="1"/>
  <c r="AM10" i="1"/>
  <c r="AM74" i="1"/>
</calcChain>
</file>

<file path=xl/sharedStrings.xml><?xml version="1.0" encoding="utf-8"?>
<sst xmlns="http://schemas.openxmlformats.org/spreadsheetml/2006/main" count="1341" uniqueCount="141">
  <si>
    <t xml:space="preserve">Nilai Awal Centroid (Ketentuan Cluster) </t>
  </si>
  <si>
    <t>no</t>
  </si>
  <si>
    <t>jurusan</t>
  </si>
  <si>
    <t>nama_mahasiwa</t>
  </si>
  <si>
    <t>ipk</t>
  </si>
  <si>
    <t>sistem informasi</t>
  </si>
  <si>
    <t>mahasiswa 1</t>
  </si>
  <si>
    <t>informatika</t>
  </si>
  <si>
    <t>mahasiswa 2</t>
  </si>
  <si>
    <t>mahasiswa 3</t>
  </si>
  <si>
    <t>mahasiswa 4</t>
  </si>
  <si>
    <t>mahasiswa 5</t>
  </si>
  <si>
    <t>mahasiswa 6</t>
  </si>
  <si>
    <t>mahasiswa 7</t>
  </si>
  <si>
    <t>mahasiswa 8</t>
  </si>
  <si>
    <t>mahasiswa 9</t>
  </si>
  <si>
    <t>mahasiswa 10</t>
  </si>
  <si>
    <t>mahasiswa 11</t>
  </si>
  <si>
    <t>mahasiswa 12</t>
  </si>
  <si>
    <t>mahasiswa 13</t>
  </si>
  <si>
    <t>mahasiswa 14</t>
  </si>
  <si>
    <t>mahasiswa 15</t>
  </si>
  <si>
    <t>mahasiswa 16</t>
  </si>
  <si>
    <t>mahasiswa 17</t>
  </si>
  <si>
    <t>mahasiswa 18</t>
  </si>
  <si>
    <t>mahasiswa 19</t>
  </si>
  <si>
    <t>mahasiswa 20</t>
  </si>
  <si>
    <t>mahasiswa 21</t>
  </si>
  <si>
    <t>mahasiswa 22</t>
  </si>
  <si>
    <t>mahasiswa 23</t>
  </si>
  <si>
    <t>mahasiswa 24</t>
  </si>
  <si>
    <t>mahasiswa 25</t>
  </si>
  <si>
    <t>mahasiswa 26</t>
  </si>
  <si>
    <t>mahasiswa 27</t>
  </si>
  <si>
    <t>mahasiswa 28</t>
  </si>
  <si>
    <t>mahasiswa 29</t>
  </si>
  <si>
    <t>mahasiswa 30</t>
  </si>
  <si>
    <t>mahasiswa 31</t>
  </si>
  <si>
    <t>mahasiswa 32</t>
  </si>
  <si>
    <t>mahasiswa 33</t>
  </si>
  <si>
    <t>mahasiswa 34</t>
  </si>
  <si>
    <t>mahasiswa 35</t>
  </si>
  <si>
    <t>mahasiswa 36</t>
  </si>
  <si>
    <t>mahasiswa 37</t>
  </si>
  <si>
    <t>mahasiswa 38</t>
  </si>
  <si>
    <t>mahasiswa 39</t>
  </si>
  <si>
    <t>mahasiswa 40</t>
  </si>
  <si>
    <t>mahasiswa 41</t>
  </si>
  <si>
    <t>mahasiswa 42</t>
  </si>
  <si>
    <t>mahasiswa 43</t>
  </si>
  <si>
    <t>mahasiswa 44</t>
  </si>
  <si>
    <t>mahasiswa 45</t>
  </si>
  <si>
    <t>mahasiswa 46</t>
  </si>
  <si>
    <t>mahasiswa 47</t>
  </si>
  <si>
    <t>mahasiswa 48</t>
  </si>
  <si>
    <t>mahasiswa 49</t>
  </si>
  <si>
    <t>mahasiswa 50</t>
  </si>
  <si>
    <t>mahasiswa 51</t>
  </si>
  <si>
    <t>mahasiswa 52</t>
  </si>
  <si>
    <t>mahasiswa 53</t>
  </si>
  <si>
    <t>mahasiswa 54</t>
  </si>
  <si>
    <t>mahasiswa 55</t>
  </si>
  <si>
    <t>mahasiswa 56</t>
  </si>
  <si>
    <t>mahasiswa 57</t>
  </si>
  <si>
    <t>mahasiswa 58</t>
  </si>
  <si>
    <t>mahasiswa 59</t>
  </si>
  <si>
    <t>mahasiswa 60</t>
  </si>
  <si>
    <t>mahasiswa 61</t>
  </si>
  <si>
    <t>mahasiswa 62</t>
  </si>
  <si>
    <t>mahasiswa 63</t>
  </si>
  <si>
    <t>mahasiswa 64</t>
  </si>
  <si>
    <t>mahasiswa 65</t>
  </si>
  <si>
    <t>mahasiswa 66</t>
  </si>
  <si>
    <t>mahasiswa 67</t>
  </si>
  <si>
    <t>mahasiswa 68</t>
  </si>
  <si>
    <t>mahasiswa 69</t>
  </si>
  <si>
    <t>mahasiswa 70</t>
  </si>
  <si>
    <t>mahasiswa 71</t>
  </si>
  <si>
    <t>mahasiswa 72</t>
  </si>
  <si>
    <t>mahasiswa 73</t>
  </si>
  <si>
    <t>mahasiswa 74</t>
  </si>
  <si>
    <t>mahasiswa 75</t>
  </si>
  <si>
    <t>mahasiswa 76</t>
  </si>
  <si>
    <t>mahasiswa 77</t>
  </si>
  <si>
    <t>mahasiswa 78</t>
  </si>
  <si>
    <t>mahasiswa 79</t>
  </si>
  <si>
    <t>mahasiswa 80</t>
  </si>
  <si>
    <t>mahasiswa 81</t>
  </si>
  <si>
    <t>mahasiswa 82</t>
  </si>
  <si>
    <t>mahasiswa 83</t>
  </si>
  <si>
    <t>mahasiswa 84</t>
  </si>
  <si>
    <t>mahasiswa 85</t>
  </si>
  <si>
    <t>mahasiswa 86</t>
  </si>
  <si>
    <t>mahasiswa 87</t>
  </si>
  <si>
    <t>mahasiswa 88</t>
  </si>
  <si>
    <t>mahasiswa 89</t>
  </si>
  <si>
    <t>mahasiswa 90</t>
  </si>
  <si>
    <t>mahasiswa 91</t>
  </si>
  <si>
    <t>mahasiswa 92</t>
  </si>
  <si>
    <t>mahasiswa 93</t>
  </si>
  <si>
    <t>mahasiswa 94</t>
  </si>
  <si>
    <t>mahasiswa 95</t>
  </si>
  <si>
    <t>mahasiswa 96</t>
  </si>
  <si>
    <t>mahasiswa 97</t>
  </si>
  <si>
    <t>mahasiswa 98</t>
  </si>
  <si>
    <t>mahasiswa 99</t>
  </si>
  <si>
    <t>mahasiswa 100</t>
  </si>
  <si>
    <t>C0</t>
  </si>
  <si>
    <t>C1</t>
  </si>
  <si>
    <t>C2</t>
  </si>
  <si>
    <t xml:space="preserve">Hasil </t>
  </si>
  <si>
    <t>ITERASI 1</t>
  </si>
  <si>
    <t xml:space="preserve">Kedekatan </t>
  </si>
  <si>
    <t>Cluster 0</t>
  </si>
  <si>
    <t>Cluster 1</t>
  </si>
  <si>
    <t>Cluster 2</t>
  </si>
  <si>
    <t>Rata - rata</t>
  </si>
  <si>
    <t>Rata rata</t>
  </si>
  <si>
    <t xml:space="preserve">Centroid Diperbarui (ITERASI 2) </t>
  </si>
  <si>
    <t>Kedekatan</t>
  </si>
  <si>
    <t>ITERASI 2</t>
  </si>
  <si>
    <t>Centroid Diperbarui (ITERASI 3)</t>
  </si>
  <si>
    <t>ITERASI 3</t>
  </si>
  <si>
    <t>Cluster</t>
  </si>
  <si>
    <t>Nilai Prediksi</t>
  </si>
  <si>
    <t>MAPE</t>
  </si>
  <si>
    <t xml:space="preserve">Nilai Selisih = ipk - nilai prediksi </t>
  </si>
  <si>
    <t>Jumlah Kedekatan</t>
  </si>
  <si>
    <t xml:space="preserve">ITERASI 2 Centroid Baru (Ketentuan Cluster) </t>
  </si>
  <si>
    <t>Jumlah Kedeketan</t>
  </si>
  <si>
    <t>Selisih Kedekatan</t>
  </si>
  <si>
    <t>Rumus = Jumlah Kedekatan Iterasi 2 - Jumlah Kedekatan Iterasi 1</t>
  </si>
  <si>
    <t>Jumlah Cluster</t>
  </si>
  <si>
    <t>38 Mahasiswa</t>
  </si>
  <si>
    <t>43 Mahasiswa</t>
  </si>
  <si>
    <t>19 Mahasiswa</t>
  </si>
  <si>
    <t>40 Mahasiswa</t>
  </si>
  <si>
    <t>41 Mahasiswa</t>
  </si>
  <si>
    <t xml:space="preserve">19 Mahasiswa </t>
  </si>
  <si>
    <r>
      <t xml:space="preserve">Jika selisih iterasi &gt; 0, maka Iterasi berhenti dan cluster ada pada </t>
    </r>
    <r>
      <rPr>
        <b/>
        <sz val="11"/>
        <color theme="1"/>
        <rFont val="Calibri"/>
        <family val="2"/>
        <scheme val="minor"/>
      </rPr>
      <t>iterasi sebelumnya</t>
    </r>
  </si>
  <si>
    <t>Jumlah Cluster Pada Iterasi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</si>
</sst>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TimesNewRomanPSMT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2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4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1</xdr:rowOff>
    </xdr:from>
    <xdr:to>
      <xdr:col>7</xdr:col>
      <xdr:colOff>33866</xdr:colOff>
      <xdr:row>9</xdr:row>
      <xdr:rowOff>88780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E62A0D-2005-1E30-C797-9973250A5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6333" y="1286934"/>
          <a:ext cx="2438400" cy="6560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1</xdr:rowOff>
    </xdr:from>
    <xdr:to>
      <xdr:col>7</xdr:col>
      <xdr:colOff>57873</xdr:colOff>
      <xdr:row>10</xdr:row>
      <xdr:rowOff>132720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32438F-AE92-1852-D9DF-7B9F82947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873" y="1360026"/>
          <a:ext cx="2536785" cy="682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EDDA-40ED-45DF-B7B8-E3EE6247FAA4}">
  <dimension ref="A1:CG106"/>
  <sheetViews>
    <sheetView tabSelected="1" zoomScale="90" zoomScaleNormal="90" workbookViewId="0">
      <selection activeCell="CC1" sqref="CC1:CG1"/>
    </sheetView>
  </sheetViews>
  <sheetFormatPr defaultRowHeight="14.4"/>
  <cols>
    <col min="1" max="1" width="8.21875" style="15" customWidth="1"/>
    <col min="2" max="3" width="17.5546875" style="16"/>
    <col min="4" max="7" width="17.5546875" style="15"/>
    <col min="8" max="8" width="8.88671875" style="15"/>
    <col min="9" max="9" width="8.88671875" style="8"/>
    <col min="10" max="11" width="8.88671875" style="15"/>
    <col min="12" max="12" width="11.109375" style="15" customWidth="1"/>
    <col min="13" max="13" width="8.88671875" style="8"/>
    <col min="14" max="14" width="8.88671875" style="8" customWidth="1"/>
    <col min="15" max="15" width="4.77734375" style="15" customWidth="1"/>
    <col min="16" max="16" width="7.44140625" style="16" customWidth="1"/>
    <col min="17" max="17" width="16.44140625" style="16" customWidth="1"/>
    <col min="18" max="18" width="16.5546875" style="15" customWidth="1"/>
    <col min="19" max="19" width="8.109375" style="15" customWidth="1"/>
    <col min="20" max="20" width="9.109375" style="15" customWidth="1"/>
    <col min="21" max="21" width="8.88671875" style="8"/>
    <col min="22" max="22" width="5.88671875" style="15" customWidth="1"/>
    <col min="23" max="24" width="16.88671875" style="16" customWidth="1"/>
    <col min="25" max="25" width="7.21875" style="15" customWidth="1"/>
    <col min="26" max="26" width="8.88671875" style="15"/>
    <col min="27" max="27" width="8.88671875" style="8"/>
    <col min="28" max="28" width="6.109375" style="15" customWidth="1"/>
    <col min="29" max="30" width="16.77734375" style="16" customWidth="1"/>
    <col min="31" max="31" width="8.44140625" style="15" customWidth="1"/>
    <col min="32" max="32" width="8.88671875" style="15"/>
    <col min="33" max="33" width="16.21875" style="15" customWidth="1"/>
    <col min="34" max="34" width="11.6640625" style="15" customWidth="1"/>
    <col min="35" max="35" width="8.88671875" style="15"/>
    <col min="36" max="41" width="11" style="8" customWidth="1"/>
    <col min="42" max="42" width="7.33203125" style="8" customWidth="1"/>
    <col min="43" max="43" width="6.88671875" style="15" customWidth="1"/>
    <col min="44" max="45" width="15.44140625" style="16" customWidth="1"/>
    <col min="46" max="46" width="8.33203125" style="15" customWidth="1"/>
    <col min="47" max="47" width="8.88671875" style="15"/>
    <col min="48" max="48" width="8.44140625" style="8" customWidth="1"/>
    <col min="49" max="49" width="7.33203125" style="15" customWidth="1"/>
    <col min="50" max="51" width="16.5546875" style="16" customWidth="1"/>
    <col min="52" max="52" width="9.44140625" style="15" customWidth="1"/>
    <col min="53" max="53" width="8.88671875" style="15"/>
    <col min="54" max="54" width="7.44140625" style="8" customWidth="1"/>
    <col min="55" max="55" width="8.44140625" style="15" customWidth="1"/>
    <col min="56" max="56" width="16.5546875" style="16" customWidth="1"/>
    <col min="57" max="57" width="15.6640625" style="16" customWidth="1"/>
    <col min="58" max="58" width="10.21875" style="15" customWidth="1"/>
    <col min="59" max="59" width="8.88671875" style="15"/>
    <col min="60" max="60" width="15.88671875" style="15" customWidth="1"/>
    <col min="61" max="61" width="11.21875" style="15" customWidth="1"/>
    <col min="62" max="65" width="8.88671875" style="15"/>
    <col min="66" max="66" width="11.88671875" style="15" customWidth="1"/>
    <col min="67" max="69" width="8.88671875" style="8"/>
    <col min="70" max="70" width="8.77734375" style="15" customWidth="1"/>
    <col min="71" max="72" width="19.33203125" style="16" customWidth="1"/>
    <col min="73" max="73" width="11" style="15" customWidth="1"/>
    <col min="74" max="74" width="8.88671875" style="15"/>
    <col min="75" max="75" width="8.88671875" style="8"/>
    <col min="76" max="76" width="7.33203125" style="15" customWidth="1"/>
    <col min="77" max="78" width="16.5546875" style="16" customWidth="1"/>
    <col min="79" max="79" width="9.6640625" style="15" customWidth="1"/>
    <col min="80" max="80" width="8.88671875" style="15"/>
    <col min="81" max="81" width="8.88671875" style="8"/>
    <col min="82" max="82" width="7.44140625" style="15" customWidth="1"/>
    <col min="83" max="84" width="16.6640625" style="16" customWidth="1"/>
    <col min="85" max="85" width="9.6640625" style="15" customWidth="1"/>
    <col min="86" max="16384" width="8.88671875" style="15"/>
  </cols>
  <sheetData>
    <row r="1" spans="1:85" ht="25.8">
      <c r="F1" s="23" t="s">
        <v>0</v>
      </c>
      <c r="G1" s="23"/>
      <c r="I1" s="24" t="s">
        <v>111</v>
      </c>
      <c r="J1" s="24"/>
      <c r="K1" s="24"/>
      <c r="L1" s="24"/>
      <c r="M1" s="24"/>
      <c r="O1" s="25" t="s">
        <v>113</v>
      </c>
      <c r="P1" s="25"/>
      <c r="Q1" s="25"/>
      <c r="R1" s="25"/>
      <c r="S1" s="25"/>
      <c r="U1" s="25" t="s">
        <v>114</v>
      </c>
      <c r="V1" s="25"/>
      <c r="W1" s="25"/>
      <c r="X1" s="25"/>
      <c r="Y1" s="25"/>
      <c r="AA1" s="25" t="s">
        <v>115</v>
      </c>
      <c r="AB1" s="25"/>
      <c r="AC1" s="25"/>
      <c r="AD1" s="25"/>
      <c r="AE1" s="25"/>
      <c r="AG1" s="23" t="s">
        <v>118</v>
      </c>
      <c r="AH1" s="23"/>
      <c r="AJ1" s="24" t="s">
        <v>120</v>
      </c>
      <c r="AK1" s="26"/>
      <c r="AL1" s="26"/>
      <c r="AM1" s="26"/>
      <c r="AN1" s="26"/>
      <c r="AP1" s="25" t="s">
        <v>113</v>
      </c>
      <c r="AQ1" s="25"/>
      <c r="AR1" s="25"/>
      <c r="AS1" s="25"/>
      <c r="AT1" s="25"/>
      <c r="AV1" s="25" t="s">
        <v>114</v>
      </c>
      <c r="AW1" s="25"/>
      <c r="AX1" s="25"/>
      <c r="AY1" s="25"/>
      <c r="AZ1" s="25"/>
      <c r="BB1" s="25" t="s">
        <v>115</v>
      </c>
      <c r="BC1" s="25"/>
      <c r="BD1" s="25"/>
      <c r="BE1" s="25"/>
      <c r="BF1" s="25"/>
      <c r="BH1" s="25" t="s">
        <v>121</v>
      </c>
      <c r="BI1" s="25"/>
      <c r="BK1" s="24" t="s">
        <v>122</v>
      </c>
      <c r="BL1" s="24"/>
      <c r="BM1" s="24"/>
      <c r="BN1" s="24"/>
      <c r="BO1" s="24"/>
      <c r="BP1" s="7"/>
      <c r="BQ1" s="15"/>
      <c r="BR1" s="25" t="s">
        <v>113</v>
      </c>
      <c r="BS1" s="25"/>
      <c r="BT1" s="25"/>
      <c r="BU1" s="25"/>
      <c r="BW1" s="25" t="s">
        <v>114</v>
      </c>
      <c r="BX1" s="25"/>
      <c r="BY1" s="25"/>
      <c r="BZ1" s="25"/>
      <c r="CA1" s="25"/>
      <c r="CC1" s="25" t="s">
        <v>115</v>
      </c>
      <c r="CD1" s="25"/>
      <c r="CE1" s="25"/>
      <c r="CF1" s="25"/>
      <c r="CG1" s="25"/>
    </row>
    <row r="2" spans="1:85" ht="15.6">
      <c r="A2" s="2" t="s">
        <v>1</v>
      </c>
      <c r="B2" s="2" t="s">
        <v>2</v>
      </c>
      <c r="C2" s="2" t="s">
        <v>3</v>
      </c>
      <c r="D2" s="2" t="s">
        <v>4</v>
      </c>
      <c r="F2" s="17" t="s">
        <v>113</v>
      </c>
      <c r="G2" s="15">
        <v>3.11</v>
      </c>
      <c r="I2" s="7" t="s">
        <v>107</v>
      </c>
      <c r="J2" s="7" t="s">
        <v>108</v>
      </c>
      <c r="K2" s="7" t="s">
        <v>109</v>
      </c>
      <c r="L2" s="7" t="s">
        <v>112</v>
      </c>
      <c r="M2" s="7" t="s">
        <v>110</v>
      </c>
      <c r="N2" s="7"/>
      <c r="O2" s="8"/>
      <c r="P2" s="2" t="s">
        <v>1</v>
      </c>
      <c r="Q2" s="2" t="s">
        <v>2</v>
      </c>
      <c r="R2" s="2" t="s">
        <v>3</v>
      </c>
      <c r="S2" s="2" t="s">
        <v>4</v>
      </c>
      <c r="U2" s="7"/>
      <c r="V2" s="2" t="s">
        <v>1</v>
      </c>
      <c r="W2" s="2" t="s">
        <v>2</v>
      </c>
      <c r="X2" s="2" t="s">
        <v>3</v>
      </c>
      <c r="Y2" s="2" t="s">
        <v>4</v>
      </c>
      <c r="AA2" s="7"/>
      <c r="AB2" s="2" t="s">
        <v>1</v>
      </c>
      <c r="AC2" s="2" t="s">
        <v>2</v>
      </c>
      <c r="AD2" s="2" t="s">
        <v>3</v>
      </c>
      <c r="AE2" s="2" t="s">
        <v>4</v>
      </c>
      <c r="AG2" s="17" t="s">
        <v>113</v>
      </c>
      <c r="AH2" s="18">
        <f>AVERAGE(S3:S42)</f>
        <v>3.0214999999999996</v>
      </c>
      <c r="AJ2" s="7" t="s">
        <v>107</v>
      </c>
      <c r="AK2" s="7" t="s">
        <v>108</v>
      </c>
      <c r="AL2" s="7" t="s">
        <v>109</v>
      </c>
      <c r="AM2" s="7" t="s">
        <v>119</v>
      </c>
      <c r="AN2" s="7" t="s">
        <v>110</v>
      </c>
      <c r="AO2" s="7"/>
      <c r="AP2" s="7"/>
      <c r="AQ2" s="2" t="s">
        <v>1</v>
      </c>
      <c r="AR2" s="2" t="s">
        <v>2</v>
      </c>
      <c r="AS2" s="2" t="s">
        <v>3</v>
      </c>
      <c r="AT2" s="2" t="s">
        <v>4</v>
      </c>
      <c r="AV2" s="7"/>
      <c r="AW2" s="2" t="s">
        <v>1</v>
      </c>
      <c r="AX2" s="2" t="s">
        <v>2</v>
      </c>
      <c r="AY2" s="2" t="s">
        <v>3</v>
      </c>
      <c r="AZ2" s="2" t="s">
        <v>4</v>
      </c>
      <c r="BB2" s="7"/>
      <c r="BC2" s="2" t="s">
        <v>1</v>
      </c>
      <c r="BD2" s="2" t="s">
        <v>2</v>
      </c>
      <c r="BE2" s="2" t="s">
        <v>3</v>
      </c>
      <c r="BF2" s="2" t="s">
        <v>4</v>
      </c>
      <c r="BH2" s="11" t="s">
        <v>113</v>
      </c>
      <c r="BI2" s="18">
        <f>AVERAGE(AT3:AT40)</f>
        <v>3.0094736842105259</v>
      </c>
      <c r="BK2" s="7" t="s">
        <v>107</v>
      </c>
      <c r="BL2" s="7" t="s">
        <v>108</v>
      </c>
      <c r="BM2" s="7" t="s">
        <v>109</v>
      </c>
      <c r="BN2" s="7" t="s">
        <v>112</v>
      </c>
      <c r="BO2" s="7" t="s">
        <v>110</v>
      </c>
      <c r="BP2" s="7"/>
      <c r="BQ2" s="7"/>
      <c r="BR2" s="2" t="s">
        <v>1</v>
      </c>
      <c r="BS2" s="2" t="s">
        <v>2</v>
      </c>
      <c r="BT2" s="2" t="s">
        <v>3</v>
      </c>
      <c r="BU2" s="2" t="s">
        <v>4</v>
      </c>
      <c r="BW2" s="7"/>
      <c r="BX2" s="2" t="s">
        <v>1</v>
      </c>
      <c r="BY2" s="2" t="s">
        <v>2</v>
      </c>
      <c r="BZ2" s="2" t="s">
        <v>3</v>
      </c>
      <c r="CA2" s="2" t="s">
        <v>4</v>
      </c>
      <c r="CC2" s="7"/>
      <c r="CD2" s="2" t="s">
        <v>1</v>
      </c>
      <c r="CE2" s="2" t="s">
        <v>2</v>
      </c>
      <c r="CF2" s="2" t="s">
        <v>3</v>
      </c>
      <c r="CG2" s="2" t="s">
        <v>4</v>
      </c>
    </row>
    <row r="3" spans="1:85" ht="15.6">
      <c r="A3" s="3">
        <v>1</v>
      </c>
      <c r="B3" s="4" t="s">
        <v>5</v>
      </c>
      <c r="C3" s="4" t="s">
        <v>6</v>
      </c>
      <c r="D3" s="5">
        <v>3.43</v>
      </c>
      <c r="F3" s="17" t="s">
        <v>114</v>
      </c>
      <c r="G3" s="15">
        <v>3.43</v>
      </c>
      <c r="I3" s="8">
        <f>SQRT((D3-$G$2)^2)</f>
        <v>0.32000000000000028</v>
      </c>
      <c r="J3" s="8">
        <f>SQRT((D3-$G$3)^2)</f>
        <v>0</v>
      </c>
      <c r="K3" s="8">
        <f>SQRT((D3-$G$4)^2)</f>
        <v>0.45999999999999996</v>
      </c>
      <c r="L3" s="8">
        <f>MIN(I3:K3)</f>
        <v>0</v>
      </c>
      <c r="M3" s="8">
        <v>1</v>
      </c>
      <c r="O3" s="8">
        <v>1</v>
      </c>
      <c r="P3" s="3">
        <v>50</v>
      </c>
      <c r="Q3" s="4" t="s">
        <v>7</v>
      </c>
      <c r="R3" s="4" t="s">
        <v>56</v>
      </c>
      <c r="S3" s="5">
        <v>2.81</v>
      </c>
      <c r="U3" s="8">
        <v>1</v>
      </c>
      <c r="V3" s="3">
        <v>75</v>
      </c>
      <c r="W3" s="4" t="s">
        <v>5</v>
      </c>
      <c r="X3" s="4" t="s">
        <v>81</v>
      </c>
      <c r="Y3" s="5">
        <v>3.27</v>
      </c>
      <c r="AA3" s="8">
        <v>1</v>
      </c>
      <c r="AB3" s="3">
        <v>95</v>
      </c>
      <c r="AC3" s="4" t="s">
        <v>7</v>
      </c>
      <c r="AD3" s="4" t="s">
        <v>101</v>
      </c>
      <c r="AE3" s="5">
        <v>3.69</v>
      </c>
      <c r="AG3" s="17" t="s">
        <v>114</v>
      </c>
      <c r="AH3" s="18">
        <f>AVERAGE(Y3:Y43)</f>
        <v>3.4558536585365851</v>
      </c>
      <c r="AJ3" s="12">
        <f>SQRT((D3-$AH$2)^2)</f>
        <v>0.40850000000000053</v>
      </c>
      <c r="AK3" s="12">
        <f>SQRT((D3-$AH$3)^2)</f>
        <v>2.5853658536584945E-2</v>
      </c>
      <c r="AL3" s="12">
        <f>SQRT((D3-$AH$4)^2)</f>
        <v>0.3636842105263165</v>
      </c>
      <c r="AM3" s="12">
        <f>MIN(AJ3:AL3)</f>
        <v>2.5853658536584945E-2</v>
      </c>
      <c r="AN3" s="8">
        <v>1</v>
      </c>
      <c r="AP3" s="8">
        <v>1</v>
      </c>
      <c r="AQ3" s="3">
        <v>50</v>
      </c>
      <c r="AR3" s="4" t="s">
        <v>7</v>
      </c>
      <c r="AS3" s="4" t="s">
        <v>56</v>
      </c>
      <c r="AT3" s="5">
        <v>2.81</v>
      </c>
      <c r="AV3" s="8">
        <v>1</v>
      </c>
      <c r="AW3" s="3">
        <v>66</v>
      </c>
      <c r="AX3" s="4" t="s">
        <v>5</v>
      </c>
      <c r="AY3" s="4" t="s">
        <v>72</v>
      </c>
      <c r="AZ3" s="5">
        <v>3.24</v>
      </c>
      <c r="BB3" s="8">
        <v>1</v>
      </c>
      <c r="BC3" s="3">
        <v>95</v>
      </c>
      <c r="BD3" s="4" t="s">
        <v>7</v>
      </c>
      <c r="BE3" s="4" t="s">
        <v>101</v>
      </c>
      <c r="BF3" s="5">
        <v>3.69</v>
      </c>
      <c r="BH3" s="15" t="s">
        <v>114</v>
      </c>
      <c r="BI3" s="18">
        <f>AVERAGE(AZ3:AZ45)</f>
        <v>3.4462790697674426</v>
      </c>
      <c r="BK3" s="12">
        <f>SQRT((D3-$BI$2)^2)</f>
        <v>0.4205263157894743</v>
      </c>
      <c r="BL3" s="12">
        <f>SQRT((D3-$BI$3)^2)</f>
        <v>1.6279069767442422E-2</v>
      </c>
      <c r="BM3" s="12">
        <f>SQRT((D3-$BI$4)^2)</f>
        <v>0.3636842105263165</v>
      </c>
      <c r="BN3" s="12">
        <f>MIN(BK3:BM3)</f>
        <v>1.6279069767442422E-2</v>
      </c>
      <c r="BO3" s="8">
        <v>1</v>
      </c>
      <c r="BQ3" s="8">
        <v>1</v>
      </c>
      <c r="BR3" s="3">
        <v>50</v>
      </c>
      <c r="BS3" s="4" t="s">
        <v>7</v>
      </c>
      <c r="BT3" s="4" t="s">
        <v>56</v>
      </c>
      <c r="BU3" s="5">
        <v>2.81</v>
      </c>
      <c r="BW3" s="8">
        <v>1</v>
      </c>
      <c r="BX3" s="3">
        <v>66</v>
      </c>
      <c r="BY3" s="4" t="s">
        <v>5</v>
      </c>
      <c r="BZ3" s="4" t="s">
        <v>72</v>
      </c>
      <c r="CA3" s="5">
        <v>3.24</v>
      </c>
      <c r="CC3" s="8">
        <v>1</v>
      </c>
      <c r="CD3" s="3">
        <v>95</v>
      </c>
      <c r="CE3" s="4" t="s">
        <v>7</v>
      </c>
      <c r="CF3" s="4" t="s">
        <v>101</v>
      </c>
      <c r="CG3" s="5">
        <v>3.69</v>
      </c>
    </row>
    <row r="4" spans="1:85" ht="15.6">
      <c r="A4" s="3">
        <v>2</v>
      </c>
      <c r="B4" s="4" t="s">
        <v>7</v>
      </c>
      <c r="C4" s="4" t="s">
        <v>8</v>
      </c>
      <c r="D4" s="5">
        <v>3.28</v>
      </c>
      <c r="F4" s="17" t="s">
        <v>115</v>
      </c>
      <c r="G4" s="15">
        <v>3.89</v>
      </c>
      <c r="I4" s="8">
        <f t="shared" ref="I4:I67" si="0">SQRT((D4-$G$2)^2)</f>
        <v>0.16999999999999993</v>
      </c>
      <c r="J4" s="8">
        <f t="shared" ref="J4:J67" si="1">SQRT((D4-$G$3)^2)</f>
        <v>0.15000000000000036</v>
      </c>
      <c r="K4" s="8">
        <f t="shared" ref="K4:K67" si="2">SQRT((D4-$G$4)^2)</f>
        <v>0.61000000000000032</v>
      </c>
      <c r="L4" s="8">
        <f t="shared" ref="L4:L67" si="3">MIN(I4:K4)</f>
        <v>0.15000000000000036</v>
      </c>
      <c r="M4" s="8">
        <v>1</v>
      </c>
      <c r="O4" s="8">
        <v>2</v>
      </c>
      <c r="P4" s="3">
        <v>48</v>
      </c>
      <c r="Q4" s="4" t="s">
        <v>7</v>
      </c>
      <c r="R4" s="4" t="s">
        <v>54</v>
      </c>
      <c r="S4" s="5">
        <v>2.82</v>
      </c>
      <c r="U4" s="8">
        <v>2</v>
      </c>
      <c r="V4" s="3">
        <v>82</v>
      </c>
      <c r="W4" s="4" t="s">
        <v>7</v>
      </c>
      <c r="X4" s="4" t="s">
        <v>88</v>
      </c>
      <c r="Y4" s="5">
        <v>3.27</v>
      </c>
      <c r="AA4" s="8">
        <v>2</v>
      </c>
      <c r="AB4" s="3">
        <v>65</v>
      </c>
      <c r="AC4" s="4" t="s">
        <v>7</v>
      </c>
      <c r="AD4" s="4" t="s">
        <v>71</v>
      </c>
      <c r="AE4" s="5">
        <v>3.7</v>
      </c>
      <c r="AG4" s="17" t="s">
        <v>115</v>
      </c>
      <c r="AH4" s="18">
        <f>AVERAGE(AE3:AE21)</f>
        <v>3.7936842105263167</v>
      </c>
      <c r="AJ4" s="12">
        <f t="shared" ref="AJ4:AJ67" si="4">SQRT((D4-$AH$2)^2)</f>
        <v>0.25850000000000017</v>
      </c>
      <c r="AK4" s="12">
        <f t="shared" ref="AK4:AK67" si="5">SQRT((D4-$AH$3)^2)</f>
        <v>0.1758536585365853</v>
      </c>
      <c r="AL4" s="12">
        <f t="shared" ref="AL4:AL67" si="6">SQRT((D4-$AH$4)^2)</f>
        <v>0.51368421052631685</v>
      </c>
      <c r="AM4" s="12">
        <f t="shared" ref="AM4:AM67" si="7">MIN(AJ4:AL4)</f>
        <v>0.1758536585365853</v>
      </c>
      <c r="AN4" s="8">
        <v>1</v>
      </c>
      <c r="AP4" s="8">
        <v>2</v>
      </c>
      <c r="AQ4" s="3">
        <v>77</v>
      </c>
      <c r="AR4" s="4" t="s">
        <v>7</v>
      </c>
      <c r="AS4" s="4" t="s">
        <v>83</v>
      </c>
      <c r="AT4" s="5">
        <v>2.82</v>
      </c>
      <c r="AV4" s="8">
        <v>2</v>
      </c>
      <c r="AW4" s="3">
        <v>32</v>
      </c>
      <c r="AX4" s="4" t="s">
        <v>5</v>
      </c>
      <c r="AY4" s="4" t="s">
        <v>38</v>
      </c>
      <c r="AZ4" s="5">
        <v>3.26</v>
      </c>
      <c r="BB4" s="8">
        <v>2</v>
      </c>
      <c r="BC4" s="3">
        <v>17</v>
      </c>
      <c r="BD4" s="4" t="s">
        <v>5</v>
      </c>
      <c r="BE4" s="4" t="s">
        <v>23</v>
      </c>
      <c r="BF4" s="5">
        <v>3.7</v>
      </c>
      <c r="BH4" s="15" t="s">
        <v>115</v>
      </c>
      <c r="BI4" s="18">
        <f>AVERAGE(BF3:BF21)</f>
        <v>3.7936842105263167</v>
      </c>
      <c r="BK4" s="12">
        <f t="shared" ref="BK4:BK67" si="8">SQRT((D4-$BI$2)^2)</f>
        <v>0.27052631578947395</v>
      </c>
      <c r="BL4" s="12">
        <f t="shared" ref="BL4:BL67" si="9">SQRT((D4-$BI$3)^2)</f>
        <v>0.16627906976744278</v>
      </c>
      <c r="BM4" s="12">
        <f t="shared" ref="BM4:BM67" si="10">SQRT((D4-$BI$4)^2)</f>
        <v>0.51368421052631685</v>
      </c>
      <c r="BN4" s="12">
        <f t="shared" ref="BN4:BN67" si="11">MIN(BK4:BM4)</f>
        <v>0.16627906976744278</v>
      </c>
      <c r="BO4" s="8">
        <v>1</v>
      </c>
      <c r="BQ4" s="8">
        <v>2</v>
      </c>
      <c r="BR4" s="3">
        <v>48</v>
      </c>
      <c r="BS4" s="4" t="s">
        <v>7</v>
      </c>
      <c r="BT4" s="4" t="s">
        <v>54</v>
      </c>
      <c r="BU4" s="5">
        <v>2.82</v>
      </c>
      <c r="BW4" s="8">
        <v>2</v>
      </c>
      <c r="BX4" s="3">
        <v>32</v>
      </c>
      <c r="BY4" s="4" t="s">
        <v>5</v>
      </c>
      <c r="BZ4" s="4" t="s">
        <v>38</v>
      </c>
      <c r="CA4" s="5">
        <v>3.26</v>
      </c>
      <c r="CC4" s="8">
        <v>2</v>
      </c>
      <c r="CD4" s="3">
        <v>65</v>
      </c>
      <c r="CE4" s="4" t="s">
        <v>7</v>
      </c>
      <c r="CF4" s="4" t="s">
        <v>71</v>
      </c>
      <c r="CG4" s="5">
        <v>3.7</v>
      </c>
    </row>
    <row r="5" spans="1:85">
      <c r="A5" s="3">
        <v>3</v>
      </c>
      <c r="B5" s="4" t="s">
        <v>7</v>
      </c>
      <c r="C5" s="4" t="s">
        <v>9</v>
      </c>
      <c r="D5" s="5">
        <v>3.89</v>
      </c>
      <c r="I5" s="8">
        <f t="shared" si="0"/>
        <v>0.78000000000000025</v>
      </c>
      <c r="J5" s="8">
        <f t="shared" si="1"/>
        <v>0.45999999999999996</v>
      </c>
      <c r="K5" s="8">
        <f t="shared" si="2"/>
        <v>0</v>
      </c>
      <c r="L5" s="8">
        <f t="shared" si="3"/>
        <v>0</v>
      </c>
      <c r="M5" s="8">
        <v>2</v>
      </c>
      <c r="O5" s="8">
        <v>3</v>
      </c>
      <c r="P5" s="3">
        <v>77</v>
      </c>
      <c r="Q5" s="4" t="s">
        <v>7</v>
      </c>
      <c r="R5" s="4" t="s">
        <v>83</v>
      </c>
      <c r="S5" s="5">
        <v>2.82</v>
      </c>
      <c r="U5" s="8">
        <v>3</v>
      </c>
      <c r="V5" s="3">
        <v>90</v>
      </c>
      <c r="W5" s="4" t="s">
        <v>5</v>
      </c>
      <c r="X5" s="4" t="s">
        <v>96</v>
      </c>
      <c r="Y5" s="5">
        <v>3.27</v>
      </c>
      <c r="AA5" s="8">
        <v>3</v>
      </c>
      <c r="AB5" s="3">
        <v>17</v>
      </c>
      <c r="AC5" s="4" t="s">
        <v>5</v>
      </c>
      <c r="AD5" s="4" t="s">
        <v>23</v>
      </c>
      <c r="AE5" s="5">
        <v>3.7</v>
      </c>
      <c r="AJ5" s="12">
        <f t="shared" si="4"/>
        <v>0.86850000000000049</v>
      </c>
      <c r="AK5" s="12">
        <f t="shared" si="5"/>
        <v>0.43414634146341502</v>
      </c>
      <c r="AL5" s="12">
        <f t="shared" si="6"/>
        <v>9.6315789473683466E-2</v>
      </c>
      <c r="AM5" s="12">
        <f t="shared" si="7"/>
        <v>9.6315789473683466E-2</v>
      </c>
      <c r="AN5" s="8">
        <v>2</v>
      </c>
      <c r="AP5" s="8">
        <v>3</v>
      </c>
      <c r="AQ5" s="3">
        <v>48</v>
      </c>
      <c r="AR5" s="4" t="s">
        <v>7</v>
      </c>
      <c r="AS5" s="4" t="s">
        <v>54</v>
      </c>
      <c r="AT5" s="5">
        <v>2.82</v>
      </c>
      <c r="AV5" s="8">
        <v>3</v>
      </c>
      <c r="AW5" s="3">
        <v>90</v>
      </c>
      <c r="AX5" s="4" t="s">
        <v>5</v>
      </c>
      <c r="AY5" s="4" t="s">
        <v>96</v>
      </c>
      <c r="AZ5" s="5">
        <v>3.27</v>
      </c>
      <c r="BB5" s="8">
        <v>3</v>
      </c>
      <c r="BC5" s="3">
        <v>65</v>
      </c>
      <c r="BD5" s="4" t="s">
        <v>7</v>
      </c>
      <c r="BE5" s="4" t="s">
        <v>71</v>
      </c>
      <c r="BF5" s="5">
        <v>3.7</v>
      </c>
      <c r="BK5" s="12">
        <f t="shared" si="8"/>
        <v>0.88052631578947427</v>
      </c>
      <c r="BL5" s="12">
        <f t="shared" si="9"/>
        <v>0.44372093023255754</v>
      </c>
      <c r="BM5" s="12">
        <f t="shared" si="10"/>
        <v>9.6315789473683466E-2</v>
      </c>
      <c r="BN5" s="12">
        <f t="shared" si="11"/>
        <v>9.6315789473683466E-2</v>
      </c>
      <c r="BO5" s="8">
        <v>2</v>
      </c>
      <c r="BQ5" s="8">
        <v>3</v>
      </c>
      <c r="BR5" s="3">
        <v>77</v>
      </c>
      <c r="BS5" s="4" t="s">
        <v>7</v>
      </c>
      <c r="BT5" s="4" t="s">
        <v>83</v>
      </c>
      <c r="BU5" s="5">
        <v>2.82</v>
      </c>
      <c r="BW5" s="8">
        <v>3</v>
      </c>
      <c r="BX5" s="3">
        <v>90</v>
      </c>
      <c r="BY5" s="4" t="s">
        <v>5</v>
      </c>
      <c r="BZ5" s="4" t="s">
        <v>96</v>
      </c>
      <c r="CA5" s="5">
        <v>3.27</v>
      </c>
      <c r="CC5" s="8">
        <v>3</v>
      </c>
      <c r="CD5" s="3">
        <v>17</v>
      </c>
      <c r="CE5" s="4" t="s">
        <v>5</v>
      </c>
      <c r="CF5" s="4" t="s">
        <v>23</v>
      </c>
      <c r="CG5" s="5">
        <v>3.7</v>
      </c>
    </row>
    <row r="6" spans="1:85">
      <c r="A6" s="3">
        <v>4</v>
      </c>
      <c r="B6" s="4" t="s">
        <v>5</v>
      </c>
      <c r="C6" s="4" t="s">
        <v>10</v>
      </c>
      <c r="D6" s="5">
        <v>2.91</v>
      </c>
      <c r="I6" s="8">
        <f t="shared" si="0"/>
        <v>0.19999999999999973</v>
      </c>
      <c r="J6" s="8">
        <f t="shared" si="1"/>
        <v>0.52</v>
      </c>
      <c r="K6" s="8">
        <f t="shared" si="2"/>
        <v>0.98</v>
      </c>
      <c r="L6" s="8">
        <f t="shared" si="3"/>
        <v>0.19999999999999973</v>
      </c>
      <c r="M6" s="8">
        <v>0</v>
      </c>
      <c r="O6" s="8">
        <v>4</v>
      </c>
      <c r="P6" s="3">
        <v>26</v>
      </c>
      <c r="Q6" s="4" t="s">
        <v>7</v>
      </c>
      <c r="R6" s="4" t="s">
        <v>32</v>
      </c>
      <c r="S6" s="5">
        <v>2.84</v>
      </c>
      <c r="U6" s="8">
        <v>4</v>
      </c>
      <c r="V6" s="3">
        <v>2</v>
      </c>
      <c r="W6" s="4" t="s">
        <v>7</v>
      </c>
      <c r="X6" s="4" t="s">
        <v>8</v>
      </c>
      <c r="Y6" s="5">
        <v>3.28</v>
      </c>
      <c r="AA6" s="8">
        <v>4</v>
      </c>
      <c r="AB6" s="3">
        <v>49</v>
      </c>
      <c r="AC6" s="4" t="s">
        <v>5</v>
      </c>
      <c r="AD6" s="4" t="s">
        <v>55</v>
      </c>
      <c r="AE6" s="5">
        <v>3.71</v>
      </c>
      <c r="AJ6" s="12">
        <f t="shared" si="4"/>
        <v>0.11149999999999949</v>
      </c>
      <c r="AK6" s="12">
        <f t="shared" si="5"/>
        <v>0.54585365853658496</v>
      </c>
      <c r="AL6" s="12">
        <f t="shared" si="6"/>
        <v>0.88368421052631652</v>
      </c>
      <c r="AM6" s="12">
        <f t="shared" si="7"/>
        <v>0.11149999999999949</v>
      </c>
      <c r="AN6" s="8">
        <v>0</v>
      </c>
      <c r="AP6" s="8">
        <v>4</v>
      </c>
      <c r="AQ6" s="3">
        <v>26</v>
      </c>
      <c r="AR6" s="4" t="s">
        <v>7</v>
      </c>
      <c r="AS6" s="4" t="s">
        <v>32</v>
      </c>
      <c r="AT6" s="5">
        <v>2.84</v>
      </c>
      <c r="AV6" s="8">
        <v>4</v>
      </c>
      <c r="AW6" s="3">
        <v>75</v>
      </c>
      <c r="AX6" s="4" t="s">
        <v>5</v>
      </c>
      <c r="AY6" s="4" t="s">
        <v>81</v>
      </c>
      <c r="AZ6" s="5">
        <v>3.27</v>
      </c>
      <c r="BB6" s="8">
        <v>4</v>
      </c>
      <c r="BC6" s="3">
        <v>49</v>
      </c>
      <c r="BD6" s="4" t="s">
        <v>5</v>
      </c>
      <c r="BE6" s="4" t="s">
        <v>55</v>
      </c>
      <c r="BF6" s="5">
        <v>3.71</v>
      </c>
      <c r="BK6" s="12">
        <f t="shared" si="8"/>
        <v>9.9473684210525715E-2</v>
      </c>
      <c r="BL6" s="12">
        <f t="shared" si="9"/>
        <v>0.53627906976744244</v>
      </c>
      <c r="BM6" s="12">
        <f t="shared" si="10"/>
        <v>0.88368421052631652</v>
      </c>
      <c r="BN6" s="12">
        <f t="shared" si="11"/>
        <v>9.9473684210525715E-2</v>
      </c>
      <c r="BO6" s="8">
        <v>0</v>
      </c>
      <c r="BQ6" s="8">
        <v>4</v>
      </c>
      <c r="BR6" s="3">
        <v>26</v>
      </c>
      <c r="BS6" s="4" t="s">
        <v>7</v>
      </c>
      <c r="BT6" s="4" t="s">
        <v>32</v>
      </c>
      <c r="BU6" s="5">
        <v>2.84</v>
      </c>
      <c r="BW6" s="8">
        <v>4</v>
      </c>
      <c r="BX6" s="3">
        <v>75</v>
      </c>
      <c r="BY6" s="4" t="s">
        <v>5</v>
      </c>
      <c r="BZ6" s="4" t="s">
        <v>81</v>
      </c>
      <c r="CA6" s="5">
        <v>3.27</v>
      </c>
      <c r="CC6" s="8">
        <v>4</v>
      </c>
      <c r="CD6" s="3">
        <v>49</v>
      </c>
      <c r="CE6" s="4" t="s">
        <v>5</v>
      </c>
      <c r="CF6" s="4" t="s">
        <v>55</v>
      </c>
      <c r="CG6" s="5">
        <v>3.71</v>
      </c>
    </row>
    <row r="7" spans="1:85" ht="15.6">
      <c r="A7" s="3">
        <v>5</v>
      </c>
      <c r="B7" s="4" t="s">
        <v>7</v>
      </c>
      <c r="C7" s="4" t="s">
        <v>11</v>
      </c>
      <c r="D7" s="5">
        <v>3.03</v>
      </c>
      <c r="F7" s="22"/>
      <c r="G7" s="22"/>
      <c r="I7" s="8">
        <f t="shared" si="0"/>
        <v>8.0000000000000071E-2</v>
      </c>
      <c r="J7" s="8">
        <f t="shared" si="1"/>
        <v>0.40000000000000036</v>
      </c>
      <c r="K7" s="8">
        <f t="shared" si="2"/>
        <v>0.86000000000000032</v>
      </c>
      <c r="L7" s="8">
        <f t="shared" si="3"/>
        <v>8.0000000000000071E-2</v>
      </c>
      <c r="M7" s="8">
        <v>0</v>
      </c>
      <c r="O7" s="8">
        <v>5</v>
      </c>
      <c r="P7" s="3">
        <v>33</v>
      </c>
      <c r="Q7" s="4" t="s">
        <v>7</v>
      </c>
      <c r="R7" s="4" t="s">
        <v>39</v>
      </c>
      <c r="S7" s="5">
        <v>2.87</v>
      </c>
      <c r="U7" s="8">
        <v>5</v>
      </c>
      <c r="V7" s="3">
        <v>93</v>
      </c>
      <c r="W7" s="4" t="s">
        <v>5</v>
      </c>
      <c r="X7" s="4" t="s">
        <v>99</v>
      </c>
      <c r="Y7" s="5">
        <v>3.28</v>
      </c>
      <c r="AA7" s="8">
        <v>5</v>
      </c>
      <c r="AB7" s="3">
        <v>19</v>
      </c>
      <c r="AC7" s="4" t="s">
        <v>5</v>
      </c>
      <c r="AD7" s="4" t="s">
        <v>25</v>
      </c>
      <c r="AE7" s="5">
        <v>3.72</v>
      </c>
      <c r="AJ7" s="12">
        <f t="shared" si="4"/>
        <v>8.5000000000001741E-3</v>
      </c>
      <c r="AK7" s="12">
        <f t="shared" si="5"/>
        <v>0.4258536585365853</v>
      </c>
      <c r="AL7" s="12">
        <f t="shared" si="6"/>
        <v>0.76368421052631685</v>
      </c>
      <c r="AM7" s="12">
        <f t="shared" si="7"/>
        <v>8.5000000000001741E-3</v>
      </c>
      <c r="AN7" s="8">
        <v>0</v>
      </c>
      <c r="AP7" s="8">
        <v>5</v>
      </c>
      <c r="AQ7" s="3">
        <v>33</v>
      </c>
      <c r="AR7" s="4" t="s">
        <v>7</v>
      </c>
      <c r="AS7" s="4" t="s">
        <v>39</v>
      </c>
      <c r="AT7" s="5">
        <v>2.87</v>
      </c>
      <c r="AV7" s="8">
        <v>5</v>
      </c>
      <c r="AW7" s="3">
        <v>82</v>
      </c>
      <c r="AX7" s="4" t="s">
        <v>7</v>
      </c>
      <c r="AY7" s="4" t="s">
        <v>88</v>
      </c>
      <c r="AZ7" s="5">
        <v>3.27</v>
      </c>
      <c r="BB7" s="8">
        <v>5</v>
      </c>
      <c r="BC7" s="3">
        <v>19</v>
      </c>
      <c r="BD7" s="4" t="s">
        <v>5</v>
      </c>
      <c r="BE7" s="4" t="s">
        <v>25</v>
      </c>
      <c r="BF7" s="5">
        <v>3.72</v>
      </c>
      <c r="BK7" s="12">
        <f t="shared" si="8"/>
        <v>2.0526315789473948E-2</v>
      </c>
      <c r="BL7" s="12">
        <f t="shared" si="9"/>
        <v>0.41627906976744278</v>
      </c>
      <c r="BM7" s="12">
        <f t="shared" si="10"/>
        <v>0.76368421052631685</v>
      </c>
      <c r="BN7" s="12">
        <f t="shared" si="11"/>
        <v>2.0526315789473948E-2</v>
      </c>
      <c r="BO7" s="8">
        <v>0</v>
      </c>
      <c r="BQ7" s="8">
        <v>5</v>
      </c>
      <c r="BR7" s="3">
        <v>33</v>
      </c>
      <c r="BS7" s="4" t="s">
        <v>7</v>
      </c>
      <c r="BT7" s="4" t="s">
        <v>39</v>
      </c>
      <c r="BU7" s="5">
        <v>2.87</v>
      </c>
      <c r="BW7" s="8">
        <v>5</v>
      </c>
      <c r="BX7" s="3">
        <v>82</v>
      </c>
      <c r="BY7" s="4" t="s">
        <v>7</v>
      </c>
      <c r="BZ7" s="4" t="s">
        <v>88</v>
      </c>
      <c r="CA7" s="5">
        <v>3.27</v>
      </c>
      <c r="CC7" s="8">
        <v>5</v>
      </c>
      <c r="CD7" s="3">
        <v>19</v>
      </c>
      <c r="CE7" s="4" t="s">
        <v>5</v>
      </c>
      <c r="CF7" s="4" t="s">
        <v>25</v>
      </c>
      <c r="CG7" s="5">
        <v>3.72</v>
      </c>
    </row>
    <row r="8" spans="1:85">
      <c r="A8" s="3">
        <v>6</v>
      </c>
      <c r="B8" s="4" t="s">
        <v>7</v>
      </c>
      <c r="C8" s="4" t="s">
        <v>12</v>
      </c>
      <c r="D8" s="5">
        <v>2.98</v>
      </c>
      <c r="I8" s="8">
        <f t="shared" si="0"/>
        <v>0.12999999999999989</v>
      </c>
      <c r="J8" s="8">
        <f t="shared" si="1"/>
        <v>0.45000000000000018</v>
      </c>
      <c r="K8" s="8">
        <f>SQRT((D8-$G$4)^2)</f>
        <v>0.91000000000000014</v>
      </c>
      <c r="L8" s="8">
        <f t="shared" si="3"/>
        <v>0.12999999999999989</v>
      </c>
      <c r="M8" s="8">
        <v>0</v>
      </c>
      <c r="O8" s="8">
        <v>6</v>
      </c>
      <c r="P8" s="3">
        <v>38</v>
      </c>
      <c r="Q8" s="4" t="s">
        <v>7</v>
      </c>
      <c r="R8" s="4" t="s">
        <v>44</v>
      </c>
      <c r="S8" s="5">
        <v>2.9</v>
      </c>
      <c r="U8" s="8">
        <v>6</v>
      </c>
      <c r="V8" s="3">
        <v>61</v>
      </c>
      <c r="W8" s="4" t="s">
        <v>7</v>
      </c>
      <c r="X8" s="4" t="s">
        <v>67</v>
      </c>
      <c r="Y8" s="5">
        <v>3.29</v>
      </c>
      <c r="AA8" s="8">
        <v>6</v>
      </c>
      <c r="AB8" s="3">
        <v>62</v>
      </c>
      <c r="AC8" s="4" t="s">
        <v>5</v>
      </c>
      <c r="AD8" s="4" t="s">
        <v>68</v>
      </c>
      <c r="AE8" s="5">
        <v>3.73</v>
      </c>
      <c r="AJ8" s="12">
        <f t="shared" si="4"/>
        <v>4.1499999999999648E-2</v>
      </c>
      <c r="AK8" s="12">
        <f t="shared" si="5"/>
        <v>0.47585365853658512</v>
      </c>
      <c r="AL8" s="12">
        <f t="shared" si="6"/>
        <v>0.81368421052631668</v>
      </c>
      <c r="AM8" s="12">
        <f t="shared" si="7"/>
        <v>4.1499999999999648E-2</v>
      </c>
      <c r="AN8" s="8">
        <v>0</v>
      </c>
      <c r="AP8" s="8">
        <v>6</v>
      </c>
      <c r="AQ8" s="3">
        <v>38</v>
      </c>
      <c r="AR8" s="4" t="s">
        <v>7</v>
      </c>
      <c r="AS8" s="4" t="s">
        <v>44</v>
      </c>
      <c r="AT8" s="5">
        <v>2.9</v>
      </c>
      <c r="AV8" s="8">
        <v>6</v>
      </c>
      <c r="AW8" s="3">
        <v>2</v>
      </c>
      <c r="AX8" s="4" t="s">
        <v>7</v>
      </c>
      <c r="AY8" s="4" t="s">
        <v>8</v>
      </c>
      <c r="AZ8" s="5">
        <v>3.28</v>
      </c>
      <c r="BB8" s="8">
        <v>6</v>
      </c>
      <c r="BC8" s="3">
        <v>62</v>
      </c>
      <c r="BD8" s="4" t="s">
        <v>5</v>
      </c>
      <c r="BE8" s="4" t="s">
        <v>68</v>
      </c>
      <c r="BF8" s="5">
        <v>3.73</v>
      </c>
      <c r="BK8" s="12">
        <f t="shared" si="8"/>
        <v>2.9473684210525875E-2</v>
      </c>
      <c r="BL8" s="12">
        <f t="shared" si="9"/>
        <v>0.4662790697674426</v>
      </c>
      <c r="BM8" s="12">
        <f t="shared" si="10"/>
        <v>0.81368421052631668</v>
      </c>
      <c r="BN8" s="12">
        <f t="shared" si="11"/>
        <v>2.9473684210525875E-2</v>
      </c>
      <c r="BO8" s="8">
        <v>0</v>
      </c>
      <c r="BQ8" s="8">
        <v>6</v>
      </c>
      <c r="BR8" s="3">
        <v>38</v>
      </c>
      <c r="BS8" s="4" t="s">
        <v>7</v>
      </c>
      <c r="BT8" s="4" t="s">
        <v>44</v>
      </c>
      <c r="BU8" s="5">
        <v>2.9</v>
      </c>
      <c r="BW8" s="8">
        <v>6</v>
      </c>
      <c r="BX8" s="3">
        <v>2</v>
      </c>
      <c r="BY8" s="4" t="s">
        <v>7</v>
      </c>
      <c r="BZ8" s="4" t="s">
        <v>8</v>
      </c>
      <c r="CA8" s="5">
        <v>3.28</v>
      </c>
      <c r="CC8" s="8">
        <v>6</v>
      </c>
      <c r="CD8" s="3">
        <v>62</v>
      </c>
      <c r="CE8" s="4" t="s">
        <v>5</v>
      </c>
      <c r="CF8" s="4" t="s">
        <v>68</v>
      </c>
      <c r="CG8" s="5">
        <v>3.73</v>
      </c>
    </row>
    <row r="9" spans="1:85">
      <c r="A9" s="3">
        <v>7</v>
      </c>
      <c r="B9" s="4" t="s">
        <v>7</v>
      </c>
      <c r="C9" s="4" t="s">
        <v>13</v>
      </c>
      <c r="D9" s="5">
        <v>3.52</v>
      </c>
      <c r="I9" s="8">
        <f t="shared" si="0"/>
        <v>0.41000000000000014</v>
      </c>
      <c r="J9" s="8">
        <f t="shared" si="1"/>
        <v>8.9999999999999858E-2</v>
      </c>
      <c r="K9" s="8">
        <f t="shared" si="2"/>
        <v>0.37000000000000011</v>
      </c>
      <c r="L9" s="8">
        <f t="shared" si="3"/>
        <v>8.9999999999999858E-2</v>
      </c>
      <c r="M9" s="8">
        <v>1</v>
      </c>
      <c r="O9" s="8">
        <v>7</v>
      </c>
      <c r="P9" s="3">
        <v>4</v>
      </c>
      <c r="Q9" s="4" t="s">
        <v>5</v>
      </c>
      <c r="R9" s="4" t="s">
        <v>10</v>
      </c>
      <c r="S9" s="5">
        <v>2.91</v>
      </c>
      <c r="U9" s="8">
        <v>7</v>
      </c>
      <c r="V9" s="3">
        <v>9</v>
      </c>
      <c r="W9" s="4" t="s">
        <v>7</v>
      </c>
      <c r="X9" s="4" t="s">
        <v>15</v>
      </c>
      <c r="Y9" s="5">
        <v>3.31</v>
      </c>
      <c r="AA9" s="8">
        <v>7</v>
      </c>
      <c r="AB9" s="3">
        <v>67</v>
      </c>
      <c r="AC9" s="4" t="s">
        <v>5</v>
      </c>
      <c r="AD9" s="4" t="s">
        <v>73</v>
      </c>
      <c r="AE9" s="5">
        <v>3.77</v>
      </c>
      <c r="AJ9" s="12">
        <f t="shared" si="4"/>
        <v>0.49850000000000039</v>
      </c>
      <c r="AK9" s="12">
        <f t="shared" si="5"/>
        <v>6.4146341463414913E-2</v>
      </c>
      <c r="AL9" s="12">
        <f t="shared" si="6"/>
        <v>0.27368421052631664</v>
      </c>
      <c r="AM9" s="12">
        <f t="shared" si="7"/>
        <v>6.4146341463414913E-2</v>
      </c>
      <c r="AN9" s="8">
        <v>1</v>
      </c>
      <c r="AP9" s="8">
        <v>7</v>
      </c>
      <c r="AQ9" s="3">
        <v>18</v>
      </c>
      <c r="AR9" s="4" t="s">
        <v>5</v>
      </c>
      <c r="AS9" s="4" t="s">
        <v>24</v>
      </c>
      <c r="AT9" s="5">
        <v>2.91</v>
      </c>
      <c r="AV9" s="8">
        <v>7</v>
      </c>
      <c r="AW9" s="3">
        <v>93</v>
      </c>
      <c r="AX9" s="4" t="s">
        <v>5</v>
      </c>
      <c r="AY9" s="4" t="s">
        <v>99</v>
      </c>
      <c r="AZ9" s="5">
        <v>3.28</v>
      </c>
      <c r="BB9" s="8">
        <v>7</v>
      </c>
      <c r="BC9" s="3">
        <v>67</v>
      </c>
      <c r="BD9" s="4" t="s">
        <v>5</v>
      </c>
      <c r="BE9" s="4" t="s">
        <v>73</v>
      </c>
      <c r="BF9" s="5">
        <v>3.77</v>
      </c>
      <c r="BK9" s="12">
        <f t="shared" si="8"/>
        <v>0.51052631578947416</v>
      </c>
      <c r="BL9" s="12">
        <f t="shared" si="9"/>
        <v>7.3720930232557436E-2</v>
      </c>
      <c r="BM9" s="12">
        <f t="shared" si="10"/>
        <v>0.27368421052631664</v>
      </c>
      <c r="BN9" s="12">
        <f t="shared" si="11"/>
        <v>7.3720930232557436E-2</v>
      </c>
      <c r="BO9" s="8">
        <v>1</v>
      </c>
      <c r="BQ9" s="8">
        <v>7</v>
      </c>
      <c r="BR9" s="3">
        <v>4</v>
      </c>
      <c r="BS9" s="4" t="s">
        <v>5</v>
      </c>
      <c r="BT9" s="4" t="s">
        <v>10</v>
      </c>
      <c r="BU9" s="5">
        <v>2.91</v>
      </c>
      <c r="BW9" s="8">
        <v>7</v>
      </c>
      <c r="BX9" s="3">
        <v>93</v>
      </c>
      <c r="BY9" s="4" t="s">
        <v>5</v>
      </c>
      <c r="BZ9" s="4" t="s">
        <v>99</v>
      </c>
      <c r="CA9" s="5">
        <v>3.28</v>
      </c>
      <c r="CC9" s="8">
        <v>7</v>
      </c>
      <c r="CD9" s="3">
        <v>67</v>
      </c>
      <c r="CE9" s="4" t="s">
        <v>5</v>
      </c>
      <c r="CF9" s="4" t="s">
        <v>73</v>
      </c>
      <c r="CG9" s="5">
        <v>3.77</v>
      </c>
    </row>
    <row r="10" spans="1:85">
      <c r="A10" s="3">
        <v>8</v>
      </c>
      <c r="B10" s="4" t="s">
        <v>7</v>
      </c>
      <c r="C10" s="4" t="s">
        <v>14</v>
      </c>
      <c r="D10" s="5">
        <v>3.08</v>
      </c>
      <c r="I10" s="8">
        <f t="shared" si="0"/>
        <v>2.9999999999999805E-2</v>
      </c>
      <c r="J10" s="8">
        <f t="shared" si="1"/>
        <v>0.35000000000000009</v>
      </c>
      <c r="K10" s="8">
        <f t="shared" si="2"/>
        <v>0.81</v>
      </c>
      <c r="L10" s="8">
        <f t="shared" si="3"/>
        <v>2.9999999999999805E-2</v>
      </c>
      <c r="M10" s="8">
        <v>0</v>
      </c>
      <c r="O10" s="8">
        <v>8</v>
      </c>
      <c r="P10" s="3">
        <v>18</v>
      </c>
      <c r="Q10" s="4" t="s">
        <v>5</v>
      </c>
      <c r="R10" s="4" t="s">
        <v>24</v>
      </c>
      <c r="S10" s="5">
        <v>2.91</v>
      </c>
      <c r="U10" s="8">
        <v>8</v>
      </c>
      <c r="V10" s="3">
        <v>22</v>
      </c>
      <c r="W10" s="4" t="s">
        <v>7</v>
      </c>
      <c r="X10" s="4" t="s">
        <v>28</v>
      </c>
      <c r="Y10" s="5">
        <v>3.32</v>
      </c>
      <c r="AA10" s="8">
        <v>8</v>
      </c>
      <c r="AB10" s="3">
        <v>69</v>
      </c>
      <c r="AC10" s="4" t="s">
        <v>5</v>
      </c>
      <c r="AD10" s="4" t="s">
        <v>75</v>
      </c>
      <c r="AE10" s="5">
        <v>3.77</v>
      </c>
      <c r="AJ10" s="12">
        <f t="shared" si="4"/>
        <v>5.8500000000000441E-2</v>
      </c>
      <c r="AK10" s="12">
        <f t="shared" si="5"/>
        <v>0.37585365853658503</v>
      </c>
      <c r="AL10" s="12">
        <f t="shared" si="6"/>
        <v>0.71368421052631659</v>
      </c>
      <c r="AM10" s="12">
        <f t="shared" si="7"/>
        <v>5.8500000000000441E-2</v>
      </c>
      <c r="AN10" s="8">
        <v>0</v>
      </c>
      <c r="AP10" s="8">
        <v>8</v>
      </c>
      <c r="AQ10" s="3">
        <v>4</v>
      </c>
      <c r="AR10" s="4" t="s">
        <v>5</v>
      </c>
      <c r="AS10" s="4" t="s">
        <v>10</v>
      </c>
      <c r="AT10" s="5">
        <v>2.91</v>
      </c>
      <c r="AV10" s="8">
        <v>8</v>
      </c>
      <c r="AW10" s="3">
        <v>61</v>
      </c>
      <c r="AX10" s="4" t="s">
        <v>7</v>
      </c>
      <c r="AY10" s="4" t="s">
        <v>67</v>
      </c>
      <c r="AZ10" s="5">
        <v>3.29</v>
      </c>
      <c r="BB10" s="8">
        <v>8</v>
      </c>
      <c r="BC10" s="3">
        <v>69</v>
      </c>
      <c r="BD10" s="4" t="s">
        <v>5</v>
      </c>
      <c r="BE10" s="4" t="s">
        <v>75</v>
      </c>
      <c r="BF10" s="5">
        <v>3.77</v>
      </c>
      <c r="BK10" s="12">
        <f t="shared" si="8"/>
        <v>7.0526315789474214E-2</v>
      </c>
      <c r="BL10" s="12">
        <f t="shared" si="9"/>
        <v>0.36627906976744251</v>
      </c>
      <c r="BM10" s="12">
        <f t="shared" si="10"/>
        <v>0.71368421052631659</v>
      </c>
      <c r="BN10" s="12">
        <f t="shared" si="11"/>
        <v>7.0526315789474214E-2</v>
      </c>
      <c r="BO10" s="8">
        <v>0</v>
      </c>
      <c r="BQ10" s="8">
        <v>8</v>
      </c>
      <c r="BR10" s="3">
        <v>18</v>
      </c>
      <c r="BS10" s="4" t="s">
        <v>5</v>
      </c>
      <c r="BT10" s="4" t="s">
        <v>24</v>
      </c>
      <c r="BU10" s="5">
        <v>2.91</v>
      </c>
      <c r="BW10" s="8">
        <v>8</v>
      </c>
      <c r="BX10" s="3">
        <v>61</v>
      </c>
      <c r="BY10" s="4" t="s">
        <v>7</v>
      </c>
      <c r="BZ10" s="4" t="s">
        <v>67</v>
      </c>
      <c r="CA10" s="5">
        <v>3.29</v>
      </c>
      <c r="CC10" s="8">
        <v>8</v>
      </c>
      <c r="CD10" s="3">
        <v>69</v>
      </c>
      <c r="CE10" s="4" t="s">
        <v>5</v>
      </c>
      <c r="CF10" s="4" t="s">
        <v>75</v>
      </c>
      <c r="CG10" s="5">
        <v>3.77</v>
      </c>
    </row>
    <row r="11" spans="1:85">
      <c r="A11" s="3">
        <v>9</v>
      </c>
      <c r="B11" s="4" t="s">
        <v>7</v>
      </c>
      <c r="C11" s="4" t="s">
        <v>15</v>
      </c>
      <c r="D11" s="5">
        <v>3.31</v>
      </c>
      <c r="I11" s="8">
        <f t="shared" si="0"/>
        <v>0.20000000000000018</v>
      </c>
      <c r="J11" s="8">
        <f t="shared" si="1"/>
        <v>0.12000000000000011</v>
      </c>
      <c r="K11" s="8">
        <f t="shared" si="2"/>
        <v>0.58000000000000007</v>
      </c>
      <c r="L11" s="8">
        <f t="shared" si="3"/>
        <v>0.12000000000000011</v>
      </c>
      <c r="M11" s="8">
        <v>1</v>
      </c>
      <c r="O11" s="8">
        <v>9</v>
      </c>
      <c r="P11" s="3">
        <v>20</v>
      </c>
      <c r="Q11" s="4" t="s">
        <v>7</v>
      </c>
      <c r="R11" s="4" t="s">
        <v>26</v>
      </c>
      <c r="S11" s="5">
        <v>2.91</v>
      </c>
      <c r="U11" s="8">
        <v>9</v>
      </c>
      <c r="V11" s="3">
        <v>72</v>
      </c>
      <c r="W11" s="4" t="s">
        <v>7</v>
      </c>
      <c r="X11" s="4" t="s">
        <v>78</v>
      </c>
      <c r="Y11" s="5">
        <v>3.35</v>
      </c>
      <c r="AA11" s="8">
        <v>9</v>
      </c>
      <c r="AB11" s="3">
        <v>94</v>
      </c>
      <c r="AC11" s="4" t="s">
        <v>5</v>
      </c>
      <c r="AD11" s="4" t="s">
        <v>100</v>
      </c>
      <c r="AE11" s="5">
        <v>3.78</v>
      </c>
      <c r="AJ11" s="12">
        <f t="shared" si="4"/>
        <v>0.28850000000000042</v>
      </c>
      <c r="AK11" s="12">
        <f t="shared" si="5"/>
        <v>0.14585365853658505</v>
      </c>
      <c r="AL11" s="12">
        <f t="shared" si="6"/>
        <v>0.4836842105263166</v>
      </c>
      <c r="AM11" s="12">
        <f t="shared" si="7"/>
        <v>0.14585365853658505</v>
      </c>
      <c r="AN11" s="8">
        <v>1</v>
      </c>
      <c r="AP11" s="8">
        <v>9</v>
      </c>
      <c r="AQ11" s="3">
        <v>20</v>
      </c>
      <c r="AR11" s="4" t="s">
        <v>7</v>
      </c>
      <c r="AS11" s="4" t="s">
        <v>26</v>
      </c>
      <c r="AT11" s="5">
        <v>2.91</v>
      </c>
      <c r="AV11" s="8">
        <v>9</v>
      </c>
      <c r="AW11" s="3">
        <v>9</v>
      </c>
      <c r="AX11" s="4" t="s">
        <v>7</v>
      </c>
      <c r="AY11" s="4" t="s">
        <v>15</v>
      </c>
      <c r="AZ11" s="5">
        <v>3.31</v>
      </c>
      <c r="BB11" s="8">
        <v>9</v>
      </c>
      <c r="BC11" s="3">
        <v>94</v>
      </c>
      <c r="BD11" s="4" t="s">
        <v>5</v>
      </c>
      <c r="BE11" s="4" t="s">
        <v>100</v>
      </c>
      <c r="BF11" s="5">
        <v>3.78</v>
      </c>
      <c r="BK11" s="12">
        <f t="shared" si="8"/>
        <v>0.3005263157894742</v>
      </c>
      <c r="BL11" s="12">
        <f t="shared" si="9"/>
        <v>0.13627906976744253</v>
      </c>
      <c r="BM11" s="12">
        <f t="shared" si="10"/>
        <v>0.4836842105263166</v>
      </c>
      <c r="BN11" s="12">
        <f t="shared" si="11"/>
        <v>0.13627906976744253</v>
      </c>
      <c r="BO11" s="8">
        <v>1</v>
      </c>
      <c r="BQ11" s="8">
        <v>9</v>
      </c>
      <c r="BR11" s="3">
        <v>20</v>
      </c>
      <c r="BS11" s="4" t="s">
        <v>7</v>
      </c>
      <c r="BT11" s="4" t="s">
        <v>26</v>
      </c>
      <c r="BU11" s="5">
        <v>2.91</v>
      </c>
      <c r="BW11" s="8">
        <v>9</v>
      </c>
      <c r="BX11" s="3">
        <v>9</v>
      </c>
      <c r="BY11" s="4" t="s">
        <v>7</v>
      </c>
      <c r="BZ11" s="4" t="s">
        <v>15</v>
      </c>
      <c r="CA11" s="5">
        <v>3.31</v>
      </c>
      <c r="CC11" s="8">
        <v>9</v>
      </c>
      <c r="CD11" s="3">
        <v>94</v>
      </c>
      <c r="CE11" s="4" t="s">
        <v>5</v>
      </c>
      <c r="CF11" s="4" t="s">
        <v>100</v>
      </c>
      <c r="CG11" s="5">
        <v>3.78</v>
      </c>
    </row>
    <row r="12" spans="1:85">
      <c r="A12" s="3">
        <v>10</v>
      </c>
      <c r="B12" s="4" t="s">
        <v>7</v>
      </c>
      <c r="C12" s="4" t="s">
        <v>16</v>
      </c>
      <c r="D12" s="5">
        <v>3.07</v>
      </c>
      <c r="I12" s="8">
        <f t="shared" si="0"/>
        <v>4.0000000000000036E-2</v>
      </c>
      <c r="J12" s="8">
        <f t="shared" si="1"/>
        <v>0.36000000000000032</v>
      </c>
      <c r="K12" s="8">
        <f t="shared" si="2"/>
        <v>0.82000000000000028</v>
      </c>
      <c r="L12" s="8">
        <f t="shared" si="3"/>
        <v>4.0000000000000036E-2</v>
      </c>
      <c r="M12" s="8">
        <v>0</v>
      </c>
      <c r="O12" s="8">
        <v>10</v>
      </c>
      <c r="P12" s="3">
        <v>97</v>
      </c>
      <c r="Q12" s="4" t="s">
        <v>5</v>
      </c>
      <c r="R12" s="4" t="s">
        <v>103</v>
      </c>
      <c r="S12" s="5">
        <v>2.91</v>
      </c>
      <c r="U12" s="8">
        <v>10</v>
      </c>
      <c r="V12" s="3">
        <v>37</v>
      </c>
      <c r="W12" s="4" t="s">
        <v>5</v>
      </c>
      <c r="X12" s="4" t="s">
        <v>43</v>
      </c>
      <c r="Y12" s="5">
        <v>3.38</v>
      </c>
      <c r="AA12" s="8">
        <v>10</v>
      </c>
      <c r="AB12" s="3">
        <v>91</v>
      </c>
      <c r="AC12" s="4" t="s">
        <v>7</v>
      </c>
      <c r="AD12" s="4" t="s">
        <v>97</v>
      </c>
      <c r="AE12" s="5">
        <v>3.79</v>
      </c>
      <c r="AJ12" s="12">
        <f t="shared" si="4"/>
        <v>4.850000000000021E-2</v>
      </c>
      <c r="AK12" s="12">
        <f t="shared" si="5"/>
        <v>0.38585365853658526</v>
      </c>
      <c r="AL12" s="12">
        <f t="shared" si="6"/>
        <v>0.72368421052631682</v>
      </c>
      <c r="AM12" s="12">
        <f t="shared" si="7"/>
        <v>4.850000000000021E-2</v>
      </c>
      <c r="AN12" s="8">
        <v>0</v>
      </c>
      <c r="AP12" s="8">
        <v>10</v>
      </c>
      <c r="AQ12" s="3">
        <v>97</v>
      </c>
      <c r="AR12" s="4" t="s">
        <v>5</v>
      </c>
      <c r="AS12" s="4" t="s">
        <v>103</v>
      </c>
      <c r="AT12" s="5">
        <v>2.91</v>
      </c>
      <c r="AV12" s="8">
        <v>10</v>
      </c>
      <c r="AW12" s="3">
        <v>22</v>
      </c>
      <c r="AX12" s="4" t="s">
        <v>7</v>
      </c>
      <c r="AY12" s="4" t="s">
        <v>28</v>
      </c>
      <c r="AZ12" s="5">
        <v>3.32</v>
      </c>
      <c r="BB12" s="8">
        <v>10</v>
      </c>
      <c r="BC12" s="3">
        <v>91</v>
      </c>
      <c r="BD12" s="4" t="s">
        <v>7</v>
      </c>
      <c r="BE12" s="4" t="s">
        <v>97</v>
      </c>
      <c r="BF12" s="5">
        <v>3.79</v>
      </c>
      <c r="BK12" s="12">
        <f t="shared" si="8"/>
        <v>6.0526315789473983E-2</v>
      </c>
      <c r="BL12" s="12">
        <f t="shared" si="9"/>
        <v>0.37627906976744274</v>
      </c>
      <c r="BM12" s="12">
        <f t="shared" si="10"/>
        <v>0.72368421052631682</v>
      </c>
      <c r="BN12" s="12">
        <f t="shared" si="11"/>
        <v>6.0526315789473983E-2</v>
      </c>
      <c r="BO12" s="8">
        <v>0</v>
      </c>
      <c r="BQ12" s="8">
        <v>10</v>
      </c>
      <c r="BR12" s="3">
        <v>97</v>
      </c>
      <c r="BS12" s="4" t="s">
        <v>5</v>
      </c>
      <c r="BT12" s="4" t="s">
        <v>103</v>
      </c>
      <c r="BU12" s="5">
        <v>2.91</v>
      </c>
      <c r="BW12" s="8">
        <v>10</v>
      </c>
      <c r="BX12" s="3">
        <v>22</v>
      </c>
      <c r="BY12" s="4" t="s">
        <v>7</v>
      </c>
      <c r="BZ12" s="4" t="s">
        <v>28</v>
      </c>
      <c r="CA12" s="5">
        <v>3.32</v>
      </c>
      <c r="CC12" s="8">
        <v>10</v>
      </c>
      <c r="CD12" s="3">
        <v>91</v>
      </c>
      <c r="CE12" s="4" t="s">
        <v>7</v>
      </c>
      <c r="CF12" s="4" t="s">
        <v>97</v>
      </c>
      <c r="CG12" s="5">
        <v>3.79</v>
      </c>
    </row>
    <row r="13" spans="1:85">
      <c r="A13" s="3">
        <v>11</v>
      </c>
      <c r="B13" s="4" t="s">
        <v>7</v>
      </c>
      <c r="C13" s="4" t="s">
        <v>17</v>
      </c>
      <c r="D13" s="5">
        <v>2.97</v>
      </c>
      <c r="I13" s="8">
        <f t="shared" si="0"/>
        <v>0.13999999999999968</v>
      </c>
      <c r="J13" s="8">
        <f t="shared" si="1"/>
        <v>0.45999999999999996</v>
      </c>
      <c r="K13" s="8">
        <f t="shared" si="2"/>
        <v>0.91999999999999993</v>
      </c>
      <c r="L13" s="8">
        <f t="shared" si="3"/>
        <v>0.13999999999999968</v>
      </c>
      <c r="M13" s="8">
        <v>0</v>
      </c>
      <c r="O13" s="8">
        <v>11</v>
      </c>
      <c r="P13" s="3">
        <v>12</v>
      </c>
      <c r="Q13" s="4" t="s">
        <v>5</v>
      </c>
      <c r="R13" s="4" t="s">
        <v>18</v>
      </c>
      <c r="S13" s="5">
        <v>2.92</v>
      </c>
      <c r="U13" s="8">
        <v>11</v>
      </c>
      <c r="V13" s="3">
        <v>35</v>
      </c>
      <c r="W13" s="4" t="s">
        <v>7</v>
      </c>
      <c r="X13" s="4" t="s">
        <v>41</v>
      </c>
      <c r="Y13" s="5">
        <v>3.42</v>
      </c>
      <c r="AA13" s="8">
        <v>11</v>
      </c>
      <c r="AB13" s="3">
        <v>98</v>
      </c>
      <c r="AC13" s="4" t="s">
        <v>7</v>
      </c>
      <c r="AD13" s="4" t="s">
        <v>104</v>
      </c>
      <c r="AE13" s="5">
        <v>3.81</v>
      </c>
      <c r="AJ13" s="12">
        <f t="shared" si="4"/>
        <v>5.1499999999999435E-2</v>
      </c>
      <c r="AK13" s="12">
        <f t="shared" si="5"/>
        <v>0.48585365853658491</v>
      </c>
      <c r="AL13" s="12">
        <f t="shared" si="6"/>
        <v>0.82368421052631646</v>
      </c>
      <c r="AM13" s="12">
        <f t="shared" si="7"/>
        <v>5.1499999999999435E-2</v>
      </c>
      <c r="AN13" s="8">
        <v>0</v>
      </c>
      <c r="AP13" s="8">
        <v>11</v>
      </c>
      <c r="AQ13" s="3">
        <v>12</v>
      </c>
      <c r="AR13" s="4" t="s">
        <v>5</v>
      </c>
      <c r="AS13" s="4" t="s">
        <v>18</v>
      </c>
      <c r="AT13" s="5">
        <v>2.92</v>
      </c>
      <c r="AV13" s="8">
        <v>11</v>
      </c>
      <c r="AW13" s="3">
        <v>72</v>
      </c>
      <c r="AX13" s="4" t="s">
        <v>7</v>
      </c>
      <c r="AY13" s="4" t="s">
        <v>78</v>
      </c>
      <c r="AZ13" s="5">
        <v>3.35</v>
      </c>
      <c r="BB13" s="8">
        <v>11</v>
      </c>
      <c r="BC13" s="3">
        <v>98</v>
      </c>
      <c r="BD13" s="4" t="s">
        <v>7</v>
      </c>
      <c r="BE13" s="4" t="s">
        <v>104</v>
      </c>
      <c r="BF13" s="5">
        <v>3.81</v>
      </c>
      <c r="BK13" s="12">
        <f t="shared" si="8"/>
        <v>3.9473684210525661E-2</v>
      </c>
      <c r="BL13" s="12">
        <f t="shared" si="9"/>
        <v>0.47627906976744239</v>
      </c>
      <c r="BM13" s="12">
        <f t="shared" si="10"/>
        <v>0.82368421052631646</v>
      </c>
      <c r="BN13" s="12">
        <f t="shared" si="11"/>
        <v>3.9473684210525661E-2</v>
      </c>
      <c r="BO13" s="8">
        <v>0</v>
      </c>
      <c r="BQ13" s="8">
        <v>11</v>
      </c>
      <c r="BR13" s="3">
        <v>12</v>
      </c>
      <c r="BS13" s="4" t="s">
        <v>5</v>
      </c>
      <c r="BT13" s="4" t="s">
        <v>18</v>
      </c>
      <c r="BU13" s="5">
        <v>2.92</v>
      </c>
      <c r="BW13" s="8">
        <v>11</v>
      </c>
      <c r="BX13" s="3">
        <v>72</v>
      </c>
      <c r="BY13" s="4" t="s">
        <v>7</v>
      </c>
      <c r="BZ13" s="4" t="s">
        <v>78</v>
      </c>
      <c r="CA13" s="5">
        <v>3.35</v>
      </c>
      <c r="CC13" s="8">
        <v>11</v>
      </c>
      <c r="CD13" s="3">
        <v>98</v>
      </c>
      <c r="CE13" s="4" t="s">
        <v>7</v>
      </c>
      <c r="CF13" s="4" t="s">
        <v>104</v>
      </c>
      <c r="CG13" s="5">
        <v>3.81</v>
      </c>
    </row>
    <row r="14" spans="1:85">
      <c r="A14" s="3">
        <v>12</v>
      </c>
      <c r="B14" s="4" t="s">
        <v>5</v>
      </c>
      <c r="C14" s="4" t="s">
        <v>18</v>
      </c>
      <c r="D14" s="5">
        <v>2.92</v>
      </c>
      <c r="I14" s="8">
        <f t="shared" si="0"/>
        <v>0.18999999999999995</v>
      </c>
      <c r="J14" s="8">
        <f t="shared" si="1"/>
        <v>0.51000000000000023</v>
      </c>
      <c r="K14" s="8">
        <f t="shared" si="2"/>
        <v>0.9700000000000002</v>
      </c>
      <c r="L14" s="8">
        <f t="shared" si="3"/>
        <v>0.18999999999999995</v>
      </c>
      <c r="M14" s="8">
        <v>0</v>
      </c>
      <c r="O14" s="8">
        <v>12</v>
      </c>
      <c r="P14" s="3">
        <v>28</v>
      </c>
      <c r="Q14" s="4" t="s">
        <v>7</v>
      </c>
      <c r="R14" s="4" t="s">
        <v>34</v>
      </c>
      <c r="S14" s="5">
        <v>2.93</v>
      </c>
      <c r="U14" s="8">
        <v>12</v>
      </c>
      <c r="V14" s="3">
        <v>1</v>
      </c>
      <c r="W14" s="4" t="s">
        <v>5</v>
      </c>
      <c r="X14" s="4" t="s">
        <v>6</v>
      </c>
      <c r="Y14" s="5">
        <v>3.43</v>
      </c>
      <c r="AA14" s="8">
        <v>12</v>
      </c>
      <c r="AB14" s="3">
        <v>40</v>
      </c>
      <c r="AC14" s="4" t="s">
        <v>5</v>
      </c>
      <c r="AD14" s="4" t="s">
        <v>46</v>
      </c>
      <c r="AE14" s="5">
        <v>3.82</v>
      </c>
      <c r="AJ14" s="12">
        <f t="shared" si="4"/>
        <v>0.1014999999999997</v>
      </c>
      <c r="AK14" s="12">
        <f t="shared" si="5"/>
        <v>0.53585365853658518</v>
      </c>
      <c r="AL14" s="12">
        <f t="shared" si="6"/>
        <v>0.87368421052631673</v>
      </c>
      <c r="AM14" s="12">
        <f t="shared" si="7"/>
        <v>0.1014999999999997</v>
      </c>
      <c r="AN14" s="8">
        <v>0</v>
      </c>
      <c r="AP14" s="8">
        <v>12</v>
      </c>
      <c r="AQ14" s="3">
        <v>28</v>
      </c>
      <c r="AR14" s="4" t="s">
        <v>7</v>
      </c>
      <c r="AS14" s="4" t="s">
        <v>34</v>
      </c>
      <c r="AT14" s="5">
        <v>2.93</v>
      </c>
      <c r="AV14" s="8">
        <v>12</v>
      </c>
      <c r="AW14" s="3">
        <v>37</v>
      </c>
      <c r="AX14" s="4" t="s">
        <v>5</v>
      </c>
      <c r="AY14" s="4" t="s">
        <v>43</v>
      </c>
      <c r="AZ14" s="5">
        <v>3.38</v>
      </c>
      <c r="BB14" s="8">
        <v>12</v>
      </c>
      <c r="BC14" s="3">
        <v>40</v>
      </c>
      <c r="BD14" s="4" t="s">
        <v>5</v>
      </c>
      <c r="BE14" s="4" t="s">
        <v>46</v>
      </c>
      <c r="BF14" s="5">
        <v>3.82</v>
      </c>
      <c r="BK14" s="12">
        <f t="shared" si="8"/>
        <v>8.9473684210525928E-2</v>
      </c>
      <c r="BL14" s="12">
        <f t="shared" si="9"/>
        <v>0.52627906976744265</v>
      </c>
      <c r="BM14" s="12">
        <f t="shared" si="10"/>
        <v>0.87368421052631673</v>
      </c>
      <c r="BN14" s="12">
        <f t="shared" si="11"/>
        <v>8.9473684210525928E-2</v>
      </c>
      <c r="BO14" s="8">
        <v>0</v>
      </c>
      <c r="BQ14" s="8">
        <v>12</v>
      </c>
      <c r="BR14" s="3">
        <v>28</v>
      </c>
      <c r="BS14" s="4" t="s">
        <v>7</v>
      </c>
      <c r="BT14" s="4" t="s">
        <v>34</v>
      </c>
      <c r="BU14" s="5">
        <v>2.93</v>
      </c>
      <c r="BW14" s="8">
        <v>12</v>
      </c>
      <c r="BX14" s="3">
        <v>37</v>
      </c>
      <c r="BY14" s="4" t="s">
        <v>5</v>
      </c>
      <c r="BZ14" s="4" t="s">
        <v>43</v>
      </c>
      <c r="CA14" s="5">
        <v>3.38</v>
      </c>
      <c r="CC14" s="8">
        <v>12</v>
      </c>
      <c r="CD14" s="3">
        <v>40</v>
      </c>
      <c r="CE14" s="4" t="s">
        <v>5</v>
      </c>
      <c r="CF14" s="4" t="s">
        <v>46</v>
      </c>
      <c r="CG14" s="5">
        <v>3.82</v>
      </c>
    </row>
    <row r="15" spans="1:85">
      <c r="A15" s="3">
        <v>13</v>
      </c>
      <c r="B15" s="4" t="s">
        <v>5</v>
      </c>
      <c r="C15" s="4" t="s">
        <v>19</v>
      </c>
      <c r="D15" s="5">
        <v>3.52</v>
      </c>
      <c r="I15" s="8">
        <f t="shared" si="0"/>
        <v>0.41000000000000014</v>
      </c>
      <c r="J15" s="8">
        <f t="shared" si="1"/>
        <v>8.9999999999999858E-2</v>
      </c>
      <c r="K15" s="8">
        <f t="shared" si="2"/>
        <v>0.37000000000000011</v>
      </c>
      <c r="L15" s="8">
        <f t="shared" si="3"/>
        <v>8.9999999999999858E-2</v>
      </c>
      <c r="M15" s="8">
        <v>1</v>
      </c>
      <c r="O15" s="8">
        <v>13</v>
      </c>
      <c r="P15" s="3">
        <v>30</v>
      </c>
      <c r="Q15" s="4" t="s">
        <v>5</v>
      </c>
      <c r="R15" s="4" t="s">
        <v>36</v>
      </c>
      <c r="S15" s="5">
        <v>2.93</v>
      </c>
      <c r="U15" s="8">
        <v>13</v>
      </c>
      <c r="V15" s="3">
        <v>39</v>
      </c>
      <c r="W15" s="4" t="s">
        <v>7</v>
      </c>
      <c r="X15" s="4" t="s">
        <v>45</v>
      </c>
      <c r="Y15" s="5">
        <v>3.43</v>
      </c>
      <c r="AA15" s="8">
        <v>13</v>
      </c>
      <c r="AB15" s="3">
        <v>60</v>
      </c>
      <c r="AC15" s="4" t="s">
        <v>7</v>
      </c>
      <c r="AD15" s="4" t="s">
        <v>66</v>
      </c>
      <c r="AE15" s="5">
        <v>3.85</v>
      </c>
      <c r="AJ15" s="12">
        <f t="shared" si="4"/>
        <v>0.49850000000000039</v>
      </c>
      <c r="AK15" s="12">
        <f t="shared" si="5"/>
        <v>6.4146341463414913E-2</v>
      </c>
      <c r="AL15" s="12">
        <f t="shared" si="6"/>
        <v>0.27368421052631664</v>
      </c>
      <c r="AM15" s="12">
        <f t="shared" si="7"/>
        <v>6.4146341463414913E-2</v>
      </c>
      <c r="AN15" s="8">
        <v>1</v>
      </c>
      <c r="AP15" s="8">
        <v>13</v>
      </c>
      <c r="AQ15" s="3">
        <v>30</v>
      </c>
      <c r="AR15" s="4" t="s">
        <v>5</v>
      </c>
      <c r="AS15" s="4" t="s">
        <v>36</v>
      </c>
      <c r="AT15" s="5">
        <v>2.93</v>
      </c>
      <c r="AV15" s="8">
        <v>13</v>
      </c>
      <c r="AW15" s="3">
        <v>35</v>
      </c>
      <c r="AX15" s="4" t="s">
        <v>7</v>
      </c>
      <c r="AY15" s="4" t="s">
        <v>41</v>
      </c>
      <c r="AZ15" s="5">
        <v>3.42</v>
      </c>
      <c r="BB15" s="8">
        <v>13</v>
      </c>
      <c r="BC15" s="3">
        <v>60</v>
      </c>
      <c r="BD15" s="4" t="s">
        <v>7</v>
      </c>
      <c r="BE15" s="4" t="s">
        <v>66</v>
      </c>
      <c r="BF15" s="5">
        <v>3.85</v>
      </c>
      <c r="BK15" s="12">
        <f t="shared" si="8"/>
        <v>0.51052631578947416</v>
      </c>
      <c r="BL15" s="12">
        <f t="shared" si="9"/>
        <v>7.3720930232557436E-2</v>
      </c>
      <c r="BM15" s="12">
        <f t="shared" si="10"/>
        <v>0.27368421052631664</v>
      </c>
      <c r="BN15" s="12">
        <f t="shared" si="11"/>
        <v>7.3720930232557436E-2</v>
      </c>
      <c r="BO15" s="8">
        <v>1</v>
      </c>
      <c r="BQ15" s="8">
        <v>13</v>
      </c>
      <c r="BR15" s="3">
        <v>30</v>
      </c>
      <c r="BS15" s="4" t="s">
        <v>5</v>
      </c>
      <c r="BT15" s="4" t="s">
        <v>36</v>
      </c>
      <c r="BU15" s="5">
        <v>2.93</v>
      </c>
      <c r="BW15" s="8">
        <v>13</v>
      </c>
      <c r="BX15" s="3">
        <v>35</v>
      </c>
      <c r="BY15" s="4" t="s">
        <v>7</v>
      </c>
      <c r="BZ15" s="4" t="s">
        <v>41</v>
      </c>
      <c r="CA15" s="5">
        <v>3.42</v>
      </c>
      <c r="CC15" s="8">
        <v>13</v>
      </c>
      <c r="CD15" s="3">
        <v>60</v>
      </c>
      <c r="CE15" s="4" t="s">
        <v>7</v>
      </c>
      <c r="CF15" s="4" t="s">
        <v>66</v>
      </c>
      <c r="CG15" s="5">
        <v>3.85</v>
      </c>
    </row>
    <row r="16" spans="1:85">
      <c r="A16" s="3">
        <v>14</v>
      </c>
      <c r="B16" s="4" t="s">
        <v>7</v>
      </c>
      <c r="C16" s="4" t="s">
        <v>20</v>
      </c>
      <c r="D16" s="5">
        <v>2.95</v>
      </c>
      <c r="I16" s="8">
        <f t="shared" si="0"/>
        <v>0.1599999999999997</v>
      </c>
      <c r="J16" s="8">
        <f t="shared" si="1"/>
        <v>0.48</v>
      </c>
      <c r="K16" s="8">
        <f t="shared" si="2"/>
        <v>0.94</v>
      </c>
      <c r="L16" s="8">
        <f t="shared" si="3"/>
        <v>0.1599999999999997</v>
      </c>
      <c r="M16" s="8">
        <v>0</v>
      </c>
      <c r="O16" s="8">
        <v>14</v>
      </c>
      <c r="P16" s="3">
        <v>43</v>
      </c>
      <c r="Q16" s="4" t="s">
        <v>5</v>
      </c>
      <c r="R16" s="4" t="s">
        <v>49</v>
      </c>
      <c r="S16" s="5">
        <v>2.94</v>
      </c>
      <c r="U16" s="8">
        <v>14</v>
      </c>
      <c r="V16" s="3">
        <v>56</v>
      </c>
      <c r="W16" s="4" t="s">
        <v>5</v>
      </c>
      <c r="X16" s="4" t="s">
        <v>62</v>
      </c>
      <c r="Y16" s="5">
        <v>3.43</v>
      </c>
      <c r="AA16" s="8">
        <v>14</v>
      </c>
      <c r="AB16" s="3">
        <v>73</v>
      </c>
      <c r="AC16" s="4" t="s">
        <v>5</v>
      </c>
      <c r="AD16" s="4" t="s">
        <v>79</v>
      </c>
      <c r="AE16" s="5">
        <v>3.85</v>
      </c>
      <c r="AJ16" s="12">
        <f t="shared" si="4"/>
        <v>7.1499999999999453E-2</v>
      </c>
      <c r="AK16" s="12">
        <f t="shared" si="5"/>
        <v>0.50585365853658493</v>
      </c>
      <c r="AL16" s="12">
        <f t="shared" si="6"/>
        <v>0.84368421052631648</v>
      </c>
      <c r="AM16" s="12">
        <f t="shared" si="7"/>
        <v>7.1499999999999453E-2</v>
      </c>
      <c r="AN16" s="8">
        <v>0</v>
      </c>
      <c r="AP16" s="8">
        <v>14</v>
      </c>
      <c r="AQ16" s="3">
        <v>43</v>
      </c>
      <c r="AR16" s="4" t="s">
        <v>5</v>
      </c>
      <c r="AS16" s="4" t="s">
        <v>49</v>
      </c>
      <c r="AT16" s="5">
        <v>2.94</v>
      </c>
      <c r="AV16" s="8">
        <v>14</v>
      </c>
      <c r="AW16" s="3">
        <v>1</v>
      </c>
      <c r="AX16" s="4" t="s">
        <v>5</v>
      </c>
      <c r="AY16" s="4" t="s">
        <v>6</v>
      </c>
      <c r="AZ16" s="5">
        <v>3.43</v>
      </c>
      <c r="BB16" s="8">
        <v>14</v>
      </c>
      <c r="BC16" s="3">
        <v>73</v>
      </c>
      <c r="BD16" s="4" t="s">
        <v>5</v>
      </c>
      <c r="BE16" s="4" t="s">
        <v>79</v>
      </c>
      <c r="BF16" s="5">
        <v>3.85</v>
      </c>
      <c r="BK16" s="12">
        <f t="shared" si="8"/>
        <v>5.9473684210525679E-2</v>
      </c>
      <c r="BL16" s="12">
        <f t="shared" si="9"/>
        <v>0.4962790697674424</v>
      </c>
      <c r="BM16" s="12">
        <f t="shared" si="10"/>
        <v>0.84368421052631648</v>
      </c>
      <c r="BN16" s="12">
        <f t="shared" si="11"/>
        <v>5.9473684210525679E-2</v>
      </c>
      <c r="BO16" s="8">
        <v>0</v>
      </c>
      <c r="BQ16" s="8">
        <v>14</v>
      </c>
      <c r="BR16" s="3">
        <v>43</v>
      </c>
      <c r="BS16" s="4" t="s">
        <v>5</v>
      </c>
      <c r="BT16" s="4" t="s">
        <v>49</v>
      </c>
      <c r="BU16" s="5">
        <v>2.94</v>
      </c>
      <c r="BW16" s="8">
        <v>14</v>
      </c>
      <c r="BX16" s="3">
        <v>1</v>
      </c>
      <c r="BY16" s="4" t="s">
        <v>5</v>
      </c>
      <c r="BZ16" s="4" t="s">
        <v>6</v>
      </c>
      <c r="CA16" s="5">
        <v>3.43</v>
      </c>
      <c r="CC16" s="8">
        <v>14</v>
      </c>
      <c r="CD16" s="3">
        <v>73</v>
      </c>
      <c r="CE16" s="4" t="s">
        <v>5</v>
      </c>
      <c r="CF16" s="4" t="s">
        <v>79</v>
      </c>
      <c r="CG16" s="5">
        <v>3.85</v>
      </c>
    </row>
    <row r="17" spans="1:85">
      <c r="A17" s="3">
        <v>15</v>
      </c>
      <c r="B17" s="4" t="s">
        <v>5</v>
      </c>
      <c r="C17" s="4" t="s">
        <v>21</v>
      </c>
      <c r="D17" s="5">
        <v>3.02</v>
      </c>
      <c r="I17" s="8">
        <f t="shared" si="0"/>
        <v>8.9999999999999858E-2</v>
      </c>
      <c r="J17" s="8">
        <f t="shared" si="1"/>
        <v>0.41000000000000014</v>
      </c>
      <c r="K17" s="8">
        <f t="shared" si="2"/>
        <v>0.87000000000000011</v>
      </c>
      <c r="L17" s="8">
        <f t="shared" si="3"/>
        <v>8.9999999999999858E-2</v>
      </c>
      <c r="M17" s="8">
        <v>0</v>
      </c>
      <c r="O17" s="8">
        <v>15</v>
      </c>
      <c r="P17" s="3">
        <v>14</v>
      </c>
      <c r="Q17" s="4" t="s">
        <v>7</v>
      </c>
      <c r="R17" s="4" t="s">
        <v>20</v>
      </c>
      <c r="S17" s="5">
        <v>2.95</v>
      </c>
      <c r="U17" s="8">
        <v>15</v>
      </c>
      <c r="V17" s="3">
        <v>58</v>
      </c>
      <c r="W17" s="4" t="s">
        <v>5</v>
      </c>
      <c r="X17" s="4" t="s">
        <v>64</v>
      </c>
      <c r="Y17" s="5">
        <v>3.43</v>
      </c>
      <c r="AA17" s="8">
        <v>15</v>
      </c>
      <c r="AB17" s="3">
        <v>54</v>
      </c>
      <c r="AC17" s="4" t="s">
        <v>7</v>
      </c>
      <c r="AD17" s="4" t="s">
        <v>60</v>
      </c>
      <c r="AE17" s="5">
        <v>3.86</v>
      </c>
      <c r="AJ17" s="12">
        <f t="shared" si="4"/>
        <v>1.4999999999996128E-3</v>
      </c>
      <c r="AK17" s="12">
        <f t="shared" si="5"/>
        <v>0.43585365853658509</v>
      </c>
      <c r="AL17" s="12">
        <f t="shared" si="6"/>
        <v>0.77368421052631664</v>
      </c>
      <c r="AM17" s="12">
        <f t="shared" si="7"/>
        <v>1.4999999999996128E-3</v>
      </c>
      <c r="AN17" s="8">
        <v>0</v>
      </c>
      <c r="AP17" s="8">
        <v>15</v>
      </c>
      <c r="AQ17" s="3">
        <v>14</v>
      </c>
      <c r="AR17" s="4" t="s">
        <v>7</v>
      </c>
      <c r="AS17" s="4" t="s">
        <v>20</v>
      </c>
      <c r="AT17" s="5">
        <v>2.95</v>
      </c>
      <c r="AV17" s="8">
        <v>15</v>
      </c>
      <c r="AW17" s="3">
        <v>56</v>
      </c>
      <c r="AX17" s="4" t="s">
        <v>5</v>
      </c>
      <c r="AY17" s="4" t="s">
        <v>62</v>
      </c>
      <c r="AZ17" s="5">
        <v>3.43</v>
      </c>
      <c r="BB17" s="8">
        <v>15</v>
      </c>
      <c r="BC17" s="3">
        <v>54</v>
      </c>
      <c r="BD17" s="4" t="s">
        <v>7</v>
      </c>
      <c r="BE17" s="4" t="s">
        <v>60</v>
      </c>
      <c r="BF17" s="5">
        <v>3.86</v>
      </c>
      <c r="BK17" s="12">
        <f t="shared" si="8"/>
        <v>1.0526315789474161E-2</v>
      </c>
      <c r="BL17" s="12">
        <f t="shared" si="9"/>
        <v>0.42627906976744256</v>
      </c>
      <c r="BM17" s="12">
        <f t="shared" si="10"/>
        <v>0.77368421052631664</v>
      </c>
      <c r="BN17" s="12">
        <f t="shared" si="11"/>
        <v>1.0526315789474161E-2</v>
      </c>
      <c r="BO17" s="8">
        <v>0</v>
      </c>
      <c r="BQ17" s="8">
        <v>15</v>
      </c>
      <c r="BR17" s="3">
        <v>14</v>
      </c>
      <c r="BS17" s="4" t="s">
        <v>7</v>
      </c>
      <c r="BT17" s="4" t="s">
        <v>20</v>
      </c>
      <c r="BU17" s="5">
        <v>2.95</v>
      </c>
      <c r="BW17" s="8">
        <v>15</v>
      </c>
      <c r="BX17" s="3">
        <v>85</v>
      </c>
      <c r="BY17" s="4" t="s">
        <v>7</v>
      </c>
      <c r="BZ17" s="4" t="s">
        <v>91</v>
      </c>
      <c r="CA17" s="5">
        <v>3.43</v>
      </c>
      <c r="CC17" s="8">
        <v>15</v>
      </c>
      <c r="CD17" s="3">
        <v>54</v>
      </c>
      <c r="CE17" s="4" t="s">
        <v>7</v>
      </c>
      <c r="CF17" s="4" t="s">
        <v>60</v>
      </c>
      <c r="CG17" s="5">
        <v>3.86</v>
      </c>
    </row>
    <row r="18" spans="1:85">
      <c r="A18" s="3">
        <v>16</v>
      </c>
      <c r="B18" s="4" t="s">
        <v>5</v>
      </c>
      <c r="C18" s="4" t="s">
        <v>22</v>
      </c>
      <c r="D18" s="5">
        <v>3.21</v>
      </c>
      <c r="I18" s="8">
        <f t="shared" si="0"/>
        <v>0.10000000000000009</v>
      </c>
      <c r="J18" s="8">
        <f t="shared" si="1"/>
        <v>0.2200000000000002</v>
      </c>
      <c r="K18" s="8">
        <f t="shared" si="2"/>
        <v>0.68000000000000016</v>
      </c>
      <c r="L18" s="8">
        <f t="shared" si="3"/>
        <v>0.10000000000000009</v>
      </c>
      <c r="M18" s="8">
        <v>0</v>
      </c>
      <c r="O18" s="8">
        <v>16</v>
      </c>
      <c r="P18" s="3">
        <v>83</v>
      </c>
      <c r="Q18" s="4" t="s">
        <v>5</v>
      </c>
      <c r="R18" s="4" t="s">
        <v>89</v>
      </c>
      <c r="S18" s="5">
        <v>2.95</v>
      </c>
      <c r="U18" s="8">
        <v>16</v>
      </c>
      <c r="V18" s="3">
        <v>85</v>
      </c>
      <c r="W18" s="4" t="s">
        <v>7</v>
      </c>
      <c r="X18" s="4" t="s">
        <v>91</v>
      </c>
      <c r="Y18" s="5">
        <v>3.43</v>
      </c>
      <c r="AA18" s="8">
        <v>16</v>
      </c>
      <c r="AB18" s="3">
        <v>21</v>
      </c>
      <c r="AC18" s="4" t="s">
        <v>5</v>
      </c>
      <c r="AD18" s="4" t="s">
        <v>27</v>
      </c>
      <c r="AE18" s="5">
        <v>3.87</v>
      </c>
      <c r="AJ18" s="12">
        <f t="shared" si="4"/>
        <v>0.18850000000000033</v>
      </c>
      <c r="AK18" s="12">
        <f t="shared" si="5"/>
        <v>0.24585365853658514</v>
      </c>
      <c r="AL18" s="12">
        <f t="shared" si="6"/>
        <v>0.58368421052631669</v>
      </c>
      <c r="AM18" s="12">
        <f t="shared" si="7"/>
        <v>0.18850000000000033</v>
      </c>
      <c r="AN18" s="8">
        <v>0</v>
      </c>
      <c r="AP18" s="8">
        <v>16</v>
      </c>
      <c r="AQ18" s="3">
        <v>83</v>
      </c>
      <c r="AR18" s="4" t="s">
        <v>5</v>
      </c>
      <c r="AS18" s="4" t="s">
        <v>89</v>
      </c>
      <c r="AT18" s="5">
        <v>2.95</v>
      </c>
      <c r="AV18" s="8">
        <v>16</v>
      </c>
      <c r="AW18" s="3">
        <v>58</v>
      </c>
      <c r="AX18" s="4" t="s">
        <v>5</v>
      </c>
      <c r="AY18" s="4" t="s">
        <v>64</v>
      </c>
      <c r="AZ18" s="5">
        <v>3.43</v>
      </c>
      <c r="BB18" s="8">
        <v>16</v>
      </c>
      <c r="BC18" s="3">
        <v>23</v>
      </c>
      <c r="BD18" s="4" t="s">
        <v>7</v>
      </c>
      <c r="BE18" s="4" t="s">
        <v>29</v>
      </c>
      <c r="BF18" s="5">
        <v>3.87</v>
      </c>
      <c r="BK18" s="12">
        <f t="shared" si="8"/>
        <v>0.20052631578947411</v>
      </c>
      <c r="BL18" s="12">
        <f t="shared" si="9"/>
        <v>0.23627906976744262</v>
      </c>
      <c r="BM18" s="12">
        <f t="shared" si="10"/>
        <v>0.58368421052631669</v>
      </c>
      <c r="BN18" s="12">
        <f t="shared" si="11"/>
        <v>0.20052631578947411</v>
      </c>
      <c r="BO18" s="8">
        <v>0</v>
      </c>
      <c r="BQ18" s="8">
        <v>16</v>
      </c>
      <c r="BR18" s="3">
        <v>83</v>
      </c>
      <c r="BS18" s="4" t="s">
        <v>5</v>
      </c>
      <c r="BT18" s="4" t="s">
        <v>89</v>
      </c>
      <c r="BU18" s="5">
        <v>2.95</v>
      </c>
      <c r="BW18" s="8">
        <v>16</v>
      </c>
      <c r="BX18" s="3">
        <v>87</v>
      </c>
      <c r="BY18" s="4" t="s">
        <v>7</v>
      </c>
      <c r="BZ18" s="4" t="s">
        <v>93</v>
      </c>
      <c r="CA18" s="5">
        <v>3.43</v>
      </c>
      <c r="CC18" s="8">
        <v>16</v>
      </c>
      <c r="CD18" s="3">
        <v>23</v>
      </c>
      <c r="CE18" s="4" t="s">
        <v>7</v>
      </c>
      <c r="CF18" s="4" t="s">
        <v>29</v>
      </c>
      <c r="CG18" s="5">
        <v>3.87</v>
      </c>
    </row>
    <row r="19" spans="1:85">
      <c r="A19" s="3">
        <v>17</v>
      </c>
      <c r="B19" s="4" t="s">
        <v>5</v>
      </c>
      <c r="C19" s="4" t="s">
        <v>23</v>
      </c>
      <c r="D19" s="5">
        <v>3.7</v>
      </c>
      <c r="I19" s="8">
        <f t="shared" si="0"/>
        <v>0.5900000000000003</v>
      </c>
      <c r="J19" s="8">
        <f t="shared" si="1"/>
        <v>0.27</v>
      </c>
      <c r="K19" s="8">
        <f t="shared" si="2"/>
        <v>0.18999999999999995</v>
      </c>
      <c r="L19" s="8">
        <f t="shared" si="3"/>
        <v>0.18999999999999995</v>
      </c>
      <c r="M19" s="8">
        <v>2</v>
      </c>
      <c r="O19" s="8">
        <v>17</v>
      </c>
      <c r="P19" s="3">
        <v>11</v>
      </c>
      <c r="Q19" s="4" t="s">
        <v>7</v>
      </c>
      <c r="R19" s="4" t="s">
        <v>17</v>
      </c>
      <c r="S19" s="5">
        <v>2.97</v>
      </c>
      <c r="U19" s="8">
        <v>17</v>
      </c>
      <c r="V19" s="3">
        <v>87</v>
      </c>
      <c r="W19" s="4" t="s">
        <v>7</v>
      </c>
      <c r="X19" s="4" t="s">
        <v>93</v>
      </c>
      <c r="Y19" s="5">
        <v>3.43</v>
      </c>
      <c r="AA19" s="8">
        <v>17</v>
      </c>
      <c r="AB19" s="3">
        <v>23</v>
      </c>
      <c r="AC19" s="4" t="s">
        <v>7</v>
      </c>
      <c r="AD19" s="4" t="s">
        <v>29</v>
      </c>
      <c r="AE19" s="5">
        <v>3.87</v>
      </c>
      <c r="AJ19" s="12">
        <f t="shared" si="4"/>
        <v>0.67850000000000055</v>
      </c>
      <c r="AK19" s="12">
        <f t="shared" si="5"/>
        <v>0.24414634146341507</v>
      </c>
      <c r="AL19" s="12">
        <f t="shared" si="6"/>
        <v>9.368421052631648E-2</v>
      </c>
      <c r="AM19" s="12">
        <f t="shared" si="7"/>
        <v>9.368421052631648E-2</v>
      </c>
      <c r="AN19" s="8">
        <v>2</v>
      </c>
      <c r="AP19" s="8">
        <v>17</v>
      </c>
      <c r="AQ19" s="3">
        <v>11</v>
      </c>
      <c r="AR19" s="4" t="s">
        <v>7</v>
      </c>
      <c r="AS19" s="4" t="s">
        <v>17</v>
      </c>
      <c r="AT19" s="5">
        <v>2.97</v>
      </c>
      <c r="AV19" s="8">
        <v>17</v>
      </c>
      <c r="AW19" s="3">
        <v>85</v>
      </c>
      <c r="AX19" s="4" t="s">
        <v>7</v>
      </c>
      <c r="AY19" s="4" t="s">
        <v>91</v>
      </c>
      <c r="AZ19" s="5">
        <v>3.43</v>
      </c>
      <c r="BB19" s="8">
        <v>17</v>
      </c>
      <c r="BC19" s="3">
        <v>21</v>
      </c>
      <c r="BD19" s="4" t="s">
        <v>5</v>
      </c>
      <c r="BE19" s="4" t="s">
        <v>27</v>
      </c>
      <c r="BF19" s="5">
        <v>3.87</v>
      </c>
      <c r="BK19" s="12">
        <f t="shared" si="8"/>
        <v>0.69052631578947432</v>
      </c>
      <c r="BL19" s="12">
        <f t="shared" si="9"/>
        <v>0.2537209302325576</v>
      </c>
      <c r="BM19" s="12">
        <f t="shared" si="10"/>
        <v>9.368421052631648E-2</v>
      </c>
      <c r="BN19" s="12">
        <f t="shared" si="11"/>
        <v>9.368421052631648E-2</v>
      </c>
      <c r="BO19" s="8">
        <v>2</v>
      </c>
      <c r="BQ19" s="8">
        <v>17</v>
      </c>
      <c r="BR19" s="3">
        <v>11</v>
      </c>
      <c r="BS19" s="4" t="s">
        <v>7</v>
      </c>
      <c r="BT19" s="4" t="s">
        <v>17</v>
      </c>
      <c r="BU19" s="5">
        <v>2.97</v>
      </c>
      <c r="BW19" s="8">
        <v>17</v>
      </c>
      <c r="BX19" s="3">
        <v>39</v>
      </c>
      <c r="BY19" s="4" t="s">
        <v>7</v>
      </c>
      <c r="BZ19" s="4" t="s">
        <v>45</v>
      </c>
      <c r="CA19" s="5">
        <v>3.43</v>
      </c>
      <c r="CC19" s="8">
        <v>17</v>
      </c>
      <c r="CD19" s="3">
        <v>21</v>
      </c>
      <c r="CE19" s="4" t="s">
        <v>5</v>
      </c>
      <c r="CF19" s="4" t="s">
        <v>27</v>
      </c>
      <c r="CG19" s="5">
        <v>3.87</v>
      </c>
    </row>
    <row r="20" spans="1:85">
      <c r="A20" s="3">
        <v>18</v>
      </c>
      <c r="B20" s="4" t="s">
        <v>5</v>
      </c>
      <c r="C20" s="4" t="s">
        <v>24</v>
      </c>
      <c r="D20" s="5">
        <v>2.91</v>
      </c>
      <c r="I20" s="8">
        <f t="shared" si="0"/>
        <v>0.19999999999999973</v>
      </c>
      <c r="J20" s="8">
        <f t="shared" si="1"/>
        <v>0.52</v>
      </c>
      <c r="K20" s="8">
        <f t="shared" si="2"/>
        <v>0.98</v>
      </c>
      <c r="L20" s="8">
        <f t="shared" si="3"/>
        <v>0.19999999999999973</v>
      </c>
      <c r="M20" s="8">
        <v>0</v>
      </c>
      <c r="O20" s="8">
        <v>18</v>
      </c>
      <c r="P20" s="3">
        <v>6</v>
      </c>
      <c r="Q20" s="4" t="s">
        <v>7</v>
      </c>
      <c r="R20" s="4" t="s">
        <v>12</v>
      </c>
      <c r="S20" s="5">
        <v>2.98</v>
      </c>
      <c r="U20" s="8">
        <v>18</v>
      </c>
      <c r="V20" s="3">
        <v>68</v>
      </c>
      <c r="W20" s="4" t="s">
        <v>5</v>
      </c>
      <c r="X20" s="4" t="s">
        <v>74</v>
      </c>
      <c r="Y20" s="5">
        <v>3.44</v>
      </c>
      <c r="AA20" s="8">
        <v>18</v>
      </c>
      <c r="AB20" s="3">
        <v>3</v>
      </c>
      <c r="AC20" s="4" t="s">
        <v>7</v>
      </c>
      <c r="AD20" s="4" t="s">
        <v>9</v>
      </c>
      <c r="AE20" s="5">
        <v>3.89</v>
      </c>
      <c r="AJ20" s="12">
        <f t="shared" si="4"/>
        <v>0.11149999999999949</v>
      </c>
      <c r="AK20" s="12">
        <f t="shared" si="5"/>
        <v>0.54585365853658496</v>
      </c>
      <c r="AL20" s="12">
        <f t="shared" si="6"/>
        <v>0.88368421052631652</v>
      </c>
      <c r="AM20" s="12">
        <f t="shared" si="7"/>
        <v>0.11149999999999949</v>
      </c>
      <c r="AN20" s="8">
        <v>0</v>
      </c>
      <c r="AP20" s="8">
        <v>18</v>
      </c>
      <c r="AQ20" s="3">
        <v>6</v>
      </c>
      <c r="AR20" s="4" t="s">
        <v>7</v>
      </c>
      <c r="AS20" s="4" t="s">
        <v>12</v>
      </c>
      <c r="AT20" s="5">
        <v>2.98</v>
      </c>
      <c r="AV20" s="8">
        <v>18</v>
      </c>
      <c r="AW20" s="3">
        <v>87</v>
      </c>
      <c r="AX20" s="4" t="s">
        <v>7</v>
      </c>
      <c r="AY20" s="4" t="s">
        <v>93</v>
      </c>
      <c r="AZ20" s="5">
        <v>3.43</v>
      </c>
      <c r="BB20" s="8">
        <v>18</v>
      </c>
      <c r="BC20" s="3">
        <v>3</v>
      </c>
      <c r="BD20" s="4" t="s">
        <v>7</v>
      </c>
      <c r="BE20" s="4" t="s">
        <v>9</v>
      </c>
      <c r="BF20" s="5">
        <v>3.89</v>
      </c>
      <c r="BK20" s="12">
        <f t="shared" si="8"/>
        <v>9.9473684210525715E-2</v>
      </c>
      <c r="BL20" s="12">
        <f t="shared" si="9"/>
        <v>0.53627906976744244</v>
      </c>
      <c r="BM20" s="12">
        <f t="shared" si="10"/>
        <v>0.88368421052631652</v>
      </c>
      <c r="BN20" s="12">
        <f t="shared" si="11"/>
        <v>9.9473684210525715E-2</v>
      </c>
      <c r="BO20" s="8">
        <v>0</v>
      </c>
      <c r="BQ20" s="8">
        <v>18</v>
      </c>
      <c r="BR20" s="3">
        <v>6</v>
      </c>
      <c r="BS20" s="4" t="s">
        <v>7</v>
      </c>
      <c r="BT20" s="4" t="s">
        <v>12</v>
      </c>
      <c r="BU20" s="5">
        <v>2.98</v>
      </c>
      <c r="BW20" s="8">
        <v>18</v>
      </c>
      <c r="BX20" s="3">
        <v>56</v>
      </c>
      <c r="BY20" s="4" t="s">
        <v>5</v>
      </c>
      <c r="BZ20" s="4" t="s">
        <v>62</v>
      </c>
      <c r="CA20" s="5">
        <v>3.43</v>
      </c>
      <c r="CC20" s="8">
        <v>18</v>
      </c>
      <c r="CD20" s="3">
        <v>3</v>
      </c>
      <c r="CE20" s="4" t="s">
        <v>7</v>
      </c>
      <c r="CF20" s="4" t="s">
        <v>9</v>
      </c>
      <c r="CG20" s="5">
        <v>3.89</v>
      </c>
    </row>
    <row r="21" spans="1:85">
      <c r="A21" s="3">
        <v>19</v>
      </c>
      <c r="B21" s="4" t="s">
        <v>5</v>
      </c>
      <c r="C21" s="4" t="s">
        <v>25</v>
      </c>
      <c r="D21" s="5">
        <v>3.72</v>
      </c>
      <c r="I21" s="8">
        <f t="shared" si="0"/>
        <v>0.61000000000000032</v>
      </c>
      <c r="J21" s="8">
        <f t="shared" si="1"/>
        <v>0.29000000000000004</v>
      </c>
      <c r="K21" s="8">
        <f t="shared" si="2"/>
        <v>0.16999999999999993</v>
      </c>
      <c r="L21" s="8">
        <f t="shared" si="3"/>
        <v>0.16999999999999993</v>
      </c>
      <c r="M21" s="8">
        <v>2</v>
      </c>
      <c r="O21" s="8">
        <v>19</v>
      </c>
      <c r="P21" s="3">
        <v>46</v>
      </c>
      <c r="Q21" s="4" t="s">
        <v>7</v>
      </c>
      <c r="R21" s="4" t="s">
        <v>52</v>
      </c>
      <c r="S21" s="5">
        <v>3</v>
      </c>
      <c r="U21" s="8">
        <v>19</v>
      </c>
      <c r="V21" s="3">
        <v>47</v>
      </c>
      <c r="W21" s="4" t="s">
        <v>7</v>
      </c>
      <c r="X21" s="4" t="s">
        <v>53</v>
      </c>
      <c r="Y21" s="5">
        <v>3.45</v>
      </c>
      <c r="AA21" s="8">
        <v>19</v>
      </c>
      <c r="AB21" s="3">
        <v>100</v>
      </c>
      <c r="AC21" s="4" t="s">
        <v>5</v>
      </c>
      <c r="AD21" s="4" t="s">
        <v>106</v>
      </c>
      <c r="AE21" s="5">
        <v>3.9</v>
      </c>
      <c r="AJ21" s="12">
        <f t="shared" si="4"/>
        <v>0.69850000000000056</v>
      </c>
      <c r="AK21" s="12">
        <f t="shared" si="5"/>
        <v>0.26414634146341509</v>
      </c>
      <c r="AL21" s="12">
        <f t="shared" si="6"/>
        <v>7.3684210526316463E-2</v>
      </c>
      <c r="AM21" s="12">
        <f t="shared" si="7"/>
        <v>7.3684210526316463E-2</v>
      </c>
      <c r="AN21" s="8">
        <v>2</v>
      </c>
      <c r="AP21" s="8">
        <v>19</v>
      </c>
      <c r="AQ21" s="3">
        <v>46</v>
      </c>
      <c r="AR21" s="4" t="s">
        <v>7</v>
      </c>
      <c r="AS21" s="4" t="s">
        <v>52</v>
      </c>
      <c r="AT21" s="5">
        <v>3</v>
      </c>
      <c r="AV21" s="8">
        <v>19</v>
      </c>
      <c r="AW21" s="3">
        <v>39</v>
      </c>
      <c r="AX21" s="4" t="s">
        <v>7</v>
      </c>
      <c r="AY21" s="4" t="s">
        <v>45</v>
      </c>
      <c r="AZ21" s="5">
        <v>3.43</v>
      </c>
      <c r="BB21" s="8">
        <v>19</v>
      </c>
      <c r="BC21" s="3">
        <v>100</v>
      </c>
      <c r="BD21" s="4" t="s">
        <v>5</v>
      </c>
      <c r="BE21" s="4" t="s">
        <v>106</v>
      </c>
      <c r="BF21" s="5">
        <v>3.9</v>
      </c>
      <c r="BK21" s="12">
        <f t="shared" si="8"/>
        <v>0.71052631578947434</v>
      </c>
      <c r="BL21" s="12">
        <f t="shared" si="9"/>
        <v>0.27372093023255761</v>
      </c>
      <c r="BM21" s="12">
        <f t="shared" si="10"/>
        <v>7.3684210526316463E-2</v>
      </c>
      <c r="BN21" s="12">
        <f t="shared" si="11"/>
        <v>7.3684210526316463E-2</v>
      </c>
      <c r="BO21" s="8">
        <v>2</v>
      </c>
      <c r="BQ21" s="8">
        <v>19</v>
      </c>
      <c r="BR21" s="3">
        <v>46</v>
      </c>
      <c r="BS21" s="4" t="s">
        <v>7</v>
      </c>
      <c r="BT21" s="4" t="s">
        <v>52</v>
      </c>
      <c r="BU21" s="5">
        <v>3</v>
      </c>
      <c r="BW21" s="8">
        <v>19</v>
      </c>
      <c r="BX21" s="3">
        <v>58</v>
      </c>
      <c r="BY21" s="4" t="s">
        <v>5</v>
      </c>
      <c r="BZ21" s="4" t="s">
        <v>64</v>
      </c>
      <c r="CA21" s="5">
        <v>3.43</v>
      </c>
      <c r="CC21" s="8">
        <v>19</v>
      </c>
      <c r="CD21" s="3">
        <v>100</v>
      </c>
      <c r="CE21" s="4" t="s">
        <v>5</v>
      </c>
      <c r="CF21" s="4" t="s">
        <v>106</v>
      </c>
      <c r="CG21" s="5">
        <v>3.9</v>
      </c>
    </row>
    <row r="22" spans="1:85">
      <c r="A22" s="3">
        <v>20</v>
      </c>
      <c r="B22" s="4" t="s">
        <v>7</v>
      </c>
      <c r="C22" s="4" t="s">
        <v>26</v>
      </c>
      <c r="D22" s="5">
        <v>2.91</v>
      </c>
      <c r="I22" s="8">
        <f t="shared" si="0"/>
        <v>0.19999999999999973</v>
      </c>
      <c r="J22" s="8">
        <f t="shared" si="1"/>
        <v>0.52</v>
      </c>
      <c r="K22" s="8">
        <f t="shared" si="2"/>
        <v>0.98</v>
      </c>
      <c r="L22" s="8">
        <f t="shared" si="3"/>
        <v>0.19999999999999973</v>
      </c>
      <c r="M22" s="8">
        <v>0</v>
      </c>
      <c r="O22" s="8">
        <v>20</v>
      </c>
      <c r="P22" s="3">
        <v>15</v>
      </c>
      <c r="Q22" s="4" t="s">
        <v>5</v>
      </c>
      <c r="R22" s="4" t="s">
        <v>21</v>
      </c>
      <c r="S22" s="5">
        <v>3.02</v>
      </c>
      <c r="U22" s="8">
        <v>20</v>
      </c>
      <c r="V22" s="3">
        <v>57</v>
      </c>
      <c r="W22" s="4" t="s">
        <v>7</v>
      </c>
      <c r="X22" s="4" t="s">
        <v>63</v>
      </c>
      <c r="Y22" s="5">
        <v>3.45</v>
      </c>
      <c r="AJ22" s="12">
        <f t="shared" si="4"/>
        <v>0.11149999999999949</v>
      </c>
      <c r="AK22" s="12">
        <f t="shared" si="5"/>
        <v>0.54585365853658496</v>
      </c>
      <c r="AL22" s="12">
        <f t="shared" si="6"/>
        <v>0.88368421052631652</v>
      </c>
      <c r="AM22" s="12">
        <f t="shared" si="7"/>
        <v>0.11149999999999949</v>
      </c>
      <c r="AN22" s="8">
        <v>0</v>
      </c>
      <c r="AP22" s="8">
        <v>20</v>
      </c>
      <c r="AQ22" s="3">
        <v>15</v>
      </c>
      <c r="AR22" s="4" t="s">
        <v>5</v>
      </c>
      <c r="AS22" s="4" t="s">
        <v>21</v>
      </c>
      <c r="AT22" s="5">
        <v>3.02</v>
      </c>
      <c r="AV22" s="8">
        <v>20</v>
      </c>
      <c r="AW22" s="3">
        <v>68</v>
      </c>
      <c r="AX22" s="4" t="s">
        <v>5</v>
      </c>
      <c r="AY22" s="4" t="s">
        <v>74</v>
      </c>
      <c r="AZ22" s="5">
        <v>3.44</v>
      </c>
      <c r="BC22" s="3"/>
      <c r="BD22" s="4"/>
      <c r="BE22" s="4"/>
      <c r="BF22" s="5"/>
      <c r="BK22" s="12">
        <f t="shared" si="8"/>
        <v>9.9473684210525715E-2</v>
      </c>
      <c r="BL22" s="12">
        <f t="shared" si="9"/>
        <v>0.53627906976744244</v>
      </c>
      <c r="BM22" s="12">
        <f t="shared" si="10"/>
        <v>0.88368421052631652</v>
      </c>
      <c r="BN22" s="12">
        <f t="shared" si="11"/>
        <v>9.9473684210525715E-2</v>
      </c>
      <c r="BO22" s="8">
        <v>0</v>
      </c>
      <c r="BQ22" s="8">
        <v>20</v>
      </c>
      <c r="BR22" s="3">
        <v>15</v>
      </c>
      <c r="BS22" s="4" t="s">
        <v>5</v>
      </c>
      <c r="BT22" s="4" t="s">
        <v>21</v>
      </c>
      <c r="BU22" s="5">
        <v>3.02</v>
      </c>
      <c r="BW22" s="8">
        <v>20</v>
      </c>
      <c r="BX22" s="3">
        <v>68</v>
      </c>
      <c r="BY22" s="4" t="s">
        <v>5</v>
      </c>
      <c r="BZ22" s="4" t="s">
        <v>74</v>
      </c>
      <c r="CA22" s="5">
        <v>3.44</v>
      </c>
    </row>
    <row r="23" spans="1:85">
      <c r="A23" s="3">
        <v>21</v>
      </c>
      <c r="B23" s="4" t="s">
        <v>5</v>
      </c>
      <c r="C23" s="4" t="s">
        <v>27</v>
      </c>
      <c r="D23" s="5">
        <v>3.87</v>
      </c>
      <c r="I23" s="8">
        <f t="shared" si="0"/>
        <v>0.76000000000000023</v>
      </c>
      <c r="J23" s="8">
        <f t="shared" si="1"/>
        <v>0.43999999999999995</v>
      </c>
      <c r="K23" s="8">
        <f t="shared" si="2"/>
        <v>2.0000000000000018E-2</v>
      </c>
      <c r="L23" s="8">
        <f t="shared" si="3"/>
        <v>2.0000000000000018E-2</v>
      </c>
      <c r="M23" s="8">
        <v>2</v>
      </c>
      <c r="O23" s="8">
        <v>21</v>
      </c>
      <c r="P23" s="3">
        <v>5</v>
      </c>
      <c r="Q23" s="4" t="s">
        <v>7</v>
      </c>
      <c r="R23" s="4" t="s">
        <v>11</v>
      </c>
      <c r="S23" s="5">
        <v>3.03</v>
      </c>
      <c r="U23" s="8">
        <v>21</v>
      </c>
      <c r="V23" s="3">
        <v>86</v>
      </c>
      <c r="W23" s="4" t="s">
        <v>7</v>
      </c>
      <c r="X23" s="4" t="s">
        <v>92</v>
      </c>
      <c r="Y23" s="5">
        <v>3.45</v>
      </c>
      <c r="AE23" s="18">
        <f>SUM(AE3:AE21)</f>
        <v>72.080000000000013</v>
      </c>
      <c r="AJ23" s="12">
        <f t="shared" si="4"/>
        <v>0.84850000000000048</v>
      </c>
      <c r="AK23" s="12">
        <f t="shared" si="5"/>
        <v>0.414146341463415</v>
      </c>
      <c r="AL23" s="12">
        <f t="shared" si="6"/>
        <v>7.6315789473683449E-2</v>
      </c>
      <c r="AM23" s="12">
        <f t="shared" si="7"/>
        <v>7.6315789473683449E-2</v>
      </c>
      <c r="AN23" s="8">
        <v>2</v>
      </c>
      <c r="AP23" s="8">
        <v>21</v>
      </c>
      <c r="AQ23" s="3">
        <v>5</v>
      </c>
      <c r="AR23" s="4" t="s">
        <v>7</v>
      </c>
      <c r="AS23" s="4" t="s">
        <v>11</v>
      </c>
      <c r="AT23" s="5">
        <v>3.03</v>
      </c>
      <c r="AV23" s="8">
        <v>21</v>
      </c>
      <c r="AW23" s="3">
        <v>57</v>
      </c>
      <c r="AX23" s="4" t="s">
        <v>7</v>
      </c>
      <c r="AY23" s="4" t="s">
        <v>63</v>
      </c>
      <c r="AZ23" s="5">
        <v>3.45</v>
      </c>
      <c r="BK23" s="12">
        <f t="shared" si="8"/>
        <v>0.86052631578947425</v>
      </c>
      <c r="BL23" s="12">
        <f t="shared" si="9"/>
        <v>0.42372093023255752</v>
      </c>
      <c r="BM23" s="12">
        <f t="shared" si="10"/>
        <v>7.6315789473683449E-2</v>
      </c>
      <c r="BN23" s="12">
        <f t="shared" si="11"/>
        <v>7.6315789473683449E-2</v>
      </c>
      <c r="BO23" s="8">
        <v>2</v>
      </c>
      <c r="BQ23" s="8">
        <v>21</v>
      </c>
      <c r="BR23" s="3">
        <v>5</v>
      </c>
      <c r="BS23" s="4" t="s">
        <v>7</v>
      </c>
      <c r="BT23" s="4" t="s">
        <v>11</v>
      </c>
      <c r="BU23" s="5">
        <v>3.03</v>
      </c>
      <c r="BW23" s="8">
        <v>21</v>
      </c>
      <c r="BX23" s="3">
        <v>86</v>
      </c>
      <c r="BY23" s="4" t="s">
        <v>7</v>
      </c>
      <c r="BZ23" s="4" t="s">
        <v>92</v>
      </c>
      <c r="CA23" s="5">
        <v>3.45</v>
      </c>
    </row>
    <row r="24" spans="1:85">
      <c r="A24" s="3">
        <v>22</v>
      </c>
      <c r="B24" s="4" t="s">
        <v>7</v>
      </c>
      <c r="C24" s="4" t="s">
        <v>28</v>
      </c>
      <c r="D24" s="5">
        <v>3.32</v>
      </c>
      <c r="I24" s="8">
        <f t="shared" si="0"/>
        <v>0.20999999999999996</v>
      </c>
      <c r="J24" s="8">
        <f t="shared" si="1"/>
        <v>0.11000000000000032</v>
      </c>
      <c r="K24" s="8">
        <f t="shared" si="2"/>
        <v>0.57000000000000028</v>
      </c>
      <c r="L24" s="8">
        <f t="shared" si="3"/>
        <v>0.11000000000000032</v>
      </c>
      <c r="M24" s="8">
        <v>1</v>
      </c>
      <c r="O24" s="8">
        <v>22</v>
      </c>
      <c r="P24" s="3">
        <v>59</v>
      </c>
      <c r="Q24" s="4" t="s">
        <v>5</v>
      </c>
      <c r="R24" s="4" t="s">
        <v>65</v>
      </c>
      <c r="S24" s="5">
        <v>3.05</v>
      </c>
      <c r="U24" s="8">
        <v>22</v>
      </c>
      <c r="V24" s="3">
        <v>24</v>
      </c>
      <c r="W24" s="4" t="s">
        <v>5</v>
      </c>
      <c r="X24" s="4" t="s">
        <v>30</v>
      </c>
      <c r="Y24" s="5">
        <v>3.47</v>
      </c>
      <c r="AD24" s="16" t="s">
        <v>116</v>
      </c>
      <c r="AE24" s="15">
        <f>AE23/19</f>
        <v>3.7936842105263167</v>
      </c>
      <c r="AJ24" s="12">
        <f t="shared" si="4"/>
        <v>0.29850000000000021</v>
      </c>
      <c r="AK24" s="12">
        <f t="shared" si="5"/>
        <v>0.13585365853658526</v>
      </c>
      <c r="AL24" s="12">
        <f t="shared" si="6"/>
        <v>0.47368421052631682</v>
      </c>
      <c r="AM24" s="12">
        <f t="shared" si="7"/>
        <v>0.13585365853658526</v>
      </c>
      <c r="AN24" s="8">
        <v>1</v>
      </c>
      <c r="AP24" s="8">
        <v>22</v>
      </c>
      <c r="AQ24" s="3">
        <v>59</v>
      </c>
      <c r="AR24" s="4" t="s">
        <v>5</v>
      </c>
      <c r="AS24" s="4" t="s">
        <v>65</v>
      </c>
      <c r="AT24" s="5">
        <v>3.05</v>
      </c>
      <c r="AV24" s="8">
        <v>22</v>
      </c>
      <c r="AW24" s="3">
        <v>86</v>
      </c>
      <c r="AX24" s="4" t="s">
        <v>7</v>
      </c>
      <c r="AY24" s="4" t="s">
        <v>92</v>
      </c>
      <c r="AZ24" s="5">
        <v>3.45</v>
      </c>
      <c r="BC24" s="3"/>
      <c r="BD24" s="4"/>
      <c r="BE24" s="4"/>
      <c r="BF24" s="5">
        <f>SUM(BF3:BF21)</f>
        <v>72.080000000000013</v>
      </c>
      <c r="BK24" s="12">
        <f t="shared" si="8"/>
        <v>0.31052631578947398</v>
      </c>
      <c r="BL24" s="12">
        <f t="shared" si="9"/>
        <v>0.12627906976744274</v>
      </c>
      <c r="BM24" s="12">
        <f t="shared" si="10"/>
        <v>0.47368421052631682</v>
      </c>
      <c r="BN24" s="12">
        <f t="shared" si="11"/>
        <v>0.12627906976744274</v>
      </c>
      <c r="BO24" s="8">
        <v>1</v>
      </c>
      <c r="BQ24" s="8">
        <v>22</v>
      </c>
      <c r="BR24" s="3">
        <v>59</v>
      </c>
      <c r="BS24" s="4" t="s">
        <v>5</v>
      </c>
      <c r="BT24" s="4" t="s">
        <v>65</v>
      </c>
      <c r="BU24" s="5">
        <v>3.05</v>
      </c>
      <c r="BW24" s="8">
        <v>22</v>
      </c>
      <c r="BX24" s="3">
        <v>47</v>
      </c>
      <c r="BY24" s="4" t="s">
        <v>7</v>
      </c>
      <c r="BZ24" s="4" t="s">
        <v>53</v>
      </c>
      <c r="CA24" s="5">
        <v>3.45</v>
      </c>
    </row>
    <row r="25" spans="1:85">
      <c r="A25" s="3">
        <v>23</v>
      </c>
      <c r="B25" s="4" t="s">
        <v>7</v>
      </c>
      <c r="C25" s="4" t="s">
        <v>29</v>
      </c>
      <c r="D25" s="5">
        <v>3.87</v>
      </c>
      <c r="I25" s="8">
        <f t="shared" si="0"/>
        <v>0.76000000000000023</v>
      </c>
      <c r="J25" s="8">
        <f t="shared" si="1"/>
        <v>0.43999999999999995</v>
      </c>
      <c r="K25" s="8">
        <f t="shared" si="2"/>
        <v>2.0000000000000018E-2</v>
      </c>
      <c r="L25" s="8">
        <f t="shared" si="3"/>
        <v>2.0000000000000018E-2</v>
      </c>
      <c r="M25" s="8">
        <v>2</v>
      </c>
      <c r="O25" s="8">
        <v>23</v>
      </c>
      <c r="P25" s="3">
        <v>10</v>
      </c>
      <c r="Q25" s="4" t="s">
        <v>7</v>
      </c>
      <c r="R25" s="4" t="s">
        <v>16</v>
      </c>
      <c r="S25" s="5">
        <v>3.07</v>
      </c>
      <c r="U25" s="8">
        <v>23</v>
      </c>
      <c r="V25" s="3">
        <v>76</v>
      </c>
      <c r="W25" s="4" t="s">
        <v>7</v>
      </c>
      <c r="X25" s="4" t="s">
        <v>82</v>
      </c>
      <c r="Y25" s="5">
        <v>3.47</v>
      </c>
      <c r="AJ25" s="12">
        <f t="shared" si="4"/>
        <v>0.84850000000000048</v>
      </c>
      <c r="AK25" s="12">
        <f t="shared" si="5"/>
        <v>0.414146341463415</v>
      </c>
      <c r="AL25" s="12">
        <f t="shared" si="6"/>
        <v>7.6315789473683449E-2</v>
      </c>
      <c r="AM25" s="12">
        <f t="shared" si="7"/>
        <v>7.6315789473683449E-2</v>
      </c>
      <c r="AN25" s="8">
        <v>2</v>
      </c>
      <c r="AP25" s="8">
        <v>23</v>
      </c>
      <c r="AQ25" s="3">
        <v>10</v>
      </c>
      <c r="AR25" s="4" t="s">
        <v>7</v>
      </c>
      <c r="AS25" s="4" t="s">
        <v>16</v>
      </c>
      <c r="AT25" s="5">
        <v>3.07</v>
      </c>
      <c r="AV25" s="8">
        <v>23</v>
      </c>
      <c r="AW25" s="3">
        <v>47</v>
      </c>
      <c r="AX25" s="4" t="s">
        <v>7</v>
      </c>
      <c r="AY25" s="4" t="s">
        <v>53</v>
      </c>
      <c r="AZ25" s="5">
        <v>3.45</v>
      </c>
      <c r="BE25" s="16" t="s">
        <v>116</v>
      </c>
      <c r="BF25" s="15">
        <f>BF24/19</f>
        <v>3.7936842105263167</v>
      </c>
      <c r="BK25" s="12">
        <f t="shared" si="8"/>
        <v>0.86052631578947425</v>
      </c>
      <c r="BL25" s="12">
        <f t="shared" si="9"/>
        <v>0.42372093023255752</v>
      </c>
      <c r="BM25" s="12">
        <f t="shared" si="10"/>
        <v>7.6315789473683449E-2</v>
      </c>
      <c r="BN25" s="12">
        <f t="shared" si="11"/>
        <v>7.6315789473683449E-2</v>
      </c>
      <c r="BO25" s="8">
        <v>2</v>
      </c>
      <c r="BQ25" s="8">
        <v>23</v>
      </c>
      <c r="BR25" s="3">
        <v>10</v>
      </c>
      <c r="BS25" s="4" t="s">
        <v>7</v>
      </c>
      <c r="BT25" s="4" t="s">
        <v>16</v>
      </c>
      <c r="BU25" s="5">
        <v>3.07</v>
      </c>
      <c r="BW25" s="8">
        <v>23</v>
      </c>
      <c r="BX25" s="3">
        <v>57</v>
      </c>
      <c r="BY25" s="4" t="s">
        <v>7</v>
      </c>
      <c r="BZ25" s="4" t="s">
        <v>63</v>
      </c>
      <c r="CA25" s="5">
        <v>3.45</v>
      </c>
    </row>
    <row r="26" spans="1:85">
      <c r="A26" s="3">
        <v>24</v>
      </c>
      <c r="B26" s="4" t="s">
        <v>5</v>
      </c>
      <c r="C26" s="4" t="s">
        <v>30</v>
      </c>
      <c r="D26" s="5">
        <v>3.47</v>
      </c>
      <c r="I26" s="8">
        <f t="shared" si="0"/>
        <v>0.36000000000000032</v>
      </c>
      <c r="J26" s="8">
        <f t="shared" si="1"/>
        <v>4.0000000000000036E-2</v>
      </c>
      <c r="K26" s="8">
        <f t="shared" si="2"/>
        <v>0.41999999999999993</v>
      </c>
      <c r="L26" s="8">
        <f t="shared" si="3"/>
        <v>4.0000000000000036E-2</v>
      </c>
      <c r="M26" s="8">
        <v>1</v>
      </c>
      <c r="O26" s="8">
        <v>24</v>
      </c>
      <c r="P26" s="3">
        <v>55</v>
      </c>
      <c r="Q26" s="4" t="s">
        <v>7</v>
      </c>
      <c r="R26" s="4" t="s">
        <v>61</v>
      </c>
      <c r="S26" s="5">
        <v>3.07</v>
      </c>
      <c r="U26" s="8">
        <v>24</v>
      </c>
      <c r="V26" s="3">
        <v>81</v>
      </c>
      <c r="W26" s="4" t="s">
        <v>5</v>
      </c>
      <c r="X26" s="4" t="s">
        <v>87</v>
      </c>
      <c r="Y26" s="5">
        <v>3.48</v>
      </c>
      <c r="AB26" s="3"/>
      <c r="AC26" s="4"/>
      <c r="AD26" s="4"/>
      <c r="AE26" s="5"/>
      <c r="AJ26" s="12">
        <f t="shared" si="4"/>
        <v>0.44850000000000056</v>
      </c>
      <c r="AK26" s="12">
        <f t="shared" si="5"/>
        <v>1.4146341463415091E-2</v>
      </c>
      <c r="AL26" s="12">
        <f t="shared" si="6"/>
        <v>0.32368421052631646</v>
      </c>
      <c r="AM26" s="12">
        <f t="shared" si="7"/>
        <v>1.4146341463415091E-2</v>
      </c>
      <c r="AN26" s="8">
        <v>1</v>
      </c>
      <c r="AP26" s="8">
        <v>24</v>
      </c>
      <c r="AQ26" s="3">
        <v>55</v>
      </c>
      <c r="AR26" s="4" t="s">
        <v>7</v>
      </c>
      <c r="AS26" s="4" t="s">
        <v>61</v>
      </c>
      <c r="AT26" s="5">
        <v>3.07</v>
      </c>
      <c r="AV26" s="8">
        <v>24</v>
      </c>
      <c r="AW26" s="3">
        <v>76</v>
      </c>
      <c r="AX26" s="4" t="s">
        <v>7</v>
      </c>
      <c r="AY26" s="4" t="s">
        <v>82</v>
      </c>
      <c r="AZ26" s="5">
        <v>3.47</v>
      </c>
      <c r="BC26" s="3"/>
      <c r="BD26" s="4"/>
      <c r="BE26" s="4"/>
      <c r="BF26" s="5"/>
      <c r="BK26" s="12">
        <f t="shared" si="8"/>
        <v>0.46052631578947434</v>
      </c>
      <c r="BL26" s="12">
        <f t="shared" si="9"/>
        <v>2.3720930232557613E-2</v>
      </c>
      <c r="BM26" s="12">
        <f t="shared" si="10"/>
        <v>0.32368421052631646</v>
      </c>
      <c r="BN26" s="12">
        <f t="shared" si="11"/>
        <v>2.3720930232557613E-2</v>
      </c>
      <c r="BO26" s="8">
        <v>1</v>
      </c>
      <c r="BQ26" s="8">
        <v>24</v>
      </c>
      <c r="BR26" s="3">
        <v>55</v>
      </c>
      <c r="BS26" s="4" t="s">
        <v>7</v>
      </c>
      <c r="BT26" s="4" t="s">
        <v>61</v>
      </c>
      <c r="BU26" s="5">
        <v>3.07</v>
      </c>
      <c r="BW26" s="8">
        <v>24</v>
      </c>
      <c r="BX26" s="3">
        <v>24</v>
      </c>
      <c r="BY26" s="4" t="s">
        <v>5</v>
      </c>
      <c r="BZ26" s="4" t="s">
        <v>30</v>
      </c>
      <c r="CA26" s="5">
        <v>3.47</v>
      </c>
      <c r="CD26" s="3"/>
      <c r="CE26" s="4"/>
      <c r="CF26" s="4"/>
      <c r="CG26" s="5"/>
    </row>
    <row r="27" spans="1:85">
      <c r="A27" s="3">
        <v>25</v>
      </c>
      <c r="B27" s="4" t="s">
        <v>5</v>
      </c>
      <c r="C27" s="4" t="s">
        <v>31</v>
      </c>
      <c r="D27" s="5">
        <v>3.61</v>
      </c>
      <c r="I27" s="8">
        <f t="shared" si="0"/>
        <v>0.5</v>
      </c>
      <c r="J27" s="8">
        <f t="shared" si="1"/>
        <v>0.17999999999999972</v>
      </c>
      <c r="K27" s="8">
        <f t="shared" si="2"/>
        <v>0.28000000000000025</v>
      </c>
      <c r="L27" s="8">
        <f t="shared" si="3"/>
        <v>0.17999999999999972</v>
      </c>
      <c r="M27" s="8">
        <v>1</v>
      </c>
      <c r="O27" s="8">
        <v>25</v>
      </c>
      <c r="P27" s="3">
        <v>8</v>
      </c>
      <c r="Q27" s="4" t="s">
        <v>7</v>
      </c>
      <c r="R27" s="4" t="s">
        <v>14</v>
      </c>
      <c r="S27" s="5">
        <v>3.08</v>
      </c>
      <c r="U27" s="8">
        <v>25</v>
      </c>
      <c r="V27" s="3">
        <v>74</v>
      </c>
      <c r="W27" s="4" t="s">
        <v>5</v>
      </c>
      <c r="X27" s="4" t="s">
        <v>80</v>
      </c>
      <c r="Y27" s="5">
        <v>3.51</v>
      </c>
      <c r="AB27" s="3"/>
      <c r="AC27" s="4"/>
      <c r="AD27" s="4"/>
      <c r="AE27" s="5"/>
      <c r="AJ27" s="12">
        <f t="shared" si="4"/>
        <v>0.58850000000000025</v>
      </c>
      <c r="AK27" s="12">
        <f t="shared" si="5"/>
        <v>0.15414634146341477</v>
      </c>
      <c r="AL27" s="12">
        <f t="shared" si="6"/>
        <v>0.18368421052631678</v>
      </c>
      <c r="AM27" s="12">
        <f t="shared" si="7"/>
        <v>0.15414634146341477</v>
      </c>
      <c r="AN27" s="8">
        <v>1</v>
      </c>
      <c r="AP27" s="8">
        <v>25</v>
      </c>
      <c r="AQ27" s="3">
        <v>8</v>
      </c>
      <c r="AR27" s="4" t="s">
        <v>7</v>
      </c>
      <c r="AS27" s="4" t="s">
        <v>14</v>
      </c>
      <c r="AT27" s="5">
        <v>3.08</v>
      </c>
      <c r="AV27" s="8">
        <v>25</v>
      </c>
      <c r="AW27" s="3">
        <v>24</v>
      </c>
      <c r="AX27" s="4" t="s">
        <v>5</v>
      </c>
      <c r="AY27" s="4" t="s">
        <v>30</v>
      </c>
      <c r="AZ27" s="5">
        <v>3.47</v>
      </c>
      <c r="BC27" s="3"/>
      <c r="BD27" s="4"/>
      <c r="BE27" s="4"/>
      <c r="BF27" s="5"/>
      <c r="BK27" s="12">
        <f t="shared" si="8"/>
        <v>0.60052631578947402</v>
      </c>
      <c r="BL27" s="12">
        <f t="shared" si="9"/>
        <v>0.16372093023255729</v>
      </c>
      <c r="BM27" s="12">
        <f t="shared" si="10"/>
        <v>0.18368421052631678</v>
      </c>
      <c r="BN27" s="12">
        <f t="shared" si="11"/>
        <v>0.16372093023255729</v>
      </c>
      <c r="BO27" s="8">
        <v>1</v>
      </c>
      <c r="BQ27" s="8">
        <v>25</v>
      </c>
      <c r="BR27" s="3">
        <v>8</v>
      </c>
      <c r="BS27" s="4" t="s">
        <v>7</v>
      </c>
      <c r="BT27" s="4" t="s">
        <v>14</v>
      </c>
      <c r="BU27" s="5">
        <v>3.08</v>
      </c>
      <c r="BW27" s="8">
        <v>25</v>
      </c>
      <c r="BX27" s="3">
        <v>76</v>
      </c>
      <c r="BY27" s="4" t="s">
        <v>7</v>
      </c>
      <c r="BZ27" s="4" t="s">
        <v>82</v>
      </c>
      <c r="CA27" s="5">
        <v>3.47</v>
      </c>
      <c r="CD27" s="3"/>
      <c r="CE27" s="4"/>
      <c r="CF27" s="4"/>
      <c r="CG27" s="5"/>
    </row>
    <row r="28" spans="1:85">
      <c r="A28" s="3">
        <v>26</v>
      </c>
      <c r="B28" s="4" t="s">
        <v>7</v>
      </c>
      <c r="C28" s="4" t="s">
        <v>32</v>
      </c>
      <c r="D28" s="5">
        <v>2.84</v>
      </c>
      <c r="I28" s="8">
        <f t="shared" si="0"/>
        <v>0.27</v>
      </c>
      <c r="J28" s="8">
        <f t="shared" si="1"/>
        <v>0.5900000000000003</v>
      </c>
      <c r="K28" s="8">
        <f t="shared" si="2"/>
        <v>1.0500000000000003</v>
      </c>
      <c r="L28" s="8">
        <f t="shared" si="3"/>
        <v>0.27</v>
      </c>
      <c r="M28" s="8">
        <v>0</v>
      </c>
      <c r="O28" s="8">
        <v>26</v>
      </c>
      <c r="P28" s="3">
        <v>36</v>
      </c>
      <c r="Q28" s="4" t="s">
        <v>7</v>
      </c>
      <c r="R28" s="4" t="s">
        <v>42</v>
      </c>
      <c r="S28" s="5">
        <v>3.09</v>
      </c>
      <c r="U28" s="8">
        <v>26</v>
      </c>
      <c r="V28" s="3">
        <v>7</v>
      </c>
      <c r="W28" s="4" t="s">
        <v>7</v>
      </c>
      <c r="X28" s="4" t="s">
        <v>13</v>
      </c>
      <c r="Y28" s="5">
        <v>3.52</v>
      </c>
      <c r="AB28" s="3"/>
      <c r="AC28" s="4"/>
      <c r="AD28" s="4"/>
      <c r="AE28" s="5"/>
      <c r="AJ28" s="12">
        <f t="shared" si="4"/>
        <v>0.18149999999999977</v>
      </c>
      <c r="AK28" s="12">
        <f t="shared" si="5"/>
        <v>0.61585365853658525</v>
      </c>
      <c r="AL28" s="12">
        <f t="shared" si="6"/>
        <v>0.9536842105263168</v>
      </c>
      <c r="AM28" s="12">
        <f t="shared" si="7"/>
        <v>0.18149999999999977</v>
      </c>
      <c r="AN28" s="8">
        <v>0</v>
      </c>
      <c r="AP28" s="8">
        <v>26</v>
      </c>
      <c r="AQ28" s="3">
        <v>36</v>
      </c>
      <c r="AR28" s="4" t="s">
        <v>7</v>
      </c>
      <c r="AS28" s="4" t="s">
        <v>42</v>
      </c>
      <c r="AT28" s="5">
        <v>3.09</v>
      </c>
      <c r="AV28" s="8">
        <v>26</v>
      </c>
      <c r="AW28" s="3">
        <v>81</v>
      </c>
      <c r="AX28" s="4" t="s">
        <v>5</v>
      </c>
      <c r="AY28" s="4" t="s">
        <v>87</v>
      </c>
      <c r="AZ28" s="5">
        <v>3.48</v>
      </c>
      <c r="BC28" s="3"/>
      <c r="BD28" s="4"/>
      <c r="BE28" s="4"/>
      <c r="BF28" s="5"/>
      <c r="BK28" s="12">
        <f t="shared" si="8"/>
        <v>0.169473684210526</v>
      </c>
      <c r="BL28" s="12">
        <f t="shared" si="9"/>
        <v>0.60627906976744272</v>
      </c>
      <c r="BM28" s="12">
        <f t="shared" si="10"/>
        <v>0.9536842105263168</v>
      </c>
      <c r="BN28" s="12">
        <f t="shared" si="11"/>
        <v>0.169473684210526</v>
      </c>
      <c r="BO28" s="8">
        <v>0</v>
      </c>
      <c r="BQ28" s="8">
        <v>26</v>
      </c>
      <c r="BR28" s="3">
        <v>36</v>
      </c>
      <c r="BS28" s="4" t="s">
        <v>7</v>
      </c>
      <c r="BT28" s="4" t="s">
        <v>42</v>
      </c>
      <c r="BU28" s="5">
        <v>3.09</v>
      </c>
      <c r="BW28" s="8">
        <v>26</v>
      </c>
      <c r="BX28" s="3">
        <v>81</v>
      </c>
      <c r="BY28" s="4" t="s">
        <v>5</v>
      </c>
      <c r="BZ28" s="4" t="s">
        <v>87</v>
      </c>
      <c r="CA28" s="5">
        <v>3.48</v>
      </c>
      <c r="CD28" s="3"/>
      <c r="CE28" s="4"/>
      <c r="CF28" s="4"/>
      <c r="CG28" s="5"/>
    </row>
    <row r="29" spans="1:85">
      <c r="A29" s="3">
        <v>27</v>
      </c>
      <c r="B29" s="4" t="s">
        <v>7</v>
      </c>
      <c r="C29" s="4" t="s">
        <v>33</v>
      </c>
      <c r="D29" s="5">
        <v>3.11</v>
      </c>
      <c r="I29" s="8">
        <f t="shared" si="0"/>
        <v>0</v>
      </c>
      <c r="J29" s="8">
        <f t="shared" si="1"/>
        <v>0.32000000000000028</v>
      </c>
      <c r="K29" s="8">
        <f t="shared" si="2"/>
        <v>0.78000000000000025</v>
      </c>
      <c r="L29" s="8">
        <f t="shared" si="3"/>
        <v>0</v>
      </c>
      <c r="M29" s="8">
        <v>0</v>
      </c>
      <c r="O29" s="8">
        <v>27</v>
      </c>
      <c r="P29" s="3">
        <v>52</v>
      </c>
      <c r="Q29" s="4" t="s">
        <v>7</v>
      </c>
      <c r="R29" s="4" t="s">
        <v>58</v>
      </c>
      <c r="S29" s="5">
        <v>3.1</v>
      </c>
      <c r="U29" s="8">
        <v>27</v>
      </c>
      <c r="V29" s="3">
        <v>13</v>
      </c>
      <c r="W29" s="4" t="s">
        <v>5</v>
      </c>
      <c r="X29" s="4" t="s">
        <v>19</v>
      </c>
      <c r="Y29" s="5">
        <v>3.52</v>
      </c>
      <c r="AB29" s="3"/>
      <c r="AC29" s="4"/>
      <c r="AD29" s="4"/>
      <c r="AE29" s="5"/>
      <c r="AJ29" s="12">
        <f t="shared" si="4"/>
        <v>8.8500000000000245E-2</v>
      </c>
      <c r="AK29" s="12">
        <f t="shared" si="5"/>
        <v>0.34585365853658523</v>
      </c>
      <c r="AL29" s="12">
        <f t="shared" si="6"/>
        <v>0.68368421052631678</v>
      </c>
      <c r="AM29" s="12">
        <f t="shared" si="7"/>
        <v>8.8500000000000245E-2</v>
      </c>
      <c r="AN29" s="8">
        <v>0</v>
      </c>
      <c r="AP29" s="8">
        <v>27</v>
      </c>
      <c r="AQ29" s="3">
        <v>52</v>
      </c>
      <c r="AR29" s="4" t="s">
        <v>7</v>
      </c>
      <c r="AS29" s="4" t="s">
        <v>58</v>
      </c>
      <c r="AT29" s="5">
        <v>3.1</v>
      </c>
      <c r="AV29" s="8">
        <v>27</v>
      </c>
      <c r="AW29" s="3">
        <v>74</v>
      </c>
      <c r="AX29" s="4" t="s">
        <v>5</v>
      </c>
      <c r="AY29" s="4" t="s">
        <v>80</v>
      </c>
      <c r="AZ29" s="5">
        <v>3.51</v>
      </c>
      <c r="BC29" s="3"/>
      <c r="BD29" s="4"/>
      <c r="BE29" s="4"/>
      <c r="BF29" s="5"/>
      <c r="BK29" s="12">
        <f t="shared" si="8"/>
        <v>0.10052631578947402</v>
      </c>
      <c r="BL29" s="12">
        <f t="shared" si="9"/>
        <v>0.33627906976744271</v>
      </c>
      <c r="BM29" s="12">
        <f t="shared" si="10"/>
        <v>0.68368421052631678</v>
      </c>
      <c r="BN29" s="12">
        <f t="shared" si="11"/>
        <v>0.10052631578947402</v>
      </c>
      <c r="BO29" s="8">
        <v>0</v>
      </c>
      <c r="BQ29" s="8">
        <v>27</v>
      </c>
      <c r="BR29" s="3">
        <v>52</v>
      </c>
      <c r="BS29" s="4" t="s">
        <v>7</v>
      </c>
      <c r="BT29" s="4" t="s">
        <v>58</v>
      </c>
      <c r="BU29" s="5">
        <v>3.1</v>
      </c>
      <c r="BW29" s="8">
        <v>27</v>
      </c>
      <c r="BX29" s="3">
        <v>74</v>
      </c>
      <c r="BY29" s="4" t="s">
        <v>5</v>
      </c>
      <c r="BZ29" s="4" t="s">
        <v>80</v>
      </c>
      <c r="CA29" s="5">
        <v>3.51</v>
      </c>
      <c r="CD29" s="3"/>
      <c r="CE29" s="4"/>
      <c r="CF29" s="4"/>
      <c r="CG29" s="5"/>
    </row>
    <row r="30" spans="1:85">
      <c r="A30" s="3">
        <v>28</v>
      </c>
      <c r="B30" s="4" t="s">
        <v>7</v>
      </c>
      <c r="C30" s="4" t="s">
        <v>34</v>
      </c>
      <c r="D30" s="5">
        <v>2.93</v>
      </c>
      <c r="I30" s="8">
        <f t="shared" si="0"/>
        <v>0.17999999999999972</v>
      </c>
      <c r="J30" s="8">
        <f t="shared" si="1"/>
        <v>0.5</v>
      </c>
      <c r="K30" s="8">
        <f t="shared" si="2"/>
        <v>0.96</v>
      </c>
      <c r="L30" s="8">
        <f t="shared" si="3"/>
        <v>0.17999999999999972</v>
      </c>
      <c r="M30" s="8">
        <v>0</v>
      </c>
      <c r="O30" s="8">
        <v>28</v>
      </c>
      <c r="P30" s="3">
        <v>27</v>
      </c>
      <c r="Q30" s="4" t="s">
        <v>7</v>
      </c>
      <c r="R30" s="4" t="s">
        <v>33</v>
      </c>
      <c r="S30" s="5">
        <v>3.11</v>
      </c>
      <c r="U30" s="8">
        <v>28</v>
      </c>
      <c r="V30" s="3">
        <v>88</v>
      </c>
      <c r="W30" s="4" t="s">
        <v>7</v>
      </c>
      <c r="X30" s="4" t="s">
        <v>94</v>
      </c>
      <c r="Y30" s="5">
        <v>3.52</v>
      </c>
      <c r="AB30" s="3"/>
      <c r="AC30" s="4"/>
      <c r="AD30" s="4"/>
      <c r="AE30" s="5"/>
      <c r="AJ30" s="12">
        <f t="shared" si="4"/>
        <v>9.1499999999999471E-2</v>
      </c>
      <c r="AK30" s="12">
        <f t="shared" si="5"/>
        <v>0.52585365853658494</v>
      </c>
      <c r="AL30" s="12">
        <f t="shared" si="6"/>
        <v>0.8636842105263165</v>
      </c>
      <c r="AM30" s="12">
        <f t="shared" si="7"/>
        <v>9.1499999999999471E-2</v>
      </c>
      <c r="AN30" s="8">
        <v>0</v>
      </c>
      <c r="AP30" s="8">
        <v>28</v>
      </c>
      <c r="AQ30" s="3">
        <v>27</v>
      </c>
      <c r="AR30" s="4" t="s">
        <v>7</v>
      </c>
      <c r="AS30" s="4" t="s">
        <v>33</v>
      </c>
      <c r="AT30" s="5">
        <v>3.11</v>
      </c>
      <c r="AV30" s="8">
        <v>28</v>
      </c>
      <c r="AW30" s="3">
        <v>13</v>
      </c>
      <c r="AX30" s="4" t="s">
        <v>5</v>
      </c>
      <c r="AY30" s="4" t="s">
        <v>19</v>
      </c>
      <c r="AZ30" s="5">
        <v>3.52</v>
      </c>
      <c r="BC30" s="3"/>
      <c r="BD30" s="4"/>
      <c r="BE30" s="4"/>
      <c r="BF30" s="5"/>
      <c r="BK30" s="12">
        <f t="shared" si="8"/>
        <v>7.9473684210525697E-2</v>
      </c>
      <c r="BL30" s="12">
        <f t="shared" si="9"/>
        <v>0.51627906976744242</v>
      </c>
      <c r="BM30" s="12">
        <f t="shared" si="10"/>
        <v>0.8636842105263165</v>
      </c>
      <c r="BN30" s="12">
        <f t="shared" si="11"/>
        <v>7.9473684210525697E-2</v>
      </c>
      <c r="BO30" s="8">
        <v>0</v>
      </c>
      <c r="BQ30" s="8">
        <v>28</v>
      </c>
      <c r="BR30" s="3">
        <v>27</v>
      </c>
      <c r="BS30" s="4" t="s">
        <v>7</v>
      </c>
      <c r="BT30" s="4" t="s">
        <v>33</v>
      </c>
      <c r="BU30" s="5">
        <v>3.11</v>
      </c>
      <c r="BW30" s="8">
        <v>28</v>
      </c>
      <c r="BX30" s="3">
        <v>13</v>
      </c>
      <c r="BY30" s="4" t="s">
        <v>5</v>
      </c>
      <c r="BZ30" s="4" t="s">
        <v>19</v>
      </c>
      <c r="CA30" s="5">
        <v>3.52</v>
      </c>
      <c r="CD30" s="3"/>
      <c r="CE30" s="4"/>
      <c r="CF30" s="4"/>
      <c r="CG30" s="5"/>
    </row>
    <row r="31" spans="1:85">
      <c r="A31" s="3">
        <v>29</v>
      </c>
      <c r="B31" s="4" t="s">
        <v>7</v>
      </c>
      <c r="C31" s="4" t="s">
        <v>35</v>
      </c>
      <c r="D31" s="5">
        <v>3.13</v>
      </c>
      <c r="I31" s="8">
        <f t="shared" si="0"/>
        <v>2.0000000000000018E-2</v>
      </c>
      <c r="J31" s="8">
        <f t="shared" si="1"/>
        <v>0.30000000000000027</v>
      </c>
      <c r="K31" s="8">
        <f t="shared" si="2"/>
        <v>0.76000000000000023</v>
      </c>
      <c r="L31" s="8">
        <f t="shared" si="3"/>
        <v>2.0000000000000018E-2</v>
      </c>
      <c r="M31" s="8">
        <v>0</v>
      </c>
      <c r="O31" s="8">
        <v>29</v>
      </c>
      <c r="P31" s="3">
        <v>80</v>
      </c>
      <c r="Q31" s="4" t="s">
        <v>5</v>
      </c>
      <c r="R31" s="4" t="s">
        <v>86</v>
      </c>
      <c r="S31" s="5">
        <v>3.12</v>
      </c>
      <c r="U31" s="8">
        <v>29</v>
      </c>
      <c r="V31" s="3">
        <v>89</v>
      </c>
      <c r="W31" s="4" t="s">
        <v>7</v>
      </c>
      <c r="X31" s="4" t="s">
        <v>95</v>
      </c>
      <c r="Y31" s="5">
        <v>3.52</v>
      </c>
      <c r="AB31" s="3"/>
      <c r="AC31" s="4"/>
      <c r="AD31" s="4"/>
      <c r="AE31" s="5"/>
      <c r="AJ31" s="12">
        <f t="shared" si="4"/>
        <v>0.10850000000000026</v>
      </c>
      <c r="AK31" s="12">
        <f t="shared" si="5"/>
        <v>0.32585365853658521</v>
      </c>
      <c r="AL31" s="12">
        <f t="shared" si="6"/>
        <v>0.66368421052631676</v>
      </c>
      <c r="AM31" s="12">
        <f t="shared" si="7"/>
        <v>0.10850000000000026</v>
      </c>
      <c r="AN31" s="8">
        <v>0</v>
      </c>
      <c r="AP31" s="8">
        <v>29</v>
      </c>
      <c r="AQ31" s="3">
        <v>80</v>
      </c>
      <c r="AR31" s="4" t="s">
        <v>5</v>
      </c>
      <c r="AS31" s="4" t="s">
        <v>86</v>
      </c>
      <c r="AT31" s="5">
        <v>3.12</v>
      </c>
      <c r="AV31" s="8">
        <v>29</v>
      </c>
      <c r="AW31" s="3">
        <v>7</v>
      </c>
      <c r="AX31" s="4" t="s">
        <v>7</v>
      </c>
      <c r="AY31" s="4" t="s">
        <v>13</v>
      </c>
      <c r="AZ31" s="5">
        <v>3.52</v>
      </c>
      <c r="BC31" s="3"/>
      <c r="BD31" s="4"/>
      <c r="BE31" s="4"/>
      <c r="BF31" s="5"/>
      <c r="BK31" s="12">
        <f t="shared" si="8"/>
        <v>0.12052631578947404</v>
      </c>
      <c r="BL31" s="12">
        <f t="shared" si="9"/>
        <v>0.31627906976744269</v>
      </c>
      <c r="BM31" s="12">
        <f t="shared" si="10"/>
        <v>0.66368421052631676</v>
      </c>
      <c r="BN31" s="12">
        <f t="shared" si="11"/>
        <v>0.12052631578947404</v>
      </c>
      <c r="BO31" s="8">
        <v>0</v>
      </c>
      <c r="BQ31" s="8">
        <v>29</v>
      </c>
      <c r="BR31" s="3">
        <v>45</v>
      </c>
      <c r="BS31" s="4" t="s">
        <v>7</v>
      </c>
      <c r="BT31" s="4" t="s">
        <v>51</v>
      </c>
      <c r="BU31" s="5">
        <v>3.12</v>
      </c>
      <c r="BW31" s="8">
        <v>29</v>
      </c>
      <c r="BX31" s="3">
        <v>7</v>
      </c>
      <c r="BY31" s="4" t="s">
        <v>7</v>
      </c>
      <c r="BZ31" s="4" t="s">
        <v>13</v>
      </c>
      <c r="CA31" s="5">
        <v>3.52</v>
      </c>
      <c r="CD31" s="3"/>
      <c r="CE31" s="4"/>
      <c r="CF31" s="4"/>
      <c r="CG31" s="5"/>
    </row>
    <row r="32" spans="1:85">
      <c r="A32" s="3">
        <v>30</v>
      </c>
      <c r="B32" s="4" t="s">
        <v>5</v>
      </c>
      <c r="C32" s="4" t="s">
        <v>36</v>
      </c>
      <c r="D32" s="5">
        <v>2.93</v>
      </c>
      <c r="I32" s="8">
        <f t="shared" si="0"/>
        <v>0.17999999999999972</v>
      </c>
      <c r="J32" s="8">
        <f t="shared" si="1"/>
        <v>0.5</v>
      </c>
      <c r="K32" s="8">
        <f t="shared" si="2"/>
        <v>0.96</v>
      </c>
      <c r="L32" s="8">
        <f t="shared" si="3"/>
        <v>0.17999999999999972</v>
      </c>
      <c r="M32" s="8">
        <v>0</v>
      </c>
      <c r="O32" s="8">
        <v>30</v>
      </c>
      <c r="P32" s="3">
        <v>45</v>
      </c>
      <c r="Q32" s="4" t="s">
        <v>7</v>
      </c>
      <c r="R32" s="4" t="s">
        <v>51</v>
      </c>
      <c r="S32" s="5">
        <v>3.12</v>
      </c>
      <c r="U32" s="8">
        <v>30</v>
      </c>
      <c r="V32" s="3">
        <v>42</v>
      </c>
      <c r="W32" s="4" t="s">
        <v>7</v>
      </c>
      <c r="X32" s="4" t="s">
        <v>48</v>
      </c>
      <c r="Y32" s="5">
        <v>3.53</v>
      </c>
      <c r="AB32" s="3"/>
      <c r="AC32" s="4"/>
      <c r="AD32" s="4"/>
      <c r="AE32" s="5"/>
      <c r="AJ32" s="12">
        <f t="shared" si="4"/>
        <v>9.1499999999999471E-2</v>
      </c>
      <c r="AK32" s="12">
        <f t="shared" si="5"/>
        <v>0.52585365853658494</v>
      </c>
      <c r="AL32" s="12">
        <f t="shared" si="6"/>
        <v>0.8636842105263165</v>
      </c>
      <c r="AM32" s="12">
        <f t="shared" si="7"/>
        <v>9.1499999999999471E-2</v>
      </c>
      <c r="AN32" s="8">
        <v>0</v>
      </c>
      <c r="AP32" s="8">
        <v>30</v>
      </c>
      <c r="AQ32" s="3">
        <v>45</v>
      </c>
      <c r="AR32" s="4" t="s">
        <v>7</v>
      </c>
      <c r="AS32" s="4" t="s">
        <v>51</v>
      </c>
      <c r="AT32" s="5">
        <v>3.12</v>
      </c>
      <c r="AV32" s="8">
        <v>30</v>
      </c>
      <c r="AW32" s="3">
        <v>88</v>
      </c>
      <c r="AX32" s="4" t="s">
        <v>7</v>
      </c>
      <c r="AY32" s="4" t="s">
        <v>94</v>
      </c>
      <c r="AZ32" s="5">
        <v>3.52</v>
      </c>
      <c r="BC32" s="3"/>
      <c r="BD32" s="4"/>
      <c r="BE32" s="4"/>
      <c r="BF32" s="5"/>
      <c r="BK32" s="12">
        <f t="shared" si="8"/>
        <v>7.9473684210525697E-2</v>
      </c>
      <c r="BL32" s="12">
        <f t="shared" si="9"/>
        <v>0.51627906976744242</v>
      </c>
      <c r="BM32" s="12">
        <f t="shared" si="10"/>
        <v>0.8636842105263165</v>
      </c>
      <c r="BN32" s="12">
        <f t="shared" si="11"/>
        <v>7.9473684210525697E-2</v>
      </c>
      <c r="BO32" s="8">
        <v>0</v>
      </c>
      <c r="BQ32" s="8">
        <v>30</v>
      </c>
      <c r="BR32" s="3">
        <v>80</v>
      </c>
      <c r="BS32" s="4" t="s">
        <v>5</v>
      </c>
      <c r="BT32" s="4" t="s">
        <v>86</v>
      </c>
      <c r="BU32" s="5">
        <v>3.12</v>
      </c>
      <c r="BW32" s="8">
        <v>30</v>
      </c>
      <c r="BX32" s="3">
        <v>88</v>
      </c>
      <c r="BY32" s="4" t="s">
        <v>7</v>
      </c>
      <c r="BZ32" s="4" t="s">
        <v>94</v>
      </c>
      <c r="CA32" s="5">
        <v>3.52</v>
      </c>
      <c r="CD32" s="3"/>
      <c r="CE32" s="4"/>
      <c r="CF32" s="4"/>
      <c r="CG32" s="5"/>
    </row>
    <row r="33" spans="1:85">
      <c r="A33" s="3">
        <v>31</v>
      </c>
      <c r="B33" s="4" t="s">
        <v>7</v>
      </c>
      <c r="C33" s="4" t="s">
        <v>37</v>
      </c>
      <c r="D33" s="5">
        <v>3.15</v>
      </c>
      <c r="I33" s="8">
        <f t="shared" si="0"/>
        <v>4.0000000000000036E-2</v>
      </c>
      <c r="J33" s="8">
        <f t="shared" si="1"/>
        <v>0.28000000000000025</v>
      </c>
      <c r="K33" s="8">
        <f t="shared" si="2"/>
        <v>0.74000000000000021</v>
      </c>
      <c r="L33" s="8">
        <f t="shared" si="3"/>
        <v>4.0000000000000036E-2</v>
      </c>
      <c r="M33" s="8">
        <v>0</v>
      </c>
      <c r="O33" s="8">
        <v>31</v>
      </c>
      <c r="P33" s="3">
        <v>84</v>
      </c>
      <c r="Q33" s="4" t="s">
        <v>7</v>
      </c>
      <c r="R33" s="4" t="s">
        <v>90</v>
      </c>
      <c r="S33" s="5">
        <v>3.13</v>
      </c>
      <c r="U33" s="8">
        <v>31</v>
      </c>
      <c r="V33" s="3">
        <v>79</v>
      </c>
      <c r="W33" s="4" t="s">
        <v>7</v>
      </c>
      <c r="X33" s="4" t="s">
        <v>85</v>
      </c>
      <c r="Y33" s="5">
        <v>3.53</v>
      </c>
      <c r="AB33" s="3"/>
      <c r="AC33" s="4"/>
      <c r="AD33" s="4"/>
      <c r="AE33" s="5"/>
      <c r="AJ33" s="12">
        <f t="shared" si="4"/>
        <v>0.12850000000000028</v>
      </c>
      <c r="AK33" s="12">
        <f t="shared" si="5"/>
        <v>0.30585365853658519</v>
      </c>
      <c r="AL33" s="12">
        <f t="shared" si="6"/>
        <v>0.64368421052631675</v>
      </c>
      <c r="AM33" s="12">
        <f t="shared" si="7"/>
        <v>0.12850000000000028</v>
      </c>
      <c r="AN33" s="8">
        <v>0</v>
      </c>
      <c r="AP33" s="8">
        <v>31</v>
      </c>
      <c r="AQ33" s="3">
        <v>78</v>
      </c>
      <c r="AR33" s="4" t="s">
        <v>5</v>
      </c>
      <c r="AS33" s="4" t="s">
        <v>84</v>
      </c>
      <c r="AT33" s="5">
        <v>3.13</v>
      </c>
      <c r="AV33" s="8">
        <v>31</v>
      </c>
      <c r="AW33" s="3">
        <v>89</v>
      </c>
      <c r="AX33" s="4" t="s">
        <v>7</v>
      </c>
      <c r="AY33" s="4" t="s">
        <v>95</v>
      </c>
      <c r="AZ33" s="5">
        <v>3.52</v>
      </c>
      <c r="BC33" s="3"/>
      <c r="BD33" s="4"/>
      <c r="BE33" s="4"/>
      <c r="BF33" s="5"/>
      <c r="BK33" s="12">
        <f t="shared" si="8"/>
        <v>0.14052631578947405</v>
      </c>
      <c r="BL33" s="12">
        <f t="shared" si="9"/>
        <v>0.29627906976744267</v>
      </c>
      <c r="BM33" s="12">
        <f t="shared" si="10"/>
        <v>0.64368421052631675</v>
      </c>
      <c r="BN33" s="12">
        <f t="shared" si="11"/>
        <v>0.14052631578947405</v>
      </c>
      <c r="BO33" s="8">
        <v>0</v>
      </c>
      <c r="BQ33" s="8">
        <v>31</v>
      </c>
      <c r="BR33" s="3">
        <v>29</v>
      </c>
      <c r="BS33" s="4" t="s">
        <v>7</v>
      </c>
      <c r="BT33" s="4" t="s">
        <v>35</v>
      </c>
      <c r="BU33" s="5">
        <v>3.13</v>
      </c>
      <c r="BW33" s="8">
        <v>31</v>
      </c>
      <c r="BX33" s="3">
        <v>89</v>
      </c>
      <c r="BY33" s="4" t="s">
        <v>7</v>
      </c>
      <c r="BZ33" s="4" t="s">
        <v>95</v>
      </c>
      <c r="CA33" s="5">
        <v>3.52</v>
      </c>
      <c r="CD33" s="3"/>
      <c r="CE33" s="4"/>
      <c r="CF33" s="4"/>
      <c r="CG33" s="5"/>
    </row>
    <row r="34" spans="1:85">
      <c r="A34" s="3">
        <v>32</v>
      </c>
      <c r="B34" s="4" t="s">
        <v>5</v>
      </c>
      <c r="C34" s="4" t="s">
        <v>38</v>
      </c>
      <c r="D34" s="5">
        <v>3.26</v>
      </c>
      <c r="I34" s="8">
        <f t="shared" si="0"/>
        <v>0.14999999999999991</v>
      </c>
      <c r="J34" s="8">
        <f t="shared" si="1"/>
        <v>0.17000000000000037</v>
      </c>
      <c r="K34" s="8">
        <f t="shared" si="2"/>
        <v>0.63000000000000034</v>
      </c>
      <c r="L34" s="8">
        <f t="shared" si="3"/>
        <v>0.14999999999999991</v>
      </c>
      <c r="M34" s="8">
        <v>0</v>
      </c>
      <c r="O34" s="8">
        <v>32</v>
      </c>
      <c r="P34" s="3">
        <v>29</v>
      </c>
      <c r="Q34" s="4" t="s">
        <v>7</v>
      </c>
      <c r="R34" s="4" t="s">
        <v>35</v>
      </c>
      <c r="S34" s="5">
        <v>3.13</v>
      </c>
      <c r="U34" s="8">
        <v>32</v>
      </c>
      <c r="V34" s="3">
        <v>51</v>
      </c>
      <c r="W34" s="4" t="s">
        <v>5</v>
      </c>
      <c r="X34" s="4" t="s">
        <v>57</v>
      </c>
      <c r="Y34" s="5">
        <v>3.55</v>
      </c>
      <c r="AB34" s="3"/>
      <c r="AC34" s="4"/>
      <c r="AD34" s="4"/>
      <c r="AE34" s="5"/>
      <c r="AJ34" s="12">
        <f t="shared" si="4"/>
        <v>0.23850000000000016</v>
      </c>
      <c r="AK34" s="12">
        <f t="shared" si="5"/>
        <v>0.19585365853658532</v>
      </c>
      <c r="AL34" s="12">
        <f t="shared" si="6"/>
        <v>0.53368421052631687</v>
      </c>
      <c r="AM34" s="12">
        <f t="shared" si="7"/>
        <v>0.19585365853658532</v>
      </c>
      <c r="AN34" s="19">
        <v>1</v>
      </c>
      <c r="AP34" s="8">
        <v>32</v>
      </c>
      <c r="AQ34" s="3">
        <v>84</v>
      </c>
      <c r="AR34" s="4" t="s">
        <v>7</v>
      </c>
      <c r="AS34" s="4" t="s">
        <v>90</v>
      </c>
      <c r="AT34" s="5">
        <v>3.13</v>
      </c>
      <c r="AV34" s="8">
        <v>32</v>
      </c>
      <c r="AW34" s="3">
        <v>79</v>
      </c>
      <c r="AX34" s="4" t="s">
        <v>7</v>
      </c>
      <c r="AY34" s="4" t="s">
        <v>85</v>
      </c>
      <c r="AZ34" s="5">
        <v>3.53</v>
      </c>
      <c r="BC34" s="3"/>
      <c r="BD34" s="4"/>
      <c r="BE34" s="4"/>
      <c r="BF34" s="5"/>
      <c r="BK34" s="12">
        <f t="shared" si="8"/>
        <v>0.25052631578947393</v>
      </c>
      <c r="BL34" s="12">
        <f t="shared" si="9"/>
        <v>0.1862790697674428</v>
      </c>
      <c r="BM34" s="12">
        <f t="shared" si="10"/>
        <v>0.53368421052631687</v>
      </c>
      <c r="BN34" s="12">
        <f t="shared" si="11"/>
        <v>0.1862790697674428</v>
      </c>
      <c r="BO34" s="8">
        <v>1</v>
      </c>
      <c r="BQ34" s="8">
        <v>32</v>
      </c>
      <c r="BR34" s="3">
        <v>64</v>
      </c>
      <c r="BS34" s="4" t="s">
        <v>5</v>
      </c>
      <c r="BT34" s="4" t="s">
        <v>70</v>
      </c>
      <c r="BU34" s="5">
        <v>3.13</v>
      </c>
      <c r="BW34" s="8">
        <v>32</v>
      </c>
      <c r="BX34" s="3">
        <v>79</v>
      </c>
      <c r="BY34" s="4" t="s">
        <v>7</v>
      </c>
      <c r="BZ34" s="4" t="s">
        <v>85</v>
      </c>
      <c r="CA34" s="5">
        <v>3.53</v>
      </c>
      <c r="CD34" s="3"/>
      <c r="CE34" s="4"/>
      <c r="CF34" s="4"/>
      <c r="CG34" s="5"/>
    </row>
    <row r="35" spans="1:85">
      <c r="A35" s="3">
        <v>33</v>
      </c>
      <c r="B35" s="4" t="s">
        <v>7</v>
      </c>
      <c r="C35" s="4" t="s">
        <v>39</v>
      </c>
      <c r="D35" s="5">
        <v>2.87</v>
      </c>
      <c r="I35" s="8">
        <f t="shared" si="0"/>
        <v>0.23999999999999977</v>
      </c>
      <c r="J35" s="8">
        <f t="shared" si="1"/>
        <v>0.56000000000000005</v>
      </c>
      <c r="K35" s="8">
        <f t="shared" si="2"/>
        <v>1.02</v>
      </c>
      <c r="L35" s="8">
        <f t="shared" si="3"/>
        <v>0.23999999999999977</v>
      </c>
      <c r="M35" s="8">
        <v>0</v>
      </c>
      <c r="O35" s="8">
        <v>33</v>
      </c>
      <c r="P35" s="3">
        <v>64</v>
      </c>
      <c r="Q35" s="4" t="s">
        <v>5</v>
      </c>
      <c r="R35" s="4" t="s">
        <v>70</v>
      </c>
      <c r="S35" s="5">
        <v>3.13</v>
      </c>
      <c r="U35" s="8">
        <v>33</v>
      </c>
      <c r="V35" s="3">
        <v>34</v>
      </c>
      <c r="W35" s="4" t="s">
        <v>5</v>
      </c>
      <c r="X35" s="4" t="s">
        <v>40</v>
      </c>
      <c r="Y35" s="5">
        <v>3.56</v>
      </c>
      <c r="AB35" s="3"/>
      <c r="AC35" s="4"/>
      <c r="AD35" s="4"/>
      <c r="AE35" s="5"/>
      <c r="AJ35" s="12">
        <f t="shared" si="4"/>
        <v>0.15149999999999952</v>
      </c>
      <c r="AK35" s="12">
        <f t="shared" si="5"/>
        <v>0.585853658536585</v>
      </c>
      <c r="AL35" s="12">
        <f t="shared" si="6"/>
        <v>0.92368421052631655</v>
      </c>
      <c r="AM35" s="12">
        <f t="shared" si="7"/>
        <v>0.15149999999999952</v>
      </c>
      <c r="AN35" s="8">
        <v>0</v>
      </c>
      <c r="AP35" s="8">
        <v>33</v>
      </c>
      <c r="AQ35" s="3">
        <v>29</v>
      </c>
      <c r="AR35" s="4" t="s">
        <v>7</v>
      </c>
      <c r="AS35" s="4" t="s">
        <v>35</v>
      </c>
      <c r="AT35" s="5">
        <v>3.13</v>
      </c>
      <c r="AV35" s="8">
        <v>33</v>
      </c>
      <c r="AW35" s="3">
        <v>42</v>
      </c>
      <c r="AX35" s="4" t="s">
        <v>7</v>
      </c>
      <c r="AY35" s="4" t="s">
        <v>48</v>
      </c>
      <c r="AZ35" s="5">
        <v>3.53</v>
      </c>
      <c r="BC35" s="3"/>
      <c r="BD35" s="4"/>
      <c r="BE35" s="4"/>
      <c r="BF35" s="5"/>
      <c r="BK35" s="12">
        <f t="shared" si="8"/>
        <v>0.13947368421052575</v>
      </c>
      <c r="BL35" s="12">
        <f t="shared" si="9"/>
        <v>0.57627906976744248</v>
      </c>
      <c r="BM35" s="12">
        <f t="shared" si="10"/>
        <v>0.92368421052631655</v>
      </c>
      <c r="BN35" s="12">
        <f t="shared" si="11"/>
        <v>0.13947368421052575</v>
      </c>
      <c r="BO35" s="8">
        <v>0</v>
      </c>
      <c r="BQ35" s="8">
        <v>33</v>
      </c>
      <c r="BR35" s="3">
        <v>78</v>
      </c>
      <c r="BS35" s="4" t="s">
        <v>5</v>
      </c>
      <c r="BT35" s="4" t="s">
        <v>84</v>
      </c>
      <c r="BU35" s="5">
        <v>3.13</v>
      </c>
      <c r="BW35" s="8">
        <v>33</v>
      </c>
      <c r="BX35" s="3">
        <v>42</v>
      </c>
      <c r="BY35" s="4" t="s">
        <v>7</v>
      </c>
      <c r="BZ35" s="4" t="s">
        <v>48</v>
      </c>
      <c r="CA35" s="5">
        <v>3.53</v>
      </c>
      <c r="CD35" s="3"/>
      <c r="CE35" s="4"/>
      <c r="CF35" s="4"/>
      <c r="CG35" s="5"/>
    </row>
    <row r="36" spans="1:85">
      <c r="A36" s="3">
        <v>34</v>
      </c>
      <c r="B36" s="4" t="s">
        <v>5</v>
      </c>
      <c r="C36" s="4" t="s">
        <v>40</v>
      </c>
      <c r="D36" s="5">
        <v>3.56</v>
      </c>
      <c r="I36" s="8">
        <f t="shared" si="0"/>
        <v>0.45000000000000018</v>
      </c>
      <c r="J36" s="8">
        <f t="shared" si="1"/>
        <v>0.12999999999999989</v>
      </c>
      <c r="K36" s="8">
        <f t="shared" si="2"/>
        <v>0.33000000000000007</v>
      </c>
      <c r="L36" s="8">
        <f t="shared" si="3"/>
        <v>0.12999999999999989</v>
      </c>
      <c r="M36" s="8">
        <v>1</v>
      </c>
      <c r="O36" s="8">
        <v>34</v>
      </c>
      <c r="P36" s="3">
        <v>78</v>
      </c>
      <c r="Q36" s="4" t="s">
        <v>5</v>
      </c>
      <c r="R36" s="4" t="s">
        <v>84</v>
      </c>
      <c r="S36" s="5">
        <v>3.13</v>
      </c>
      <c r="U36" s="8">
        <v>34</v>
      </c>
      <c r="V36" s="3">
        <v>70</v>
      </c>
      <c r="W36" s="4" t="s">
        <v>5</v>
      </c>
      <c r="X36" s="4" t="s">
        <v>76</v>
      </c>
      <c r="Y36" s="5">
        <v>3.56</v>
      </c>
      <c r="AB36" s="3"/>
      <c r="AC36" s="4"/>
      <c r="AD36" s="4"/>
      <c r="AE36" s="5"/>
      <c r="AJ36" s="12">
        <f t="shared" si="4"/>
        <v>0.53850000000000042</v>
      </c>
      <c r="AK36" s="12">
        <f t="shared" si="5"/>
        <v>0.10414634146341495</v>
      </c>
      <c r="AL36" s="12">
        <f t="shared" si="6"/>
        <v>0.2336842105263166</v>
      </c>
      <c r="AM36" s="12">
        <f t="shared" si="7"/>
        <v>0.10414634146341495</v>
      </c>
      <c r="AN36" s="8">
        <v>1</v>
      </c>
      <c r="AP36" s="8">
        <v>34</v>
      </c>
      <c r="AQ36" s="3">
        <v>64</v>
      </c>
      <c r="AR36" s="4" t="s">
        <v>5</v>
      </c>
      <c r="AS36" s="4" t="s">
        <v>70</v>
      </c>
      <c r="AT36" s="5">
        <v>3.13</v>
      </c>
      <c r="AV36" s="8">
        <v>34</v>
      </c>
      <c r="AW36" s="3">
        <v>51</v>
      </c>
      <c r="AX36" s="4" t="s">
        <v>5</v>
      </c>
      <c r="AY36" s="4" t="s">
        <v>57</v>
      </c>
      <c r="AZ36" s="5">
        <v>3.55</v>
      </c>
      <c r="BC36" s="3"/>
      <c r="BD36" s="4"/>
      <c r="BE36" s="4"/>
      <c r="BF36" s="5"/>
      <c r="BK36" s="12">
        <f t="shared" si="8"/>
        <v>0.5505263157894742</v>
      </c>
      <c r="BL36" s="12">
        <f t="shared" si="9"/>
        <v>0.11372093023255747</v>
      </c>
      <c r="BM36" s="12">
        <f t="shared" si="10"/>
        <v>0.2336842105263166</v>
      </c>
      <c r="BN36" s="12">
        <f t="shared" si="11"/>
        <v>0.11372093023255747</v>
      </c>
      <c r="BO36" s="8">
        <v>1</v>
      </c>
      <c r="BQ36" s="8">
        <v>34</v>
      </c>
      <c r="BR36" s="3">
        <v>84</v>
      </c>
      <c r="BS36" s="4" t="s">
        <v>7</v>
      </c>
      <c r="BT36" s="4" t="s">
        <v>90</v>
      </c>
      <c r="BU36" s="5">
        <v>3.13</v>
      </c>
      <c r="BW36" s="8">
        <v>34</v>
      </c>
      <c r="BX36" s="3">
        <v>51</v>
      </c>
      <c r="BY36" s="4" t="s">
        <v>5</v>
      </c>
      <c r="BZ36" s="4" t="s">
        <v>57</v>
      </c>
      <c r="CA36" s="5">
        <v>3.55</v>
      </c>
      <c r="CD36" s="3"/>
      <c r="CE36" s="4"/>
      <c r="CF36" s="4"/>
      <c r="CG36" s="5"/>
    </row>
    <row r="37" spans="1:85">
      <c r="A37" s="3">
        <v>35</v>
      </c>
      <c r="B37" s="4" t="s">
        <v>7</v>
      </c>
      <c r="C37" s="4" t="s">
        <v>41</v>
      </c>
      <c r="D37" s="5">
        <v>3.42</v>
      </c>
      <c r="I37" s="8">
        <f t="shared" si="0"/>
        <v>0.31000000000000005</v>
      </c>
      <c r="J37" s="8">
        <f t="shared" si="1"/>
        <v>1.0000000000000231E-2</v>
      </c>
      <c r="K37" s="8">
        <f t="shared" si="2"/>
        <v>0.4700000000000002</v>
      </c>
      <c r="L37" s="8">
        <f t="shared" si="3"/>
        <v>1.0000000000000231E-2</v>
      </c>
      <c r="M37" s="8">
        <v>1</v>
      </c>
      <c r="O37" s="8">
        <v>35</v>
      </c>
      <c r="P37" s="3">
        <v>31</v>
      </c>
      <c r="Q37" s="4" t="s">
        <v>7</v>
      </c>
      <c r="R37" s="4" t="s">
        <v>37</v>
      </c>
      <c r="S37" s="5">
        <v>3.15</v>
      </c>
      <c r="U37" s="8">
        <v>35</v>
      </c>
      <c r="V37" s="3">
        <v>63</v>
      </c>
      <c r="W37" s="4" t="s">
        <v>7</v>
      </c>
      <c r="X37" s="4" t="s">
        <v>69</v>
      </c>
      <c r="Y37" s="5">
        <v>3.57</v>
      </c>
      <c r="AB37" s="3"/>
      <c r="AC37" s="4"/>
      <c r="AD37" s="4"/>
      <c r="AE37" s="5"/>
      <c r="AJ37" s="12">
        <f t="shared" si="4"/>
        <v>0.3985000000000003</v>
      </c>
      <c r="AK37" s="12">
        <f t="shared" si="5"/>
        <v>3.5853658536585176E-2</v>
      </c>
      <c r="AL37" s="12">
        <f t="shared" si="6"/>
        <v>0.37368421052631673</v>
      </c>
      <c r="AM37" s="12">
        <f t="shared" si="7"/>
        <v>3.5853658536585176E-2</v>
      </c>
      <c r="AN37" s="8">
        <v>1</v>
      </c>
      <c r="AP37" s="8">
        <v>35</v>
      </c>
      <c r="AQ37" s="3">
        <v>31</v>
      </c>
      <c r="AR37" s="4" t="s">
        <v>7</v>
      </c>
      <c r="AS37" s="4" t="s">
        <v>37</v>
      </c>
      <c r="AT37" s="5">
        <v>3.15</v>
      </c>
      <c r="AV37" s="8">
        <v>35</v>
      </c>
      <c r="AW37" s="3">
        <v>70</v>
      </c>
      <c r="AX37" s="4" t="s">
        <v>5</v>
      </c>
      <c r="AY37" s="4" t="s">
        <v>76</v>
      </c>
      <c r="AZ37" s="5">
        <v>3.56</v>
      </c>
      <c r="BC37" s="3"/>
      <c r="BD37" s="4"/>
      <c r="BE37" s="4"/>
      <c r="BF37" s="5"/>
      <c r="BK37" s="12">
        <f t="shared" si="8"/>
        <v>0.41052631578947407</v>
      </c>
      <c r="BL37" s="12">
        <f t="shared" si="9"/>
        <v>2.6279069767442653E-2</v>
      </c>
      <c r="BM37" s="12">
        <f t="shared" si="10"/>
        <v>0.37368421052631673</v>
      </c>
      <c r="BN37" s="12">
        <f t="shared" si="11"/>
        <v>2.6279069767442653E-2</v>
      </c>
      <c r="BO37" s="8">
        <v>1</v>
      </c>
      <c r="BQ37" s="8">
        <v>35</v>
      </c>
      <c r="BR37" s="3">
        <v>31</v>
      </c>
      <c r="BS37" s="4" t="s">
        <v>7</v>
      </c>
      <c r="BT37" s="4" t="s">
        <v>37</v>
      </c>
      <c r="BU37" s="5">
        <v>3.15</v>
      </c>
      <c r="BW37" s="8">
        <v>35</v>
      </c>
      <c r="BX37" s="3">
        <v>70</v>
      </c>
      <c r="BY37" s="4" t="s">
        <v>5</v>
      </c>
      <c r="BZ37" s="4" t="s">
        <v>76</v>
      </c>
      <c r="CA37" s="5">
        <v>3.56</v>
      </c>
      <c r="CD37" s="3"/>
      <c r="CE37" s="4"/>
      <c r="CF37" s="4"/>
      <c r="CG37" s="5"/>
    </row>
    <row r="38" spans="1:85">
      <c r="A38" s="3">
        <v>36</v>
      </c>
      <c r="B38" s="4" t="s">
        <v>7</v>
      </c>
      <c r="C38" s="4" t="s">
        <v>42</v>
      </c>
      <c r="D38" s="5">
        <v>3.09</v>
      </c>
      <c r="I38" s="8">
        <f t="shared" si="0"/>
        <v>2.0000000000000018E-2</v>
      </c>
      <c r="J38" s="8">
        <f t="shared" si="1"/>
        <v>0.3400000000000003</v>
      </c>
      <c r="K38" s="8">
        <f t="shared" si="2"/>
        <v>0.80000000000000027</v>
      </c>
      <c r="L38" s="8">
        <f t="shared" si="3"/>
        <v>2.0000000000000018E-2</v>
      </c>
      <c r="M38" s="8">
        <v>0</v>
      </c>
      <c r="O38" s="8">
        <v>36</v>
      </c>
      <c r="P38" s="3">
        <v>41</v>
      </c>
      <c r="Q38" s="4" t="s">
        <v>5</v>
      </c>
      <c r="R38" s="4" t="s">
        <v>47</v>
      </c>
      <c r="S38" s="5">
        <v>3.15</v>
      </c>
      <c r="U38" s="8">
        <v>36</v>
      </c>
      <c r="V38" s="3">
        <v>96</v>
      </c>
      <c r="W38" s="4" t="s">
        <v>5</v>
      </c>
      <c r="X38" s="4" t="s">
        <v>102</v>
      </c>
      <c r="Y38" s="5">
        <v>3.57</v>
      </c>
      <c r="AB38" s="3"/>
      <c r="AC38" s="4"/>
      <c r="AD38" s="4"/>
      <c r="AE38" s="5"/>
      <c r="AJ38" s="12">
        <f t="shared" si="4"/>
        <v>6.8500000000000227E-2</v>
      </c>
      <c r="AK38" s="12">
        <f t="shared" si="5"/>
        <v>0.36585365853658525</v>
      </c>
      <c r="AL38" s="12">
        <f t="shared" si="6"/>
        <v>0.7036842105263168</v>
      </c>
      <c r="AM38" s="12">
        <f t="shared" si="7"/>
        <v>6.8500000000000227E-2</v>
      </c>
      <c r="AN38" s="8">
        <v>0</v>
      </c>
      <c r="AP38" s="8">
        <v>36</v>
      </c>
      <c r="AQ38" s="3">
        <v>41</v>
      </c>
      <c r="AR38" s="4" t="s">
        <v>5</v>
      </c>
      <c r="AS38" s="4" t="s">
        <v>47</v>
      </c>
      <c r="AT38" s="5">
        <v>3.15</v>
      </c>
      <c r="AV38" s="8">
        <v>36</v>
      </c>
      <c r="AW38" s="3">
        <v>34</v>
      </c>
      <c r="AX38" s="4" t="s">
        <v>5</v>
      </c>
      <c r="AY38" s="4" t="s">
        <v>40</v>
      </c>
      <c r="AZ38" s="5">
        <v>3.56</v>
      </c>
      <c r="BC38" s="3"/>
      <c r="BD38" s="4"/>
      <c r="BE38" s="4"/>
      <c r="BF38" s="5"/>
      <c r="BK38" s="12">
        <f t="shared" si="8"/>
        <v>8.0526315789474001E-2</v>
      </c>
      <c r="BL38" s="12">
        <f t="shared" si="9"/>
        <v>0.35627906976744272</v>
      </c>
      <c r="BM38" s="12">
        <f t="shared" si="10"/>
        <v>0.7036842105263168</v>
      </c>
      <c r="BN38" s="12">
        <f t="shared" si="11"/>
        <v>8.0526315789474001E-2</v>
      </c>
      <c r="BO38" s="8">
        <v>0</v>
      </c>
      <c r="BQ38" s="8">
        <v>36</v>
      </c>
      <c r="BR38" s="3">
        <v>41</v>
      </c>
      <c r="BS38" s="4" t="s">
        <v>5</v>
      </c>
      <c r="BT38" s="4" t="s">
        <v>47</v>
      </c>
      <c r="BU38" s="5">
        <v>3.15</v>
      </c>
      <c r="BW38" s="8">
        <v>36</v>
      </c>
      <c r="BX38" s="3">
        <v>34</v>
      </c>
      <c r="BY38" s="4" t="s">
        <v>5</v>
      </c>
      <c r="BZ38" s="4" t="s">
        <v>40</v>
      </c>
      <c r="CA38" s="5">
        <v>3.56</v>
      </c>
      <c r="CD38" s="3"/>
      <c r="CE38" s="4"/>
      <c r="CF38" s="4"/>
      <c r="CG38" s="5"/>
    </row>
    <row r="39" spans="1:85">
      <c r="A39" s="3">
        <v>37</v>
      </c>
      <c r="B39" s="4" t="s">
        <v>5</v>
      </c>
      <c r="C39" s="4" t="s">
        <v>43</v>
      </c>
      <c r="D39" s="5">
        <v>3.38</v>
      </c>
      <c r="I39" s="8">
        <f t="shared" si="0"/>
        <v>0.27</v>
      </c>
      <c r="J39" s="8">
        <f t="shared" si="1"/>
        <v>5.0000000000000266E-2</v>
      </c>
      <c r="K39" s="8">
        <f t="shared" si="2"/>
        <v>0.51000000000000023</v>
      </c>
      <c r="L39" s="8">
        <f t="shared" si="3"/>
        <v>5.0000000000000266E-2</v>
      </c>
      <c r="M39" s="8">
        <v>1</v>
      </c>
      <c r="O39" s="8">
        <v>37</v>
      </c>
      <c r="P39" s="3">
        <v>92</v>
      </c>
      <c r="Q39" s="4" t="s">
        <v>7</v>
      </c>
      <c r="R39" s="4" t="s">
        <v>98</v>
      </c>
      <c r="S39" s="5">
        <v>3.2</v>
      </c>
      <c r="U39" s="8">
        <v>37</v>
      </c>
      <c r="V39" s="3">
        <v>44</v>
      </c>
      <c r="W39" s="4" t="s">
        <v>7</v>
      </c>
      <c r="X39" s="4" t="s">
        <v>50</v>
      </c>
      <c r="Y39" s="5">
        <v>3.59</v>
      </c>
      <c r="AB39" s="3"/>
      <c r="AC39" s="4"/>
      <c r="AD39" s="4"/>
      <c r="AE39" s="5"/>
      <c r="AJ39" s="12">
        <f t="shared" si="4"/>
        <v>0.35850000000000026</v>
      </c>
      <c r="AK39" s="12">
        <f t="shared" si="5"/>
        <v>7.5853658536585211E-2</v>
      </c>
      <c r="AL39" s="12">
        <f t="shared" si="6"/>
        <v>0.41368421052631676</v>
      </c>
      <c r="AM39" s="12">
        <f t="shared" si="7"/>
        <v>7.5853658536585211E-2</v>
      </c>
      <c r="AN39" s="8">
        <v>1</v>
      </c>
      <c r="AP39" s="8">
        <v>37</v>
      </c>
      <c r="AQ39" s="3">
        <v>92</v>
      </c>
      <c r="AR39" s="4" t="s">
        <v>7</v>
      </c>
      <c r="AS39" s="4" t="s">
        <v>98</v>
      </c>
      <c r="AT39" s="5">
        <v>3.2</v>
      </c>
      <c r="AV39" s="8">
        <v>37</v>
      </c>
      <c r="AW39" s="3">
        <v>96</v>
      </c>
      <c r="AX39" s="4" t="s">
        <v>5</v>
      </c>
      <c r="AY39" s="4" t="s">
        <v>102</v>
      </c>
      <c r="AZ39" s="5">
        <v>3.57</v>
      </c>
      <c r="BC39" s="3"/>
      <c r="BD39" s="4"/>
      <c r="BE39" s="4"/>
      <c r="BF39" s="5"/>
      <c r="BK39" s="12">
        <f t="shared" si="8"/>
        <v>0.37052631578947404</v>
      </c>
      <c r="BL39" s="12">
        <f t="shared" si="9"/>
        <v>6.6279069767442689E-2</v>
      </c>
      <c r="BM39" s="12">
        <f t="shared" si="10"/>
        <v>0.41368421052631676</v>
      </c>
      <c r="BN39" s="12">
        <f t="shared" si="11"/>
        <v>6.6279069767442689E-2</v>
      </c>
      <c r="BO39" s="8">
        <v>1</v>
      </c>
      <c r="BQ39" s="8">
        <v>37</v>
      </c>
      <c r="BR39" s="3">
        <v>92</v>
      </c>
      <c r="BS39" s="4" t="s">
        <v>7</v>
      </c>
      <c r="BT39" s="4" t="s">
        <v>98</v>
      </c>
      <c r="BU39" s="5">
        <v>3.2</v>
      </c>
      <c r="BW39" s="8">
        <v>37</v>
      </c>
      <c r="BX39" s="3">
        <v>96</v>
      </c>
      <c r="BY39" s="4" t="s">
        <v>5</v>
      </c>
      <c r="BZ39" s="4" t="s">
        <v>102</v>
      </c>
      <c r="CA39" s="5">
        <v>3.57</v>
      </c>
      <c r="CD39" s="3"/>
      <c r="CE39" s="4"/>
      <c r="CF39" s="4"/>
      <c r="CG39" s="5"/>
    </row>
    <row r="40" spans="1:85">
      <c r="A40" s="3">
        <v>38</v>
      </c>
      <c r="B40" s="4" t="s">
        <v>7</v>
      </c>
      <c r="C40" s="4" t="s">
        <v>44</v>
      </c>
      <c r="D40" s="5">
        <v>2.9</v>
      </c>
      <c r="I40" s="8">
        <f t="shared" si="0"/>
        <v>0.20999999999999996</v>
      </c>
      <c r="J40" s="8">
        <f t="shared" si="1"/>
        <v>0.53000000000000025</v>
      </c>
      <c r="K40" s="8">
        <f t="shared" si="2"/>
        <v>0.99000000000000021</v>
      </c>
      <c r="L40" s="8">
        <f t="shared" si="3"/>
        <v>0.20999999999999996</v>
      </c>
      <c r="M40" s="8">
        <v>0</v>
      </c>
      <c r="O40" s="8">
        <v>38</v>
      </c>
      <c r="P40" s="3">
        <v>16</v>
      </c>
      <c r="Q40" s="4" t="s">
        <v>5</v>
      </c>
      <c r="R40" s="4" t="s">
        <v>22</v>
      </c>
      <c r="S40" s="5">
        <v>3.21</v>
      </c>
      <c r="U40" s="8">
        <v>38</v>
      </c>
      <c r="V40" s="3">
        <v>99</v>
      </c>
      <c r="W40" s="4" t="s">
        <v>7</v>
      </c>
      <c r="X40" s="4" t="s">
        <v>105</v>
      </c>
      <c r="Y40" s="5">
        <v>3.59</v>
      </c>
      <c r="AB40" s="3"/>
      <c r="AC40" s="4"/>
      <c r="AD40" s="4"/>
      <c r="AE40" s="5"/>
      <c r="AJ40" s="12">
        <f t="shared" si="4"/>
        <v>0.12149999999999972</v>
      </c>
      <c r="AK40" s="12">
        <f t="shared" si="5"/>
        <v>0.55585365853658519</v>
      </c>
      <c r="AL40" s="12">
        <f t="shared" si="6"/>
        <v>0.89368421052631675</v>
      </c>
      <c r="AM40" s="12">
        <f t="shared" si="7"/>
        <v>0.12149999999999972</v>
      </c>
      <c r="AN40" s="8">
        <v>0</v>
      </c>
      <c r="AP40" s="8">
        <v>38</v>
      </c>
      <c r="AQ40" s="3">
        <v>16</v>
      </c>
      <c r="AR40" s="4" t="s">
        <v>5</v>
      </c>
      <c r="AS40" s="4" t="s">
        <v>22</v>
      </c>
      <c r="AT40" s="5">
        <v>3.21</v>
      </c>
      <c r="AV40" s="8">
        <v>38</v>
      </c>
      <c r="AW40" s="3">
        <v>63</v>
      </c>
      <c r="AX40" s="4" t="s">
        <v>7</v>
      </c>
      <c r="AY40" s="4" t="s">
        <v>69</v>
      </c>
      <c r="AZ40" s="5">
        <v>3.57</v>
      </c>
      <c r="BC40" s="3"/>
      <c r="BD40" s="4"/>
      <c r="BE40" s="4"/>
      <c r="BF40" s="5"/>
      <c r="BK40" s="12">
        <f t="shared" si="8"/>
        <v>0.10947368421052595</v>
      </c>
      <c r="BL40" s="12">
        <f t="shared" si="9"/>
        <v>0.54627906976744267</v>
      </c>
      <c r="BM40" s="12">
        <f t="shared" si="10"/>
        <v>0.89368421052631675</v>
      </c>
      <c r="BN40" s="12">
        <f t="shared" si="11"/>
        <v>0.10947368421052595</v>
      </c>
      <c r="BO40" s="8">
        <v>0</v>
      </c>
      <c r="BQ40" s="8">
        <v>38</v>
      </c>
      <c r="BR40" s="3">
        <v>16</v>
      </c>
      <c r="BS40" s="4" t="s">
        <v>5</v>
      </c>
      <c r="BT40" s="4" t="s">
        <v>22</v>
      </c>
      <c r="BU40" s="5">
        <v>3.21</v>
      </c>
      <c r="BW40" s="8">
        <v>38</v>
      </c>
      <c r="BX40" s="3">
        <v>63</v>
      </c>
      <c r="BY40" s="4" t="s">
        <v>7</v>
      </c>
      <c r="BZ40" s="4" t="s">
        <v>69</v>
      </c>
      <c r="CA40" s="5">
        <v>3.57</v>
      </c>
      <c r="CD40" s="3"/>
      <c r="CE40" s="4"/>
      <c r="CF40" s="4"/>
      <c r="CG40" s="5"/>
    </row>
    <row r="41" spans="1:85">
      <c r="A41" s="3">
        <v>39</v>
      </c>
      <c r="B41" s="4" t="s">
        <v>7</v>
      </c>
      <c r="C41" s="4" t="s">
        <v>45</v>
      </c>
      <c r="D41" s="5">
        <v>3.43</v>
      </c>
      <c r="I41" s="8">
        <f t="shared" si="0"/>
        <v>0.32000000000000028</v>
      </c>
      <c r="J41" s="8">
        <f t="shared" si="1"/>
        <v>0</v>
      </c>
      <c r="K41" s="8">
        <f t="shared" si="2"/>
        <v>0.45999999999999996</v>
      </c>
      <c r="L41" s="8">
        <f t="shared" si="3"/>
        <v>0</v>
      </c>
      <c r="M41" s="8">
        <v>1</v>
      </c>
      <c r="O41" s="8">
        <v>39</v>
      </c>
      <c r="P41" s="3">
        <v>66</v>
      </c>
      <c r="Q41" s="4" t="s">
        <v>5</v>
      </c>
      <c r="R41" s="4" t="s">
        <v>72</v>
      </c>
      <c r="S41" s="5">
        <v>3.24</v>
      </c>
      <c r="U41" s="8">
        <v>39</v>
      </c>
      <c r="V41" s="3">
        <v>71</v>
      </c>
      <c r="W41" s="4" t="s">
        <v>7</v>
      </c>
      <c r="X41" s="4" t="s">
        <v>77</v>
      </c>
      <c r="Y41" s="5">
        <v>3.6</v>
      </c>
      <c r="AB41" s="3"/>
      <c r="AC41" s="4"/>
      <c r="AD41" s="4"/>
      <c r="AE41" s="5"/>
      <c r="AJ41" s="12">
        <f t="shared" si="4"/>
        <v>0.40850000000000053</v>
      </c>
      <c r="AK41" s="12">
        <f t="shared" si="5"/>
        <v>2.5853658536584945E-2</v>
      </c>
      <c r="AL41" s="12">
        <f t="shared" si="6"/>
        <v>0.3636842105263165</v>
      </c>
      <c r="AM41" s="12">
        <f t="shared" si="7"/>
        <v>2.5853658536584945E-2</v>
      </c>
      <c r="AN41" s="8">
        <v>1</v>
      </c>
      <c r="AQ41" s="3"/>
      <c r="AR41" s="4"/>
      <c r="AS41" s="4"/>
      <c r="AT41" s="5"/>
      <c r="AV41" s="8">
        <v>39</v>
      </c>
      <c r="AW41" s="3">
        <v>99</v>
      </c>
      <c r="AX41" s="4" t="s">
        <v>7</v>
      </c>
      <c r="AY41" s="4" t="s">
        <v>105</v>
      </c>
      <c r="AZ41" s="5">
        <v>3.59</v>
      </c>
      <c r="BC41" s="3"/>
      <c r="BD41" s="4"/>
      <c r="BE41" s="4"/>
      <c r="BF41" s="5"/>
      <c r="BK41" s="12">
        <f t="shared" si="8"/>
        <v>0.4205263157894743</v>
      </c>
      <c r="BL41" s="12">
        <f t="shared" si="9"/>
        <v>1.6279069767442422E-2</v>
      </c>
      <c r="BM41" s="12">
        <f t="shared" si="10"/>
        <v>0.3636842105263165</v>
      </c>
      <c r="BN41" s="12">
        <f t="shared" si="11"/>
        <v>1.6279069767442422E-2</v>
      </c>
      <c r="BO41" s="8">
        <v>1</v>
      </c>
      <c r="BR41" s="3"/>
      <c r="BS41" s="4"/>
      <c r="BT41" s="4"/>
      <c r="BU41" s="5"/>
      <c r="BW41" s="8">
        <v>39</v>
      </c>
      <c r="BX41" s="3">
        <v>99</v>
      </c>
      <c r="BY41" s="4" t="s">
        <v>7</v>
      </c>
      <c r="BZ41" s="4" t="s">
        <v>105</v>
      </c>
      <c r="CA41" s="5">
        <v>3.59</v>
      </c>
      <c r="CD41" s="3"/>
      <c r="CE41" s="4"/>
      <c r="CF41" s="4"/>
      <c r="CG41" s="5"/>
    </row>
    <row r="42" spans="1:85">
      <c r="A42" s="3">
        <v>40</v>
      </c>
      <c r="B42" s="4" t="s">
        <v>5</v>
      </c>
      <c r="C42" s="4" t="s">
        <v>46</v>
      </c>
      <c r="D42" s="5">
        <v>3.82</v>
      </c>
      <c r="I42" s="8">
        <f t="shared" si="0"/>
        <v>0.71</v>
      </c>
      <c r="J42" s="8">
        <f t="shared" si="1"/>
        <v>0.38999999999999968</v>
      </c>
      <c r="K42" s="8">
        <f t="shared" si="2"/>
        <v>7.0000000000000284E-2</v>
      </c>
      <c r="L42" s="8">
        <f t="shared" si="3"/>
        <v>7.0000000000000284E-2</v>
      </c>
      <c r="M42" s="8">
        <v>2</v>
      </c>
      <c r="O42" s="8">
        <v>40</v>
      </c>
      <c r="P42" s="3">
        <v>32</v>
      </c>
      <c r="Q42" s="4" t="s">
        <v>5</v>
      </c>
      <c r="R42" s="4" t="s">
        <v>38</v>
      </c>
      <c r="S42" s="5">
        <v>3.26</v>
      </c>
      <c r="U42" s="8">
        <v>40</v>
      </c>
      <c r="V42" s="3">
        <v>25</v>
      </c>
      <c r="W42" s="4" t="s">
        <v>5</v>
      </c>
      <c r="X42" s="4" t="s">
        <v>31</v>
      </c>
      <c r="Y42" s="5">
        <v>3.61</v>
      </c>
      <c r="AJ42" s="12">
        <f t="shared" si="4"/>
        <v>0.79850000000000021</v>
      </c>
      <c r="AK42" s="12">
        <f t="shared" si="5"/>
        <v>0.36414634146341474</v>
      </c>
      <c r="AL42" s="12">
        <f t="shared" si="6"/>
        <v>2.6315789473683182E-2</v>
      </c>
      <c r="AM42" s="12">
        <f t="shared" si="7"/>
        <v>2.6315789473683182E-2</v>
      </c>
      <c r="AN42" s="8">
        <v>2</v>
      </c>
      <c r="AQ42" s="3"/>
      <c r="AR42" s="4"/>
      <c r="AS42" s="4"/>
      <c r="AT42" s="5"/>
      <c r="AV42" s="8">
        <v>40</v>
      </c>
      <c r="AW42" s="3">
        <v>44</v>
      </c>
      <c r="AX42" s="4" t="s">
        <v>7</v>
      </c>
      <c r="AY42" s="4" t="s">
        <v>50</v>
      </c>
      <c r="AZ42" s="5">
        <v>3.59</v>
      </c>
      <c r="BK42" s="12">
        <f t="shared" si="8"/>
        <v>0.81052631578947398</v>
      </c>
      <c r="BL42" s="12">
        <f t="shared" si="9"/>
        <v>0.37372093023255726</v>
      </c>
      <c r="BM42" s="12">
        <f t="shared" si="10"/>
        <v>2.6315789473683182E-2</v>
      </c>
      <c r="BN42" s="12">
        <f t="shared" si="11"/>
        <v>2.6315789473683182E-2</v>
      </c>
      <c r="BO42" s="8">
        <v>2</v>
      </c>
      <c r="BR42" s="3"/>
      <c r="BS42" s="4"/>
      <c r="BT42" s="4"/>
      <c r="BU42" s="5"/>
      <c r="BW42" s="8">
        <v>40</v>
      </c>
      <c r="BX42" s="3">
        <v>44</v>
      </c>
      <c r="BY42" s="4" t="s">
        <v>7</v>
      </c>
      <c r="BZ42" s="4" t="s">
        <v>50</v>
      </c>
      <c r="CA42" s="5">
        <v>3.59</v>
      </c>
    </row>
    <row r="43" spans="1:85">
      <c r="A43" s="3">
        <v>41</v>
      </c>
      <c r="B43" s="4" t="s">
        <v>5</v>
      </c>
      <c r="C43" s="4" t="s">
        <v>47</v>
      </c>
      <c r="D43" s="5">
        <v>3.15</v>
      </c>
      <c r="I43" s="8">
        <f t="shared" si="0"/>
        <v>4.0000000000000036E-2</v>
      </c>
      <c r="J43" s="8">
        <f t="shared" si="1"/>
        <v>0.28000000000000025</v>
      </c>
      <c r="K43" s="8">
        <f t="shared" si="2"/>
        <v>0.74000000000000021</v>
      </c>
      <c r="L43" s="8">
        <f t="shared" si="3"/>
        <v>4.0000000000000036E-2</v>
      </c>
      <c r="M43" s="8">
        <v>0</v>
      </c>
      <c r="U43" s="8">
        <v>41</v>
      </c>
      <c r="V43" s="3">
        <v>53</v>
      </c>
      <c r="W43" s="4" t="s">
        <v>7</v>
      </c>
      <c r="X43" s="4" t="s">
        <v>59</v>
      </c>
      <c r="Y43" s="5">
        <v>3.61</v>
      </c>
      <c r="AB43" s="3"/>
      <c r="AC43" s="4"/>
      <c r="AD43" s="4"/>
      <c r="AE43" s="5"/>
      <c r="AJ43" s="12">
        <f t="shared" si="4"/>
        <v>0.12850000000000028</v>
      </c>
      <c r="AK43" s="12">
        <f t="shared" si="5"/>
        <v>0.30585365853658519</v>
      </c>
      <c r="AL43" s="12">
        <f t="shared" si="6"/>
        <v>0.64368421052631675</v>
      </c>
      <c r="AM43" s="12">
        <f t="shared" si="7"/>
        <v>0.12850000000000028</v>
      </c>
      <c r="AN43" s="8">
        <v>0</v>
      </c>
      <c r="AT43" s="18">
        <f>SUM(AT3:AT40)</f>
        <v>114.35999999999999</v>
      </c>
      <c r="AV43" s="8">
        <v>41</v>
      </c>
      <c r="AW43" s="3">
        <v>71</v>
      </c>
      <c r="AX43" s="4" t="s">
        <v>7</v>
      </c>
      <c r="AY43" s="4" t="s">
        <v>77</v>
      </c>
      <c r="AZ43" s="5">
        <v>3.6</v>
      </c>
      <c r="BC43" s="3"/>
      <c r="BD43" s="4"/>
      <c r="BE43" s="4"/>
      <c r="BF43" s="5"/>
      <c r="BK43" s="12">
        <f t="shared" si="8"/>
        <v>0.14052631578947405</v>
      </c>
      <c r="BL43" s="12">
        <f t="shared" si="9"/>
        <v>0.29627906976744267</v>
      </c>
      <c r="BM43" s="12">
        <f t="shared" si="10"/>
        <v>0.64368421052631675</v>
      </c>
      <c r="BN43" s="12">
        <f t="shared" si="11"/>
        <v>0.14052631578947405</v>
      </c>
      <c r="BO43" s="8">
        <v>0</v>
      </c>
      <c r="BW43" s="8">
        <v>41</v>
      </c>
      <c r="BX43" s="3">
        <v>71</v>
      </c>
      <c r="BY43" s="4" t="s">
        <v>7</v>
      </c>
      <c r="BZ43" s="4" t="s">
        <v>77</v>
      </c>
      <c r="CA43" s="5">
        <v>3.6</v>
      </c>
      <c r="CD43" s="3"/>
      <c r="CE43" s="4"/>
      <c r="CF43" s="4"/>
      <c r="CG43" s="5"/>
    </row>
    <row r="44" spans="1:85">
      <c r="A44" s="3">
        <v>42</v>
      </c>
      <c r="B44" s="4" t="s">
        <v>7</v>
      </c>
      <c r="C44" s="4" t="s">
        <v>48</v>
      </c>
      <c r="D44" s="5">
        <v>3.53</v>
      </c>
      <c r="I44" s="8">
        <f t="shared" si="0"/>
        <v>0.41999999999999993</v>
      </c>
      <c r="J44" s="8">
        <f t="shared" si="1"/>
        <v>9.9999999999999645E-2</v>
      </c>
      <c r="K44" s="8">
        <f t="shared" si="2"/>
        <v>0.36000000000000032</v>
      </c>
      <c r="L44" s="8">
        <f t="shared" si="3"/>
        <v>9.9999999999999645E-2</v>
      </c>
      <c r="M44" s="8">
        <v>1</v>
      </c>
      <c r="AB44" s="3"/>
      <c r="AC44" s="4"/>
      <c r="AD44" s="4"/>
      <c r="AE44" s="5"/>
      <c r="AJ44" s="12">
        <f t="shared" si="4"/>
        <v>0.50850000000000017</v>
      </c>
      <c r="AK44" s="12">
        <f t="shared" si="5"/>
        <v>7.41463414634147E-2</v>
      </c>
      <c r="AL44" s="12">
        <f t="shared" si="6"/>
        <v>0.26368421052631685</v>
      </c>
      <c r="AM44" s="12">
        <f t="shared" si="7"/>
        <v>7.41463414634147E-2</v>
      </c>
      <c r="AN44" s="8">
        <v>1</v>
      </c>
      <c r="AQ44" s="3"/>
      <c r="AR44" s="4"/>
      <c r="AS44" s="4" t="s">
        <v>116</v>
      </c>
      <c r="AT44" s="10">
        <f>AT43/38</f>
        <v>3.0094736842105259</v>
      </c>
      <c r="AV44" s="8">
        <v>42</v>
      </c>
      <c r="AW44" s="3">
        <v>25</v>
      </c>
      <c r="AX44" s="4" t="s">
        <v>5</v>
      </c>
      <c r="AY44" s="4" t="s">
        <v>31</v>
      </c>
      <c r="AZ44" s="5">
        <v>3.61</v>
      </c>
      <c r="BC44" s="3"/>
      <c r="BD44" s="4"/>
      <c r="BE44" s="4"/>
      <c r="BF44" s="5"/>
      <c r="BK44" s="12">
        <f t="shared" si="8"/>
        <v>0.52052631578947395</v>
      </c>
      <c r="BL44" s="12">
        <f t="shared" si="9"/>
        <v>8.3720930232557222E-2</v>
      </c>
      <c r="BM44" s="12">
        <f t="shared" si="10"/>
        <v>0.26368421052631685</v>
      </c>
      <c r="BN44" s="12">
        <f t="shared" si="11"/>
        <v>8.3720930232557222E-2</v>
      </c>
      <c r="BO44" s="8">
        <v>1</v>
      </c>
      <c r="BR44" s="3"/>
      <c r="BS44" s="4"/>
      <c r="BT44" s="4"/>
      <c r="BU44" s="5"/>
      <c r="BW44" s="8">
        <v>42</v>
      </c>
      <c r="BX44" s="3">
        <v>25</v>
      </c>
      <c r="BY44" s="4" t="s">
        <v>5</v>
      </c>
      <c r="BZ44" s="4" t="s">
        <v>31</v>
      </c>
      <c r="CA44" s="5">
        <v>3.61</v>
      </c>
      <c r="CD44" s="3"/>
      <c r="CE44" s="4"/>
      <c r="CF44" s="4"/>
      <c r="CG44" s="5"/>
    </row>
    <row r="45" spans="1:85">
      <c r="A45" s="3">
        <v>43</v>
      </c>
      <c r="B45" s="4" t="s">
        <v>5</v>
      </c>
      <c r="C45" s="4" t="s">
        <v>49</v>
      </c>
      <c r="D45" s="5">
        <v>2.94</v>
      </c>
      <c r="I45" s="8">
        <f t="shared" si="0"/>
        <v>0.16999999999999993</v>
      </c>
      <c r="J45" s="8">
        <f t="shared" si="1"/>
        <v>0.49000000000000021</v>
      </c>
      <c r="K45" s="8">
        <f t="shared" si="2"/>
        <v>0.95000000000000018</v>
      </c>
      <c r="L45" s="8">
        <f t="shared" si="3"/>
        <v>0.16999999999999993</v>
      </c>
      <c r="M45" s="8">
        <v>0</v>
      </c>
      <c r="S45" s="18">
        <f>SUM(S3:S42)</f>
        <v>120.85999999999999</v>
      </c>
      <c r="Y45" s="18">
        <f>SUM(Y3:Y43)</f>
        <v>141.69</v>
      </c>
      <c r="AB45" s="3"/>
      <c r="AC45" s="4"/>
      <c r="AD45" s="4"/>
      <c r="AE45" s="5"/>
      <c r="AJ45" s="12">
        <f t="shared" si="4"/>
        <v>8.1499999999999684E-2</v>
      </c>
      <c r="AK45" s="12">
        <f t="shared" si="5"/>
        <v>0.51585365853658516</v>
      </c>
      <c r="AL45" s="12">
        <f t="shared" si="6"/>
        <v>0.85368421052631671</v>
      </c>
      <c r="AM45" s="12">
        <f t="shared" si="7"/>
        <v>8.1499999999999684E-2</v>
      </c>
      <c r="AN45" s="8">
        <v>0</v>
      </c>
      <c r="AV45" s="8">
        <v>43</v>
      </c>
      <c r="AW45" s="3">
        <v>53</v>
      </c>
      <c r="AX45" s="4" t="s">
        <v>7</v>
      </c>
      <c r="AY45" s="4" t="s">
        <v>59</v>
      </c>
      <c r="AZ45" s="5">
        <v>3.61</v>
      </c>
      <c r="BC45" s="3"/>
      <c r="BD45" s="4"/>
      <c r="BE45" s="4"/>
      <c r="BF45" s="5"/>
      <c r="BK45" s="12">
        <f t="shared" si="8"/>
        <v>6.947368421052591E-2</v>
      </c>
      <c r="BL45" s="12">
        <f t="shared" si="9"/>
        <v>0.50627906976744264</v>
      </c>
      <c r="BM45" s="12">
        <f t="shared" si="10"/>
        <v>0.85368421052631671</v>
      </c>
      <c r="BN45" s="12">
        <f t="shared" si="11"/>
        <v>6.947368421052591E-2</v>
      </c>
      <c r="BO45" s="8">
        <v>0</v>
      </c>
      <c r="BW45" s="8">
        <v>43</v>
      </c>
      <c r="BX45" s="3">
        <v>53</v>
      </c>
      <c r="BY45" s="4" t="s">
        <v>7</v>
      </c>
      <c r="BZ45" s="4" t="s">
        <v>59</v>
      </c>
      <c r="CA45" s="5">
        <v>3.61</v>
      </c>
      <c r="CD45" s="3"/>
      <c r="CE45" s="4"/>
      <c r="CF45" s="4"/>
      <c r="CG45" s="5"/>
    </row>
    <row r="46" spans="1:85">
      <c r="A46" s="3">
        <v>44</v>
      </c>
      <c r="B46" s="4" t="s">
        <v>7</v>
      </c>
      <c r="C46" s="4" t="s">
        <v>50</v>
      </c>
      <c r="D46" s="5">
        <v>3.59</v>
      </c>
      <c r="I46" s="8">
        <f t="shared" si="0"/>
        <v>0.48</v>
      </c>
      <c r="J46" s="8">
        <f t="shared" si="1"/>
        <v>0.1599999999999997</v>
      </c>
      <c r="K46" s="8">
        <f t="shared" si="2"/>
        <v>0.30000000000000027</v>
      </c>
      <c r="L46" s="8">
        <f t="shared" si="3"/>
        <v>0.1599999999999997</v>
      </c>
      <c r="M46" s="8">
        <v>1</v>
      </c>
      <c r="R46" s="15" t="s">
        <v>116</v>
      </c>
      <c r="S46" s="15">
        <f>S45/40</f>
        <v>3.0214999999999996</v>
      </c>
      <c r="X46" s="16" t="s">
        <v>117</v>
      </c>
      <c r="Y46" s="15">
        <f>Y45/41</f>
        <v>3.4558536585365851</v>
      </c>
      <c r="AB46" s="3"/>
      <c r="AC46" s="4"/>
      <c r="AD46" s="4"/>
      <c r="AE46" s="5"/>
      <c r="AJ46" s="12">
        <f t="shared" si="4"/>
        <v>0.56850000000000023</v>
      </c>
      <c r="AK46" s="12">
        <f t="shared" si="5"/>
        <v>0.13414634146341475</v>
      </c>
      <c r="AL46" s="12">
        <f t="shared" si="6"/>
        <v>0.2036842105263168</v>
      </c>
      <c r="AM46" s="12">
        <f t="shared" si="7"/>
        <v>0.13414634146341475</v>
      </c>
      <c r="AN46" s="8">
        <v>1</v>
      </c>
      <c r="AQ46" s="3"/>
      <c r="AR46" s="4"/>
      <c r="AS46" s="4"/>
      <c r="AT46" s="5"/>
      <c r="BC46" s="3"/>
      <c r="BD46" s="4"/>
      <c r="BE46" s="4"/>
      <c r="BF46" s="5"/>
      <c r="BK46" s="12">
        <f t="shared" si="8"/>
        <v>0.580526315789474</v>
      </c>
      <c r="BL46" s="12">
        <f t="shared" si="9"/>
        <v>0.14372093023255728</v>
      </c>
      <c r="BM46" s="12">
        <f t="shared" si="10"/>
        <v>0.2036842105263168</v>
      </c>
      <c r="BN46" s="12">
        <f t="shared" si="11"/>
        <v>0.14372093023255728</v>
      </c>
      <c r="BO46" s="8">
        <v>1</v>
      </c>
      <c r="BR46" s="3"/>
      <c r="BS46" s="4"/>
      <c r="BT46" s="4"/>
      <c r="BU46" s="5"/>
      <c r="CD46" s="3"/>
      <c r="CE46" s="4"/>
      <c r="CF46" s="4"/>
      <c r="CG46" s="5"/>
    </row>
    <row r="47" spans="1:85">
      <c r="A47" s="3">
        <v>45</v>
      </c>
      <c r="B47" s="4" t="s">
        <v>7</v>
      </c>
      <c r="C47" s="4" t="s">
        <v>51</v>
      </c>
      <c r="D47" s="5">
        <v>3.12</v>
      </c>
      <c r="I47" s="8">
        <f t="shared" si="0"/>
        <v>1.0000000000000231E-2</v>
      </c>
      <c r="J47" s="8">
        <f t="shared" si="1"/>
        <v>0.31000000000000005</v>
      </c>
      <c r="K47" s="8">
        <f t="shared" si="2"/>
        <v>0.77</v>
      </c>
      <c r="L47" s="8">
        <f t="shared" si="3"/>
        <v>1.0000000000000231E-2</v>
      </c>
      <c r="M47" s="8">
        <v>0</v>
      </c>
      <c r="V47" s="3"/>
      <c r="W47" s="4"/>
      <c r="X47" s="4"/>
      <c r="Y47" s="5"/>
      <c r="AB47" s="3"/>
      <c r="AC47" s="4"/>
      <c r="AD47" s="4"/>
      <c r="AE47" s="5"/>
      <c r="AJ47" s="12">
        <f t="shared" si="4"/>
        <v>9.8500000000000476E-2</v>
      </c>
      <c r="AK47" s="12">
        <f t="shared" si="5"/>
        <v>0.335853658536585</v>
      </c>
      <c r="AL47" s="12">
        <f t="shared" si="6"/>
        <v>0.67368421052631655</v>
      </c>
      <c r="AM47" s="12">
        <f t="shared" si="7"/>
        <v>9.8500000000000476E-2</v>
      </c>
      <c r="AN47" s="8">
        <v>0</v>
      </c>
      <c r="BC47" s="3"/>
      <c r="BD47" s="4"/>
      <c r="BE47" s="4"/>
      <c r="BF47" s="5"/>
      <c r="BK47" s="12">
        <f t="shared" si="8"/>
        <v>0.11052631578947425</v>
      </c>
      <c r="BL47" s="12">
        <f t="shared" si="9"/>
        <v>0.32627906976744248</v>
      </c>
      <c r="BM47" s="12">
        <f t="shared" si="10"/>
        <v>0.67368421052631655</v>
      </c>
      <c r="BN47" s="12">
        <f t="shared" si="11"/>
        <v>0.11052631578947425</v>
      </c>
      <c r="BO47" s="8">
        <v>0</v>
      </c>
      <c r="BX47" s="3"/>
      <c r="BY47" s="4"/>
      <c r="BZ47" s="4"/>
      <c r="CA47" s="5"/>
      <c r="CD47" s="3"/>
      <c r="CE47" s="4"/>
      <c r="CF47" s="4"/>
      <c r="CG47" s="5"/>
    </row>
    <row r="48" spans="1:85">
      <c r="A48" s="3">
        <v>46</v>
      </c>
      <c r="B48" s="4" t="s">
        <v>7</v>
      </c>
      <c r="C48" s="4" t="s">
        <v>52</v>
      </c>
      <c r="D48" s="5">
        <v>3</v>
      </c>
      <c r="I48" s="8">
        <f t="shared" si="0"/>
        <v>0.10999999999999988</v>
      </c>
      <c r="J48" s="8">
        <f t="shared" si="1"/>
        <v>0.43000000000000016</v>
      </c>
      <c r="K48" s="8">
        <f t="shared" si="2"/>
        <v>0.89000000000000012</v>
      </c>
      <c r="L48" s="8">
        <f t="shared" si="3"/>
        <v>0.10999999999999988</v>
      </c>
      <c r="M48" s="8">
        <v>0</v>
      </c>
      <c r="V48" s="3"/>
      <c r="W48" s="4"/>
      <c r="X48" s="4"/>
      <c r="Y48" s="5"/>
      <c r="AB48" s="3"/>
      <c r="AC48" s="4"/>
      <c r="AD48" s="4"/>
      <c r="AE48" s="5"/>
      <c r="AJ48" s="12">
        <f t="shared" si="4"/>
        <v>2.1499999999999631E-2</v>
      </c>
      <c r="AK48" s="12">
        <f t="shared" si="5"/>
        <v>0.4558536585365851</v>
      </c>
      <c r="AL48" s="12">
        <f t="shared" si="6"/>
        <v>0.79368421052631666</v>
      </c>
      <c r="AM48" s="12">
        <f t="shared" si="7"/>
        <v>2.1499999999999631E-2</v>
      </c>
      <c r="AN48" s="8">
        <v>0</v>
      </c>
      <c r="AZ48" s="18">
        <f>SUM(AZ3:AZ45)</f>
        <v>148.19000000000003</v>
      </c>
      <c r="BC48" s="3"/>
      <c r="BD48" s="4"/>
      <c r="BE48" s="4"/>
      <c r="BF48" s="5"/>
      <c r="BK48" s="12">
        <f t="shared" si="8"/>
        <v>9.4736842105258567E-3</v>
      </c>
      <c r="BL48" s="12">
        <f t="shared" si="9"/>
        <v>0.44627906976744258</v>
      </c>
      <c r="BM48" s="12">
        <f t="shared" si="10"/>
        <v>0.79368421052631666</v>
      </c>
      <c r="BN48" s="12">
        <f t="shared" si="11"/>
        <v>9.4736842105258567E-3</v>
      </c>
      <c r="BO48" s="8">
        <v>0</v>
      </c>
      <c r="BX48" s="3"/>
      <c r="BY48" s="4"/>
      <c r="BZ48" s="4"/>
      <c r="CA48" s="5"/>
      <c r="CD48" s="3"/>
      <c r="CE48" s="4"/>
      <c r="CF48" s="4"/>
      <c r="CG48" s="5"/>
    </row>
    <row r="49" spans="1:85">
      <c r="A49" s="3">
        <v>47</v>
      </c>
      <c r="B49" s="4" t="s">
        <v>7</v>
      </c>
      <c r="C49" s="4" t="s">
        <v>53</v>
      </c>
      <c r="D49" s="5">
        <v>3.45</v>
      </c>
      <c r="I49" s="8">
        <f t="shared" si="0"/>
        <v>0.3400000000000003</v>
      </c>
      <c r="J49" s="8">
        <f t="shared" si="1"/>
        <v>2.0000000000000018E-2</v>
      </c>
      <c r="K49" s="8">
        <f t="shared" si="2"/>
        <v>0.43999999999999995</v>
      </c>
      <c r="L49" s="8">
        <f t="shared" si="3"/>
        <v>2.0000000000000018E-2</v>
      </c>
      <c r="M49" s="8">
        <v>1</v>
      </c>
      <c r="AB49" s="3"/>
      <c r="AC49" s="4"/>
      <c r="AD49" s="4"/>
      <c r="AE49" s="5"/>
      <c r="AJ49" s="12">
        <f t="shared" si="4"/>
        <v>0.42850000000000055</v>
      </c>
      <c r="AK49" s="12">
        <f t="shared" si="5"/>
        <v>5.853658536584927E-3</v>
      </c>
      <c r="AL49" s="12">
        <f t="shared" si="6"/>
        <v>0.34368421052631648</v>
      </c>
      <c r="AM49" s="12">
        <f t="shared" si="7"/>
        <v>5.853658536584927E-3</v>
      </c>
      <c r="AN49" s="8">
        <v>1</v>
      </c>
      <c r="AY49" s="16" t="s">
        <v>116</v>
      </c>
      <c r="AZ49" s="15">
        <f>AZ48/43</f>
        <v>3.4462790697674426</v>
      </c>
      <c r="BC49" s="3"/>
      <c r="BD49" s="4"/>
      <c r="BE49" s="4"/>
      <c r="BF49" s="5"/>
      <c r="BK49" s="12">
        <f t="shared" si="8"/>
        <v>0.44052631578947432</v>
      </c>
      <c r="BL49" s="12">
        <f t="shared" si="9"/>
        <v>3.7209302325575955E-3</v>
      </c>
      <c r="BM49" s="12">
        <f t="shared" si="10"/>
        <v>0.34368421052631648</v>
      </c>
      <c r="BN49" s="12">
        <f t="shared" si="11"/>
        <v>3.7209302325575955E-3</v>
      </c>
      <c r="BO49" s="8">
        <v>1</v>
      </c>
      <c r="CD49" s="3"/>
      <c r="CE49" s="4"/>
      <c r="CF49" s="4"/>
      <c r="CG49" s="5"/>
    </row>
    <row r="50" spans="1:85">
      <c r="A50" s="3">
        <v>48</v>
      </c>
      <c r="B50" s="4" t="s">
        <v>7</v>
      </c>
      <c r="C50" s="4" t="s">
        <v>54</v>
      </c>
      <c r="D50" s="5">
        <v>2.82</v>
      </c>
      <c r="I50" s="8">
        <f t="shared" si="0"/>
        <v>0.29000000000000004</v>
      </c>
      <c r="J50" s="8">
        <f t="shared" si="1"/>
        <v>0.61000000000000032</v>
      </c>
      <c r="K50" s="8">
        <f t="shared" si="2"/>
        <v>1.0700000000000003</v>
      </c>
      <c r="L50" s="8">
        <f t="shared" si="3"/>
        <v>0.29000000000000004</v>
      </c>
      <c r="M50" s="8">
        <v>0</v>
      </c>
      <c r="AB50" s="3"/>
      <c r="AC50" s="4"/>
      <c r="AD50" s="4"/>
      <c r="AE50" s="5"/>
      <c r="AJ50" s="12">
        <f t="shared" si="4"/>
        <v>0.20149999999999979</v>
      </c>
      <c r="AK50" s="12">
        <f t="shared" si="5"/>
        <v>0.63585365853658526</v>
      </c>
      <c r="AL50" s="12">
        <f t="shared" si="6"/>
        <v>0.97368421052631682</v>
      </c>
      <c r="AM50" s="12">
        <f t="shared" si="7"/>
        <v>0.20149999999999979</v>
      </c>
      <c r="AN50" s="8">
        <v>0</v>
      </c>
      <c r="BC50" s="3"/>
      <c r="BD50" s="4"/>
      <c r="BE50" s="4"/>
      <c r="BF50" s="5"/>
      <c r="BK50" s="12">
        <f t="shared" si="8"/>
        <v>0.18947368421052602</v>
      </c>
      <c r="BL50" s="12">
        <f t="shared" si="9"/>
        <v>0.62627906976744274</v>
      </c>
      <c r="BM50" s="12">
        <f t="shared" si="10"/>
        <v>0.97368421052631682</v>
      </c>
      <c r="BN50" s="12">
        <f t="shared" si="11"/>
        <v>0.18947368421052602</v>
      </c>
      <c r="BO50" s="8">
        <v>0</v>
      </c>
      <c r="BX50" s="3"/>
      <c r="BY50" s="4"/>
      <c r="BZ50" s="4"/>
      <c r="CA50" s="5"/>
      <c r="CD50" s="3"/>
      <c r="CE50" s="4"/>
      <c r="CF50" s="4"/>
      <c r="CG50" s="5"/>
    </row>
    <row r="51" spans="1:85">
      <c r="A51" s="3">
        <v>49</v>
      </c>
      <c r="B51" s="4" t="s">
        <v>5</v>
      </c>
      <c r="C51" s="4" t="s">
        <v>55</v>
      </c>
      <c r="D51" s="5">
        <v>3.71</v>
      </c>
      <c r="I51" s="8">
        <f t="shared" si="0"/>
        <v>0.60000000000000009</v>
      </c>
      <c r="J51" s="8">
        <f t="shared" si="1"/>
        <v>0.2799999999999998</v>
      </c>
      <c r="K51" s="8">
        <f t="shared" si="2"/>
        <v>0.18000000000000016</v>
      </c>
      <c r="L51" s="8">
        <f t="shared" si="3"/>
        <v>0.18000000000000016</v>
      </c>
      <c r="M51" s="8">
        <v>2</v>
      </c>
      <c r="O51" s="3"/>
      <c r="P51" s="4"/>
      <c r="Q51" s="4"/>
      <c r="R51" s="5"/>
      <c r="AJ51" s="12">
        <f t="shared" si="4"/>
        <v>0.68850000000000033</v>
      </c>
      <c r="AK51" s="12">
        <f t="shared" si="5"/>
        <v>0.25414634146341486</v>
      </c>
      <c r="AL51" s="12">
        <f t="shared" si="6"/>
        <v>8.3684210526316694E-2</v>
      </c>
      <c r="AM51" s="12">
        <f t="shared" si="7"/>
        <v>8.3684210526316694E-2</v>
      </c>
      <c r="AN51" s="8">
        <v>2</v>
      </c>
      <c r="BK51" s="12">
        <f t="shared" si="8"/>
        <v>0.70052631578947411</v>
      </c>
      <c r="BL51" s="12">
        <f t="shared" si="9"/>
        <v>0.26372093023255738</v>
      </c>
      <c r="BM51" s="12">
        <f t="shared" si="10"/>
        <v>8.3684210526316694E-2</v>
      </c>
      <c r="BN51" s="12">
        <f t="shared" si="11"/>
        <v>8.3684210526316694E-2</v>
      </c>
      <c r="BO51" s="8">
        <v>2</v>
      </c>
      <c r="BX51" s="3"/>
      <c r="BY51" s="4"/>
      <c r="BZ51" s="4"/>
      <c r="CA51" s="5"/>
    </row>
    <row r="52" spans="1:85">
      <c r="A52" s="3">
        <v>50</v>
      </c>
      <c r="B52" s="4" t="s">
        <v>7</v>
      </c>
      <c r="C52" s="4" t="s">
        <v>56</v>
      </c>
      <c r="D52" s="5">
        <v>2.81</v>
      </c>
      <c r="I52" s="8">
        <f t="shared" si="0"/>
        <v>0.29999999999999982</v>
      </c>
      <c r="J52" s="8">
        <f t="shared" si="1"/>
        <v>0.62000000000000011</v>
      </c>
      <c r="K52" s="8">
        <f t="shared" si="2"/>
        <v>1.08</v>
      </c>
      <c r="L52" s="8">
        <f t="shared" si="3"/>
        <v>0.29999999999999982</v>
      </c>
      <c r="M52" s="8">
        <v>0</v>
      </c>
      <c r="AB52" s="3"/>
      <c r="AC52" s="4"/>
      <c r="AD52" s="4"/>
      <c r="AE52" s="5"/>
      <c r="AJ52" s="12">
        <f t="shared" si="4"/>
        <v>0.21149999999999958</v>
      </c>
      <c r="AK52" s="12">
        <f t="shared" si="5"/>
        <v>0.64585365853658505</v>
      </c>
      <c r="AL52" s="12">
        <f t="shared" si="6"/>
        <v>0.9836842105263166</v>
      </c>
      <c r="AM52" s="12">
        <f t="shared" si="7"/>
        <v>0.21149999999999958</v>
      </c>
      <c r="AN52" s="8">
        <v>0</v>
      </c>
      <c r="BC52" s="3"/>
      <c r="BD52" s="4"/>
      <c r="BE52" s="4"/>
      <c r="BF52" s="5"/>
      <c r="BK52" s="12">
        <f t="shared" si="8"/>
        <v>0.1994736842105258</v>
      </c>
      <c r="BL52" s="12">
        <f t="shared" si="9"/>
        <v>0.63627906976744253</v>
      </c>
      <c r="BM52" s="12">
        <f t="shared" si="10"/>
        <v>0.9836842105263166</v>
      </c>
      <c r="BN52" s="12">
        <f t="shared" si="11"/>
        <v>0.1994736842105258</v>
      </c>
      <c r="BO52" s="8">
        <v>0</v>
      </c>
      <c r="BX52" s="3"/>
      <c r="BY52" s="4"/>
      <c r="BZ52" s="4"/>
      <c r="CA52" s="5"/>
      <c r="CD52" s="3"/>
      <c r="CE52" s="4"/>
      <c r="CF52" s="4"/>
      <c r="CG52" s="5"/>
    </row>
    <row r="53" spans="1:85">
      <c r="A53" s="3">
        <v>51</v>
      </c>
      <c r="B53" s="4" t="s">
        <v>5</v>
      </c>
      <c r="C53" s="4" t="s">
        <v>57</v>
      </c>
      <c r="D53" s="5">
        <v>3.55</v>
      </c>
      <c r="I53" s="8">
        <f t="shared" si="0"/>
        <v>0.43999999999999995</v>
      </c>
      <c r="J53" s="8">
        <f t="shared" si="1"/>
        <v>0.11999999999999966</v>
      </c>
      <c r="K53" s="8">
        <f t="shared" si="2"/>
        <v>0.3400000000000003</v>
      </c>
      <c r="L53" s="8">
        <f t="shared" si="3"/>
        <v>0.11999999999999966</v>
      </c>
      <c r="M53" s="8">
        <v>1</v>
      </c>
      <c r="AB53" s="3"/>
      <c r="AC53" s="4"/>
      <c r="AD53" s="4"/>
      <c r="AE53" s="5"/>
      <c r="AJ53" s="12">
        <f t="shared" si="4"/>
        <v>0.52850000000000019</v>
      </c>
      <c r="AK53" s="12">
        <f t="shared" si="5"/>
        <v>9.4146341463414718E-2</v>
      </c>
      <c r="AL53" s="12">
        <f t="shared" si="6"/>
        <v>0.24368421052631684</v>
      </c>
      <c r="AM53" s="12">
        <f t="shared" si="7"/>
        <v>9.4146341463414718E-2</v>
      </c>
      <c r="AN53" s="8">
        <v>1</v>
      </c>
      <c r="BC53" s="3"/>
      <c r="BD53" s="4"/>
      <c r="BE53" s="4"/>
      <c r="BF53" s="5"/>
      <c r="BK53" s="12">
        <f t="shared" si="8"/>
        <v>0.54052631578947397</v>
      </c>
      <c r="BL53" s="12">
        <f t="shared" si="9"/>
        <v>0.10372093023255724</v>
      </c>
      <c r="BM53" s="12">
        <f t="shared" si="10"/>
        <v>0.24368421052631684</v>
      </c>
      <c r="BN53" s="12">
        <f t="shared" si="11"/>
        <v>0.10372093023255724</v>
      </c>
      <c r="BO53" s="8">
        <v>1</v>
      </c>
      <c r="CD53" s="3"/>
      <c r="CE53" s="4"/>
      <c r="CF53" s="4"/>
      <c r="CG53" s="5"/>
    </row>
    <row r="54" spans="1:85">
      <c r="A54" s="3">
        <v>52</v>
      </c>
      <c r="B54" s="4" t="s">
        <v>7</v>
      </c>
      <c r="C54" s="4" t="s">
        <v>58</v>
      </c>
      <c r="D54" s="5">
        <v>3.1</v>
      </c>
      <c r="I54" s="8">
        <f t="shared" si="0"/>
        <v>9.9999999999997868E-3</v>
      </c>
      <c r="J54" s="8">
        <f t="shared" si="1"/>
        <v>0.33000000000000007</v>
      </c>
      <c r="K54" s="8">
        <f t="shared" si="2"/>
        <v>0.79</v>
      </c>
      <c r="L54" s="8">
        <f t="shared" si="3"/>
        <v>9.9999999999997868E-3</v>
      </c>
      <c r="M54" s="8">
        <v>0</v>
      </c>
      <c r="AB54" s="3"/>
      <c r="AC54" s="4"/>
      <c r="AD54" s="4"/>
      <c r="AE54" s="5"/>
      <c r="AJ54" s="12">
        <f t="shared" si="4"/>
        <v>7.8500000000000458E-2</v>
      </c>
      <c r="AK54" s="12">
        <f t="shared" si="5"/>
        <v>0.35585365853658502</v>
      </c>
      <c r="AL54" s="12">
        <f t="shared" si="6"/>
        <v>0.69368421052631657</v>
      </c>
      <c r="AM54" s="12">
        <f t="shared" si="7"/>
        <v>7.8500000000000458E-2</v>
      </c>
      <c r="AN54" s="8">
        <v>0</v>
      </c>
      <c r="AW54" s="3"/>
      <c r="AX54" s="4"/>
      <c r="AY54" s="4"/>
      <c r="AZ54" s="5"/>
      <c r="BC54" s="3"/>
      <c r="BD54" s="4"/>
      <c r="BE54" s="4"/>
      <c r="BF54" s="5"/>
      <c r="BK54" s="12">
        <f t="shared" si="8"/>
        <v>9.0526315789474232E-2</v>
      </c>
      <c r="BL54" s="12">
        <f t="shared" si="9"/>
        <v>0.34627906976744249</v>
      </c>
      <c r="BM54" s="12">
        <f t="shared" si="10"/>
        <v>0.69368421052631657</v>
      </c>
      <c r="BN54" s="12">
        <f t="shared" si="11"/>
        <v>9.0526315789474232E-2</v>
      </c>
      <c r="BO54" s="8">
        <v>0</v>
      </c>
      <c r="CD54" s="3"/>
      <c r="CE54" s="4"/>
      <c r="CF54" s="4"/>
      <c r="CG54" s="5"/>
    </row>
    <row r="55" spans="1:85">
      <c r="A55" s="3">
        <v>53</v>
      </c>
      <c r="B55" s="4" t="s">
        <v>7</v>
      </c>
      <c r="C55" s="4" t="s">
        <v>59</v>
      </c>
      <c r="D55" s="5">
        <v>3.61</v>
      </c>
      <c r="I55" s="8">
        <f t="shared" si="0"/>
        <v>0.5</v>
      </c>
      <c r="J55" s="8">
        <f t="shared" si="1"/>
        <v>0.17999999999999972</v>
      </c>
      <c r="K55" s="8">
        <f t="shared" si="2"/>
        <v>0.28000000000000025</v>
      </c>
      <c r="L55" s="8">
        <f t="shared" si="3"/>
        <v>0.17999999999999972</v>
      </c>
      <c r="M55" s="8">
        <v>1</v>
      </c>
      <c r="AB55" s="3"/>
      <c r="AC55" s="4"/>
      <c r="AD55" s="4"/>
      <c r="AE55" s="5"/>
      <c r="AJ55" s="12">
        <f t="shared" si="4"/>
        <v>0.58850000000000025</v>
      </c>
      <c r="AK55" s="12">
        <f t="shared" si="5"/>
        <v>0.15414634146341477</v>
      </c>
      <c r="AL55" s="12">
        <f t="shared" si="6"/>
        <v>0.18368421052631678</v>
      </c>
      <c r="AM55" s="12">
        <f t="shared" si="7"/>
        <v>0.15414634146341477</v>
      </c>
      <c r="AN55" s="8">
        <v>1</v>
      </c>
      <c r="BC55" s="3"/>
      <c r="BD55" s="4"/>
      <c r="BE55" s="4"/>
      <c r="BF55" s="5"/>
      <c r="BK55" s="12">
        <f t="shared" si="8"/>
        <v>0.60052631578947402</v>
      </c>
      <c r="BL55" s="12">
        <f t="shared" si="9"/>
        <v>0.16372093023255729</v>
      </c>
      <c r="BM55" s="12">
        <f t="shared" si="10"/>
        <v>0.18368421052631678</v>
      </c>
      <c r="BN55" s="12">
        <f t="shared" si="11"/>
        <v>0.16372093023255729</v>
      </c>
      <c r="BO55" s="8">
        <v>1</v>
      </c>
      <c r="CD55" s="3"/>
      <c r="CE55" s="4"/>
      <c r="CF55" s="4"/>
      <c r="CG55" s="5"/>
    </row>
    <row r="56" spans="1:85">
      <c r="A56" s="3">
        <v>54</v>
      </c>
      <c r="B56" s="4" t="s">
        <v>7</v>
      </c>
      <c r="C56" s="4" t="s">
        <v>60</v>
      </c>
      <c r="D56" s="5">
        <v>3.86</v>
      </c>
      <c r="I56" s="8">
        <f t="shared" si="0"/>
        <v>0.75</v>
      </c>
      <c r="J56" s="8">
        <f t="shared" si="1"/>
        <v>0.42999999999999972</v>
      </c>
      <c r="K56" s="8">
        <f t="shared" si="2"/>
        <v>3.0000000000000249E-2</v>
      </c>
      <c r="L56" s="8">
        <f t="shared" si="3"/>
        <v>3.0000000000000249E-2</v>
      </c>
      <c r="M56" s="8">
        <v>2</v>
      </c>
      <c r="AJ56" s="12">
        <f t="shared" si="4"/>
        <v>0.83850000000000025</v>
      </c>
      <c r="AK56" s="12">
        <f t="shared" si="5"/>
        <v>0.40414634146341477</v>
      </c>
      <c r="AL56" s="12">
        <f t="shared" si="6"/>
        <v>6.6315789473683218E-2</v>
      </c>
      <c r="AM56" s="12">
        <f t="shared" si="7"/>
        <v>6.6315789473683218E-2</v>
      </c>
      <c r="AN56" s="8">
        <v>2</v>
      </c>
      <c r="AW56" s="3"/>
      <c r="AX56" s="4"/>
      <c r="AY56" s="4"/>
      <c r="AZ56" s="5"/>
      <c r="BK56" s="12">
        <f t="shared" si="8"/>
        <v>0.85052631578947402</v>
      </c>
      <c r="BL56" s="12">
        <f t="shared" si="9"/>
        <v>0.41372093023255729</v>
      </c>
      <c r="BM56" s="12">
        <f t="shared" si="10"/>
        <v>6.6315789473683218E-2</v>
      </c>
      <c r="BN56" s="12">
        <f t="shared" si="11"/>
        <v>6.6315789473683218E-2</v>
      </c>
      <c r="BO56" s="8">
        <v>2</v>
      </c>
    </row>
    <row r="57" spans="1:85">
      <c r="A57" s="3">
        <v>55</v>
      </c>
      <c r="B57" s="4" t="s">
        <v>7</v>
      </c>
      <c r="C57" s="4" t="s">
        <v>61</v>
      </c>
      <c r="D57" s="5">
        <v>3.07</v>
      </c>
      <c r="I57" s="8">
        <f t="shared" si="0"/>
        <v>4.0000000000000036E-2</v>
      </c>
      <c r="J57" s="8">
        <f t="shared" si="1"/>
        <v>0.36000000000000032</v>
      </c>
      <c r="K57" s="8">
        <f t="shared" si="2"/>
        <v>0.82000000000000028</v>
      </c>
      <c r="L57" s="8">
        <f t="shared" si="3"/>
        <v>4.0000000000000036E-2</v>
      </c>
      <c r="M57" s="8">
        <v>0</v>
      </c>
      <c r="AB57" s="3"/>
      <c r="AC57" s="4"/>
      <c r="AD57" s="4"/>
      <c r="AE57" s="5"/>
      <c r="AJ57" s="12">
        <f t="shared" si="4"/>
        <v>4.850000000000021E-2</v>
      </c>
      <c r="AK57" s="12">
        <f t="shared" si="5"/>
        <v>0.38585365853658526</v>
      </c>
      <c r="AL57" s="12">
        <f t="shared" si="6"/>
        <v>0.72368421052631682</v>
      </c>
      <c r="AM57" s="12">
        <f t="shared" si="7"/>
        <v>4.850000000000021E-2</v>
      </c>
      <c r="AN57" s="8">
        <v>0</v>
      </c>
      <c r="AW57" s="3"/>
      <c r="AX57" s="4"/>
      <c r="AY57" s="4"/>
      <c r="AZ57" s="5"/>
      <c r="BC57" s="3"/>
      <c r="BD57" s="4"/>
      <c r="BE57" s="4"/>
      <c r="BF57" s="5"/>
      <c r="BK57" s="12">
        <f t="shared" si="8"/>
        <v>6.0526315789473983E-2</v>
      </c>
      <c r="BL57" s="12">
        <f t="shared" si="9"/>
        <v>0.37627906976744274</v>
      </c>
      <c r="BM57" s="12">
        <f t="shared" si="10"/>
        <v>0.72368421052631682</v>
      </c>
      <c r="BN57" s="12">
        <f t="shared" si="11"/>
        <v>6.0526315789473983E-2</v>
      </c>
      <c r="BO57" s="8">
        <v>0</v>
      </c>
      <c r="CD57" s="3"/>
      <c r="CE57" s="4"/>
      <c r="CF57" s="4"/>
      <c r="CG57" s="5"/>
    </row>
    <row r="58" spans="1:85">
      <c r="A58" s="3">
        <v>56</v>
      </c>
      <c r="B58" s="4" t="s">
        <v>5</v>
      </c>
      <c r="C58" s="4" t="s">
        <v>62</v>
      </c>
      <c r="D58" s="5">
        <v>3.43</v>
      </c>
      <c r="I58" s="8">
        <f t="shared" si="0"/>
        <v>0.32000000000000028</v>
      </c>
      <c r="J58" s="8">
        <f t="shared" si="1"/>
        <v>0</v>
      </c>
      <c r="K58" s="8">
        <f t="shared" si="2"/>
        <v>0.45999999999999996</v>
      </c>
      <c r="L58" s="8">
        <f t="shared" si="3"/>
        <v>0</v>
      </c>
      <c r="M58" s="8">
        <v>1</v>
      </c>
      <c r="AB58" s="3"/>
      <c r="AC58" s="4"/>
      <c r="AD58" s="4"/>
      <c r="AE58" s="5"/>
      <c r="AJ58" s="12">
        <f t="shared" si="4"/>
        <v>0.40850000000000053</v>
      </c>
      <c r="AK58" s="12">
        <f t="shared" si="5"/>
        <v>2.5853658536584945E-2</v>
      </c>
      <c r="AL58" s="12">
        <f t="shared" si="6"/>
        <v>0.3636842105263165</v>
      </c>
      <c r="AM58" s="12">
        <f t="shared" si="7"/>
        <v>2.5853658536584945E-2</v>
      </c>
      <c r="AN58" s="8">
        <v>1</v>
      </c>
      <c r="BC58" s="3"/>
      <c r="BD58" s="4"/>
      <c r="BE58" s="4"/>
      <c r="BF58" s="5"/>
      <c r="BK58" s="12">
        <f t="shared" si="8"/>
        <v>0.4205263157894743</v>
      </c>
      <c r="BL58" s="12">
        <f t="shared" si="9"/>
        <v>1.6279069767442422E-2</v>
      </c>
      <c r="BM58" s="12">
        <f t="shared" si="10"/>
        <v>0.3636842105263165</v>
      </c>
      <c r="BN58" s="12">
        <f t="shared" si="11"/>
        <v>1.6279069767442422E-2</v>
      </c>
      <c r="BO58" s="8">
        <v>1</v>
      </c>
      <c r="CD58" s="3"/>
      <c r="CE58" s="4"/>
      <c r="CF58" s="4"/>
      <c r="CG58" s="5"/>
    </row>
    <row r="59" spans="1:85">
      <c r="A59" s="3">
        <v>57</v>
      </c>
      <c r="B59" s="4" t="s">
        <v>7</v>
      </c>
      <c r="C59" s="4" t="s">
        <v>63</v>
      </c>
      <c r="D59" s="5">
        <v>3.45</v>
      </c>
      <c r="I59" s="8">
        <f t="shared" si="0"/>
        <v>0.3400000000000003</v>
      </c>
      <c r="J59" s="8">
        <f t="shared" si="1"/>
        <v>2.0000000000000018E-2</v>
      </c>
      <c r="K59" s="8">
        <f t="shared" si="2"/>
        <v>0.43999999999999995</v>
      </c>
      <c r="L59" s="8">
        <f t="shared" si="3"/>
        <v>2.0000000000000018E-2</v>
      </c>
      <c r="M59" s="8">
        <v>1</v>
      </c>
      <c r="AB59" s="3"/>
      <c r="AC59" s="4"/>
      <c r="AD59" s="4"/>
      <c r="AE59" s="5"/>
      <c r="AJ59" s="12">
        <f t="shared" si="4"/>
        <v>0.42850000000000055</v>
      </c>
      <c r="AK59" s="12">
        <f t="shared" si="5"/>
        <v>5.853658536584927E-3</v>
      </c>
      <c r="AL59" s="12">
        <f t="shared" si="6"/>
        <v>0.34368421052631648</v>
      </c>
      <c r="AM59" s="12">
        <f t="shared" si="7"/>
        <v>5.853658536584927E-3</v>
      </c>
      <c r="AN59" s="8">
        <v>1</v>
      </c>
      <c r="AQ59" s="3"/>
      <c r="AR59" s="4"/>
      <c r="AS59" s="4"/>
      <c r="AT59" s="5"/>
      <c r="BC59" s="3"/>
      <c r="BD59" s="4"/>
      <c r="BE59" s="4"/>
      <c r="BF59" s="5"/>
      <c r="BK59" s="12">
        <f t="shared" si="8"/>
        <v>0.44052631578947432</v>
      </c>
      <c r="BL59" s="12">
        <f t="shared" si="9"/>
        <v>3.7209302325575955E-3</v>
      </c>
      <c r="BM59" s="12">
        <f t="shared" si="10"/>
        <v>0.34368421052631648</v>
      </c>
      <c r="BN59" s="12">
        <f t="shared" si="11"/>
        <v>3.7209302325575955E-3</v>
      </c>
      <c r="BO59" s="8">
        <v>1</v>
      </c>
      <c r="BR59" s="3"/>
      <c r="BS59" s="4"/>
      <c r="BT59" s="4"/>
      <c r="BU59" s="5"/>
      <c r="CD59" s="3"/>
      <c r="CE59" s="4"/>
      <c r="CF59" s="4"/>
      <c r="CG59" s="5"/>
    </row>
    <row r="60" spans="1:85">
      <c r="A60" s="3">
        <v>58</v>
      </c>
      <c r="B60" s="4" t="s">
        <v>5</v>
      </c>
      <c r="C60" s="4" t="s">
        <v>64</v>
      </c>
      <c r="D60" s="5">
        <v>3.43</v>
      </c>
      <c r="I60" s="8">
        <f t="shared" si="0"/>
        <v>0.32000000000000028</v>
      </c>
      <c r="J60" s="8">
        <f t="shared" si="1"/>
        <v>0</v>
      </c>
      <c r="K60" s="8">
        <f t="shared" si="2"/>
        <v>0.45999999999999996</v>
      </c>
      <c r="L60" s="8">
        <f t="shared" si="3"/>
        <v>0</v>
      </c>
      <c r="M60" s="8">
        <v>1</v>
      </c>
      <c r="AB60" s="3"/>
      <c r="AC60" s="4"/>
      <c r="AD60" s="4"/>
      <c r="AE60" s="5"/>
      <c r="AJ60" s="12">
        <f t="shared" si="4"/>
        <v>0.40850000000000053</v>
      </c>
      <c r="AK60" s="12">
        <f t="shared" si="5"/>
        <v>2.5853658536584945E-2</v>
      </c>
      <c r="AL60" s="12">
        <f t="shared" si="6"/>
        <v>0.3636842105263165</v>
      </c>
      <c r="AM60" s="12">
        <f t="shared" si="7"/>
        <v>2.5853658536584945E-2</v>
      </c>
      <c r="AN60" s="8">
        <v>1</v>
      </c>
      <c r="AQ60" s="3"/>
      <c r="AR60" s="4"/>
      <c r="AS60" s="4"/>
      <c r="AT60" s="5"/>
      <c r="BC60" s="3"/>
      <c r="BD60" s="4"/>
      <c r="BE60" s="4"/>
      <c r="BF60" s="5"/>
      <c r="BK60" s="12">
        <f t="shared" si="8"/>
        <v>0.4205263157894743</v>
      </c>
      <c r="BL60" s="12">
        <f t="shared" si="9"/>
        <v>1.6279069767442422E-2</v>
      </c>
      <c r="BM60" s="12">
        <f t="shared" si="10"/>
        <v>0.3636842105263165</v>
      </c>
      <c r="BN60" s="12">
        <f t="shared" si="11"/>
        <v>1.6279069767442422E-2</v>
      </c>
      <c r="BO60" s="8">
        <v>1</v>
      </c>
      <c r="BR60" s="3"/>
      <c r="BS60" s="4"/>
      <c r="BT60" s="4"/>
      <c r="BU60" s="5"/>
      <c r="CD60" s="3"/>
      <c r="CE60" s="4"/>
      <c r="CF60" s="4"/>
      <c r="CG60" s="5"/>
    </row>
    <row r="61" spans="1:85">
      <c r="A61" s="3">
        <v>59</v>
      </c>
      <c r="B61" s="4" t="s">
        <v>5</v>
      </c>
      <c r="C61" s="4" t="s">
        <v>65</v>
      </c>
      <c r="D61" s="5">
        <v>3.05</v>
      </c>
      <c r="I61" s="8">
        <f t="shared" si="0"/>
        <v>6.0000000000000053E-2</v>
      </c>
      <c r="J61" s="8">
        <f t="shared" si="1"/>
        <v>0.38000000000000034</v>
      </c>
      <c r="K61" s="8">
        <f t="shared" si="2"/>
        <v>0.8400000000000003</v>
      </c>
      <c r="L61" s="8">
        <f t="shared" si="3"/>
        <v>6.0000000000000053E-2</v>
      </c>
      <c r="M61" s="8">
        <v>0</v>
      </c>
      <c r="AB61" s="3"/>
      <c r="AC61" s="4"/>
      <c r="AD61" s="4"/>
      <c r="AE61" s="5"/>
      <c r="AJ61" s="12">
        <f t="shared" si="4"/>
        <v>2.8500000000000192E-2</v>
      </c>
      <c r="AK61" s="12">
        <f t="shared" si="5"/>
        <v>0.40585365853658528</v>
      </c>
      <c r="AL61" s="12">
        <f t="shared" si="6"/>
        <v>0.74368421052631684</v>
      </c>
      <c r="AM61" s="12">
        <f t="shared" si="7"/>
        <v>2.8500000000000192E-2</v>
      </c>
      <c r="AN61" s="8">
        <v>0</v>
      </c>
      <c r="AW61" s="3"/>
      <c r="AX61" s="4"/>
      <c r="AY61" s="4"/>
      <c r="AZ61" s="5"/>
      <c r="BC61" s="3"/>
      <c r="BD61" s="4"/>
      <c r="BE61" s="4"/>
      <c r="BF61" s="5"/>
      <c r="BK61" s="12">
        <f t="shared" si="8"/>
        <v>4.0526315789473966E-2</v>
      </c>
      <c r="BL61" s="12">
        <f t="shared" si="9"/>
        <v>0.39627906976744276</v>
      </c>
      <c r="BM61" s="12">
        <f t="shared" si="10"/>
        <v>0.74368421052631684</v>
      </c>
      <c r="BN61" s="12">
        <f t="shared" si="11"/>
        <v>4.0526315789473966E-2</v>
      </c>
      <c r="BO61" s="8">
        <v>0</v>
      </c>
      <c r="BX61" s="3"/>
      <c r="BY61" s="4"/>
      <c r="BZ61" s="4"/>
      <c r="CA61" s="5"/>
      <c r="CD61" s="3"/>
      <c r="CE61" s="4"/>
      <c r="CF61" s="4"/>
      <c r="CG61" s="5"/>
    </row>
    <row r="62" spans="1:85">
      <c r="A62" s="3">
        <v>60</v>
      </c>
      <c r="B62" s="4" t="s">
        <v>7</v>
      </c>
      <c r="C62" s="4" t="s">
        <v>66</v>
      </c>
      <c r="D62" s="5">
        <v>3.85</v>
      </c>
      <c r="I62" s="8">
        <f t="shared" si="0"/>
        <v>0.74000000000000021</v>
      </c>
      <c r="J62" s="8">
        <f t="shared" si="1"/>
        <v>0.41999999999999993</v>
      </c>
      <c r="K62" s="8">
        <f t="shared" si="2"/>
        <v>4.0000000000000036E-2</v>
      </c>
      <c r="L62" s="8">
        <f t="shared" si="3"/>
        <v>4.0000000000000036E-2</v>
      </c>
      <c r="M62" s="8">
        <v>2</v>
      </c>
      <c r="O62" s="3"/>
      <c r="P62" s="4"/>
      <c r="Q62" s="4"/>
      <c r="R62" s="5"/>
      <c r="AJ62" s="12">
        <f t="shared" si="4"/>
        <v>0.82850000000000046</v>
      </c>
      <c r="AK62" s="12">
        <f t="shared" si="5"/>
        <v>0.39414634146341498</v>
      </c>
      <c r="AL62" s="12">
        <f t="shared" si="6"/>
        <v>5.6315789473683431E-2</v>
      </c>
      <c r="AM62" s="12">
        <f t="shared" si="7"/>
        <v>5.6315789473683431E-2</v>
      </c>
      <c r="AN62" s="8">
        <v>2</v>
      </c>
      <c r="AQ62" s="3"/>
      <c r="AR62" s="4"/>
      <c r="AS62" s="4"/>
      <c r="AT62" s="5"/>
      <c r="AW62" s="3"/>
      <c r="AX62" s="4"/>
      <c r="AY62" s="4"/>
      <c r="AZ62" s="5"/>
      <c r="BK62" s="12">
        <f t="shared" si="8"/>
        <v>0.84052631578947423</v>
      </c>
      <c r="BL62" s="12">
        <f t="shared" si="9"/>
        <v>0.40372093023255751</v>
      </c>
      <c r="BM62" s="12">
        <f t="shared" si="10"/>
        <v>5.6315789473683431E-2</v>
      </c>
      <c r="BN62" s="12">
        <f t="shared" si="11"/>
        <v>5.6315789473683431E-2</v>
      </c>
      <c r="BO62" s="8">
        <v>2</v>
      </c>
      <c r="BR62" s="3"/>
      <c r="BS62" s="4"/>
      <c r="BT62" s="4"/>
      <c r="BU62" s="5"/>
      <c r="BX62" s="3"/>
      <c r="BY62" s="4"/>
      <c r="BZ62" s="4"/>
      <c r="CA62" s="5"/>
    </row>
    <row r="63" spans="1:85">
      <c r="A63" s="3">
        <v>61</v>
      </c>
      <c r="B63" s="4" t="s">
        <v>7</v>
      </c>
      <c r="C63" s="4" t="s">
        <v>67</v>
      </c>
      <c r="D63" s="5">
        <v>3.29</v>
      </c>
      <c r="I63" s="8">
        <f t="shared" si="0"/>
        <v>0.18000000000000016</v>
      </c>
      <c r="J63" s="8">
        <f t="shared" si="1"/>
        <v>0.14000000000000012</v>
      </c>
      <c r="K63" s="8">
        <f t="shared" si="2"/>
        <v>0.60000000000000009</v>
      </c>
      <c r="L63" s="8">
        <f t="shared" si="3"/>
        <v>0.14000000000000012</v>
      </c>
      <c r="M63" s="8">
        <v>1</v>
      </c>
      <c r="O63" s="3"/>
      <c r="P63" s="4"/>
      <c r="Q63" s="4"/>
      <c r="R63" s="5"/>
      <c r="AB63" s="3"/>
      <c r="AC63" s="4"/>
      <c r="AD63" s="4"/>
      <c r="AE63" s="5"/>
      <c r="AJ63" s="12">
        <f t="shared" si="4"/>
        <v>0.26850000000000041</v>
      </c>
      <c r="AK63" s="12">
        <f t="shared" si="5"/>
        <v>0.16585365853658507</v>
      </c>
      <c r="AL63" s="12">
        <f t="shared" si="6"/>
        <v>0.50368421052631662</v>
      </c>
      <c r="AM63" s="12">
        <f t="shared" si="7"/>
        <v>0.16585365853658507</v>
      </c>
      <c r="AN63" s="8">
        <v>1</v>
      </c>
      <c r="AQ63" s="3"/>
      <c r="AR63" s="4"/>
      <c r="AS63" s="4"/>
      <c r="AT63" s="5"/>
      <c r="BK63" s="12">
        <f t="shared" si="8"/>
        <v>0.28052631578947418</v>
      </c>
      <c r="BL63" s="12">
        <f t="shared" si="9"/>
        <v>0.15627906976744255</v>
      </c>
      <c r="BM63" s="12">
        <f t="shared" si="10"/>
        <v>0.50368421052631662</v>
      </c>
      <c r="BN63" s="12">
        <f t="shared" si="11"/>
        <v>0.15627906976744255</v>
      </c>
      <c r="BO63" s="8">
        <v>1</v>
      </c>
      <c r="BR63" s="3"/>
      <c r="BS63" s="4"/>
      <c r="BT63" s="4"/>
      <c r="BU63" s="5"/>
      <c r="CD63" s="3"/>
      <c r="CE63" s="4"/>
      <c r="CF63" s="4"/>
      <c r="CG63" s="5"/>
    </row>
    <row r="64" spans="1:85">
      <c r="A64" s="3">
        <v>62</v>
      </c>
      <c r="B64" s="4" t="s">
        <v>5</v>
      </c>
      <c r="C64" s="4" t="s">
        <v>68</v>
      </c>
      <c r="D64" s="5">
        <v>3.73</v>
      </c>
      <c r="I64" s="8">
        <f t="shared" si="0"/>
        <v>0.62000000000000011</v>
      </c>
      <c r="J64" s="8">
        <f t="shared" si="1"/>
        <v>0.29999999999999982</v>
      </c>
      <c r="K64" s="8">
        <f t="shared" si="2"/>
        <v>0.16000000000000014</v>
      </c>
      <c r="L64" s="8">
        <f t="shared" si="3"/>
        <v>0.16000000000000014</v>
      </c>
      <c r="M64" s="8">
        <v>2</v>
      </c>
      <c r="O64" s="3"/>
      <c r="P64" s="4"/>
      <c r="Q64" s="4"/>
      <c r="R64" s="5"/>
      <c r="AJ64" s="12">
        <f t="shared" si="4"/>
        <v>0.70850000000000035</v>
      </c>
      <c r="AK64" s="12">
        <f t="shared" si="5"/>
        <v>0.27414634146341488</v>
      </c>
      <c r="AL64" s="12">
        <f t="shared" si="6"/>
        <v>6.3684210526316676E-2</v>
      </c>
      <c r="AM64" s="12">
        <f t="shared" si="7"/>
        <v>6.3684210526316676E-2</v>
      </c>
      <c r="AN64" s="8">
        <v>2</v>
      </c>
      <c r="AQ64" s="3"/>
      <c r="AR64" s="4"/>
      <c r="AS64" s="4"/>
      <c r="AT64" s="5"/>
      <c r="AW64" s="3"/>
      <c r="AX64" s="4"/>
      <c r="AY64" s="4"/>
      <c r="AZ64" s="5"/>
      <c r="BK64" s="12">
        <f t="shared" si="8"/>
        <v>0.72052631578947413</v>
      </c>
      <c r="BL64" s="12">
        <f t="shared" si="9"/>
        <v>0.2837209302325574</v>
      </c>
      <c r="BM64" s="12">
        <f t="shared" si="10"/>
        <v>6.3684210526316676E-2</v>
      </c>
      <c r="BN64" s="12">
        <f t="shared" si="11"/>
        <v>6.3684210526316676E-2</v>
      </c>
      <c r="BO64" s="8">
        <v>2</v>
      </c>
      <c r="BR64" s="3"/>
      <c r="BS64" s="4"/>
      <c r="BT64" s="4"/>
      <c r="BU64" s="5"/>
      <c r="BX64" s="3"/>
      <c r="BY64" s="4"/>
      <c r="BZ64" s="4"/>
      <c r="CA64" s="5"/>
    </row>
    <row r="65" spans="1:85">
      <c r="A65" s="3">
        <v>63</v>
      </c>
      <c r="B65" s="4" t="s">
        <v>7</v>
      </c>
      <c r="C65" s="4" t="s">
        <v>69</v>
      </c>
      <c r="D65" s="5">
        <v>3.57</v>
      </c>
      <c r="I65" s="8">
        <f t="shared" si="0"/>
        <v>0.45999999999999996</v>
      </c>
      <c r="J65" s="8">
        <f t="shared" si="1"/>
        <v>0.13999999999999968</v>
      </c>
      <c r="K65" s="8">
        <f t="shared" si="2"/>
        <v>0.32000000000000028</v>
      </c>
      <c r="L65" s="8">
        <f t="shared" si="3"/>
        <v>0.13999999999999968</v>
      </c>
      <c r="M65" s="8">
        <v>1</v>
      </c>
      <c r="O65" s="3"/>
      <c r="P65" s="4"/>
      <c r="Q65" s="4"/>
      <c r="R65" s="5"/>
      <c r="AB65" s="3"/>
      <c r="AC65" s="4"/>
      <c r="AD65" s="4"/>
      <c r="AE65" s="5"/>
      <c r="AJ65" s="12">
        <f t="shared" si="4"/>
        <v>0.54850000000000021</v>
      </c>
      <c r="AK65" s="12">
        <f t="shared" si="5"/>
        <v>0.11414634146341474</v>
      </c>
      <c r="AL65" s="12">
        <f t="shared" si="6"/>
        <v>0.22368421052631682</v>
      </c>
      <c r="AM65" s="12">
        <f t="shared" si="7"/>
        <v>0.11414634146341474</v>
      </c>
      <c r="AN65" s="8">
        <v>1</v>
      </c>
      <c r="AQ65" s="3"/>
      <c r="AR65" s="4"/>
      <c r="AS65" s="4"/>
      <c r="AT65" s="5"/>
      <c r="BK65" s="12">
        <f t="shared" si="8"/>
        <v>0.56052631578947398</v>
      </c>
      <c r="BL65" s="12">
        <f t="shared" si="9"/>
        <v>0.12372093023255726</v>
      </c>
      <c r="BM65" s="12">
        <f t="shared" si="10"/>
        <v>0.22368421052631682</v>
      </c>
      <c r="BN65" s="12">
        <f t="shared" si="11"/>
        <v>0.12372093023255726</v>
      </c>
      <c r="BO65" s="8">
        <v>1</v>
      </c>
      <c r="BR65" s="3"/>
      <c r="BS65" s="4"/>
      <c r="BT65" s="4"/>
      <c r="BU65" s="5"/>
      <c r="CD65" s="3"/>
      <c r="CE65" s="4"/>
      <c r="CF65" s="4"/>
      <c r="CG65" s="5"/>
    </row>
    <row r="66" spans="1:85">
      <c r="A66" s="3">
        <v>64</v>
      </c>
      <c r="B66" s="4" t="s">
        <v>5</v>
      </c>
      <c r="C66" s="4" t="s">
        <v>70</v>
      </c>
      <c r="D66" s="5">
        <v>3.13</v>
      </c>
      <c r="I66" s="8">
        <f t="shared" si="0"/>
        <v>2.0000000000000018E-2</v>
      </c>
      <c r="J66" s="8">
        <f t="shared" si="1"/>
        <v>0.30000000000000027</v>
      </c>
      <c r="K66" s="8">
        <f t="shared" si="2"/>
        <v>0.76000000000000023</v>
      </c>
      <c r="L66" s="8">
        <f t="shared" si="3"/>
        <v>2.0000000000000018E-2</v>
      </c>
      <c r="M66" s="8">
        <v>0</v>
      </c>
      <c r="AJ66" s="12">
        <f t="shared" si="4"/>
        <v>0.10850000000000026</v>
      </c>
      <c r="AK66" s="12">
        <f t="shared" si="5"/>
        <v>0.32585365853658521</v>
      </c>
      <c r="AL66" s="12">
        <f t="shared" si="6"/>
        <v>0.66368421052631676</v>
      </c>
      <c r="AM66" s="12">
        <f t="shared" si="7"/>
        <v>0.10850000000000026</v>
      </c>
      <c r="AN66" s="8">
        <v>0</v>
      </c>
      <c r="AW66" s="3"/>
      <c r="AX66" s="4"/>
      <c r="AY66" s="4"/>
      <c r="AZ66" s="5"/>
      <c r="BK66" s="12">
        <f t="shared" si="8"/>
        <v>0.12052631578947404</v>
      </c>
      <c r="BL66" s="12">
        <f t="shared" si="9"/>
        <v>0.31627906976744269</v>
      </c>
      <c r="BM66" s="12">
        <f t="shared" si="10"/>
        <v>0.66368421052631676</v>
      </c>
      <c r="BN66" s="12">
        <f t="shared" si="11"/>
        <v>0.12052631578947404</v>
      </c>
      <c r="BO66" s="8">
        <v>0</v>
      </c>
      <c r="BX66" s="3"/>
      <c r="BY66" s="4"/>
      <c r="BZ66" s="4"/>
      <c r="CA66" s="5"/>
    </row>
    <row r="67" spans="1:85">
      <c r="A67" s="3">
        <v>65</v>
      </c>
      <c r="B67" s="4" t="s">
        <v>7</v>
      </c>
      <c r="C67" s="4" t="s">
        <v>71</v>
      </c>
      <c r="D67" s="5">
        <v>3.7</v>
      </c>
      <c r="I67" s="8">
        <f t="shared" si="0"/>
        <v>0.5900000000000003</v>
      </c>
      <c r="J67" s="8">
        <f t="shared" si="1"/>
        <v>0.27</v>
      </c>
      <c r="K67" s="8">
        <f t="shared" si="2"/>
        <v>0.18999999999999995</v>
      </c>
      <c r="L67" s="8">
        <f t="shared" si="3"/>
        <v>0.18999999999999995</v>
      </c>
      <c r="M67" s="8">
        <v>2</v>
      </c>
      <c r="AJ67" s="12">
        <f t="shared" si="4"/>
        <v>0.67850000000000055</v>
      </c>
      <c r="AK67" s="12">
        <f t="shared" si="5"/>
        <v>0.24414634146341507</v>
      </c>
      <c r="AL67" s="12">
        <f t="shared" si="6"/>
        <v>9.368421052631648E-2</v>
      </c>
      <c r="AM67" s="12">
        <f t="shared" si="7"/>
        <v>9.368421052631648E-2</v>
      </c>
      <c r="AN67" s="8">
        <v>2</v>
      </c>
      <c r="AQ67" s="3"/>
      <c r="AR67" s="4"/>
      <c r="AS67" s="4"/>
      <c r="AT67" s="5"/>
      <c r="AW67" s="3"/>
      <c r="AX67" s="4"/>
      <c r="AY67" s="4"/>
      <c r="AZ67" s="5"/>
      <c r="BK67" s="12">
        <f t="shared" si="8"/>
        <v>0.69052631578947432</v>
      </c>
      <c r="BL67" s="12">
        <f t="shared" si="9"/>
        <v>0.2537209302325576</v>
      </c>
      <c r="BM67" s="12">
        <f t="shared" si="10"/>
        <v>9.368421052631648E-2</v>
      </c>
      <c r="BN67" s="12">
        <f t="shared" si="11"/>
        <v>9.368421052631648E-2</v>
      </c>
      <c r="BO67" s="8">
        <v>2</v>
      </c>
      <c r="BR67" s="3"/>
      <c r="BS67" s="4"/>
      <c r="BT67" s="4"/>
      <c r="BU67" s="5"/>
      <c r="BX67" s="3"/>
      <c r="BY67" s="4"/>
      <c r="BZ67" s="4"/>
      <c r="CA67" s="5"/>
    </row>
    <row r="68" spans="1:85">
      <c r="A68" s="3">
        <v>66</v>
      </c>
      <c r="B68" s="4" t="s">
        <v>5</v>
      </c>
      <c r="C68" s="4" t="s">
        <v>72</v>
      </c>
      <c r="D68" s="5">
        <v>3.24</v>
      </c>
      <c r="I68" s="8">
        <f t="shared" ref="I68:I102" si="12">SQRT((D68-$G$2)^2)</f>
        <v>0.13000000000000034</v>
      </c>
      <c r="J68" s="8">
        <f t="shared" ref="J68:J102" si="13">SQRT((D68-$G$3)^2)</f>
        <v>0.18999999999999995</v>
      </c>
      <c r="K68" s="8">
        <f t="shared" ref="K68:K102" si="14">SQRT((D68-$G$4)^2)</f>
        <v>0.64999999999999991</v>
      </c>
      <c r="L68" s="8">
        <f t="shared" ref="L68:L102" si="15">MIN(I68:K68)</f>
        <v>0.13000000000000034</v>
      </c>
      <c r="M68" s="8">
        <v>0</v>
      </c>
      <c r="AJ68" s="12">
        <f t="shared" ref="AJ68:AJ102" si="16">SQRT((D68-$AH$2)^2)</f>
        <v>0.21850000000000058</v>
      </c>
      <c r="AK68" s="12">
        <f t="shared" ref="AK68:AK102" si="17">SQRT((D68-$AH$3)^2)</f>
        <v>0.21585365853658489</v>
      </c>
      <c r="AL68" s="12">
        <f t="shared" ref="AL68:AL102" si="18">SQRT((D68-$AH$4)^2)</f>
        <v>0.55368421052631644</v>
      </c>
      <c r="AM68" s="12">
        <f t="shared" ref="AM68:AM102" si="19">MIN(AJ68:AL68)</f>
        <v>0.21585365853658489</v>
      </c>
      <c r="AN68" s="19">
        <v>1</v>
      </c>
      <c r="AO68" s="19"/>
      <c r="AQ68" s="3"/>
      <c r="AR68" s="4"/>
      <c r="AS68" s="4"/>
      <c r="AT68" s="5"/>
      <c r="BK68" s="12">
        <f t="shared" ref="BK68:BK102" si="20">SQRT((D68-$BI$2)^2)</f>
        <v>0.23052631578947436</v>
      </c>
      <c r="BL68" s="12">
        <f t="shared" ref="BL68:BL102" si="21">SQRT((D68-$BI$3)^2)</f>
        <v>0.20627906976744237</v>
      </c>
      <c r="BM68" s="12">
        <f t="shared" ref="BM68:BM102" si="22">SQRT((D68-$BI$4)^2)</f>
        <v>0.55368421052631644</v>
      </c>
      <c r="BN68" s="12">
        <f t="shared" ref="BN68:BN102" si="23">MIN(BK68:BM68)</f>
        <v>0.20627906976744237</v>
      </c>
      <c r="BO68" s="8">
        <v>1</v>
      </c>
      <c r="BR68" s="3"/>
      <c r="BS68" s="4"/>
      <c r="BT68" s="4"/>
      <c r="BU68" s="5"/>
    </row>
    <row r="69" spans="1:85">
      <c r="A69" s="3">
        <v>67</v>
      </c>
      <c r="B69" s="4" t="s">
        <v>5</v>
      </c>
      <c r="C69" s="4" t="s">
        <v>73</v>
      </c>
      <c r="D69" s="5">
        <v>3.77</v>
      </c>
      <c r="I69" s="8">
        <f t="shared" si="12"/>
        <v>0.66000000000000014</v>
      </c>
      <c r="J69" s="8">
        <f t="shared" si="13"/>
        <v>0.33999999999999986</v>
      </c>
      <c r="K69" s="8">
        <f t="shared" si="14"/>
        <v>0.12000000000000011</v>
      </c>
      <c r="L69" s="8">
        <f t="shared" si="15"/>
        <v>0.12000000000000011</v>
      </c>
      <c r="M69" s="8">
        <v>2</v>
      </c>
      <c r="O69" s="3"/>
      <c r="P69" s="4"/>
      <c r="Q69" s="4"/>
      <c r="R69" s="5"/>
      <c r="AJ69" s="12">
        <f t="shared" si="16"/>
        <v>0.74850000000000039</v>
      </c>
      <c r="AK69" s="12">
        <f t="shared" si="17"/>
        <v>0.31414634146341491</v>
      </c>
      <c r="AL69" s="12">
        <f t="shared" si="18"/>
        <v>2.368421052631664E-2</v>
      </c>
      <c r="AM69" s="12">
        <f t="shared" si="19"/>
        <v>2.368421052631664E-2</v>
      </c>
      <c r="AN69" s="8">
        <v>2</v>
      </c>
      <c r="AQ69" s="3"/>
      <c r="AR69" s="4"/>
      <c r="AS69" s="4"/>
      <c r="AT69" s="5"/>
      <c r="AW69" s="3"/>
      <c r="AX69" s="4"/>
      <c r="AY69" s="4"/>
      <c r="AZ69" s="5"/>
      <c r="BK69" s="12">
        <f t="shared" si="20"/>
        <v>0.76052631578947416</v>
      </c>
      <c r="BL69" s="12">
        <f t="shared" si="21"/>
        <v>0.32372093023255744</v>
      </c>
      <c r="BM69" s="12">
        <f t="shared" si="22"/>
        <v>2.368421052631664E-2</v>
      </c>
      <c r="BN69" s="12">
        <f t="shared" si="23"/>
        <v>2.368421052631664E-2</v>
      </c>
      <c r="BO69" s="8">
        <v>2</v>
      </c>
      <c r="BR69" s="3"/>
      <c r="BS69" s="4"/>
      <c r="BT69" s="4"/>
      <c r="BU69" s="5"/>
    </row>
    <row r="70" spans="1:85">
      <c r="A70" s="3">
        <v>68</v>
      </c>
      <c r="B70" s="4" t="s">
        <v>5</v>
      </c>
      <c r="C70" s="4" t="s">
        <v>74</v>
      </c>
      <c r="D70" s="5">
        <v>3.44</v>
      </c>
      <c r="I70" s="8">
        <f t="shared" si="12"/>
        <v>0.33000000000000007</v>
      </c>
      <c r="J70" s="8">
        <f t="shared" si="13"/>
        <v>9.9999999999997868E-3</v>
      </c>
      <c r="K70" s="8">
        <f t="shared" si="14"/>
        <v>0.45000000000000018</v>
      </c>
      <c r="L70" s="8">
        <f t="shared" si="15"/>
        <v>9.9999999999997868E-3</v>
      </c>
      <c r="M70" s="8">
        <v>1</v>
      </c>
      <c r="O70" s="3"/>
      <c r="P70" s="4"/>
      <c r="Q70" s="4"/>
      <c r="R70" s="5"/>
      <c r="AJ70" s="12">
        <f t="shared" si="16"/>
        <v>0.41850000000000032</v>
      </c>
      <c r="AK70" s="12">
        <f t="shared" si="17"/>
        <v>1.5853658536585158E-2</v>
      </c>
      <c r="AL70" s="12">
        <f t="shared" si="18"/>
        <v>0.35368421052631671</v>
      </c>
      <c r="AM70" s="12">
        <f t="shared" si="19"/>
        <v>1.5853658536585158E-2</v>
      </c>
      <c r="AN70" s="8">
        <v>1</v>
      </c>
      <c r="AQ70" s="3"/>
      <c r="AR70" s="4"/>
      <c r="AS70" s="4"/>
      <c r="AT70" s="5"/>
      <c r="BK70" s="12">
        <f t="shared" si="20"/>
        <v>0.43052631578947409</v>
      </c>
      <c r="BL70" s="12">
        <f t="shared" si="21"/>
        <v>6.2790697674426355E-3</v>
      </c>
      <c r="BM70" s="12">
        <f t="shared" si="22"/>
        <v>0.35368421052631671</v>
      </c>
      <c r="BN70" s="12">
        <f t="shared" si="23"/>
        <v>6.2790697674426355E-3</v>
      </c>
      <c r="BO70" s="8">
        <v>1</v>
      </c>
      <c r="BR70" s="3"/>
      <c r="BS70" s="4"/>
      <c r="BT70" s="4"/>
      <c r="BU70" s="5"/>
    </row>
    <row r="71" spans="1:85">
      <c r="A71" s="3">
        <v>69</v>
      </c>
      <c r="B71" s="4" t="s">
        <v>5</v>
      </c>
      <c r="C71" s="4" t="s">
        <v>75</v>
      </c>
      <c r="D71" s="5">
        <v>3.77</v>
      </c>
      <c r="I71" s="8">
        <f t="shared" si="12"/>
        <v>0.66000000000000014</v>
      </c>
      <c r="J71" s="8">
        <f t="shared" si="13"/>
        <v>0.33999999999999986</v>
      </c>
      <c r="K71" s="8">
        <f t="shared" si="14"/>
        <v>0.12000000000000011</v>
      </c>
      <c r="L71" s="8">
        <f t="shared" si="15"/>
        <v>0.12000000000000011</v>
      </c>
      <c r="M71" s="8">
        <v>2</v>
      </c>
      <c r="O71" s="3"/>
      <c r="P71" s="4"/>
      <c r="Q71" s="4"/>
      <c r="R71" s="5"/>
      <c r="AJ71" s="12">
        <f t="shared" si="16"/>
        <v>0.74850000000000039</v>
      </c>
      <c r="AK71" s="12">
        <f t="shared" si="17"/>
        <v>0.31414634146341491</v>
      </c>
      <c r="AL71" s="12">
        <f t="shared" si="18"/>
        <v>2.368421052631664E-2</v>
      </c>
      <c r="AM71" s="12">
        <f t="shared" si="19"/>
        <v>2.368421052631664E-2</v>
      </c>
      <c r="AN71" s="8">
        <v>2</v>
      </c>
      <c r="AQ71" s="3"/>
      <c r="AR71" s="4"/>
      <c r="AS71" s="4"/>
      <c r="AT71" s="5"/>
      <c r="BK71" s="12">
        <f t="shared" si="20"/>
        <v>0.76052631578947416</v>
      </c>
      <c r="BL71" s="12">
        <f t="shared" si="21"/>
        <v>0.32372093023255744</v>
      </c>
      <c r="BM71" s="12">
        <f t="shared" si="22"/>
        <v>2.368421052631664E-2</v>
      </c>
      <c r="BN71" s="12">
        <f t="shared" si="23"/>
        <v>2.368421052631664E-2</v>
      </c>
      <c r="BO71" s="8">
        <v>2</v>
      </c>
      <c r="BR71" s="3"/>
      <c r="BS71" s="4"/>
      <c r="BT71" s="4"/>
      <c r="BU71" s="5"/>
    </row>
    <row r="72" spans="1:85">
      <c r="A72" s="3">
        <v>70</v>
      </c>
      <c r="B72" s="4" t="s">
        <v>5</v>
      </c>
      <c r="C72" s="4" t="s">
        <v>76</v>
      </c>
      <c r="D72" s="5">
        <v>3.56</v>
      </c>
      <c r="I72" s="8">
        <f t="shared" si="12"/>
        <v>0.45000000000000018</v>
      </c>
      <c r="J72" s="8">
        <f t="shared" si="13"/>
        <v>0.12999999999999989</v>
      </c>
      <c r="K72" s="8">
        <f t="shared" si="14"/>
        <v>0.33000000000000007</v>
      </c>
      <c r="L72" s="8">
        <f t="shared" si="15"/>
        <v>0.12999999999999989</v>
      </c>
      <c r="M72" s="8">
        <v>1</v>
      </c>
      <c r="O72" s="3"/>
      <c r="P72" s="4"/>
      <c r="Q72" s="4"/>
      <c r="R72" s="5"/>
      <c r="AB72" s="3"/>
      <c r="AC72" s="4"/>
      <c r="AD72" s="4"/>
      <c r="AE72" s="5"/>
      <c r="AJ72" s="12">
        <f t="shared" si="16"/>
        <v>0.53850000000000042</v>
      </c>
      <c r="AK72" s="12">
        <f t="shared" si="17"/>
        <v>0.10414634146341495</v>
      </c>
      <c r="AL72" s="12">
        <f t="shared" si="18"/>
        <v>0.2336842105263166</v>
      </c>
      <c r="AM72" s="12">
        <f t="shared" si="19"/>
        <v>0.10414634146341495</v>
      </c>
      <c r="AN72" s="8">
        <v>1</v>
      </c>
      <c r="AQ72" s="3"/>
      <c r="AR72" s="4"/>
      <c r="AS72" s="4"/>
      <c r="AT72" s="5"/>
      <c r="BC72" s="3"/>
      <c r="BD72" s="4"/>
      <c r="BE72" s="4"/>
      <c r="BF72" s="5"/>
      <c r="BK72" s="12">
        <f t="shared" si="20"/>
        <v>0.5505263157894742</v>
      </c>
      <c r="BL72" s="12">
        <f t="shared" si="21"/>
        <v>0.11372093023255747</v>
      </c>
      <c r="BM72" s="12">
        <f t="shared" si="22"/>
        <v>0.2336842105263166</v>
      </c>
      <c r="BN72" s="12">
        <f t="shared" si="23"/>
        <v>0.11372093023255747</v>
      </c>
      <c r="BO72" s="8">
        <v>1</v>
      </c>
      <c r="BR72" s="3"/>
      <c r="BS72" s="4"/>
      <c r="BT72" s="4"/>
      <c r="BU72" s="5"/>
      <c r="CD72" s="3"/>
      <c r="CE72" s="4"/>
      <c r="CF72" s="4"/>
      <c r="CG72" s="5"/>
    </row>
    <row r="73" spans="1:85">
      <c r="A73" s="3">
        <v>71</v>
      </c>
      <c r="B73" s="4" t="s">
        <v>7</v>
      </c>
      <c r="C73" s="4" t="s">
        <v>77</v>
      </c>
      <c r="D73" s="5">
        <v>3.6</v>
      </c>
      <c r="I73" s="8">
        <f t="shared" si="12"/>
        <v>0.49000000000000021</v>
      </c>
      <c r="J73" s="8">
        <f t="shared" si="13"/>
        <v>0.16999999999999993</v>
      </c>
      <c r="K73" s="8">
        <f t="shared" si="14"/>
        <v>0.29000000000000004</v>
      </c>
      <c r="L73" s="8">
        <f t="shared" si="15"/>
        <v>0.16999999999999993</v>
      </c>
      <c r="M73" s="8">
        <v>1</v>
      </c>
      <c r="O73" s="3"/>
      <c r="P73" s="4"/>
      <c r="Q73" s="4"/>
      <c r="R73" s="5"/>
      <c r="AB73" s="3"/>
      <c r="AC73" s="4"/>
      <c r="AD73" s="4"/>
      <c r="AE73" s="5"/>
      <c r="AJ73" s="12">
        <f t="shared" si="16"/>
        <v>0.57850000000000046</v>
      </c>
      <c r="AK73" s="12">
        <f t="shared" si="17"/>
        <v>0.14414634146341498</v>
      </c>
      <c r="AL73" s="12">
        <f t="shared" si="18"/>
        <v>0.19368421052631657</v>
      </c>
      <c r="AM73" s="12">
        <f t="shared" si="19"/>
        <v>0.14414634146341498</v>
      </c>
      <c r="AN73" s="8">
        <v>1</v>
      </c>
      <c r="AQ73" s="3"/>
      <c r="AR73" s="4"/>
      <c r="AS73" s="4"/>
      <c r="AT73" s="5"/>
      <c r="BC73" s="3"/>
      <c r="BD73" s="4"/>
      <c r="BE73" s="4"/>
      <c r="BF73" s="5"/>
      <c r="BK73" s="12">
        <f t="shared" si="20"/>
        <v>0.59052631578947423</v>
      </c>
      <c r="BL73" s="12">
        <f t="shared" si="21"/>
        <v>0.15372093023255751</v>
      </c>
      <c r="BM73" s="12">
        <f t="shared" si="22"/>
        <v>0.19368421052631657</v>
      </c>
      <c r="BN73" s="12">
        <f t="shared" si="23"/>
        <v>0.15372093023255751</v>
      </c>
      <c r="BO73" s="8">
        <v>1</v>
      </c>
      <c r="BR73" s="3"/>
      <c r="BS73" s="4"/>
      <c r="BT73" s="4"/>
      <c r="BU73" s="5"/>
      <c r="CD73" s="3"/>
      <c r="CE73" s="4"/>
      <c r="CF73" s="4"/>
      <c r="CG73" s="5"/>
    </row>
    <row r="74" spans="1:85">
      <c r="A74" s="3">
        <v>72</v>
      </c>
      <c r="B74" s="4" t="s">
        <v>7</v>
      </c>
      <c r="C74" s="4" t="s">
        <v>78</v>
      </c>
      <c r="D74" s="5">
        <v>3.35</v>
      </c>
      <c r="I74" s="8">
        <f t="shared" si="12"/>
        <v>0.24000000000000021</v>
      </c>
      <c r="J74" s="8">
        <f t="shared" si="13"/>
        <v>8.0000000000000071E-2</v>
      </c>
      <c r="K74" s="8">
        <f t="shared" si="14"/>
        <v>0.54</v>
      </c>
      <c r="L74" s="8">
        <f t="shared" si="15"/>
        <v>8.0000000000000071E-2</v>
      </c>
      <c r="M74" s="8">
        <v>1</v>
      </c>
      <c r="O74" s="3"/>
      <c r="P74" s="4"/>
      <c r="Q74" s="4"/>
      <c r="R74" s="5"/>
      <c r="AB74" s="3"/>
      <c r="AC74" s="4"/>
      <c r="AD74" s="4"/>
      <c r="AE74" s="5"/>
      <c r="AJ74" s="12">
        <f t="shared" si="16"/>
        <v>0.32850000000000046</v>
      </c>
      <c r="AK74" s="12">
        <f t="shared" si="17"/>
        <v>0.10585365853658502</v>
      </c>
      <c r="AL74" s="12">
        <f t="shared" si="18"/>
        <v>0.44368421052631657</v>
      </c>
      <c r="AM74" s="12">
        <f t="shared" si="19"/>
        <v>0.10585365853658502</v>
      </c>
      <c r="AN74" s="8">
        <v>1</v>
      </c>
      <c r="AQ74" s="3"/>
      <c r="AR74" s="4"/>
      <c r="AS74" s="4"/>
      <c r="AT74" s="5"/>
      <c r="BC74" s="3"/>
      <c r="BD74" s="4"/>
      <c r="BE74" s="4"/>
      <c r="BF74" s="5"/>
      <c r="BK74" s="12">
        <f t="shared" si="20"/>
        <v>0.34052631578947423</v>
      </c>
      <c r="BL74" s="12">
        <f t="shared" si="21"/>
        <v>9.6279069767442493E-2</v>
      </c>
      <c r="BM74" s="12">
        <f t="shared" si="22"/>
        <v>0.44368421052631657</v>
      </c>
      <c r="BN74" s="12">
        <f t="shared" si="23"/>
        <v>9.6279069767442493E-2</v>
      </c>
      <c r="BO74" s="8">
        <v>1</v>
      </c>
      <c r="BR74" s="3"/>
      <c r="BS74" s="4"/>
      <c r="BT74" s="4"/>
      <c r="BU74" s="5"/>
      <c r="CD74" s="3"/>
      <c r="CE74" s="4"/>
      <c r="CF74" s="4"/>
      <c r="CG74" s="5"/>
    </row>
    <row r="75" spans="1:85">
      <c r="A75" s="3">
        <v>73</v>
      </c>
      <c r="B75" s="4" t="s">
        <v>5</v>
      </c>
      <c r="C75" s="4" t="s">
        <v>79</v>
      </c>
      <c r="D75" s="5">
        <v>3.85</v>
      </c>
      <c r="I75" s="8">
        <f t="shared" si="12"/>
        <v>0.74000000000000021</v>
      </c>
      <c r="J75" s="8">
        <f t="shared" si="13"/>
        <v>0.41999999999999993</v>
      </c>
      <c r="K75" s="8">
        <f t="shared" si="14"/>
        <v>4.0000000000000036E-2</v>
      </c>
      <c r="L75" s="8">
        <f t="shared" si="15"/>
        <v>4.0000000000000036E-2</v>
      </c>
      <c r="M75" s="8">
        <v>2</v>
      </c>
      <c r="O75" s="3"/>
      <c r="P75" s="4"/>
      <c r="Q75" s="4"/>
      <c r="R75" s="5"/>
      <c r="AJ75" s="12">
        <f t="shared" si="16"/>
        <v>0.82850000000000046</v>
      </c>
      <c r="AK75" s="12">
        <f t="shared" si="17"/>
        <v>0.39414634146341498</v>
      </c>
      <c r="AL75" s="12">
        <f t="shared" si="18"/>
        <v>5.6315789473683431E-2</v>
      </c>
      <c r="AM75" s="12">
        <f t="shared" si="19"/>
        <v>5.6315789473683431E-2</v>
      </c>
      <c r="AN75" s="8">
        <v>2</v>
      </c>
      <c r="AQ75" s="3"/>
      <c r="AR75" s="4"/>
      <c r="AS75" s="4"/>
      <c r="AT75" s="5"/>
      <c r="BK75" s="12">
        <f t="shared" si="20"/>
        <v>0.84052631578947423</v>
      </c>
      <c r="BL75" s="12">
        <f t="shared" si="21"/>
        <v>0.40372093023255751</v>
      </c>
      <c r="BM75" s="12">
        <f t="shared" si="22"/>
        <v>5.6315789473683431E-2</v>
      </c>
      <c r="BN75" s="12">
        <f t="shared" si="23"/>
        <v>5.6315789473683431E-2</v>
      </c>
      <c r="BO75" s="8">
        <v>2</v>
      </c>
      <c r="BR75" s="3"/>
      <c r="BS75" s="4"/>
      <c r="BT75" s="4"/>
      <c r="BU75" s="5"/>
    </row>
    <row r="76" spans="1:85">
      <c r="A76" s="3">
        <v>74</v>
      </c>
      <c r="B76" s="4" t="s">
        <v>5</v>
      </c>
      <c r="C76" s="4" t="s">
        <v>80</v>
      </c>
      <c r="D76" s="5">
        <v>3.51</v>
      </c>
      <c r="I76" s="8">
        <f t="shared" si="12"/>
        <v>0.39999999999999991</v>
      </c>
      <c r="J76" s="8">
        <f t="shared" si="13"/>
        <v>7.9999999999999627E-2</v>
      </c>
      <c r="K76" s="8">
        <f t="shared" si="14"/>
        <v>0.38000000000000034</v>
      </c>
      <c r="L76" s="8">
        <f t="shared" si="15"/>
        <v>7.9999999999999627E-2</v>
      </c>
      <c r="M76" s="8">
        <v>1</v>
      </c>
      <c r="O76" s="3"/>
      <c r="P76" s="4"/>
      <c r="Q76" s="4"/>
      <c r="R76" s="5"/>
      <c r="AB76" s="3"/>
      <c r="AC76" s="4"/>
      <c r="AD76" s="4"/>
      <c r="AE76" s="5"/>
      <c r="AJ76" s="12">
        <f t="shared" si="16"/>
        <v>0.48850000000000016</v>
      </c>
      <c r="AK76" s="12">
        <f t="shared" si="17"/>
        <v>5.4146341463414682E-2</v>
      </c>
      <c r="AL76" s="12">
        <f t="shared" si="18"/>
        <v>0.28368421052631687</v>
      </c>
      <c r="AM76" s="12">
        <f t="shared" si="19"/>
        <v>5.4146341463414682E-2</v>
      </c>
      <c r="AN76" s="8">
        <v>1</v>
      </c>
      <c r="AQ76" s="3"/>
      <c r="AR76" s="4"/>
      <c r="AS76" s="4"/>
      <c r="AT76" s="5"/>
      <c r="BC76" s="3"/>
      <c r="BD76" s="4"/>
      <c r="BE76" s="4"/>
      <c r="BF76" s="5"/>
      <c r="BK76" s="12">
        <f t="shared" si="20"/>
        <v>0.50052631578947393</v>
      </c>
      <c r="BL76" s="12">
        <f t="shared" si="21"/>
        <v>6.3720930232557205E-2</v>
      </c>
      <c r="BM76" s="12">
        <f t="shared" si="22"/>
        <v>0.28368421052631687</v>
      </c>
      <c r="BN76" s="12">
        <f t="shared" si="23"/>
        <v>6.3720930232557205E-2</v>
      </c>
      <c r="BO76" s="8">
        <v>1</v>
      </c>
      <c r="BR76" s="3"/>
      <c r="BS76" s="4"/>
      <c r="BT76" s="4"/>
      <c r="BU76" s="5"/>
      <c r="CD76" s="3"/>
      <c r="CE76" s="4"/>
      <c r="CF76" s="4"/>
      <c r="CG76" s="5"/>
    </row>
    <row r="77" spans="1:85">
      <c r="A77" s="3">
        <v>75</v>
      </c>
      <c r="B77" s="4" t="s">
        <v>5</v>
      </c>
      <c r="C77" s="4" t="s">
        <v>81</v>
      </c>
      <c r="D77" s="5">
        <v>3.27</v>
      </c>
      <c r="I77" s="8">
        <f t="shared" si="12"/>
        <v>0.16000000000000014</v>
      </c>
      <c r="J77" s="8">
        <f t="shared" si="13"/>
        <v>0.16000000000000014</v>
      </c>
      <c r="K77" s="8">
        <f t="shared" si="14"/>
        <v>0.62000000000000011</v>
      </c>
      <c r="L77" s="8">
        <f t="shared" si="15"/>
        <v>0.16000000000000014</v>
      </c>
      <c r="M77" s="8">
        <v>1</v>
      </c>
      <c r="O77" s="3"/>
      <c r="P77" s="4"/>
      <c r="Q77" s="4"/>
      <c r="R77" s="5"/>
      <c r="AB77" s="3"/>
      <c r="AC77" s="4"/>
      <c r="AD77" s="4"/>
      <c r="AE77" s="5"/>
      <c r="AJ77" s="12">
        <f t="shared" si="16"/>
        <v>0.24850000000000039</v>
      </c>
      <c r="AK77" s="12">
        <f t="shared" si="17"/>
        <v>0.18585365853658509</v>
      </c>
      <c r="AL77" s="12">
        <f t="shared" si="18"/>
        <v>0.52368421052631664</v>
      </c>
      <c r="AM77" s="12">
        <f t="shared" si="19"/>
        <v>0.18585365853658509</v>
      </c>
      <c r="AN77" s="8">
        <v>1</v>
      </c>
      <c r="AQ77" s="3"/>
      <c r="AR77" s="4"/>
      <c r="AS77" s="4"/>
      <c r="AT77" s="5"/>
      <c r="BC77" s="3"/>
      <c r="BD77" s="4"/>
      <c r="BE77" s="4"/>
      <c r="BF77" s="5"/>
      <c r="BK77" s="12">
        <f t="shared" si="20"/>
        <v>0.26052631578947416</v>
      </c>
      <c r="BL77" s="12">
        <f t="shared" si="21"/>
        <v>0.17627906976744256</v>
      </c>
      <c r="BM77" s="12">
        <f t="shared" si="22"/>
        <v>0.52368421052631664</v>
      </c>
      <c r="BN77" s="12">
        <f t="shared" si="23"/>
        <v>0.17627906976744256</v>
      </c>
      <c r="BO77" s="8">
        <v>1</v>
      </c>
      <c r="BR77" s="3"/>
      <c r="BS77" s="4"/>
      <c r="BT77" s="4"/>
      <c r="BU77" s="5"/>
      <c r="CD77" s="3"/>
      <c r="CE77" s="4"/>
      <c r="CF77" s="4"/>
      <c r="CG77" s="5"/>
    </row>
    <row r="78" spans="1:85">
      <c r="A78" s="3">
        <v>76</v>
      </c>
      <c r="B78" s="4" t="s">
        <v>7</v>
      </c>
      <c r="C78" s="4" t="s">
        <v>82</v>
      </c>
      <c r="D78" s="5">
        <v>3.47</v>
      </c>
      <c r="I78" s="8">
        <f t="shared" si="12"/>
        <v>0.36000000000000032</v>
      </c>
      <c r="J78" s="8">
        <f t="shared" si="13"/>
        <v>4.0000000000000036E-2</v>
      </c>
      <c r="K78" s="8">
        <f t="shared" si="14"/>
        <v>0.41999999999999993</v>
      </c>
      <c r="L78" s="8">
        <f t="shared" si="15"/>
        <v>4.0000000000000036E-2</v>
      </c>
      <c r="M78" s="8">
        <v>1</v>
      </c>
      <c r="O78" s="3"/>
      <c r="P78" s="4"/>
      <c r="Q78" s="4"/>
      <c r="R78" s="5"/>
      <c r="AB78" s="3"/>
      <c r="AC78" s="4"/>
      <c r="AD78" s="4"/>
      <c r="AE78" s="5"/>
      <c r="AJ78" s="12">
        <f t="shared" si="16"/>
        <v>0.44850000000000056</v>
      </c>
      <c r="AK78" s="12">
        <f t="shared" si="17"/>
        <v>1.4146341463415091E-2</v>
      </c>
      <c r="AL78" s="12">
        <f t="shared" si="18"/>
        <v>0.32368421052631646</v>
      </c>
      <c r="AM78" s="12">
        <f t="shared" si="19"/>
        <v>1.4146341463415091E-2</v>
      </c>
      <c r="AN78" s="8">
        <v>1</v>
      </c>
      <c r="AQ78" s="3"/>
      <c r="AR78" s="4"/>
      <c r="AS78" s="4"/>
      <c r="AT78" s="5"/>
      <c r="BC78" s="3"/>
      <c r="BD78" s="4"/>
      <c r="BE78" s="4"/>
      <c r="BF78" s="5"/>
      <c r="BK78" s="12">
        <f t="shared" si="20"/>
        <v>0.46052631578947434</v>
      </c>
      <c r="BL78" s="12">
        <f t="shared" si="21"/>
        <v>2.3720930232557613E-2</v>
      </c>
      <c r="BM78" s="12">
        <f t="shared" si="22"/>
        <v>0.32368421052631646</v>
      </c>
      <c r="BN78" s="12">
        <f t="shared" si="23"/>
        <v>2.3720930232557613E-2</v>
      </c>
      <c r="BO78" s="8">
        <v>1</v>
      </c>
      <c r="BR78" s="3"/>
      <c r="BS78" s="4"/>
      <c r="BT78" s="4"/>
      <c r="BU78" s="5"/>
      <c r="CD78" s="3"/>
      <c r="CE78" s="4"/>
      <c r="CF78" s="4"/>
      <c r="CG78" s="5"/>
    </row>
    <row r="79" spans="1:85">
      <c r="A79" s="3">
        <v>77</v>
      </c>
      <c r="B79" s="4" t="s">
        <v>7</v>
      </c>
      <c r="C79" s="4" t="s">
        <v>83</v>
      </c>
      <c r="D79" s="5">
        <v>2.82</v>
      </c>
      <c r="I79" s="8">
        <f t="shared" si="12"/>
        <v>0.29000000000000004</v>
      </c>
      <c r="J79" s="8">
        <f t="shared" si="13"/>
        <v>0.61000000000000032</v>
      </c>
      <c r="K79" s="8">
        <f t="shared" si="14"/>
        <v>1.0700000000000003</v>
      </c>
      <c r="L79" s="8">
        <f t="shared" si="15"/>
        <v>0.29000000000000004</v>
      </c>
      <c r="M79" s="8">
        <v>0</v>
      </c>
      <c r="AB79" s="3"/>
      <c r="AC79" s="4"/>
      <c r="AD79" s="4"/>
      <c r="AE79" s="5"/>
      <c r="AJ79" s="12">
        <f t="shared" si="16"/>
        <v>0.20149999999999979</v>
      </c>
      <c r="AK79" s="12">
        <f t="shared" si="17"/>
        <v>0.63585365853658526</v>
      </c>
      <c r="AL79" s="12">
        <f t="shared" si="18"/>
        <v>0.97368421052631682</v>
      </c>
      <c r="AM79" s="12">
        <f t="shared" si="19"/>
        <v>0.20149999999999979</v>
      </c>
      <c r="AN79" s="8">
        <v>0</v>
      </c>
      <c r="BC79" s="3"/>
      <c r="BD79" s="4"/>
      <c r="BE79" s="4"/>
      <c r="BF79" s="5"/>
      <c r="BK79" s="12">
        <f t="shared" si="20"/>
        <v>0.18947368421052602</v>
      </c>
      <c r="BL79" s="12">
        <f t="shared" si="21"/>
        <v>0.62627906976744274</v>
      </c>
      <c r="BM79" s="12">
        <f t="shared" si="22"/>
        <v>0.97368421052631682</v>
      </c>
      <c r="BN79" s="12">
        <f t="shared" si="23"/>
        <v>0.18947368421052602</v>
      </c>
      <c r="BO79" s="8">
        <v>0</v>
      </c>
      <c r="BX79" s="3"/>
      <c r="BY79" s="4"/>
      <c r="BZ79" s="4"/>
      <c r="CA79" s="5"/>
      <c r="CD79" s="3"/>
      <c r="CE79" s="4"/>
      <c r="CF79" s="4"/>
      <c r="CG79" s="5"/>
    </row>
    <row r="80" spans="1:85">
      <c r="A80" s="3">
        <v>78</v>
      </c>
      <c r="B80" s="4" t="s">
        <v>5</v>
      </c>
      <c r="C80" s="4" t="s">
        <v>84</v>
      </c>
      <c r="D80" s="5">
        <v>3.13</v>
      </c>
      <c r="I80" s="8">
        <f t="shared" si="12"/>
        <v>2.0000000000000018E-2</v>
      </c>
      <c r="J80" s="8">
        <f t="shared" si="13"/>
        <v>0.30000000000000027</v>
      </c>
      <c r="K80" s="8">
        <f t="shared" si="14"/>
        <v>0.76000000000000023</v>
      </c>
      <c r="L80" s="8">
        <f t="shared" si="15"/>
        <v>2.0000000000000018E-2</v>
      </c>
      <c r="M80" s="8">
        <v>0</v>
      </c>
      <c r="O80" s="3"/>
      <c r="P80" s="4"/>
      <c r="Q80" s="4"/>
      <c r="R80" s="5"/>
      <c r="AB80" s="3"/>
      <c r="AC80" s="4"/>
      <c r="AD80" s="4"/>
      <c r="AE80" s="5"/>
      <c r="AJ80" s="12">
        <f t="shared" si="16"/>
        <v>0.10850000000000026</v>
      </c>
      <c r="AK80" s="12">
        <f t="shared" si="17"/>
        <v>0.32585365853658521</v>
      </c>
      <c r="AL80" s="12">
        <f t="shared" si="18"/>
        <v>0.66368421052631676</v>
      </c>
      <c r="AM80" s="12">
        <f t="shared" si="19"/>
        <v>0.10850000000000026</v>
      </c>
      <c r="AN80" s="8">
        <v>0</v>
      </c>
      <c r="BC80" s="3"/>
      <c r="BD80" s="4"/>
      <c r="BE80" s="4"/>
      <c r="BF80" s="5"/>
      <c r="BK80" s="12">
        <f t="shared" si="20"/>
        <v>0.12052631578947404</v>
      </c>
      <c r="BL80" s="12">
        <f t="shared" si="21"/>
        <v>0.31627906976744269</v>
      </c>
      <c r="BM80" s="12">
        <f t="shared" si="22"/>
        <v>0.66368421052631676</v>
      </c>
      <c r="BN80" s="12">
        <f t="shared" si="23"/>
        <v>0.12052631578947404</v>
      </c>
      <c r="BO80" s="8">
        <v>0</v>
      </c>
      <c r="BX80" s="3"/>
      <c r="BY80" s="4"/>
      <c r="BZ80" s="4"/>
      <c r="CA80" s="5"/>
      <c r="CD80" s="3"/>
      <c r="CE80" s="4"/>
      <c r="CF80" s="4"/>
      <c r="CG80" s="5"/>
    </row>
    <row r="81" spans="1:85">
      <c r="A81" s="3">
        <v>79</v>
      </c>
      <c r="B81" s="4" t="s">
        <v>7</v>
      </c>
      <c r="C81" s="4" t="s">
        <v>85</v>
      </c>
      <c r="D81" s="5">
        <v>3.53</v>
      </c>
      <c r="I81" s="8">
        <f t="shared" si="12"/>
        <v>0.41999999999999993</v>
      </c>
      <c r="J81" s="8">
        <f t="shared" si="13"/>
        <v>9.9999999999999645E-2</v>
      </c>
      <c r="K81" s="8">
        <f t="shared" si="14"/>
        <v>0.36000000000000032</v>
      </c>
      <c r="L81" s="8">
        <f t="shared" si="15"/>
        <v>9.9999999999999645E-2</v>
      </c>
      <c r="M81" s="8">
        <v>1</v>
      </c>
      <c r="O81" s="3"/>
      <c r="P81" s="4"/>
      <c r="Q81" s="4"/>
      <c r="R81" s="5"/>
      <c r="AB81" s="3"/>
      <c r="AC81" s="4"/>
      <c r="AD81" s="4"/>
      <c r="AE81" s="5"/>
      <c r="AJ81" s="12">
        <f t="shared" si="16"/>
        <v>0.50850000000000017</v>
      </c>
      <c r="AK81" s="12">
        <f t="shared" si="17"/>
        <v>7.41463414634147E-2</v>
      </c>
      <c r="AL81" s="12">
        <f t="shared" si="18"/>
        <v>0.26368421052631685</v>
      </c>
      <c r="AM81" s="12">
        <f t="shared" si="19"/>
        <v>7.41463414634147E-2</v>
      </c>
      <c r="AN81" s="8">
        <v>1</v>
      </c>
      <c r="AQ81" s="3"/>
      <c r="AR81" s="4"/>
      <c r="AS81" s="4"/>
      <c r="AT81" s="5"/>
      <c r="BC81" s="3"/>
      <c r="BD81" s="4"/>
      <c r="BE81" s="4"/>
      <c r="BF81" s="5"/>
      <c r="BK81" s="12">
        <f t="shared" si="20"/>
        <v>0.52052631578947395</v>
      </c>
      <c r="BL81" s="12">
        <f t="shared" si="21"/>
        <v>8.3720930232557222E-2</v>
      </c>
      <c r="BM81" s="12">
        <f t="shared" si="22"/>
        <v>0.26368421052631685</v>
      </c>
      <c r="BN81" s="12">
        <f t="shared" si="23"/>
        <v>8.3720930232557222E-2</v>
      </c>
      <c r="BO81" s="8">
        <v>1</v>
      </c>
      <c r="BR81" s="3"/>
      <c r="BS81" s="4"/>
      <c r="BT81" s="4"/>
      <c r="BU81" s="5"/>
      <c r="CD81" s="3"/>
      <c r="CE81" s="4"/>
      <c r="CF81" s="4"/>
      <c r="CG81" s="5"/>
    </row>
    <row r="82" spans="1:85">
      <c r="A82" s="3">
        <v>80</v>
      </c>
      <c r="B82" s="4" t="s">
        <v>5</v>
      </c>
      <c r="C82" s="4" t="s">
        <v>86</v>
      </c>
      <c r="D82" s="5">
        <v>3.12</v>
      </c>
      <c r="I82" s="8">
        <f t="shared" si="12"/>
        <v>1.0000000000000231E-2</v>
      </c>
      <c r="J82" s="8">
        <f t="shared" si="13"/>
        <v>0.31000000000000005</v>
      </c>
      <c r="K82" s="8">
        <f t="shared" si="14"/>
        <v>0.77</v>
      </c>
      <c r="L82" s="8">
        <f t="shared" si="15"/>
        <v>1.0000000000000231E-2</v>
      </c>
      <c r="M82" s="8">
        <v>0</v>
      </c>
      <c r="AB82" s="3"/>
      <c r="AC82" s="4"/>
      <c r="AD82" s="4"/>
      <c r="AE82" s="5"/>
      <c r="AJ82" s="12">
        <f t="shared" si="16"/>
        <v>9.8500000000000476E-2</v>
      </c>
      <c r="AK82" s="12">
        <f t="shared" si="17"/>
        <v>0.335853658536585</v>
      </c>
      <c r="AL82" s="12">
        <f t="shared" si="18"/>
        <v>0.67368421052631655</v>
      </c>
      <c r="AM82" s="12">
        <f t="shared" si="19"/>
        <v>9.8500000000000476E-2</v>
      </c>
      <c r="AN82" s="8">
        <v>0</v>
      </c>
      <c r="BC82" s="3"/>
      <c r="BD82" s="4"/>
      <c r="BE82" s="4"/>
      <c r="BF82" s="5"/>
      <c r="BK82" s="12">
        <f t="shared" si="20"/>
        <v>0.11052631578947425</v>
      </c>
      <c r="BL82" s="12">
        <f t="shared" si="21"/>
        <v>0.32627906976744248</v>
      </c>
      <c r="BM82" s="12">
        <f t="shared" si="22"/>
        <v>0.67368421052631655</v>
      </c>
      <c r="BN82" s="12">
        <f t="shared" si="23"/>
        <v>0.11052631578947425</v>
      </c>
      <c r="BO82" s="8">
        <v>0</v>
      </c>
      <c r="BX82" s="3"/>
      <c r="BY82" s="4"/>
      <c r="BZ82" s="4"/>
      <c r="CA82" s="5"/>
      <c r="CD82" s="3"/>
      <c r="CE82" s="4"/>
      <c r="CF82" s="4"/>
      <c r="CG82" s="5"/>
    </row>
    <row r="83" spans="1:85">
      <c r="A83" s="3">
        <v>81</v>
      </c>
      <c r="B83" s="4" t="s">
        <v>5</v>
      </c>
      <c r="C83" s="4" t="s">
        <v>87</v>
      </c>
      <c r="D83" s="5">
        <v>3.48</v>
      </c>
      <c r="I83" s="8">
        <f t="shared" si="12"/>
        <v>0.37000000000000011</v>
      </c>
      <c r="J83" s="8">
        <f t="shared" si="13"/>
        <v>4.9999999999999822E-2</v>
      </c>
      <c r="K83" s="8">
        <f t="shared" si="14"/>
        <v>0.41000000000000014</v>
      </c>
      <c r="L83" s="8">
        <f t="shared" si="15"/>
        <v>4.9999999999999822E-2</v>
      </c>
      <c r="M83" s="8">
        <v>1</v>
      </c>
      <c r="AB83" s="3"/>
      <c r="AC83" s="4"/>
      <c r="AD83" s="4"/>
      <c r="AE83" s="5"/>
      <c r="AJ83" s="12">
        <f t="shared" si="16"/>
        <v>0.45850000000000035</v>
      </c>
      <c r="AK83" s="12">
        <f t="shared" si="17"/>
        <v>2.4146341463414878E-2</v>
      </c>
      <c r="AL83" s="12">
        <f t="shared" si="18"/>
        <v>0.31368421052631668</v>
      </c>
      <c r="AM83" s="12">
        <f t="shared" si="19"/>
        <v>2.4146341463414878E-2</v>
      </c>
      <c r="AN83" s="8">
        <v>1</v>
      </c>
      <c r="BC83" s="3"/>
      <c r="BD83" s="4"/>
      <c r="BE83" s="4"/>
      <c r="BF83" s="5"/>
      <c r="BK83" s="12">
        <f t="shared" si="20"/>
        <v>0.47052631578947413</v>
      </c>
      <c r="BL83" s="12">
        <f t="shared" si="21"/>
        <v>3.37209302325574E-2</v>
      </c>
      <c r="BM83" s="12">
        <f t="shared" si="22"/>
        <v>0.31368421052631668</v>
      </c>
      <c r="BN83" s="12">
        <f t="shared" si="23"/>
        <v>3.37209302325574E-2</v>
      </c>
      <c r="BO83" s="8">
        <v>1</v>
      </c>
      <c r="BR83" s="3"/>
      <c r="BS83" s="4"/>
      <c r="BT83" s="4"/>
      <c r="BU83" s="5"/>
      <c r="CD83" s="3"/>
      <c r="CE83" s="4"/>
      <c r="CF83" s="4"/>
      <c r="CG83" s="5"/>
    </row>
    <row r="84" spans="1:85">
      <c r="A84" s="3">
        <v>82</v>
      </c>
      <c r="B84" s="4" t="s">
        <v>7</v>
      </c>
      <c r="C84" s="4" t="s">
        <v>88</v>
      </c>
      <c r="D84" s="5">
        <v>3.27</v>
      </c>
      <c r="I84" s="8">
        <f t="shared" si="12"/>
        <v>0.16000000000000014</v>
      </c>
      <c r="J84" s="8">
        <f t="shared" si="13"/>
        <v>0.16000000000000014</v>
      </c>
      <c r="K84" s="8">
        <f t="shared" si="14"/>
        <v>0.62000000000000011</v>
      </c>
      <c r="L84" s="8">
        <f t="shared" si="15"/>
        <v>0.16000000000000014</v>
      </c>
      <c r="M84" s="8">
        <v>1</v>
      </c>
      <c r="AB84" s="3"/>
      <c r="AC84" s="4"/>
      <c r="AD84" s="4"/>
      <c r="AE84" s="5"/>
      <c r="AJ84" s="12">
        <f t="shared" si="16"/>
        <v>0.24850000000000039</v>
      </c>
      <c r="AK84" s="12">
        <f t="shared" si="17"/>
        <v>0.18585365853658509</v>
      </c>
      <c r="AL84" s="12">
        <f t="shared" si="18"/>
        <v>0.52368421052631664</v>
      </c>
      <c r="AM84" s="12">
        <f t="shared" si="19"/>
        <v>0.18585365853658509</v>
      </c>
      <c r="AN84" s="8">
        <v>1</v>
      </c>
      <c r="BC84" s="3"/>
      <c r="BD84" s="4"/>
      <c r="BE84" s="4"/>
      <c r="BF84" s="5"/>
      <c r="BK84" s="12">
        <f t="shared" si="20"/>
        <v>0.26052631578947416</v>
      </c>
      <c r="BL84" s="12">
        <f t="shared" si="21"/>
        <v>0.17627906976744256</v>
      </c>
      <c r="BM84" s="12">
        <f t="shared" si="22"/>
        <v>0.52368421052631664</v>
      </c>
      <c r="BN84" s="12">
        <f t="shared" si="23"/>
        <v>0.17627906976744256</v>
      </c>
      <c r="BO84" s="8">
        <v>1</v>
      </c>
      <c r="BR84" s="3"/>
      <c r="BS84" s="4"/>
      <c r="BT84" s="4"/>
      <c r="BU84" s="5"/>
      <c r="CD84" s="3"/>
      <c r="CE84" s="4"/>
      <c r="CF84" s="4"/>
      <c r="CG84" s="5"/>
    </row>
    <row r="85" spans="1:85">
      <c r="A85" s="3">
        <v>83</v>
      </c>
      <c r="B85" s="4" t="s">
        <v>5</v>
      </c>
      <c r="C85" s="4" t="s">
        <v>89</v>
      </c>
      <c r="D85" s="5">
        <v>2.95</v>
      </c>
      <c r="I85" s="8">
        <f t="shared" si="12"/>
        <v>0.1599999999999997</v>
      </c>
      <c r="J85" s="8">
        <f t="shared" si="13"/>
        <v>0.48</v>
      </c>
      <c r="K85" s="8">
        <f t="shared" si="14"/>
        <v>0.94</v>
      </c>
      <c r="L85" s="8">
        <f t="shared" si="15"/>
        <v>0.1599999999999997</v>
      </c>
      <c r="M85" s="8">
        <v>0</v>
      </c>
      <c r="AB85" s="3"/>
      <c r="AC85" s="4"/>
      <c r="AD85" s="4"/>
      <c r="AE85" s="5"/>
      <c r="AJ85" s="12">
        <f t="shared" si="16"/>
        <v>7.1499999999999453E-2</v>
      </c>
      <c r="AK85" s="12">
        <f t="shared" si="17"/>
        <v>0.50585365853658493</v>
      </c>
      <c r="AL85" s="12">
        <f t="shared" si="18"/>
        <v>0.84368421052631648</v>
      </c>
      <c r="AM85" s="12">
        <f t="shared" si="19"/>
        <v>7.1499999999999453E-2</v>
      </c>
      <c r="AN85" s="8">
        <v>0</v>
      </c>
      <c r="AW85" s="3"/>
      <c r="AX85" s="4"/>
      <c r="AY85" s="4"/>
      <c r="AZ85" s="5"/>
      <c r="BC85" s="3"/>
      <c r="BD85" s="4"/>
      <c r="BE85" s="4"/>
      <c r="BF85" s="5"/>
      <c r="BK85" s="12">
        <f t="shared" si="20"/>
        <v>5.9473684210525679E-2</v>
      </c>
      <c r="BL85" s="12">
        <f t="shared" si="21"/>
        <v>0.4962790697674424</v>
      </c>
      <c r="BM85" s="12">
        <f t="shared" si="22"/>
        <v>0.84368421052631648</v>
      </c>
      <c r="BN85" s="12">
        <f t="shared" si="23"/>
        <v>5.9473684210525679E-2</v>
      </c>
      <c r="BO85" s="8">
        <v>0</v>
      </c>
      <c r="BX85" s="3"/>
      <c r="BY85" s="4"/>
      <c r="BZ85" s="4"/>
      <c r="CA85" s="5"/>
      <c r="CD85" s="3"/>
      <c r="CE85" s="4"/>
      <c r="CF85" s="4"/>
      <c r="CG85" s="5"/>
    </row>
    <row r="86" spans="1:85">
      <c r="A86" s="3">
        <v>84</v>
      </c>
      <c r="B86" s="4" t="s">
        <v>7</v>
      </c>
      <c r="C86" s="4" t="s">
        <v>90</v>
      </c>
      <c r="D86" s="5">
        <v>3.13</v>
      </c>
      <c r="I86" s="8">
        <f t="shared" si="12"/>
        <v>2.0000000000000018E-2</v>
      </c>
      <c r="J86" s="8">
        <f t="shared" si="13"/>
        <v>0.30000000000000027</v>
      </c>
      <c r="K86" s="8">
        <f t="shared" si="14"/>
        <v>0.76000000000000023</v>
      </c>
      <c r="L86" s="8">
        <f t="shared" si="15"/>
        <v>2.0000000000000018E-2</v>
      </c>
      <c r="M86" s="8">
        <v>0</v>
      </c>
      <c r="AB86" s="3"/>
      <c r="AC86" s="4"/>
      <c r="AD86" s="4"/>
      <c r="AE86" s="5"/>
      <c r="AJ86" s="12">
        <f t="shared" si="16"/>
        <v>0.10850000000000026</v>
      </c>
      <c r="AK86" s="12">
        <f t="shared" si="17"/>
        <v>0.32585365853658521</v>
      </c>
      <c r="AL86" s="12">
        <f t="shared" si="18"/>
        <v>0.66368421052631676</v>
      </c>
      <c r="AM86" s="12">
        <f t="shared" si="19"/>
        <v>0.10850000000000026</v>
      </c>
      <c r="AN86" s="8">
        <v>0</v>
      </c>
      <c r="AW86" s="3"/>
      <c r="AX86" s="4"/>
      <c r="AY86" s="4"/>
      <c r="AZ86" s="5"/>
      <c r="BC86" s="3"/>
      <c r="BD86" s="4"/>
      <c r="BE86" s="4"/>
      <c r="BF86" s="5"/>
      <c r="BK86" s="12">
        <f t="shared" si="20"/>
        <v>0.12052631578947404</v>
      </c>
      <c r="BL86" s="12">
        <f t="shared" si="21"/>
        <v>0.31627906976744269</v>
      </c>
      <c r="BM86" s="12">
        <f t="shared" si="22"/>
        <v>0.66368421052631676</v>
      </c>
      <c r="BN86" s="12">
        <f t="shared" si="23"/>
        <v>0.12052631578947404</v>
      </c>
      <c r="BO86" s="8">
        <v>0</v>
      </c>
      <c r="BX86" s="3"/>
      <c r="BY86" s="4"/>
      <c r="BZ86" s="4"/>
      <c r="CA86" s="5"/>
      <c r="CD86" s="3"/>
      <c r="CE86" s="4"/>
      <c r="CF86" s="4"/>
      <c r="CG86" s="5"/>
    </row>
    <row r="87" spans="1:85">
      <c r="A87" s="3">
        <v>85</v>
      </c>
      <c r="B87" s="4" t="s">
        <v>7</v>
      </c>
      <c r="C87" s="4" t="s">
        <v>91</v>
      </c>
      <c r="D87" s="5">
        <v>3.43</v>
      </c>
      <c r="I87" s="8">
        <f t="shared" si="12"/>
        <v>0.32000000000000028</v>
      </c>
      <c r="J87" s="8">
        <f t="shared" si="13"/>
        <v>0</v>
      </c>
      <c r="K87" s="8">
        <f t="shared" si="14"/>
        <v>0.45999999999999996</v>
      </c>
      <c r="L87" s="8">
        <f t="shared" si="15"/>
        <v>0</v>
      </c>
      <c r="M87" s="8">
        <v>1</v>
      </c>
      <c r="O87" s="3"/>
      <c r="P87" s="4"/>
      <c r="Q87" s="4"/>
      <c r="R87" s="5"/>
      <c r="AB87" s="3"/>
      <c r="AC87" s="4"/>
      <c r="AD87" s="4"/>
      <c r="AE87" s="5"/>
      <c r="AJ87" s="12">
        <f t="shared" si="16"/>
        <v>0.40850000000000053</v>
      </c>
      <c r="AK87" s="12">
        <f t="shared" si="17"/>
        <v>2.5853658536584945E-2</v>
      </c>
      <c r="AL87" s="12">
        <f t="shared" si="18"/>
        <v>0.3636842105263165</v>
      </c>
      <c r="AM87" s="12">
        <f t="shared" si="19"/>
        <v>2.5853658536584945E-2</v>
      </c>
      <c r="AN87" s="8">
        <v>1</v>
      </c>
      <c r="AQ87" s="3"/>
      <c r="AR87" s="4"/>
      <c r="AS87" s="4"/>
      <c r="AT87" s="5"/>
      <c r="BC87" s="3"/>
      <c r="BD87" s="4"/>
      <c r="BE87" s="4"/>
      <c r="BF87" s="5"/>
      <c r="BK87" s="12">
        <f t="shared" si="20"/>
        <v>0.4205263157894743</v>
      </c>
      <c r="BL87" s="12">
        <f t="shared" si="21"/>
        <v>1.6279069767442422E-2</v>
      </c>
      <c r="BM87" s="12">
        <f t="shared" si="22"/>
        <v>0.3636842105263165</v>
      </c>
      <c r="BN87" s="12">
        <f t="shared" si="23"/>
        <v>1.6279069767442422E-2</v>
      </c>
      <c r="BO87" s="8">
        <v>1</v>
      </c>
      <c r="BR87" s="3"/>
      <c r="BS87" s="4"/>
      <c r="BT87" s="4"/>
      <c r="BU87" s="5"/>
      <c r="CD87" s="3"/>
      <c r="CE87" s="4"/>
      <c r="CF87" s="4"/>
      <c r="CG87" s="5"/>
    </row>
    <row r="88" spans="1:85">
      <c r="A88" s="3">
        <v>86</v>
      </c>
      <c r="B88" s="4" t="s">
        <v>7</v>
      </c>
      <c r="C88" s="4" t="s">
        <v>92</v>
      </c>
      <c r="D88" s="5">
        <v>3.45</v>
      </c>
      <c r="I88" s="8">
        <f t="shared" si="12"/>
        <v>0.3400000000000003</v>
      </c>
      <c r="J88" s="8">
        <f t="shared" si="13"/>
        <v>2.0000000000000018E-2</v>
      </c>
      <c r="K88" s="8">
        <f t="shared" si="14"/>
        <v>0.43999999999999995</v>
      </c>
      <c r="L88" s="8">
        <f t="shared" si="15"/>
        <v>2.0000000000000018E-2</v>
      </c>
      <c r="M88" s="8">
        <v>1</v>
      </c>
      <c r="O88" s="3"/>
      <c r="P88" s="4"/>
      <c r="Q88" s="4"/>
      <c r="R88" s="5"/>
      <c r="AB88" s="3"/>
      <c r="AC88" s="4"/>
      <c r="AD88" s="4"/>
      <c r="AE88" s="5"/>
      <c r="AJ88" s="12">
        <f t="shared" si="16"/>
        <v>0.42850000000000055</v>
      </c>
      <c r="AK88" s="12">
        <f t="shared" si="17"/>
        <v>5.853658536584927E-3</v>
      </c>
      <c r="AL88" s="12">
        <f t="shared" si="18"/>
        <v>0.34368421052631648</v>
      </c>
      <c r="AM88" s="12">
        <f t="shared" si="19"/>
        <v>5.853658536584927E-3</v>
      </c>
      <c r="AN88" s="8">
        <v>1</v>
      </c>
      <c r="AQ88" s="3"/>
      <c r="AR88" s="4"/>
      <c r="AS88" s="4"/>
      <c r="AT88" s="5"/>
      <c r="BC88" s="3"/>
      <c r="BD88" s="4"/>
      <c r="BE88" s="4"/>
      <c r="BF88" s="5"/>
      <c r="BK88" s="12">
        <f t="shared" si="20"/>
        <v>0.44052631578947432</v>
      </c>
      <c r="BL88" s="12">
        <f t="shared" si="21"/>
        <v>3.7209302325575955E-3</v>
      </c>
      <c r="BM88" s="12">
        <f t="shared" si="22"/>
        <v>0.34368421052631648</v>
      </c>
      <c r="BN88" s="12">
        <f t="shared" si="23"/>
        <v>3.7209302325575955E-3</v>
      </c>
      <c r="BO88" s="8">
        <v>1</v>
      </c>
      <c r="BR88" s="3"/>
      <c r="BS88" s="4"/>
      <c r="BT88" s="4"/>
      <c r="BU88" s="5"/>
      <c r="CD88" s="3"/>
      <c r="CE88" s="4"/>
      <c r="CF88" s="4"/>
      <c r="CG88" s="5"/>
    </row>
    <row r="89" spans="1:85">
      <c r="A89" s="3">
        <v>87</v>
      </c>
      <c r="B89" s="4" t="s">
        <v>7</v>
      </c>
      <c r="C89" s="4" t="s">
        <v>93</v>
      </c>
      <c r="D89" s="5">
        <v>3.43</v>
      </c>
      <c r="I89" s="8">
        <f t="shared" si="12"/>
        <v>0.32000000000000028</v>
      </c>
      <c r="J89" s="8">
        <f t="shared" si="13"/>
        <v>0</v>
      </c>
      <c r="K89" s="8">
        <f t="shared" si="14"/>
        <v>0.45999999999999996</v>
      </c>
      <c r="L89" s="8">
        <f t="shared" si="15"/>
        <v>0</v>
      </c>
      <c r="M89" s="8">
        <v>1</v>
      </c>
      <c r="O89" s="3"/>
      <c r="P89" s="4"/>
      <c r="Q89" s="4"/>
      <c r="R89" s="5"/>
      <c r="AB89" s="3"/>
      <c r="AC89" s="4"/>
      <c r="AD89" s="4"/>
      <c r="AE89" s="5"/>
      <c r="AJ89" s="12">
        <f t="shared" si="16"/>
        <v>0.40850000000000053</v>
      </c>
      <c r="AK89" s="12">
        <f t="shared" si="17"/>
        <v>2.5853658536584945E-2</v>
      </c>
      <c r="AL89" s="12">
        <f t="shared" si="18"/>
        <v>0.3636842105263165</v>
      </c>
      <c r="AM89" s="12">
        <f t="shared" si="19"/>
        <v>2.5853658536584945E-2</v>
      </c>
      <c r="AN89" s="8">
        <v>1</v>
      </c>
      <c r="AQ89" s="3"/>
      <c r="AR89" s="4"/>
      <c r="AS89" s="4"/>
      <c r="AT89" s="5"/>
      <c r="BC89" s="3"/>
      <c r="BD89" s="4"/>
      <c r="BE89" s="4"/>
      <c r="BF89" s="5"/>
      <c r="BK89" s="12">
        <f t="shared" si="20"/>
        <v>0.4205263157894743</v>
      </c>
      <c r="BL89" s="12">
        <f t="shared" si="21"/>
        <v>1.6279069767442422E-2</v>
      </c>
      <c r="BM89" s="12">
        <f t="shared" si="22"/>
        <v>0.3636842105263165</v>
      </c>
      <c r="BN89" s="12">
        <f t="shared" si="23"/>
        <v>1.6279069767442422E-2</v>
      </c>
      <c r="BO89" s="8">
        <v>1</v>
      </c>
      <c r="BR89" s="3"/>
      <c r="BS89" s="4"/>
      <c r="BT89" s="4"/>
      <c r="BU89" s="5"/>
      <c r="CD89" s="3"/>
      <c r="CE89" s="4"/>
      <c r="CF89" s="4"/>
      <c r="CG89" s="5"/>
    </row>
    <row r="90" spans="1:85">
      <c r="A90" s="3">
        <v>88</v>
      </c>
      <c r="B90" s="4" t="s">
        <v>7</v>
      </c>
      <c r="C90" s="4" t="s">
        <v>94</v>
      </c>
      <c r="D90" s="5">
        <v>3.52</v>
      </c>
      <c r="I90" s="8">
        <f t="shared" si="12"/>
        <v>0.41000000000000014</v>
      </c>
      <c r="J90" s="8">
        <f t="shared" si="13"/>
        <v>8.9999999999999858E-2</v>
      </c>
      <c r="K90" s="8">
        <f t="shared" si="14"/>
        <v>0.37000000000000011</v>
      </c>
      <c r="L90" s="8">
        <f t="shared" si="15"/>
        <v>8.9999999999999858E-2</v>
      </c>
      <c r="M90" s="8">
        <v>1</v>
      </c>
      <c r="O90" s="3"/>
      <c r="P90" s="4"/>
      <c r="Q90" s="4"/>
      <c r="R90" s="5"/>
      <c r="AB90" s="3"/>
      <c r="AC90" s="4"/>
      <c r="AD90" s="4"/>
      <c r="AE90" s="5"/>
      <c r="AJ90" s="12">
        <f t="shared" si="16"/>
        <v>0.49850000000000039</v>
      </c>
      <c r="AK90" s="12">
        <f t="shared" si="17"/>
        <v>6.4146341463414913E-2</v>
      </c>
      <c r="AL90" s="12">
        <f t="shared" si="18"/>
        <v>0.27368421052631664</v>
      </c>
      <c r="AM90" s="12">
        <f t="shared" si="19"/>
        <v>6.4146341463414913E-2</v>
      </c>
      <c r="AN90" s="8">
        <v>1</v>
      </c>
      <c r="AQ90" s="3"/>
      <c r="AR90" s="4"/>
      <c r="AS90" s="4"/>
      <c r="AT90" s="5"/>
      <c r="BC90" s="3"/>
      <c r="BD90" s="4"/>
      <c r="BE90" s="4"/>
      <c r="BF90" s="5"/>
      <c r="BK90" s="12">
        <f t="shared" si="20"/>
        <v>0.51052631578947416</v>
      </c>
      <c r="BL90" s="12">
        <f t="shared" si="21"/>
        <v>7.3720930232557436E-2</v>
      </c>
      <c r="BM90" s="12">
        <f t="shared" si="22"/>
        <v>0.27368421052631664</v>
      </c>
      <c r="BN90" s="12">
        <f t="shared" si="23"/>
        <v>7.3720930232557436E-2</v>
      </c>
      <c r="BO90" s="8">
        <v>1</v>
      </c>
      <c r="BR90" s="3"/>
      <c r="BS90" s="4"/>
      <c r="BT90" s="4"/>
      <c r="BU90" s="5"/>
      <c r="CD90" s="3"/>
      <c r="CE90" s="4"/>
      <c r="CF90" s="4"/>
      <c r="CG90" s="5"/>
    </row>
    <row r="91" spans="1:85">
      <c r="A91" s="3">
        <v>89</v>
      </c>
      <c r="B91" s="4" t="s">
        <v>7</v>
      </c>
      <c r="C91" s="4" t="s">
        <v>95</v>
      </c>
      <c r="D91" s="5">
        <v>3.52</v>
      </c>
      <c r="I91" s="8">
        <f t="shared" si="12"/>
        <v>0.41000000000000014</v>
      </c>
      <c r="J91" s="8">
        <f t="shared" si="13"/>
        <v>8.9999999999999858E-2</v>
      </c>
      <c r="K91" s="8">
        <f t="shared" si="14"/>
        <v>0.37000000000000011</v>
      </c>
      <c r="L91" s="8">
        <f t="shared" si="15"/>
        <v>8.9999999999999858E-2</v>
      </c>
      <c r="M91" s="8">
        <v>1</v>
      </c>
      <c r="O91" s="3"/>
      <c r="P91" s="4"/>
      <c r="Q91" s="4"/>
      <c r="R91" s="5"/>
      <c r="AB91" s="3"/>
      <c r="AC91" s="4"/>
      <c r="AD91" s="4"/>
      <c r="AE91" s="5"/>
      <c r="AJ91" s="12">
        <f t="shared" si="16"/>
        <v>0.49850000000000039</v>
      </c>
      <c r="AK91" s="12">
        <f t="shared" si="17"/>
        <v>6.4146341463414913E-2</v>
      </c>
      <c r="AL91" s="12">
        <f t="shared" si="18"/>
        <v>0.27368421052631664</v>
      </c>
      <c r="AM91" s="12">
        <f t="shared" si="19"/>
        <v>6.4146341463414913E-2</v>
      </c>
      <c r="AN91" s="8">
        <v>1</v>
      </c>
      <c r="AQ91" s="3"/>
      <c r="AR91" s="4"/>
      <c r="AS91" s="4"/>
      <c r="AT91" s="5"/>
      <c r="BC91" s="3"/>
      <c r="BD91" s="4"/>
      <c r="BE91" s="4"/>
      <c r="BF91" s="5"/>
      <c r="BK91" s="12">
        <f t="shared" si="20"/>
        <v>0.51052631578947416</v>
      </c>
      <c r="BL91" s="12">
        <f t="shared" si="21"/>
        <v>7.3720930232557436E-2</v>
      </c>
      <c r="BM91" s="12">
        <f t="shared" si="22"/>
        <v>0.27368421052631664</v>
      </c>
      <c r="BN91" s="12">
        <f t="shared" si="23"/>
        <v>7.3720930232557436E-2</v>
      </c>
      <c r="BO91" s="8">
        <v>1</v>
      </c>
      <c r="BR91" s="3"/>
      <c r="BS91" s="4"/>
      <c r="BT91" s="4"/>
      <c r="BU91" s="5"/>
      <c r="CD91" s="3"/>
      <c r="CE91" s="4"/>
      <c r="CF91" s="4"/>
      <c r="CG91" s="5"/>
    </row>
    <row r="92" spans="1:85">
      <c r="A92" s="3">
        <v>90</v>
      </c>
      <c r="B92" s="4" t="s">
        <v>5</v>
      </c>
      <c r="C92" s="4" t="s">
        <v>96</v>
      </c>
      <c r="D92" s="5">
        <v>3.27</v>
      </c>
      <c r="I92" s="8">
        <f t="shared" si="12"/>
        <v>0.16000000000000014</v>
      </c>
      <c r="J92" s="8">
        <f t="shared" si="13"/>
        <v>0.16000000000000014</v>
      </c>
      <c r="K92" s="8">
        <f t="shared" si="14"/>
        <v>0.62000000000000011</v>
      </c>
      <c r="L92" s="8">
        <f t="shared" si="15"/>
        <v>0.16000000000000014</v>
      </c>
      <c r="M92" s="8">
        <v>1</v>
      </c>
      <c r="O92" s="3"/>
      <c r="P92" s="4"/>
      <c r="Q92" s="4"/>
      <c r="R92" s="5"/>
      <c r="AB92" s="3"/>
      <c r="AC92" s="4"/>
      <c r="AD92" s="4"/>
      <c r="AE92" s="5"/>
      <c r="AJ92" s="12">
        <f t="shared" si="16"/>
        <v>0.24850000000000039</v>
      </c>
      <c r="AK92" s="12">
        <f t="shared" si="17"/>
        <v>0.18585365853658509</v>
      </c>
      <c r="AL92" s="12">
        <f t="shared" si="18"/>
        <v>0.52368421052631664</v>
      </c>
      <c r="AM92" s="12">
        <f t="shared" si="19"/>
        <v>0.18585365853658509</v>
      </c>
      <c r="AN92" s="8">
        <v>1</v>
      </c>
      <c r="AQ92" s="3"/>
      <c r="AR92" s="4"/>
      <c r="AS92" s="4"/>
      <c r="AT92" s="5"/>
      <c r="BC92" s="3"/>
      <c r="BD92" s="4"/>
      <c r="BE92" s="4"/>
      <c r="BF92" s="5"/>
      <c r="BK92" s="12">
        <f t="shared" si="20"/>
        <v>0.26052631578947416</v>
      </c>
      <c r="BL92" s="12">
        <f t="shared" si="21"/>
        <v>0.17627906976744256</v>
      </c>
      <c r="BM92" s="12">
        <f t="shared" si="22"/>
        <v>0.52368421052631664</v>
      </c>
      <c r="BN92" s="12">
        <f t="shared" si="23"/>
        <v>0.17627906976744256</v>
      </c>
      <c r="BO92" s="8">
        <v>1</v>
      </c>
      <c r="BR92" s="3"/>
      <c r="BS92" s="4"/>
      <c r="BT92" s="4"/>
      <c r="BU92" s="5"/>
      <c r="CD92" s="3"/>
      <c r="CE92" s="4"/>
      <c r="CF92" s="4"/>
      <c r="CG92" s="5"/>
    </row>
    <row r="93" spans="1:85">
      <c r="A93" s="3">
        <v>91</v>
      </c>
      <c r="B93" s="4" t="s">
        <v>7</v>
      </c>
      <c r="C93" s="4" t="s">
        <v>97</v>
      </c>
      <c r="D93" s="5">
        <v>3.79</v>
      </c>
      <c r="I93" s="8">
        <f t="shared" si="12"/>
        <v>0.68000000000000016</v>
      </c>
      <c r="J93" s="8">
        <f t="shared" si="13"/>
        <v>0.35999999999999988</v>
      </c>
      <c r="K93" s="8">
        <f t="shared" si="14"/>
        <v>0.10000000000000009</v>
      </c>
      <c r="L93" s="8">
        <f t="shared" si="15"/>
        <v>0.10000000000000009</v>
      </c>
      <c r="M93" s="8">
        <v>2</v>
      </c>
      <c r="O93" s="3"/>
      <c r="P93" s="4"/>
      <c r="Q93" s="4"/>
      <c r="R93" s="5"/>
      <c r="AJ93" s="12">
        <f t="shared" si="16"/>
        <v>0.76850000000000041</v>
      </c>
      <c r="AK93" s="12">
        <f t="shared" si="17"/>
        <v>0.33414634146341493</v>
      </c>
      <c r="AL93" s="12">
        <f t="shared" si="18"/>
        <v>3.6842105263166225E-3</v>
      </c>
      <c r="AM93" s="12">
        <f t="shared" si="19"/>
        <v>3.6842105263166225E-3</v>
      </c>
      <c r="AN93" s="8">
        <v>2</v>
      </c>
      <c r="AQ93" s="3"/>
      <c r="AR93" s="4"/>
      <c r="AS93" s="4"/>
      <c r="AT93" s="5"/>
      <c r="BK93" s="12">
        <f t="shared" si="20"/>
        <v>0.78052631578947418</v>
      </c>
      <c r="BL93" s="12">
        <f t="shared" si="21"/>
        <v>0.34372093023255745</v>
      </c>
      <c r="BM93" s="12">
        <f t="shared" si="22"/>
        <v>3.6842105263166225E-3</v>
      </c>
      <c r="BN93" s="12">
        <f t="shared" si="23"/>
        <v>3.6842105263166225E-3</v>
      </c>
      <c r="BO93" s="8">
        <v>2</v>
      </c>
      <c r="BR93" s="3"/>
      <c r="BS93" s="4"/>
      <c r="BT93" s="4"/>
      <c r="BU93" s="5"/>
    </row>
    <row r="94" spans="1:85">
      <c r="A94" s="3">
        <v>92</v>
      </c>
      <c r="B94" s="4" t="s">
        <v>7</v>
      </c>
      <c r="C94" s="4" t="s">
        <v>98</v>
      </c>
      <c r="D94" s="5">
        <v>3.2</v>
      </c>
      <c r="I94" s="8">
        <f t="shared" si="12"/>
        <v>9.0000000000000302E-2</v>
      </c>
      <c r="J94" s="8">
        <f t="shared" si="13"/>
        <v>0.22999999999999998</v>
      </c>
      <c r="K94" s="8">
        <f t="shared" si="14"/>
        <v>0.69</v>
      </c>
      <c r="L94" s="8">
        <f t="shared" si="15"/>
        <v>9.0000000000000302E-2</v>
      </c>
      <c r="M94" s="8">
        <v>0</v>
      </c>
      <c r="AJ94" s="12">
        <f t="shared" si="16"/>
        <v>0.17850000000000055</v>
      </c>
      <c r="AK94" s="12">
        <f t="shared" si="17"/>
        <v>0.25585365853658493</v>
      </c>
      <c r="AL94" s="12">
        <f t="shared" si="18"/>
        <v>0.59368421052631648</v>
      </c>
      <c r="AM94" s="12">
        <f t="shared" si="19"/>
        <v>0.17850000000000055</v>
      </c>
      <c r="AN94" s="8">
        <v>0</v>
      </c>
      <c r="BC94" s="3"/>
      <c r="BD94" s="4"/>
      <c r="BE94" s="4"/>
      <c r="BF94" s="5"/>
      <c r="BK94" s="12">
        <f t="shared" si="20"/>
        <v>0.19052631578947432</v>
      </c>
      <c r="BL94" s="12">
        <f t="shared" si="21"/>
        <v>0.2462790697674424</v>
      </c>
      <c r="BM94" s="12">
        <f t="shared" si="22"/>
        <v>0.59368421052631648</v>
      </c>
      <c r="BN94" s="12">
        <f t="shared" si="23"/>
        <v>0.19052631578947432</v>
      </c>
      <c r="BO94" s="8">
        <v>0</v>
      </c>
      <c r="CD94" s="3"/>
      <c r="CE94" s="4"/>
      <c r="CF94" s="4"/>
      <c r="CG94" s="5"/>
    </row>
    <row r="95" spans="1:85">
      <c r="A95" s="3">
        <v>93</v>
      </c>
      <c r="B95" s="4" t="s">
        <v>5</v>
      </c>
      <c r="C95" s="4" t="s">
        <v>99</v>
      </c>
      <c r="D95" s="5">
        <v>3.28</v>
      </c>
      <c r="I95" s="8">
        <f t="shared" si="12"/>
        <v>0.16999999999999993</v>
      </c>
      <c r="J95" s="8">
        <f t="shared" si="13"/>
        <v>0.15000000000000036</v>
      </c>
      <c r="K95" s="8">
        <f t="shared" si="14"/>
        <v>0.61000000000000032</v>
      </c>
      <c r="L95" s="8">
        <f t="shared" si="15"/>
        <v>0.15000000000000036</v>
      </c>
      <c r="M95" s="8">
        <v>1</v>
      </c>
      <c r="O95" s="3"/>
      <c r="P95" s="4"/>
      <c r="Q95" s="4"/>
      <c r="R95" s="5"/>
      <c r="AJ95" s="12">
        <f t="shared" si="16"/>
        <v>0.25850000000000017</v>
      </c>
      <c r="AK95" s="12">
        <f t="shared" si="17"/>
        <v>0.1758536585365853</v>
      </c>
      <c r="AL95" s="12">
        <f t="shared" si="18"/>
        <v>0.51368421052631685</v>
      </c>
      <c r="AM95" s="12">
        <f t="shared" si="19"/>
        <v>0.1758536585365853</v>
      </c>
      <c r="AN95" s="8">
        <v>1</v>
      </c>
      <c r="AQ95" s="3"/>
      <c r="AR95" s="4"/>
      <c r="AS95" s="4"/>
      <c r="AT95" s="5"/>
      <c r="BC95" s="3"/>
      <c r="BD95" s="4"/>
      <c r="BE95" s="4"/>
      <c r="BF95" s="5"/>
      <c r="BK95" s="12">
        <f t="shared" si="20"/>
        <v>0.27052631578947395</v>
      </c>
      <c r="BL95" s="12">
        <f t="shared" si="21"/>
        <v>0.16627906976744278</v>
      </c>
      <c r="BM95" s="12">
        <f t="shared" si="22"/>
        <v>0.51368421052631685</v>
      </c>
      <c r="BN95" s="12">
        <f t="shared" si="23"/>
        <v>0.16627906976744278</v>
      </c>
      <c r="BO95" s="8">
        <v>1</v>
      </c>
      <c r="CD95" s="3"/>
      <c r="CE95" s="4"/>
      <c r="CF95" s="4"/>
      <c r="CG95" s="5"/>
    </row>
    <row r="96" spans="1:85">
      <c r="A96" s="3">
        <v>94</v>
      </c>
      <c r="B96" s="4" t="s">
        <v>5</v>
      </c>
      <c r="C96" s="4" t="s">
        <v>100</v>
      </c>
      <c r="D96" s="5">
        <v>3.78</v>
      </c>
      <c r="I96" s="8">
        <f t="shared" si="12"/>
        <v>0.66999999999999993</v>
      </c>
      <c r="J96" s="8">
        <f t="shared" si="13"/>
        <v>0.34999999999999964</v>
      </c>
      <c r="K96" s="8">
        <f t="shared" si="14"/>
        <v>0.11000000000000032</v>
      </c>
      <c r="L96" s="8">
        <f t="shared" si="15"/>
        <v>0.11000000000000032</v>
      </c>
      <c r="M96" s="8">
        <v>2</v>
      </c>
      <c r="O96" s="3"/>
      <c r="P96" s="4"/>
      <c r="Q96" s="4"/>
      <c r="R96" s="5"/>
      <c r="V96" s="3"/>
      <c r="W96" s="4"/>
      <c r="X96" s="4"/>
      <c r="Y96" s="5"/>
      <c r="AJ96" s="12">
        <f t="shared" si="16"/>
        <v>0.75850000000000017</v>
      </c>
      <c r="AK96" s="12">
        <f t="shared" si="17"/>
        <v>0.3241463414634147</v>
      </c>
      <c r="AL96" s="12">
        <f t="shared" si="18"/>
        <v>1.3684210526316853E-2</v>
      </c>
      <c r="AM96" s="12">
        <f t="shared" si="19"/>
        <v>1.3684210526316853E-2</v>
      </c>
      <c r="AN96" s="8">
        <v>2</v>
      </c>
      <c r="AQ96" s="3"/>
      <c r="AR96" s="4"/>
      <c r="AS96" s="4"/>
      <c r="AT96" s="5"/>
      <c r="AW96" s="3"/>
      <c r="AX96" s="4"/>
      <c r="AY96" s="4"/>
      <c r="AZ96" s="5"/>
      <c r="BK96" s="12">
        <f t="shared" si="20"/>
        <v>0.77052631578947395</v>
      </c>
      <c r="BL96" s="12">
        <f t="shared" si="21"/>
        <v>0.33372093023255722</v>
      </c>
      <c r="BM96" s="12">
        <f t="shared" si="22"/>
        <v>1.3684210526316853E-2</v>
      </c>
      <c r="BN96" s="12">
        <f t="shared" si="23"/>
        <v>1.3684210526316853E-2</v>
      </c>
      <c r="BO96" s="8">
        <v>2</v>
      </c>
      <c r="BX96" s="3"/>
      <c r="BY96" s="4"/>
      <c r="BZ96" s="4"/>
      <c r="CA96" s="5"/>
    </row>
    <row r="97" spans="1:85">
      <c r="A97" s="3">
        <v>95</v>
      </c>
      <c r="B97" s="4" t="s">
        <v>7</v>
      </c>
      <c r="C97" s="4" t="s">
        <v>101</v>
      </c>
      <c r="D97" s="5">
        <v>3.69</v>
      </c>
      <c r="I97" s="8">
        <f t="shared" si="12"/>
        <v>0.58000000000000007</v>
      </c>
      <c r="J97" s="8">
        <f t="shared" si="13"/>
        <v>0.25999999999999979</v>
      </c>
      <c r="K97" s="8">
        <f t="shared" si="14"/>
        <v>0.20000000000000018</v>
      </c>
      <c r="L97" s="8">
        <f t="shared" si="15"/>
        <v>0.20000000000000018</v>
      </c>
      <c r="M97" s="8">
        <v>2</v>
      </c>
      <c r="O97" s="3"/>
      <c r="P97" s="4"/>
      <c r="Q97" s="4"/>
      <c r="R97" s="5"/>
      <c r="V97" s="3"/>
      <c r="W97" s="4"/>
      <c r="X97" s="4"/>
      <c r="Y97" s="5"/>
      <c r="AJ97" s="12">
        <f t="shared" si="16"/>
        <v>0.66850000000000032</v>
      </c>
      <c r="AK97" s="12">
        <f t="shared" si="17"/>
        <v>0.23414634146341484</v>
      </c>
      <c r="AL97" s="12">
        <f t="shared" si="18"/>
        <v>0.10368421052631671</v>
      </c>
      <c r="AM97" s="12">
        <f t="shared" si="19"/>
        <v>0.10368421052631671</v>
      </c>
      <c r="AN97" s="8">
        <v>2</v>
      </c>
      <c r="AQ97" s="3"/>
      <c r="AR97" s="4"/>
      <c r="AS97" s="4"/>
      <c r="AT97" s="5"/>
      <c r="AW97" s="3"/>
      <c r="AX97" s="4"/>
      <c r="AY97" s="4"/>
      <c r="AZ97" s="5"/>
      <c r="BK97" s="12">
        <f t="shared" si="20"/>
        <v>0.68052631578947409</v>
      </c>
      <c r="BL97" s="12">
        <f t="shared" si="21"/>
        <v>0.24372093023255736</v>
      </c>
      <c r="BM97" s="12">
        <f t="shared" si="22"/>
        <v>0.10368421052631671</v>
      </c>
      <c r="BN97" s="12">
        <f t="shared" si="23"/>
        <v>0.10368421052631671</v>
      </c>
      <c r="BO97" s="8">
        <v>2</v>
      </c>
      <c r="BX97" s="3"/>
      <c r="BY97" s="4"/>
      <c r="BZ97" s="4"/>
      <c r="CA97" s="5"/>
    </row>
    <row r="98" spans="1:85">
      <c r="A98" s="3">
        <v>96</v>
      </c>
      <c r="B98" s="4" t="s">
        <v>5</v>
      </c>
      <c r="C98" s="4" t="s">
        <v>102</v>
      </c>
      <c r="D98" s="5">
        <v>3.57</v>
      </c>
      <c r="I98" s="8">
        <f t="shared" si="12"/>
        <v>0.45999999999999996</v>
      </c>
      <c r="J98" s="8">
        <f t="shared" si="13"/>
        <v>0.13999999999999968</v>
      </c>
      <c r="K98" s="8">
        <f t="shared" si="14"/>
        <v>0.32000000000000028</v>
      </c>
      <c r="L98" s="8">
        <f t="shared" si="15"/>
        <v>0.13999999999999968</v>
      </c>
      <c r="M98" s="8">
        <v>1</v>
      </c>
      <c r="O98" s="3"/>
      <c r="P98" s="4"/>
      <c r="Q98" s="4"/>
      <c r="R98" s="5"/>
      <c r="AB98" s="3"/>
      <c r="AC98" s="4"/>
      <c r="AD98" s="4"/>
      <c r="AE98" s="5"/>
      <c r="AJ98" s="12">
        <f t="shared" si="16"/>
        <v>0.54850000000000021</v>
      </c>
      <c r="AK98" s="12">
        <f t="shared" si="17"/>
        <v>0.11414634146341474</v>
      </c>
      <c r="AL98" s="12">
        <f t="shared" si="18"/>
        <v>0.22368421052631682</v>
      </c>
      <c r="AM98" s="12">
        <f t="shared" si="19"/>
        <v>0.11414634146341474</v>
      </c>
      <c r="AN98" s="8">
        <v>1</v>
      </c>
      <c r="AQ98" s="3"/>
      <c r="AR98" s="4"/>
      <c r="AS98" s="4"/>
      <c r="AT98" s="5"/>
      <c r="BK98" s="12">
        <f t="shared" si="20"/>
        <v>0.56052631578947398</v>
      </c>
      <c r="BL98" s="12">
        <f t="shared" si="21"/>
        <v>0.12372093023255726</v>
      </c>
      <c r="BM98" s="12">
        <f t="shared" si="22"/>
        <v>0.22368421052631682</v>
      </c>
      <c r="BN98" s="12">
        <f t="shared" si="23"/>
        <v>0.12372093023255726</v>
      </c>
      <c r="BO98" s="8">
        <v>1</v>
      </c>
    </row>
    <row r="99" spans="1:85">
      <c r="A99" s="3">
        <v>97</v>
      </c>
      <c r="B99" s="4" t="s">
        <v>5</v>
      </c>
      <c r="C99" s="4" t="s">
        <v>103</v>
      </c>
      <c r="D99" s="5">
        <v>2.91</v>
      </c>
      <c r="I99" s="8">
        <f t="shared" si="12"/>
        <v>0.19999999999999973</v>
      </c>
      <c r="J99" s="8">
        <f t="shared" si="13"/>
        <v>0.52</v>
      </c>
      <c r="K99" s="8">
        <f t="shared" si="14"/>
        <v>0.98</v>
      </c>
      <c r="L99" s="8">
        <f t="shared" si="15"/>
        <v>0.19999999999999973</v>
      </c>
      <c r="M99" s="8">
        <v>0</v>
      </c>
      <c r="V99" s="3"/>
      <c r="W99" s="4"/>
      <c r="X99" s="4"/>
      <c r="Y99" s="5"/>
      <c r="AB99" s="3"/>
      <c r="AC99" s="4"/>
      <c r="AD99" s="4"/>
      <c r="AE99" s="5"/>
      <c r="AJ99" s="12">
        <f t="shared" si="16"/>
        <v>0.11149999999999949</v>
      </c>
      <c r="AK99" s="12">
        <f t="shared" si="17"/>
        <v>0.54585365853658496</v>
      </c>
      <c r="AL99" s="12">
        <f t="shared" si="18"/>
        <v>0.88368421052631652</v>
      </c>
      <c r="AM99" s="12">
        <f t="shared" si="19"/>
        <v>0.11149999999999949</v>
      </c>
      <c r="AN99" s="8">
        <v>0</v>
      </c>
      <c r="AW99" s="3"/>
      <c r="AX99" s="4"/>
      <c r="AY99" s="4"/>
      <c r="AZ99" s="5"/>
      <c r="BK99" s="12">
        <f t="shared" si="20"/>
        <v>9.9473684210525715E-2</v>
      </c>
      <c r="BL99" s="12">
        <f t="shared" si="21"/>
        <v>0.53627906976744244</v>
      </c>
      <c r="BM99" s="12">
        <f t="shared" si="22"/>
        <v>0.88368421052631652</v>
      </c>
      <c r="BN99" s="12">
        <f t="shared" si="23"/>
        <v>9.9473684210525715E-2</v>
      </c>
      <c r="BO99" s="8">
        <v>0</v>
      </c>
      <c r="BX99" s="3"/>
      <c r="BY99" s="4"/>
      <c r="BZ99" s="4"/>
      <c r="CA99" s="5"/>
    </row>
    <row r="100" spans="1:85">
      <c r="A100" s="3">
        <v>98</v>
      </c>
      <c r="B100" s="4" t="s">
        <v>7</v>
      </c>
      <c r="C100" s="4" t="s">
        <v>104</v>
      </c>
      <c r="D100" s="5">
        <v>3.81</v>
      </c>
      <c r="I100" s="8">
        <f t="shared" si="12"/>
        <v>0.70000000000000018</v>
      </c>
      <c r="J100" s="8">
        <f t="shared" si="13"/>
        <v>0.37999999999999989</v>
      </c>
      <c r="K100" s="8">
        <f t="shared" si="14"/>
        <v>8.0000000000000071E-2</v>
      </c>
      <c r="L100" s="8">
        <f t="shared" si="15"/>
        <v>8.0000000000000071E-2</v>
      </c>
      <c r="M100" s="8">
        <v>2</v>
      </c>
      <c r="O100" s="3"/>
      <c r="P100" s="4"/>
      <c r="Q100" s="4"/>
      <c r="R100" s="5"/>
      <c r="V100" s="3"/>
      <c r="W100" s="4"/>
      <c r="X100" s="4"/>
      <c r="Y100" s="5"/>
      <c r="AJ100" s="12">
        <f t="shared" si="16"/>
        <v>0.78850000000000042</v>
      </c>
      <c r="AK100" s="12">
        <f t="shared" si="17"/>
        <v>0.35414634146341495</v>
      </c>
      <c r="AL100" s="12">
        <f t="shared" si="18"/>
        <v>1.6315789473683395E-2</v>
      </c>
      <c r="AM100" s="12">
        <f t="shared" si="19"/>
        <v>1.6315789473683395E-2</v>
      </c>
      <c r="AN100" s="8">
        <v>2</v>
      </c>
      <c r="AQ100" s="3"/>
      <c r="AR100" s="4"/>
      <c r="AS100" s="4"/>
      <c r="AT100" s="5"/>
      <c r="AW100" s="3"/>
      <c r="AX100" s="4"/>
      <c r="AY100" s="4"/>
      <c r="AZ100" s="5"/>
      <c r="BK100" s="12">
        <f t="shared" si="20"/>
        <v>0.8005263157894742</v>
      </c>
      <c r="BL100" s="12">
        <f t="shared" si="21"/>
        <v>0.36372093023255747</v>
      </c>
      <c r="BM100" s="12">
        <f t="shared" si="22"/>
        <v>1.6315789473683395E-2</v>
      </c>
      <c r="BN100" s="12">
        <f t="shared" si="23"/>
        <v>1.6315789473683395E-2</v>
      </c>
      <c r="BO100" s="8">
        <v>2</v>
      </c>
      <c r="BR100" s="3"/>
      <c r="BS100" s="4"/>
      <c r="BT100" s="4"/>
      <c r="BU100" s="5"/>
      <c r="BX100" s="3"/>
      <c r="BY100" s="4"/>
      <c r="BZ100" s="4"/>
      <c r="CA100" s="5"/>
    </row>
    <row r="101" spans="1:85">
      <c r="A101" s="3">
        <v>99</v>
      </c>
      <c r="B101" s="4" t="s">
        <v>7</v>
      </c>
      <c r="C101" s="4" t="s">
        <v>105</v>
      </c>
      <c r="D101" s="5">
        <v>3.59</v>
      </c>
      <c r="I101" s="8">
        <f t="shared" si="12"/>
        <v>0.48</v>
      </c>
      <c r="J101" s="8">
        <f t="shared" si="13"/>
        <v>0.1599999999999997</v>
      </c>
      <c r="K101" s="8">
        <f t="shared" si="14"/>
        <v>0.30000000000000027</v>
      </c>
      <c r="L101" s="8">
        <f t="shared" si="15"/>
        <v>0.1599999999999997</v>
      </c>
      <c r="M101" s="8">
        <v>1</v>
      </c>
      <c r="O101" s="3"/>
      <c r="P101" s="4"/>
      <c r="Q101" s="4"/>
      <c r="R101" s="5"/>
      <c r="AB101" s="3"/>
      <c r="AC101" s="4"/>
      <c r="AD101" s="4"/>
      <c r="AE101" s="5"/>
      <c r="AJ101" s="12">
        <f t="shared" si="16"/>
        <v>0.56850000000000023</v>
      </c>
      <c r="AK101" s="12">
        <f t="shared" si="17"/>
        <v>0.13414634146341475</v>
      </c>
      <c r="AL101" s="12">
        <f t="shared" si="18"/>
        <v>0.2036842105263168</v>
      </c>
      <c r="AM101" s="12">
        <f t="shared" si="19"/>
        <v>0.13414634146341475</v>
      </c>
      <c r="AN101" s="8">
        <v>1</v>
      </c>
      <c r="AQ101" s="3"/>
      <c r="AR101" s="4"/>
      <c r="AS101" s="4"/>
      <c r="AT101" s="5"/>
      <c r="BC101" s="3"/>
      <c r="BD101" s="4"/>
      <c r="BE101" s="4"/>
      <c r="BF101" s="5"/>
      <c r="BK101" s="12">
        <f t="shared" si="20"/>
        <v>0.580526315789474</v>
      </c>
      <c r="BL101" s="12">
        <f t="shared" si="21"/>
        <v>0.14372093023255728</v>
      </c>
      <c r="BM101" s="12">
        <f t="shared" si="22"/>
        <v>0.2036842105263168</v>
      </c>
      <c r="BN101" s="12">
        <f t="shared" si="23"/>
        <v>0.14372093023255728</v>
      </c>
      <c r="BO101" s="8">
        <v>1</v>
      </c>
      <c r="BR101" s="3"/>
      <c r="BS101" s="4"/>
      <c r="BT101" s="4"/>
      <c r="BU101" s="5"/>
      <c r="CD101" s="3"/>
      <c r="CE101" s="4"/>
      <c r="CF101" s="4"/>
      <c r="CG101" s="5"/>
    </row>
    <row r="102" spans="1:85">
      <c r="A102" s="3">
        <v>100</v>
      </c>
      <c r="B102" s="4" t="s">
        <v>5</v>
      </c>
      <c r="C102" s="4" t="s">
        <v>106</v>
      </c>
      <c r="D102" s="5">
        <v>3.9</v>
      </c>
      <c r="I102" s="8">
        <f t="shared" si="12"/>
        <v>0.79</v>
      </c>
      <c r="J102" s="8">
        <f t="shared" si="13"/>
        <v>0.46999999999999975</v>
      </c>
      <c r="K102" s="8">
        <f t="shared" si="14"/>
        <v>9.9999999999997868E-3</v>
      </c>
      <c r="L102" s="8">
        <f t="shared" si="15"/>
        <v>9.9999999999997868E-3</v>
      </c>
      <c r="M102" s="8">
        <v>2</v>
      </c>
      <c r="O102" s="3"/>
      <c r="P102" s="4"/>
      <c r="Q102" s="4"/>
      <c r="R102" s="5"/>
      <c r="V102" s="3"/>
      <c r="W102" s="4"/>
      <c r="X102" s="4"/>
      <c r="Y102" s="5"/>
      <c r="AJ102" s="12">
        <f t="shared" si="16"/>
        <v>0.87850000000000028</v>
      </c>
      <c r="AK102" s="12">
        <f t="shared" si="17"/>
        <v>0.44414634146341481</v>
      </c>
      <c r="AL102" s="12">
        <f t="shared" si="18"/>
        <v>0.10631578947368325</v>
      </c>
      <c r="AM102" s="12">
        <f t="shared" si="19"/>
        <v>0.10631578947368325</v>
      </c>
      <c r="AN102" s="8">
        <v>2</v>
      </c>
      <c r="AQ102" s="3"/>
      <c r="AR102" s="4"/>
      <c r="AS102" s="4"/>
      <c r="AT102" s="5"/>
      <c r="AW102" s="3"/>
      <c r="AX102" s="4"/>
      <c r="AY102" s="4"/>
      <c r="AZ102" s="5"/>
      <c r="BK102" s="12">
        <f t="shared" si="20"/>
        <v>0.89052631578947405</v>
      </c>
      <c r="BL102" s="12">
        <f t="shared" si="21"/>
        <v>0.45372093023255733</v>
      </c>
      <c r="BM102" s="12">
        <f t="shared" si="22"/>
        <v>0.10631578947368325</v>
      </c>
      <c r="BN102" s="12">
        <f t="shared" si="23"/>
        <v>0.10631578947368325</v>
      </c>
      <c r="BO102" s="8">
        <v>2</v>
      </c>
      <c r="BR102" s="3"/>
      <c r="BS102" s="4"/>
      <c r="BT102" s="4"/>
      <c r="BU102" s="5"/>
      <c r="BX102" s="3"/>
      <c r="BY102" s="4"/>
      <c r="BZ102" s="4"/>
      <c r="CA102" s="5"/>
    </row>
    <row r="103" spans="1:85">
      <c r="AM103" s="12"/>
    </row>
    <row r="104" spans="1:85">
      <c r="AM104" s="12"/>
    </row>
    <row r="105" spans="1:85">
      <c r="AM105" s="12"/>
    </row>
    <row r="106" spans="1:85">
      <c r="AM106" s="12"/>
    </row>
  </sheetData>
  <sortState xmlns:xlrd2="http://schemas.microsoft.com/office/spreadsheetml/2017/richdata2" ref="CD3:CG21">
    <sortCondition ref="CG3:CG21"/>
  </sortState>
  <mergeCells count="16">
    <mergeCell ref="BW1:CA1"/>
    <mergeCell ref="CC1:CG1"/>
    <mergeCell ref="F7:G7"/>
    <mergeCell ref="F1:G1"/>
    <mergeCell ref="I1:M1"/>
    <mergeCell ref="O1:S1"/>
    <mergeCell ref="U1:Y1"/>
    <mergeCell ref="AA1:AE1"/>
    <mergeCell ref="BR1:BU1"/>
    <mergeCell ref="BK1:BO1"/>
    <mergeCell ref="AG1:AH1"/>
    <mergeCell ref="AJ1:AN1"/>
    <mergeCell ref="AP1:AT1"/>
    <mergeCell ref="AV1:AZ1"/>
    <mergeCell ref="BB1:BF1"/>
    <mergeCell ref="BH1:B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9B18-D001-40BF-A816-A54CFB216C35}">
  <dimension ref="A1:M102"/>
  <sheetViews>
    <sheetView topLeftCell="C1" workbookViewId="0">
      <selection activeCell="I14" sqref="I14"/>
    </sheetView>
  </sheetViews>
  <sheetFormatPr defaultRowHeight="14.4"/>
  <cols>
    <col min="1" max="1" width="8" customWidth="1"/>
    <col min="2" max="3" width="15.5546875" style="1" customWidth="1"/>
    <col min="4" max="4" width="10.77734375" customWidth="1"/>
    <col min="5" max="5" width="8.88671875" style="6"/>
    <col min="6" max="6" width="13.44140625" customWidth="1"/>
    <col min="7" max="7" width="28.21875" style="8" customWidth="1"/>
    <col min="8" max="8" width="11.109375" customWidth="1"/>
    <col min="12" max="12" width="16" customWidth="1"/>
    <col min="13" max="13" width="14.33203125" customWidth="1"/>
    <col min="14" max="14" width="13.33203125" customWidth="1"/>
  </cols>
  <sheetData>
    <row r="1" spans="1:13">
      <c r="E1"/>
    </row>
    <row r="2" spans="1:13">
      <c r="A2" s="2" t="s">
        <v>1</v>
      </c>
      <c r="B2" s="2" t="s">
        <v>2</v>
      </c>
      <c r="C2" s="2" t="s">
        <v>3</v>
      </c>
      <c r="D2" s="2" t="s">
        <v>4</v>
      </c>
      <c r="E2" s="7" t="s">
        <v>123</v>
      </c>
      <c r="F2" s="2" t="s">
        <v>124</v>
      </c>
      <c r="G2" s="2" t="s">
        <v>126</v>
      </c>
      <c r="H2" s="2" t="s">
        <v>125</v>
      </c>
      <c r="L2" s="27" t="s">
        <v>121</v>
      </c>
      <c r="M2" s="27"/>
    </row>
    <row r="3" spans="1:13">
      <c r="A3" s="3">
        <v>1</v>
      </c>
      <c r="B3" s="4" t="s">
        <v>5</v>
      </c>
      <c r="C3" s="4" t="s">
        <v>6</v>
      </c>
      <c r="D3" s="5">
        <v>3.43</v>
      </c>
      <c r="E3" s="6">
        <v>1</v>
      </c>
      <c r="F3" s="6">
        <f>IF(E3=0, $M$3, IF(E3=1, $M$4, IF(E3=2, $M$5, "")))</f>
        <v>3.45</v>
      </c>
      <c r="G3" s="12">
        <f t="shared" ref="G3:G34" si="0">MIN(D3-F3)</f>
        <v>-2.0000000000000018E-2</v>
      </c>
      <c r="H3" s="13">
        <f t="shared" ref="H3:H34" si="1" xml:space="preserve"> ABS(G3)/D3 * 100%</f>
        <v>5.8309037900874687E-3</v>
      </c>
      <c r="L3" s="11" t="s">
        <v>113</v>
      </c>
      <c r="M3" s="9">
        <v>3.01</v>
      </c>
    </row>
    <row r="4" spans="1:13">
      <c r="A4" s="3">
        <v>2</v>
      </c>
      <c r="B4" s="4" t="s">
        <v>7</v>
      </c>
      <c r="C4" s="4" t="s">
        <v>8</v>
      </c>
      <c r="D4" s="5">
        <v>3.28</v>
      </c>
      <c r="E4" s="6">
        <v>1</v>
      </c>
      <c r="F4" s="6">
        <f t="shared" ref="F4:F67" si="2">IF(E4=0, $M$3, IF(E4=1, $M$4, IF(E4=2, $M$5, "")))</f>
        <v>3.45</v>
      </c>
      <c r="G4" s="12">
        <f t="shared" si="0"/>
        <v>-0.17000000000000037</v>
      </c>
      <c r="H4" s="13">
        <f t="shared" si="1"/>
        <v>5.1829268292683042E-2</v>
      </c>
      <c r="L4" t="s">
        <v>114</v>
      </c>
      <c r="M4" s="9">
        <v>3.45</v>
      </c>
    </row>
    <row r="5" spans="1:13">
      <c r="A5" s="3">
        <v>3</v>
      </c>
      <c r="B5" s="4" t="s">
        <v>7</v>
      </c>
      <c r="C5" s="4" t="s">
        <v>9</v>
      </c>
      <c r="D5" s="5">
        <v>3.89</v>
      </c>
      <c r="E5" s="6">
        <v>2</v>
      </c>
      <c r="F5" s="6">
        <f t="shared" si="2"/>
        <v>3.79</v>
      </c>
      <c r="G5" s="12">
        <f t="shared" si="0"/>
        <v>0.10000000000000009</v>
      </c>
      <c r="H5" s="13">
        <f t="shared" si="1"/>
        <v>2.5706940874036011E-2</v>
      </c>
      <c r="L5" t="s">
        <v>115</v>
      </c>
      <c r="M5" s="9">
        <v>3.79</v>
      </c>
    </row>
    <row r="6" spans="1:13">
      <c r="A6" s="3">
        <v>4</v>
      </c>
      <c r="B6" s="4" t="s">
        <v>5</v>
      </c>
      <c r="C6" s="4" t="s">
        <v>10</v>
      </c>
      <c r="D6" s="5">
        <v>2.91</v>
      </c>
      <c r="E6" s="6">
        <v>0</v>
      </c>
      <c r="F6" s="6">
        <f t="shared" si="2"/>
        <v>3.01</v>
      </c>
      <c r="G6" s="12">
        <f t="shared" si="0"/>
        <v>-9.9999999999999645E-2</v>
      </c>
      <c r="H6" s="13">
        <f t="shared" si="1"/>
        <v>3.4364261168384758E-2</v>
      </c>
    </row>
    <row r="7" spans="1:13">
      <c r="A7" s="3">
        <v>5</v>
      </c>
      <c r="B7" s="4" t="s">
        <v>7</v>
      </c>
      <c r="C7" s="4" t="s">
        <v>11</v>
      </c>
      <c r="D7" s="5">
        <v>3.03</v>
      </c>
      <c r="E7" s="6">
        <v>0</v>
      </c>
      <c r="F7" s="6">
        <f t="shared" si="2"/>
        <v>3.01</v>
      </c>
      <c r="G7" s="12">
        <f t="shared" si="0"/>
        <v>2.0000000000000018E-2</v>
      </c>
      <c r="H7" s="13">
        <f t="shared" si="1"/>
        <v>6.6006600660066068E-3</v>
      </c>
    </row>
    <row r="8" spans="1:13">
      <c r="A8" s="3">
        <v>6</v>
      </c>
      <c r="B8" s="4" t="s">
        <v>7</v>
      </c>
      <c r="C8" s="4" t="s">
        <v>12</v>
      </c>
      <c r="D8" s="5">
        <v>2.98</v>
      </c>
      <c r="E8" s="6">
        <v>0</v>
      </c>
      <c r="F8" s="6">
        <f t="shared" si="2"/>
        <v>3.01</v>
      </c>
      <c r="G8" s="12">
        <f t="shared" si="0"/>
        <v>-2.9999999999999805E-2</v>
      </c>
      <c r="H8" s="13">
        <f t="shared" si="1"/>
        <v>1.0067114093959667E-2</v>
      </c>
      <c r="L8" s="14" t="s">
        <v>132</v>
      </c>
    </row>
    <row r="9" spans="1:13">
      <c r="A9" s="3">
        <v>7</v>
      </c>
      <c r="B9" s="4" t="s">
        <v>7</v>
      </c>
      <c r="C9" s="4" t="s">
        <v>13</v>
      </c>
      <c r="D9" s="5">
        <v>3.52</v>
      </c>
      <c r="E9" s="6">
        <v>1</v>
      </c>
      <c r="F9" s="6">
        <f t="shared" si="2"/>
        <v>3.45</v>
      </c>
      <c r="G9" s="12">
        <f t="shared" si="0"/>
        <v>6.999999999999984E-2</v>
      </c>
      <c r="H9" s="13">
        <f t="shared" si="1"/>
        <v>1.9886363636363591E-2</v>
      </c>
      <c r="L9" t="s">
        <v>113</v>
      </c>
      <c r="M9" t="s">
        <v>133</v>
      </c>
    </row>
    <row r="10" spans="1:13">
      <c r="A10" s="3">
        <v>8</v>
      </c>
      <c r="B10" s="4" t="s">
        <v>7</v>
      </c>
      <c r="C10" s="4" t="s">
        <v>14</v>
      </c>
      <c r="D10" s="5">
        <v>3.08</v>
      </c>
      <c r="E10" s="6">
        <v>0</v>
      </c>
      <c r="F10" s="6">
        <f t="shared" si="2"/>
        <v>3.01</v>
      </c>
      <c r="G10" s="12">
        <f t="shared" si="0"/>
        <v>7.0000000000000284E-2</v>
      </c>
      <c r="H10" s="13">
        <f t="shared" si="1"/>
        <v>2.2727272727272818E-2</v>
      </c>
      <c r="L10" t="s">
        <v>114</v>
      </c>
      <c r="M10" t="s">
        <v>134</v>
      </c>
    </row>
    <row r="11" spans="1:13">
      <c r="A11" s="3">
        <v>9</v>
      </c>
      <c r="B11" s="4" t="s">
        <v>7</v>
      </c>
      <c r="C11" s="4" t="s">
        <v>15</v>
      </c>
      <c r="D11" s="5">
        <v>3.31</v>
      </c>
      <c r="E11" s="6">
        <v>1</v>
      </c>
      <c r="F11" s="6">
        <f t="shared" si="2"/>
        <v>3.45</v>
      </c>
      <c r="G11" s="12">
        <f t="shared" si="0"/>
        <v>-0.14000000000000012</v>
      </c>
      <c r="H11" s="13">
        <f t="shared" si="1"/>
        <v>4.2296072507552906E-2</v>
      </c>
      <c r="L11" t="s">
        <v>115</v>
      </c>
      <c r="M11" t="s">
        <v>135</v>
      </c>
    </row>
    <row r="12" spans="1:13">
      <c r="A12" s="3">
        <v>10</v>
      </c>
      <c r="B12" s="4" t="s">
        <v>7</v>
      </c>
      <c r="C12" s="4" t="s">
        <v>16</v>
      </c>
      <c r="D12" s="5">
        <v>3.07</v>
      </c>
      <c r="E12" s="6">
        <v>0</v>
      </c>
      <c r="F12" s="6">
        <f t="shared" si="2"/>
        <v>3.01</v>
      </c>
      <c r="G12" s="12">
        <f t="shared" si="0"/>
        <v>6.0000000000000053E-2</v>
      </c>
      <c r="H12" s="13">
        <f t="shared" si="1"/>
        <v>1.9543973941368097E-2</v>
      </c>
    </row>
    <row r="13" spans="1:13">
      <c r="A13" s="3">
        <v>11</v>
      </c>
      <c r="B13" s="4" t="s">
        <v>7</v>
      </c>
      <c r="C13" s="4" t="s">
        <v>17</v>
      </c>
      <c r="D13" s="5">
        <v>2.97</v>
      </c>
      <c r="E13" s="6">
        <v>0</v>
      </c>
      <c r="F13" s="6">
        <f t="shared" si="2"/>
        <v>3.01</v>
      </c>
      <c r="G13" s="12">
        <f t="shared" si="0"/>
        <v>-3.9999999999999591E-2</v>
      </c>
      <c r="H13" s="13">
        <f t="shared" si="1"/>
        <v>1.346801346801333E-2</v>
      </c>
    </row>
    <row r="14" spans="1:13">
      <c r="A14" s="3">
        <v>12</v>
      </c>
      <c r="B14" s="4" t="s">
        <v>5</v>
      </c>
      <c r="C14" s="4" t="s">
        <v>18</v>
      </c>
      <c r="D14" s="5">
        <v>2.92</v>
      </c>
      <c r="E14" s="6">
        <v>0</v>
      </c>
      <c r="F14" s="6">
        <f t="shared" si="2"/>
        <v>3.01</v>
      </c>
      <c r="G14" s="12">
        <f t="shared" si="0"/>
        <v>-8.9999999999999858E-2</v>
      </c>
      <c r="H14" s="13">
        <f t="shared" si="1"/>
        <v>3.0821917808219131E-2</v>
      </c>
    </row>
    <row r="15" spans="1:13">
      <c r="A15" s="3">
        <v>13</v>
      </c>
      <c r="B15" s="4" t="s">
        <v>5</v>
      </c>
      <c r="C15" s="4" t="s">
        <v>19</v>
      </c>
      <c r="D15" s="5">
        <v>3.52</v>
      </c>
      <c r="E15" s="6">
        <v>1</v>
      </c>
      <c r="F15" s="6">
        <f t="shared" si="2"/>
        <v>3.45</v>
      </c>
      <c r="G15" s="12">
        <f t="shared" si="0"/>
        <v>6.999999999999984E-2</v>
      </c>
      <c r="H15" s="13">
        <f t="shared" si="1"/>
        <v>1.9886363636363591E-2</v>
      </c>
    </row>
    <row r="16" spans="1:13">
      <c r="A16" s="3">
        <v>14</v>
      </c>
      <c r="B16" s="4" t="s">
        <v>7</v>
      </c>
      <c r="C16" s="4" t="s">
        <v>20</v>
      </c>
      <c r="D16" s="5">
        <v>2.95</v>
      </c>
      <c r="E16" s="6">
        <v>0</v>
      </c>
      <c r="F16" s="6">
        <f t="shared" si="2"/>
        <v>3.01</v>
      </c>
      <c r="G16" s="12">
        <f t="shared" si="0"/>
        <v>-5.9999999999999609E-2</v>
      </c>
      <c r="H16" s="13">
        <f t="shared" si="1"/>
        <v>2.0338983050847324E-2</v>
      </c>
    </row>
    <row r="17" spans="1:8">
      <c r="A17" s="3">
        <v>15</v>
      </c>
      <c r="B17" s="4" t="s">
        <v>5</v>
      </c>
      <c r="C17" s="4" t="s">
        <v>21</v>
      </c>
      <c r="D17" s="5">
        <v>3.02</v>
      </c>
      <c r="E17" s="6">
        <v>0</v>
      </c>
      <c r="F17" s="6">
        <f t="shared" si="2"/>
        <v>3.01</v>
      </c>
      <c r="G17" s="12">
        <f t="shared" si="0"/>
        <v>1.0000000000000231E-2</v>
      </c>
      <c r="H17" s="13">
        <f t="shared" si="1"/>
        <v>3.3112582781457717E-3</v>
      </c>
    </row>
    <row r="18" spans="1:8">
      <c r="A18" s="3">
        <v>16</v>
      </c>
      <c r="B18" s="4" t="s">
        <v>5</v>
      </c>
      <c r="C18" s="4" t="s">
        <v>22</v>
      </c>
      <c r="D18" s="5">
        <v>3.21</v>
      </c>
      <c r="E18" s="6">
        <v>0</v>
      </c>
      <c r="F18" s="6">
        <f t="shared" si="2"/>
        <v>3.01</v>
      </c>
      <c r="G18" s="12">
        <f t="shared" si="0"/>
        <v>0.20000000000000018</v>
      </c>
      <c r="H18" s="13">
        <f t="shared" si="1"/>
        <v>6.2305295950155819E-2</v>
      </c>
    </row>
    <row r="19" spans="1:8">
      <c r="A19" s="3">
        <v>17</v>
      </c>
      <c r="B19" s="4" t="s">
        <v>5</v>
      </c>
      <c r="C19" s="4" t="s">
        <v>23</v>
      </c>
      <c r="D19" s="5">
        <v>3.7</v>
      </c>
      <c r="E19" s="6">
        <v>2</v>
      </c>
      <c r="F19" s="6">
        <f t="shared" si="2"/>
        <v>3.79</v>
      </c>
      <c r="G19" s="12">
        <f t="shared" si="0"/>
        <v>-8.9999999999999858E-2</v>
      </c>
      <c r="H19" s="13">
        <f t="shared" si="1"/>
        <v>2.4324324324324284E-2</v>
      </c>
    </row>
    <row r="20" spans="1:8">
      <c r="A20" s="3">
        <v>18</v>
      </c>
      <c r="B20" s="4" t="s">
        <v>5</v>
      </c>
      <c r="C20" s="4" t="s">
        <v>24</v>
      </c>
      <c r="D20" s="5">
        <v>2.91</v>
      </c>
      <c r="E20" s="6">
        <v>0</v>
      </c>
      <c r="F20" s="6">
        <f t="shared" si="2"/>
        <v>3.01</v>
      </c>
      <c r="G20" s="12">
        <f t="shared" si="0"/>
        <v>-9.9999999999999645E-2</v>
      </c>
      <c r="H20" s="13">
        <f t="shared" si="1"/>
        <v>3.4364261168384758E-2</v>
      </c>
    </row>
    <row r="21" spans="1:8">
      <c r="A21" s="3">
        <v>19</v>
      </c>
      <c r="B21" s="4" t="s">
        <v>5</v>
      </c>
      <c r="C21" s="4" t="s">
        <v>25</v>
      </c>
      <c r="D21" s="5">
        <v>3.72</v>
      </c>
      <c r="E21" s="6">
        <v>2</v>
      </c>
      <c r="F21" s="6">
        <f t="shared" si="2"/>
        <v>3.79</v>
      </c>
      <c r="G21" s="12">
        <f t="shared" si="0"/>
        <v>-6.999999999999984E-2</v>
      </c>
      <c r="H21" s="13">
        <f t="shared" si="1"/>
        <v>1.8817204301075224E-2</v>
      </c>
    </row>
    <row r="22" spans="1:8">
      <c r="A22" s="3">
        <v>20</v>
      </c>
      <c r="B22" s="4" t="s">
        <v>7</v>
      </c>
      <c r="C22" s="4" t="s">
        <v>26</v>
      </c>
      <c r="D22" s="5">
        <v>2.91</v>
      </c>
      <c r="E22" s="6">
        <v>0</v>
      </c>
      <c r="F22" s="6">
        <f t="shared" si="2"/>
        <v>3.01</v>
      </c>
      <c r="G22" s="12">
        <f t="shared" si="0"/>
        <v>-9.9999999999999645E-2</v>
      </c>
      <c r="H22" s="13">
        <f t="shared" si="1"/>
        <v>3.4364261168384758E-2</v>
      </c>
    </row>
    <row r="23" spans="1:8">
      <c r="A23" s="3">
        <v>21</v>
      </c>
      <c r="B23" s="4" t="s">
        <v>5</v>
      </c>
      <c r="C23" s="4" t="s">
        <v>27</v>
      </c>
      <c r="D23" s="5">
        <v>3.87</v>
      </c>
      <c r="E23" s="6">
        <v>2</v>
      </c>
      <c r="F23" s="6">
        <f t="shared" si="2"/>
        <v>3.79</v>
      </c>
      <c r="G23" s="12">
        <f t="shared" si="0"/>
        <v>8.0000000000000071E-2</v>
      </c>
      <c r="H23" s="13">
        <f t="shared" si="1"/>
        <v>2.0671834625323016E-2</v>
      </c>
    </row>
    <row r="24" spans="1:8">
      <c r="A24" s="3">
        <v>22</v>
      </c>
      <c r="B24" s="4" t="s">
        <v>7</v>
      </c>
      <c r="C24" s="4" t="s">
        <v>28</v>
      </c>
      <c r="D24" s="5">
        <v>3.32</v>
      </c>
      <c r="E24" s="6">
        <v>1</v>
      </c>
      <c r="F24" s="6">
        <f t="shared" si="2"/>
        <v>3.45</v>
      </c>
      <c r="G24" s="12">
        <f t="shared" si="0"/>
        <v>-0.13000000000000034</v>
      </c>
      <c r="H24" s="13">
        <f t="shared" si="1"/>
        <v>3.9156626506024202E-2</v>
      </c>
    </row>
    <row r="25" spans="1:8">
      <c r="A25" s="3">
        <v>23</v>
      </c>
      <c r="B25" s="4" t="s">
        <v>7</v>
      </c>
      <c r="C25" s="4" t="s">
        <v>29</v>
      </c>
      <c r="D25" s="5">
        <v>3.87</v>
      </c>
      <c r="E25" s="6">
        <v>2</v>
      </c>
      <c r="F25" s="6">
        <f t="shared" si="2"/>
        <v>3.79</v>
      </c>
      <c r="G25" s="12">
        <f t="shared" si="0"/>
        <v>8.0000000000000071E-2</v>
      </c>
      <c r="H25" s="13">
        <f t="shared" si="1"/>
        <v>2.0671834625323016E-2</v>
      </c>
    </row>
    <row r="26" spans="1:8">
      <c r="A26" s="3">
        <v>24</v>
      </c>
      <c r="B26" s="4" t="s">
        <v>5</v>
      </c>
      <c r="C26" s="4" t="s">
        <v>30</v>
      </c>
      <c r="D26" s="5">
        <v>3.47</v>
      </c>
      <c r="E26" s="6">
        <v>1</v>
      </c>
      <c r="F26" s="6">
        <f t="shared" si="2"/>
        <v>3.45</v>
      </c>
      <c r="G26" s="12">
        <f t="shared" si="0"/>
        <v>2.0000000000000018E-2</v>
      </c>
      <c r="H26" s="13">
        <f t="shared" si="1"/>
        <v>5.7636887608069213E-3</v>
      </c>
    </row>
    <row r="27" spans="1:8">
      <c r="A27" s="3">
        <v>25</v>
      </c>
      <c r="B27" s="4" t="s">
        <v>5</v>
      </c>
      <c r="C27" s="4" t="s">
        <v>31</v>
      </c>
      <c r="D27" s="5">
        <v>3.61</v>
      </c>
      <c r="E27" s="6">
        <v>1</v>
      </c>
      <c r="F27" s="6">
        <f t="shared" si="2"/>
        <v>3.45</v>
      </c>
      <c r="G27" s="12">
        <f t="shared" si="0"/>
        <v>0.1599999999999997</v>
      </c>
      <c r="H27" s="13">
        <f t="shared" si="1"/>
        <v>4.4321329639889114E-2</v>
      </c>
    </row>
    <row r="28" spans="1:8">
      <c r="A28" s="3">
        <v>26</v>
      </c>
      <c r="B28" s="4" t="s">
        <v>7</v>
      </c>
      <c r="C28" s="4" t="s">
        <v>32</v>
      </c>
      <c r="D28" s="5">
        <v>2.84</v>
      </c>
      <c r="E28" s="6">
        <v>0</v>
      </c>
      <c r="F28" s="6">
        <f t="shared" si="2"/>
        <v>3.01</v>
      </c>
      <c r="G28" s="12">
        <f t="shared" si="0"/>
        <v>-0.16999999999999993</v>
      </c>
      <c r="H28" s="13">
        <f t="shared" si="1"/>
        <v>5.9859154929577441E-2</v>
      </c>
    </row>
    <row r="29" spans="1:8">
      <c r="A29" s="3">
        <v>27</v>
      </c>
      <c r="B29" s="4" t="s">
        <v>7</v>
      </c>
      <c r="C29" s="4" t="s">
        <v>33</v>
      </c>
      <c r="D29" s="5">
        <v>3.11</v>
      </c>
      <c r="E29" s="6">
        <v>0</v>
      </c>
      <c r="F29" s="6">
        <f t="shared" si="2"/>
        <v>3.01</v>
      </c>
      <c r="G29" s="12">
        <f t="shared" si="0"/>
        <v>0.10000000000000009</v>
      </c>
      <c r="H29" s="13">
        <f t="shared" si="1"/>
        <v>3.2154340836012894E-2</v>
      </c>
    </row>
    <row r="30" spans="1:8">
      <c r="A30" s="3">
        <v>28</v>
      </c>
      <c r="B30" s="4" t="s">
        <v>7</v>
      </c>
      <c r="C30" s="4" t="s">
        <v>34</v>
      </c>
      <c r="D30" s="5">
        <v>2.93</v>
      </c>
      <c r="E30" s="6">
        <v>0</v>
      </c>
      <c r="F30" s="6">
        <f t="shared" si="2"/>
        <v>3.01</v>
      </c>
      <c r="G30" s="12">
        <f t="shared" si="0"/>
        <v>-7.9999999999999627E-2</v>
      </c>
      <c r="H30" s="13">
        <f t="shared" si="1"/>
        <v>2.7303754266211476E-2</v>
      </c>
    </row>
    <row r="31" spans="1:8">
      <c r="A31" s="3">
        <v>29</v>
      </c>
      <c r="B31" s="4" t="s">
        <v>7</v>
      </c>
      <c r="C31" s="4" t="s">
        <v>35</v>
      </c>
      <c r="D31" s="5">
        <v>3.13</v>
      </c>
      <c r="E31" s="6">
        <v>0</v>
      </c>
      <c r="F31" s="6">
        <f t="shared" si="2"/>
        <v>3.01</v>
      </c>
      <c r="G31" s="12">
        <f t="shared" si="0"/>
        <v>0.12000000000000011</v>
      </c>
      <c r="H31" s="13">
        <f t="shared" si="1"/>
        <v>3.8338658146964889E-2</v>
      </c>
    </row>
    <row r="32" spans="1:8">
      <c r="A32" s="3">
        <v>30</v>
      </c>
      <c r="B32" s="4" t="s">
        <v>5</v>
      </c>
      <c r="C32" s="4" t="s">
        <v>36</v>
      </c>
      <c r="D32" s="5">
        <v>2.93</v>
      </c>
      <c r="E32" s="6">
        <v>0</v>
      </c>
      <c r="F32" s="6">
        <f t="shared" si="2"/>
        <v>3.01</v>
      </c>
      <c r="G32" s="12">
        <f t="shared" si="0"/>
        <v>-7.9999999999999627E-2</v>
      </c>
      <c r="H32" s="13">
        <f t="shared" si="1"/>
        <v>2.7303754266211476E-2</v>
      </c>
    </row>
    <row r="33" spans="1:8">
      <c r="A33" s="3">
        <v>31</v>
      </c>
      <c r="B33" s="4" t="s">
        <v>7</v>
      </c>
      <c r="C33" s="4" t="s">
        <v>37</v>
      </c>
      <c r="D33" s="5">
        <v>3.15</v>
      </c>
      <c r="E33" s="6">
        <v>0</v>
      </c>
      <c r="F33" s="6">
        <f t="shared" si="2"/>
        <v>3.01</v>
      </c>
      <c r="G33" s="12">
        <f t="shared" si="0"/>
        <v>0.14000000000000012</v>
      </c>
      <c r="H33" s="13">
        <f t="shared" si="1"/>
        <v>4.4444444444444488E-2</v>
      </c>
    </row>
    <row r="34" spans="1:8">
      <c r="A34" s="3">
        <v>32</v>
      </c>
      <c r="B34" s="4" t="s">
        <v>5</v>
      </c>
      <c r="C34" s="4" t="s">
        <v>38</v>
      </c>
      <c r="D34" s="5">
        <v>3.26</v>
      </c>
      <c r="E34" s="6">
        <v>1</v>
      </c>
      <c r="F34" s="6">
        <f t="shared" si="2"/>
        <v>3.45</v>
      </c>
      <c r="G34" s="12">
        <f t="shared" si="0"/>
        <v>-0.19000000000000039</v>
      </c>
      <c r="H34" s="13">
        <f t="shared" si="1"/>
        <v>5.8282208588957177E-2</v>
      </c>
    </row>
    <row r="35" spans="1:8">
      <c r="A35" s="3">
        <v>33</v>
      </c>
      <c r="B35" s="4" t="s">
        <v>7</v>
      </c>
      <c r="C35" s="4" t="s">
        <v>39</v>
      </c>
      <c r="D35" s="5">
        <v>2.87</v>
      </c>
      <c r="E35" s="6">
        <v>0</v>
      </c>
      <c r="F35" s="6">
        <f t="shared" si="2"/>
        <v>3.01</v>
      </c>
      <c r="G35" s="12">
        <f t="shared" ref="G35:G66" si="3">MIN(D35-F35)</f>
        <v>-0.13999999999999968</v>
      </c>
      <c r="H35" s="13">
        <f t="shared" ref="H35:H66" si="4" xml:space="preserve"> ABS(G35)/D35 * 100%</f>
        <v>4.8780487804877933E-2</v>
      </c>
    </row>
    <row r="36" spans="1:8">
      <c r="A36" s="3">
        <v>34</v>
      </c>
      <c r="B36" s="4" t="s">
        <v>5</v>
      </c>
      <c r="C36" s="4" t="s">
        <v>40</v>
      </c>
      <c r="D36" s="5">
        <v>3.56</v>
      </c>
      <c r="E36" s="6">
        <v>1</v>
      </c>
      <c r="F36" s="6">
        <f t="shared" si="2"/>
        <v>3.45</v>
      </c>
      <c r="G36" s="12">
        <f t="shared" si="3"/>
        <v>0.10999999999999988</v>
      </c>
      <c r="H36" s="13">
        <f t="shared" si="4"/>
        <v>3.0898876404494346E-2</v>
      </c>
    </row>
    <row r="37" spans="1:8">
      <c r="A37" s="3">
        <v>35</v>
      </c>
      <c r="B37" s="4" t="s">
        <v>7</v>
      </c>
      <c r="C37" s="4" t="s">
        <v>41</v>
      </c>
      <c r="D37" s="5">
        <v>3.42</v>
      </c>
      <c r="E37" s="6">
        <v>1</v>
      </c>
      <c r="F37" s="6">
        <f t="shared" si="2"/>
        <v>3.45</v>
      </c>
      <c r="G37" s="12">
        <f t="shared" si="3"/>
        <v>-3.0000000000000249E-2</v>
      </c>
      <c r="H37" s="13">
        <f t="shared" si="4"/>
        <v>8.7719298245614759E-3</v>
      </c>
    </row>
    <row r="38" spans="1:8">
      <c r="A38" s="3">
        <v>36</v>
      </c>
      <c r="B38" s="4" t="s">
        <v>7</v>
      </c>
      <c r="C38" s="4" t="s">
        <v>42</v>
      </c>
      <c r="D38" s="5">
        <v>3.09</v>
      </c>
      <c r="E38" s="6">
        <v>0</v>
      </c>
      <c r="F38" s="6">
        <f t="shared" si="2"/>
        <v>3.01</v>
      </c>
      <c r="G38" s="12">
        <f t="shared" si="3"/>
        <v>8.0000000000000071E-2</v>
      </c>
      <c r="H38" s="13">
        <f t="shared" si="4"/>
        <v>2.5889967637540479E-2</v>
      </c>
    </row>
    <row r="39" spans="1:8">
      <c r="A39" s="3">
        <v>37</v>
      </c>
      <c r="B39" s="4" t="s">
        <v>5</v>
      </c>
      <c r="C39" s="4" t="s">
        <v>43</v>
      </c>
      <c r="D39" s="5">
        <v>3.38</v>
      </c>
      <c r="E39" s="6">
        <v>1</v>
      </c>
      <c r="F39" s="6">
        <f t="shared" si="2"/>
        <v>3.45</v>
      </c>
      <c r="G39" s="12">
        <f t="shared" si="3"/>
        <v>-7.0000000000000284E-2</v>
      </c>
      <c r="H39" s="13">
        <f t="shared" si="4"/>
        <v>2.0710059171597718E-2</v>
      </c>
    </row>
    <row r="40" spans="1:8">
      <c r="A40" s="3">
        <v>38</v>
      </c>
      <c r="B40" s="4" t="s">
        <v>7</v>
      </c>
      <c r="C40" s="4" t="s">
        <v>44</v>
      </c>
      <c r="D40" s="5">
        <v>2.9</v>
      </c>
      <c r="E40" s="6">
        <v>0</v>
      </c>
      <c r="F40" s="6">
        <f t="shared" si="2"/>
        <v>3.01</v>
      </c>
      <c r="G40" s="12">
        <f t="shared" si="3"/>
        <v>-0.10999999999999988</v>
      </c>
      <c r="H40" s="13">
        <f t="shared" si="4"/>
        <v>3.7931034482758579E-2</v>
      </c>
    </row>
    <row r="41" spans="1:8">
      <c r="A41" s="3">
        <v>39</v>
      </c>
      <c r="B41" s="4" t="s">
        <v>7</v>
      </c>
      <c r="C41" s="4" t="s">
        <v>45</v>
      </c>
      <c r="D41" s="5">
        <v>3.43</v>
      </c>
      <c r="E41" s="6">
        <v>1</v>
      </c>
      <c r="F41" s="6">
        <f t="shared" si="2"/>
        <v>3.45</v>
      </c>
      <c r="G41" s="12">
        <f t="shared" si="3"/>
        <v>-2.0000000000000018E-2</v>
      </c>
      <c r="H41" s="13">
        <f t="shared" si="4"/>
        <v>5.8309037900874687E-3</v>
      </c>
    </row>
    <row r="42" spans="1:8">
      <c r="A42" s="3">
        <v>40</v>
      </c>
      <c r="B42" s="4" t="s">
        <v>5</v>
      </c>
      <c r="C42" s="4" t="s">
        <v>46</v>
      </c>
      <c r="D42" s="5">
        <v>3.82</v>
      </c>
      <c r="E42" s="6">
        <v>2</v>
      </c>
      <c r="F42" s="6">
        <f t="shared" si="2"/>
        <v>3.79</v>
      </c>
      <c r="G42" s="12">
        <f t="shared" si="3"/>
        <v>2.9999999999999805E-2</v>
      </c>
      <c r="H42" s="13">
        <f t="shared" si="4"/>
        <v>7.8534031413612058E-3</v>
      </c>
    </row>
    <row r="43" spans="1:8">
      <c r="A43" s="3">
        <v>41</v>
      </c>
      <c r="B43" s="4" t="s">
        <v>5</v>
      </c>
      <c r="C43" s="4" t="s">
        <v>47</v>
      </c>
      <c r="D43" s="5">
        <v>3.15</v>
      </c>
      <c r="E43" s="6">
        <v>0</v>
      </c>
      <c r="F43" s="6">
        <f t="shared" si="2"/>
        <v>3.01</v>
      </c>
      <c r="G43" s="12">
        <f t="shared" si="3"/>
        <v>0.14000000000000012</v>
      </c>
      <c r="H43" s="13">
        <f t="shared" si="4"/>
        <v>4.4444444444444488E-2</v>
      </c>
    </row>
    <row r="44" spans="1:8">
      <c r="A44" s="3">
        <v>42</v>
      </c>
      <c r="B44" s="4" t="s">
        <v>7</v>
      </c>
      <c r="C44" s="4" t="s">
        <v>48</v>
      </c>
      <c r="D44" s="5">
        <v>3.53</v>
      </c>
      <c r="E44" s="6">
        <v>1</v>
      </c>
      <c r="F44" s="6">
        <f t="shared" si="2"/>
        <v>3.45</v>
      </c>
      <c r="G44" s="12">
        <f t="shared" si="3"/>
        <v>7.9999999999999627E-2</v>
      </c>
      <c r="H44" s="13">
        <f t="shared" si="4"/>
        <v>2.2662889518413495E-2</v>
      </c>
    </row>
    <row r="45" spans="1:8">
      <c r="A45" s="3">
        <v>43</v>
      </c>
      <c r="B45" s="4" t="s">
        <v>5</v>
      </c>
      <c r="C45" s="4" t="s">
        <v>49</v>
      </c>
      <c r="D45" s="5">
        <v>2.94</v>
      </c>
      <c r="E45" s="6">
        <v>0</v>
      </c>
      <c r="F45" s="6">
        <f t="shared" si="2"/>
        <v>3.01</v>
      </c>
      <c r="G45" s="12">
        <f t="shared" si="3"/>
        <v>-6.999999999999984E-2</v>
      </c>
      <c r="H45" s="13">
        <f t="shared" si="4"/>
        <v>2.3809523809523756E-2</v>
      </c>
    </row>
    <row r="46" spans="1:8">
      <c r="A46" s="3">
        <v>44</v>
      </c>
      <c r="B46" s="4" t="s">
        <v>7</v>
      </c>
      <c r="C46" s="4" t="s">
        <v>50</v>
      </c>
      <c r="D46" s="5">
        <v>3.59</v>
      </c>
      <c r="E46" s="6">
        <v>1</v>
      </c>
      <c r="F46" s="6">
        <f t="shared" si="2"/>
        <v>3.45</v>
      </c>
      <c r="G46" s="12">
        <f t="shared" si="3"/>
        <v>0.13999999999999968</v>
      </c>
      <c r="H46" s="13">
        <f t="shared" si="4"/>
        <v>3.8997214484679577E-2</v>
      </c>
    </row>
    <row r="47" spans="1:8">
      <c r="A47" s="3">
        <v>45</v>
      </c>
      <c r="B47" s="4" t="s">
        <v>7</v>
      </c>
      <c r="C47" s="4" t="s">
        <v>51</v>
      </c>
      <c r="D47" s="5">
        <v>3.12</v>
      </c>
      <c r="E47" s="6">
        <v>0</v>
      </c>
      <c r="F47" s="6">
        <f t="shared" si="2"/>
        <v>3.01</v>
      </c>
      <c r="G47" s="12">
        <f t="shared" si="3"/>
        <v>0.11000000000000032</v>
      </c>
      <c r="H47" s="13">
        <f t="shared" si="4"/>
        <v>3.525641025641036E-2</v>
      </c>
    </row>
    <row r="48" spans="1:8">
      <c r="A48" s="3">
        <v>46</v>
      </c>
      <c r="B48" s="4" t="s">
        <v>7</v>
      </c>
      <c r="C48" s="4" t="s">
        <v>52</v>
      </c>
      <c r="D48" s="5">
        <v>3</v>
      </c>
      <c r="E48" s="6">
        <v>0</v>
      </c>
      <c r="F48" s="6">
        <f t="shared" si="2"/>
        <v>3.01</v>
      </c>
      <c r="G48" s="12">
        <f t="shared" si="3"/>
        <v>-9.9999999999997868E-3</v>
      </c>
      <c r="H48" s="13">
        <f t="shared" si="4"/>
        <v>3.3333333333332624E-3</v>
      </c>
    </row>
    <row r="49" spans="1:8">
      <c r="A49" s="3">
        <v>47</v>
      </c>
      <c r="B49" s="4" t="s">
        <v>7</v>
      </c>
      <c r="C49" s="4" t="s">
        <v>53</v>
      </c>
      <c r="D49" s="5">
        <v>3.45</v>
      </c>
      <c r="E49" s="6">
        <v>1</v>
      </c>
      <c r="F49" s="6">
        <f t="shared" si="2"/>
        <v>3.45</v>
      </c>
      <c r="G49" s="12">
        <f t="shared" si="3"/>
        <v>0</v>
      </c>
      <c r="H49" s="13">
        <f t="shared" si="4"/>
        <v>0</v>
      </c>
    </row>
    <row r="50" spans="1:8">
      <c r="A50" s="3">
        <v>48</v>
      </c>
      <c r="B50" s="4" t="s">
        <v>7</v>
      </c>
      <c r="C50" s="4" t="s">
        <v>54</v>
      </c>
      <c r="D50" s="5">
        <v>2.82</v>
      </c>
      <c r="E50" s="6">
        <v>0</v>
      </c>
      <c r="F50" s="6">
        <f t="shared" si="2"/>
        <v>3.01</v>
      </c>
      <c r="G50" s="12">
        <f t="shared" si="3"/>
        <v>-0.18999999999999995</v>
      </c>
      <c r="H50" s="13">
        <f t="shared" si="4"/>
        <v>6.7375886524822681E-2</v>
      </c>
    </row>
    <row r="51" spans="1:8">
      <c r="A51" s="3">
        <v>49</v>
      </c>
      <c r="B51" s="4" t="s">
        <v>5</v>
      </c>
      <c r="C51" s="4" t="s">
        <v>55</v>
      </c>
      <c r="D51" s="5">
        <v>3.71</v>
      </c>
      <c r="E51" s="6">
        <v>2</v>
      </c>
      <c r="F51" s="6">
        <f t="shared" si="2"/>
        <v>3.79</v>
      </c>
      <c r="G51" s="12">
        <f t="shared" si="3"/>
        <v>-8.0000000000000071E-2</v>
      </c>
      <c r="H51" s="13">
        <f t="shared" si="4"/>
        <v>2.1563342318059318E-2</v>
      </c>
    </row>
    <row r="52" spans="1:8">
      <c r="A52" s="3">
        <v>50</v>
      </c>
      <c r="B52" s="4" t="s">
        <v>7</v>
      </c>
      <c r="C52" s="4" t="s">
        <v>56</v>
      </c>
      <c r="D52" s="5">
        <v>2.81</v>
      </c>
      <c r="E52" s="6">
        <v>0</v>
      </c>
      <c r="F52" s="6">
        <f t="shared" si="2"/>
        <v>3.01</v>
      </c>
      <c r="G52" s="12">
        <f t="shared" si="3"/>
        <v>-0.19999999999999973</v>
      </c>
      <c r="H52" s="13">
        <f t="shared" si="4"/>
        <v>7.1174377224199198E-2</v>
      </c>
    </row>
    <row r="53" spans="1:8">
      <c r="A53" s="3">
        <v>51</v>
      </c>
      <c r="B53" s="4" t="s">
        <v>5</v>
      </c>
      <c r="C53" s="4" t="s">
        <v>57</v>
      </c>
      <c r="D53" s="5">
        <v>3.55</v>
      </c>
      <c r="E53" s="6">
        <v>1</v>
      </c>
      <c r="F53" s="6">
        <f t="shared" si="2"/>
        <v>3.45</v>
      </c>
      <c r="G53" s="12">
        <f t="shared" si="3"/>
        <v>9.9999999999999645E-2</v>
      </c>
      <c r="H53" s="13">
        <f t="shared" si="4"/>
        <v>2.8169014084506942E-2</v>
      </c>
    </row>
    <row r="54" spans="1:8">
      <c r="A54" s="3">
        <v>52</v>
      </c>
      <c r="B54" s="4" t="s">
        <v>7</v>
      </c>
      <c r="C54" s="4" t="s">
        <v>58</v>
      </c>
      <c r="D54" s="5">
        <v>3.1</v>
      </c>
      <c r="E54" s="6">
        <v>0</v>
      </c>
      <c r="F54" s="6">
        <f t="shared" si="2"/>
        <v>3.01</v>
      </c>
      <c r="G54" s="12">
        <f t="shared" si="3"/>
        <v>9.0000000000000302E-2</v>
      </c>
      <c r="H54" s="13">
        <f t="shared" si="4"/>
        <v>2.9032258064516224E-2</v>
      </c>
    </row>
    <row r="55" spans="1:8">
      <c r="A55" s="3">
        <v>53</v>
      </c>
      <c r="B55" s="4" t="s">
        <v>7</v>
      </c>
      <c r="C55" s="4" t="s">
        <v>59</v>
      </c>
      <c r="D55" s="5">
        <v>3.61</v>
      </c>
      <c r="E55" s="6">
        <v>1</v>
      </c>
      <c r="F55" s="6">
        <f t="shared" si="2"/>
        <v>3.45</v>
      </c>
      <c r="G55" s="12">
        <f t="shared" si="3"/>
        <v>0.1599999999999997</v>
      </c>
      <c r="H55" s="13">
        <f t="shared" si="4"/>
        <v>4.4321329639889114E-2</v>
      </c>
    </row>
    <row r="56" spans="1:8">
      <c r="A56" s="3">
        <v>54</v>
      </c>
      <c r="B56" s="4" t="s">
        <v>7</v>
      </c>
      <c r="C56" s="4" t="s">
        <v>60</v>
      </c>
      <c r="D56" s="5">
        <v>3.86</v>
      </c>
      <c r="E56" s="6">
        <v>2</v>
      </c>
      <c r="F56" s="6">
        <f t="shared" si="2"/>
        <v>3.79</v>
      </c>
      <c r="G56" s="12">
        <f t="shared" si="3"/>
        <v>6.999999999999984E-2</v>
      </c>
      <c r="H56" s="13">
        <f t="shared" si="4"/>
        <v>1.8134715025906696E-2</v>
      </c>
    </row>
    <row r="57" spans="1:8">
      <c r="A57" s="3">
        <v>55</v>
      </c>
      <c r="B57" s="4" t="s">
        <v>7</v>
      </c>
      <c r="C57" s="4" t="s">
        <v>61</v>
      </c>
      <c r="D57" s="5">
        <v>3.07</v>
      </c>
      <c r="E57" s="6">
        <v>0</v>
      </c>
      <c r="F57" s="6">
        <f t="shared" si="2"/>
        <v>3.01</v>
      </c>
      <c r="G57" s="12">
        <f t="shared" si="3"/>
        <v>6.0000000000000053E-2</v>
      </c>
      <c r="H57" s="13">
        <f t="shared" si="4"/>
        <v>1.9543973941368097E-2</v>
      </c>
    </row>
    <row r="58" spans="1:8">
      <c r="A58" s="3">
        <v>56</v>
      </c>
      <c r="B58" s="4" t="s">
        <v>5</v>
      </c>
      <c r="C58" s="4" t="s">
        <v>62</v>
      </c>
      <c r="D58" s="5">
        <v>3.43</v>
      </c>
      <c r="E58" s="6">
        <v>1</v>
      </c>
      <c r="F58" s="6">
        <f t="shared" si="2"/>
        <v>3.45</v>
      </c>
      <c r="G58" s="12">
        <f t="shared" si="3"/>
        <v>-2.0000000000000018E-2</v>
      </c>
      <c r="H58" s="13">
        <f t="shared" si="4"/>
        <v>5.8309037900874687E-3</v>
      </c>
    </row>
    <row r="59" spans="1:8">
      <c r="A59" s="3">
        <v>57</v>
      </c>
      <c r="B59" s="4" t="s">
        <v>7</v>
      </c>
      <c r="C59" s="4" t="s">
        <v>63</v>
      </c>
      <c r="D59" s="5">
        <v>3.45</v>
      </c>
      <c r="E59" s="6">
        <v>1</v>
      </c>
      <c r="F59" s="6">
        <f t="shared" si="2"/>
        <v>3.45</v>
      </c>
      <c r="G59" s="12">
        <f t="shared" si="3"/>
        <v>0</v>
      </c>
      <c r="H59" s="13">
        <f t="shared" si="4"/>
        <v>0</v>
      </c>
    </row>
    <row r="60" spans="1:8">
      <c r="A60" s="3">
        <v>58</v>
      </c>
      <c r="B60" s="4" t="s">
        <v>5</v>
      </c>
      <c r="C60" s="4" t="s">
        <v>64</v>
      </c>
      <c r="D60" s="5">
        <v>3.43</v>
      </c>
      <c r="E60" s="6">
        <v>1</v>
      </c>
      <c r="F60" s="6">
        <f t="shared" si="2"/>
        <v>3.45</v>
      </c>
      <c r="G60" s="12">
        <f t="shared" si="3"/>
        <v>-2.0000000000000018E-2</v>
      </c>
      <c r="H60" s="13">
        <f t="shared" si="4"/>
        <v>5.8309037900874687E-3</v>
      </c>
    </row>
    <row r="61" spans="1:8">
      <c r="A61" s="3">
        <v>59</v>
      </c>
      <c r="B61" s="4" t="s">
        <v>5</v>
      </c>
      <c r="C61" s="4" t="s">
        <v>65</v>
      </c>
      <c r="D61" s="5">
        <v>3.05</v>
      </c>
      <c r="E61" s="6">
        <v>0</v>
      </c>
      <c r="F61" s="6">
        <f t="shared" si="2"/>
        <v>3.01</v>
      </c>
      <c r="G61" s="12">
        <f t="shared" si="3"/>
        <v>4.0000000000000036E-2</v>
      </c>
      <c r="H61" s="13">
        <f t="shared" si="4"/>
        <v>1.3114754098360668E-2</v>
      </c>
    </row>
    <row r="62" spans="1:8">
      <c r="A62" s="3">
        <v>60</v>
      </c>
      <c r="B62" s="4" t="s">
        <v>7</v>
      </c>
      <c r="C62" s="4" t="s">
        <v>66</v>
      </c>
      <c r="D62" s="5">
        <v>3.85</v>
      </c>
      <c r="E62" s="6">
        <v>2</v>
      </c>
      <c r="F62" s="6">
        <f t="shared" si="2"/>
        <v>3.79</v>
      </c>
      <c r="G62" s="12">
        <f t="shared" si="3"/>
        <v>6.0000000000000053E-2</v>
      </c>
      <c r="H62" s="13">
        <f t="shared" si="4"/>
        <v>1.5584415584415598E-2</v>
      </c>
    </row>
    <row r="63" spans="1:8">
      <c r="A63" s="3">
        <v>61</v>
      </c>
      <c r="B63" s="4" t="s">
        <v>7</v>
      </c>
      <c r="C63" s="4" t="s">
        <v>67</v>
      </c>
      <c r="D63" s="5">
        <v>3.29</v>
      </c>
      <c r="E63" s="6">
        <v>1</v>
      </c>
      <c r="F63" s="6">
        <f t="shared" si="2"/>
        <v>3.45</v>
      </c>
      <c r="G63" s="12">
        <f t="shared" si="3"/>
        <v>-0.16000000000000014</v>
      </c>
      <c r="H63" s="13">
        <f t="shared" si="4"/>
        <v>4.8632218844984844E-2</v>
      </c>
    </row>
    <row r="64" spans="1:8">
      <c r="A64" s="3">
        <v>62</v>
      </c>
      <c r="B64" s="4" t="s">
        <v>5</v>
      </c>
      <c r="C64" s="4" t="s">
        <v>68</v>
      </c>
      <c r="D64" s="5">
        <v>3.73</v>
      </c>
      <c r="E64" s="6">
        <v>2</v>
      </c>
      <c r="F64" s="6">
        <f t="shared" si="2"/>
        <v>3.79</v>
      </c>
      <c r="G64" s="12">
        <f t="shared" si="3"/>
        <v>-6.0000000000000053E-2</v>
      </c>
      <c r="H64" s="13">
        <f t="shared" si="4"/>
        <v>1.6085790884718513E-2</v>
      </c>
    </row>
    <row r="65" spans="1:8">
      <c r="A65" s="3">
        <v>63</v>
      </c>
      <c r="B65" s="4" t="s">
        <v>7</v>
      </c>
      <c r="C65" s="4" t="s">
        <v>69</v>
      </c>
      <c r="D65" s="5">
        <v>3.57</v>
      </c>
      <c r="E65" s="6">
        <v>1</v>
      </c>
      <c r="F65" s="6">
        <f t="shared" si="2"/>
        <v>3.45</v>
      </c>
      <c r="G65" s="12">
        <f t="shared" si="3"/>
        <v>0.11999999999999966</v>
      </c>
      <c r="H65" s="13">
        <f t="shared" si="4"/>
        <v>3.3613445378151169E-2</v>
      </c>
    </row>
    <row r="66" spans="1:8">
      <c r="A66" s="3">
        <v>64</v>
      </c>
      <c r="B66" s="4" t="s">
        <v>5</v>
      </c>
      <c r="C66" s="4" t="s">
        <v>70</v>
      </c>
      <c r="D66" s="5">
        <v>3.13</v>
      </c>
      <c r="E66" s="6">
        <v>0</v>
      </c>
      <c r="F66" s="6">
        <f t="shared" si="2"/>
        <v>3.01</v>
      </c>
      <c r="G66" s="12">
        <f t="shared" si="3"/>
        <v>0.12000000000000011</v>
      </c>
      <c r="H66" s="13">
        <f t="shared" si="4"/>
        <v>3.8338658146964889E-2</v>
      </c>
    </row>
    <row r="67" spans="1:8">
      <c r="A67" s="3">
        <v>65</v>
      </c>
      <c r="B67" s="4" t="s">
        <v>7</v>
      </c>
      <c r="C67" s="4" t="s">
        <v>71</v>
      </c>
      <c r="D67" s="5">
        <v>3.7</v>
      </c>
      <c r="E67" s="6">
        <v>2</v>
      </c>
      <c r="F67" s="6">
        <f t="shared" si="2"/>
        <v>3.79</v>
      </c>
      <c r="G67" s="12">
        <f t="shared" ref="G67:G98" si="5">MIN(D67-F67)</f>
        <v>-8.9999999999999858E-2</v>
      </c>
      <c r="H67" s="13">
        <f t="shared" ref="H67:H98" si="6" xml:space="preserve"> ABS(G67)/D67 * 100%</f>
        <v>2.4324324324324284E-2</v>
      </c>
    </row>
    <row r="68" spans="1:8">
      <c r="A68" s="3">
        <v>66</v>
      </c>
      <c r="B68" s="4" t="s">
        <v>5</v>
      </c>
      <c r="C68" s="4" t="s">
        <v>72</v>
      </c>
      <c r="D68" s="5">
        <v>3.24</v>
      </c>
      <c r="E68" s="6">
        <v>1</v>
      </c>
      <c r="F68" s="6">
        <f t="shared" ref="F68:F102" si="7">IF(E68=0, $M$3, IF(E68=1, $M$4, IF(E68=2, $M$5, "")))</f>
        <v>3.45</v>
      </c>
      <c r="G68" s="12">
        <f t="shared" si="5"/>
        <v>-0.20999999999999996</v>
      </c>
      <c r="H68" s="13">
        <f t="shared" si="6"/>
        <v>6.4814814814814797E-2</v>
      </c>
    </row>
    <row r="69" spans="1:8">
      <c r="A69" s="3">
        <v>67</v>
      </c>
      <c r="B69" s="4" t="s">
        <v>5</v>
      </c>
      <c r="C69" s="4" t="s">
        <v>73</v>
      </c>
      <c r="D69" s="5">
        <v>3.77</v>
      </c>
      <c r="E69" s="6">
        <v>2</v>
      </c>
      <c r="F69" s="6">
        <f t="shared" si="7"/>
        <v>3.79</v>
      </c>
      <c r="G69" s="12">
        <f t="shared" si="5"/>
        <v>-2.0000000000000018E-2</v>
      </c>
      <c r="H69" s="13">
        <f t="shared" si="6"/>
        <v>5.3050397877984134E-3</v>
      </c>
    </row>
    <row r="70" spans="1:8">
      <c r="A70" s="3">
        <v>68</v>
      </c>
      <c r="B70" s="4" t="s">
        <v>5</v>
      </c>
      <c r="C70" s="4" t="s">
        <v>74</v>
      </c>
      <c r="D70" s="5">
        <v>3.44</v>
      </c>
      <c r="E70" s="6">
        <v>1</v>
      </c>
      <c r="F70" s="6">
        <f t="shared" si="7"/>
        <v>3.45</v>
      </c>
      <c r="G70" s="12">
        <f t="shared" si="5"/>
        <v>-1.0000000000000231E-2</v>
      </c>
      <c r="H70" s="13">
        <f t="shared" si="6"/>
        <v>2.9069767441861137E-3</v>
      </c>
    </row>
    <row r="71" spans="1:8">
      <c r="A71" s="3">
        <v>69</v>
      </c>
      <c r="B71" s="4" t="s">
        <v>5</v>
      </c>
      <c r="C71" s="4" t="s">
        <v>75</v>
      </c>
      <c r="D71" s="5">
        <v>3.77</v>
      </c>
      <c r="E71" s="6">
        <v>2</v>
      </c>
      <c r="F71" s="6">
        <f t="shared" si="7"/>
        <v>3.79</v>
      </c>
      <c r="G71" s="12">
        <f t="shared" si="5"/>
        <v>-2.0000000000000018E-2</v>
      </c>
      <c r="H71" s="13">
        <f t="shared" si="6"/>
        <v>5.3050397877984134E-3</v>
      </c>
    </row>
    <row r="72" spans="1:8">
      <c r="A72" s="3">
        <v>70</v>
      </c>
      <c r="B72" s="4" t="s">
        <v>5</v>
      </c>
      <c r="C72" s="4" t="s">
        <v>76</v>
      </c>
      <c r="D72" s="5">
        <v>3.56</v>
      </c>
      <c r="E72" s="6">
        <v>1</v>
      </c>
      <c r="F72" s="6">
        <f t="shared" si="7"/>
        <v>3.45</v>
      </c>
      <c r="G72" s="12">
        <f t="shared" si="5"/>
        <v>0.10999999999999988</v>
      </c>
      <c r="H72" s="13">
        <f t="shared" si="6"/>
        <v>3.0898876404494346E-2</v>
      </c>
    </row>
    <row r="73" spans="1:8">
      <c r="A73" s="3">
        <v>71</v>
      </c>
      <c r="B73" s="4" t="s">
        <v>7</v>
      </c>
      <c r="C73" s="4" t="s">
        <v>77</v>
      </c>
      <c r="D73" s="5">
        <v>3.6</v>
      </c>
      <c r="E73" s="6">
        <v>1</v>
      </c>
      <c r="F73" s="6">
        <f t="shared" si="7"/>
        <v>3.45</v>
      </c>
      <c r="G73" s="12">
        <f t="shared" si="5"/>
        <v>0.14999999999999991</v>
      </c>
      <c r="H73" s="13">
        <f t="shared" si="6"/>
        <v>4.1666666666666644E-2</v>
      </c>
    </row>
    <row r="74" spans="1:8">
      <c r="A74" s="3">
        <v>72</v>
      </c>
      <c r="B74" s="4" t="s">
        <v>7</v>
      </c>
      <c r="C74" s="4" t="s">
        <v>78</v>
      </c>
      <c r="D74" s="5">
        <v>3.35</v>
      </c>
      <c r="E74" s="6">
        <v>1</v>
      </c>
      <c r="F74" s="6">
        <f t="shared" si="7"/>
        <v>3.45</v>
      </c>
      <c r="G74" s="12">
        <f t="shared" si="5"/>
        <v>-0.10000000000000009</v>
      </c>
      <c r="H74" s="13">
        <f t="shared" si="6"/>
        <v>2.9850746268656744E-2</v>
      </c>
    </row>
    <row r="75" spans="1:8">
      <c r="A75" s="3">
        <v>73</v>
      </c>
      <c r="B75" s="4" t="s">
        <v>5</v>
      </c>
      <c r="C75" s="4" t="s">
        <v>79</v>
      </c>
      <c r="D75" s="5">
        <v>3.85</v>
      </c>
      <c r="E75" s="6">
        <v>2</v>
      </c>
      <c r="F75" s="6">
        <f t="shared" si="7"/>
        <v>3.79</v>
      </c>
      <c r="G75" s="12">
        <f t="shared" si="5"/>
        <v>6.0000000000000053E-2</v>
      </c>
      <c r="H75" s="13">
        <f t="shared" si="6"/>
        <v>1.5584415584415598E-2</v>
      </c>
    </row>
    <row r="76" spans="1:8">
      <c r="A76" s="3">
        <v>74</v>
      </c>
      <c r="B76" s="4" t="s">
        <v>5</v>
      </c>
      <c r="C76" s="4" t="s">
        <v>80</v>
      </c>
      <c r="D76" s="5">
        <v>3.51</v>
      </c>
      <c r="E76" s="6">
        <v>1</v>
      </c>
      <c r="F76" s="6">
        <f t="shared" si="7"/>
        <v>3.45</v>
      </c>
      <c r="G76" s="12">
        <f t="shared" si="5"/>
        <v>5.9999999999999609E-2</v>
      </c>
      <c r="H76" s="13">
        <f t="shared" si="6"/>
        <v>1.7094017094016985E-2</v>
      </c>
    </row>
    <row r="77" spans="1:8">
      <c r="A77" s="3">
        <v>75</v>
      </c>
      <c r="B77" s="4" t="s">
        <v>5</v>
      </c>
      <c r="C77" s="4" t="s">
        <v>81</v>
      </c>
      <c r="D77" s="5">
        <v>3.27</v>
      </c>
      <c r="E77" s="6">
        <v>1</v>
      </c>
      <c r="F77" s="6">
        <f t="shared" si="7"/>
        <v>3.45</v>
      </c>
      <c r="G77" s="12">
        <f t="shared" si="5"/>
        <v>-0.18000000000000016</v>
      </c>
      <c r="H77" s="13">
        <f t="shared" si="6"/>
        <v>5.5045871559633079E-2</v>
      </c>
    </row>
    <row r="78" spans="1:8">
      <c r="A78" s="3">
        <v>76</v>
      </c>
      <c r="B78" s="4" t="s">
        <v>7</v>
      </c>
      <c r="C78" s="4" t="s">
        <v>82</v>
      </c>
      <c r="D78" s="5">
        <v>3.47</v>
      </c>
      <c r="E78" s="6">
        <v>1</v>
      </c>
      <c r="F78" s="6">
        <f t="shared" si="7"/>
        <v>3.45</v>
      </c>
      <c r="G78" s="12">
        <f t="shared" si="5"/>
        <v>2.0000000000000018E-2</v>
      </c>
      <c r="H78" s="13">
        <f t="shared" si="6"/>
        <v>5.7636887608069213E-3</v>
      </c>
    </row>
    <row r="79" spans="1:8">
      <c r="A79" s="3">
        <v>77</v>
      </c>
      <c r="B79" s="4" t="s">
        <v>7</v>
      </c>
      <c r="C79" s="4" t="s">
        <v>83</v>
      </c>
      <c r="D79" s="5">
        <v>2.82</v>
      </c>
      <c r="E79" s="6">
        <v>0</v>
      </c>
      <c r="F79" s="6">
        <f t="shared" si="7"/>
        <v>3.01</v>
      </c>
      <c r="G79" s="12">
        <f t="shared" si="5"/>
        <v>-0.18999999999999995</v>
      </c>
      <c r="H79" s="13">
        <f t="shared" si="6"/>
        <v>6.7375886524822681E-2</v>
      </c>
    </row>
    <row r="80" spans="1:8">
      <c r="A80" s="3">
        <v>78</v>
      </c>
      <c r="B80" s="4" t="s">
        <v>5</v>
      </c>
      <c r="C80" s="4" t="s">
        <v>84</v>
      </c>
      <c r="D80" s="5">
        <v>3.13</v>
      </c>
      <c r="E80" s="6">
        <v>0</v>
      </c>
      <c r="F80" s="6">
        <f t="shared" si="7"/>
        <v>3.01</v>
      </c>
      <c r="G80" s="12">
        <f t="shared" si="5"/>
        <v>0.12000000000000011</v>
      </c>
      <c r="H80" s="13">
        <f t="shared" si="6"/>
        <v>3.8338658146964889E-2</v>
      </c>
    </row>
    <row r="81" spans="1:8">
      <c r="A81" s="3">
        <v>79</v>
      </c>
      <c r="B81" s="4" t="s">
        <v>7</v>
      </c>
      <c r="C81" s="4" t="s">
        <v>85</v>
      </c>
      <c r="D81" s="5">
        <v>3.53</v>
      </c>
      <c r="E81" s="6">
        <v>1</v>
      </c>
      <c r="F81" s="6">
        <f t="shared" si="7"/>
        <v>3.45</v>
      </c>
      <c r="G81" s="12">
        <f t="shared" si="5"/>
        <v>7.9999999999999627E-2</v>
      </c>
      <c r="H81" s="13">
        <f t="shared" si="6"/>
        <v>2.2662889518413495E-2</v>
      </c>
    </row>
    <row r="82" spans="1:8">
      <c r="A82" s="3">
        <v>80</v>
      </c>
      <c r="B82" s="4" t="s">
        <v>5</v>
      </c>
      <c r="C82" s="4" t="s">
        <v>86</v>
      </c>
      <c r="D82" s="5">
        <v>3.12</v>
      </c>
      <c r="E82" s="6">
        <v>0</v>
      </c>
      <c r="F82" s="6">
        <f t="shared" si="7"/>
        <v>3.01</v>
      </c>
      <c r="G82" s="12">
        <f t="shared" si="5"/>
        <v>0.11000000000000032</v>
      </c>
      <c r="H82" s="13">
        <f t="shared" si="6"/>
        <v>3.525641025641036E-2</v>
      </c>
    </row>
    <row r="83" spans="1:8">
      <c r="A83" s="3">
        <v>81</v>
      </c>
      <c r="B83" s="4" t="s">
        <v>5</v>
      </c>
      <c r="C83" s="4" t="s">
        <v>87</v>
      </c>
      <c r="D83" s="5">
        <v>3.48</v>
      </c>
      <c r="E83" s="6">
        <v>1</v>
      </c>
      <c r="F83" s="6">
        <f t="shared" si="7"/>
        <v>3.45</v>
      </c>
      <c r="G83" s="12">
        <f t="shared" si="5"/>
        <v>2.9999999999999805E-2</v>
      </c>
      <c r="H83" s="13">
        <f t="shared" si="6"/>
        <v>8.6206896551723582E-3</v>
      </c>
    </row>
    <row r="84" spans="1:8">
      <c r="A84" s="3">
        <v>82</v>
      </c>
      <c r="B84" s="4" t="s">
        <v>7</v>
      </c>
      <c r="C84" s="4" t="s">
        <v>88</v>
      </c>
      <c r="D84" s="5">
        <v>3.27</v>
      </c>
      <c r="E84" s="6">
        <v>1</v>
      </c>
      <c r="F84" s="6">
        <f t="shared" si="7"/>
        <v>3.45</v>
      </c>
      <c r="G84" s="12">
        <f t="shared" si="5"/>
        <v>-0.18000000000000016</v>
      </c>
      <c r="H84" s="13">
        <f t="shared" si="6"/>
        <v>5.5045871559633079E-2</v>
      </c>
    </row>
    <row r="85" spans="1:8">
      <c r="A85" s="3">
        <v>83</v>
      </c>
      <c r="B85" s="4" t="s">
        <v>5</v>
      </c>
      <c r="C85" s="4" t="s">
        <v>89</v>
      </c>
      <c r="D85" s="5">
        <v>2.95</v>
      </c>
      <c r="E85" s="6">
        <v>0</v>
      </c>
      <c r="F85" s="6">
        <f t="shared" si="7"/>
        <v>3.01</v>
      </c>
      <c r="G85" s="12">
        <f t="shared" si="5"/>
        <v>-5.9999999999999609E-2</v>
      </c>
      <c r="H85" s="13">
        <f t="shared" si="6"/>
        <v>2.0338983050847324E-2</v>
      </c>
    </row>
    <row r="86" spans="1:8">
      <c r="A86" s="3">
        <v>84</v>
      </c>
      <c r="B86" s="4" t="s">
        <v>7</v>
      </c>
      <c r="C86" s="4" t="s">
        <v>90</v>
      </c>
      <c r="D86" s="5">
        <v>3.13</v>
      </c>
      <c r="E86" s="6">
        <v>0</v>
      </c>
      <c r="F86" s="6">
        <f t="shared" si="7"/>
        <v>3.01</v>
      </c>
      <c r="G86" s="12">
        <f t="shared" si="5"/>
        <v>0.12000000000000011</v>
      </c>
      <c r="H86" s="13">
        <f t="shared" si="6"/>
        <v>3.8338658146964889E-2</v>
      </c>
    </row>
    <row r="87" spans="1:8">
      <c r="A87" s="3">
        <v>85</v>
      </c>
      <c r="B87" s="4" t="s">
        <v>7</v>
      </c>
      <c r="C87" s="4" t="s">
        <v>91</v>
      </c>
      <c r="D87" s="5">
        <v>3.43</v>
      </c>
      <c r="E87" s="6">
        <v>1</v>
      </c>
      <c r="F87" s="6">
        <f t="shared" si="7"/>
        <v>3.45</v>
      </c>
      <c r="G87" s="12">
        <f t="shared" si="5"/>
        <v>-2.0000000000000018E-2</v>
      </c>
      <c r="H87" s="13">
        <f t="shared" si="6"/>
        <v>5.8309037900874687E-3</v>
      </c>
    </row>
    <row r="88" spans="1:8">
      <c r="A88" s="3">
        <v>86</v>
      </c>
      <c r="B88" s="4" t="s">
        <v>7</v>
      </c>
      <c r="C88" s="4" t="s">
        <v>92</v>
      </c>
      <c r="D88" s="5">
        <v>3.45</v>
      </c>
      <c r="E88" s="6">
        <v>1</v>
      </c>
      <c r="F88" s="6">
        <f t="shared" si="7"/>
        <v>3.45</v>
      </c>
      <c r="G88" s="12">
        <f t="shared" si="5"/>
        <v>0</v>
      </c>
      <c r="H88" s="13">
        <f t="shared" si="6"/>
        <v>0</v>
      </c>
    </row>
    <row r="89" spans="1:8">
      <c r="A89" s="3">
        <v>87</v>
      </c>
      <c r="B89" s="4" t="s">
        <v>7</v>
      </c>
      <c r="C89" s="4" t="s">
        <v>93</v>
      </c>
      <c r="D89" s="5">
        <v>3.43</v>
      </c>
      <c r="E89" s="6">
        <v>1</v>
      </c>
      <c r="F89" s="6">
        <f t="shared" si="7"/>
        <v>3.45</v>
      </c>
      <c r="G89" s="12">
        <f t="shared" si="5"/>
        <v>-2.0000000000000018E-2</v>
      </c>
      <c r="H89" s="13">
        <f t="shared" si="6"/>
        <v>5.8309037900874687E-3</v>
      </c>
    </row>
    <row r="90" spans="1:8">
      <c r="A90" s="3">
        <v>88</v>
      </c>
      <c r="B90" s="4" t="s">
        <v>7</v>
      </c>
      <c r="C90" s="4" t="s">
        <v>94</v>
      </c>
      <c r="D90" s="5">
        <v>3.52</v>
      </c>
      <c r="E90" s="6">
        <v>1</v>
      </c>
      <c r="F90" s="6">
        <f t="shared" si="7"/>
        <v>3.45</v>
      </c>
      <c r="G90" s="12">
        <f t="shared" si="5"/>
        <v>6.999999999999984E-2</v>
      </c>
      <c r="H90" s="13">
        <f t="shared" si="6"/>
        <v>1.9886363636363591E-2</v>
      </c>
    </row>
    <row r="91" spans="1:8">
      <c r="A91" s="3">
        <v>89</v>
      </c>
      <c r="B91" s="4" t="s">
        <v>7</v>
      </c>
      <c r="C91" s="4" t="s">
        <v>95</v>
      </c>
      <c r="D91" s="5">
        <v>3.52</v>
      </c>
      <c r="E91" s="6">
        <v>1</v>
      </c>
      <c r="F91" s="6">
        <f t="shared" si="7"/>
        <v>3.45</v>
      </c>
      <c r="G91" s="12">
        <f t="shared" si="5"/>
        <v>6.999999999999984E-2</v>
      </c>
      <c r="H91" s="13">
        <f t="shared" si="6"/>
        <v>1.9886363636363591E-2</v>
      </c>
    </row>
    <row r="92" spans="1:8">
      <c r="A92" s="3">
        <v>90</v>
      </c>
      <c r="B92" s="4" t="s">
        <v>5</v>
      </c>
      <c r="C92" s="4" t="s">
        <v>96</v>
      </c>
      <c r="D92" s="5">
        <v>3.27</v>
      </c>
      <c r="E92" s="6">
        <v>1</v>
      </c>
      <c r="F92" s="6">
        <f t="shared" si="7"/>
        <v>3.45</v>
      </c>
      <c r="G92" s="12">
        <f t="shared" si="5"/>
        <v>-0.18000000000000016</v>
      </c>
      <c r="H92" s="13">
        <f t="shared" si="6"/>
        <v>5.5045871559633079E-2</v>
      </c>
    </row>
    <row r="93" spans="1:8">
      <c r="A93" s="3">
        <v>91</v>
      </c>
      <c r="B93" s="4" t="s">
        <v>7</v>
      </c>
      <c r="C93" s="4" t="s">
        <v>97</v>
      </c>
      <c r="D93" s="5">
        <v>3.79</v>
      </c>
      <c r="E93" s="6">
        <v>2</v>
      </c>
      <c r="F93" s="6">
        <f t="shared" si="7"/>
        <v>3.79</v>
      </c>
      <c r="G93" s="12">
        <f t="shared" si="5"/>
        <v>0</v>
      </c>
      <c r="H93" s="13">
        <f t="shared" si="6"/>
        <v>0</v>
      </c>
    </row>
    <row r="94" spans="1:8">
      <c r="A94" s="3">
        <v>92</v>
      </c>
      <c r="B94" s="4" t="s">
        <v>7</v>
      </c>
      <c r="C94" s="4" t="s">
        <v>98</v>
      </c>
      <c r="D94" s="5">
        <v>3.2</v>
      </c>
      <c r="E94" s="6">
        <v>0</v>
      </c>
      <c r="F94" s="6">
        <f t="shared" si="7"/>
        <v>3.01</v>
      </c>
      <c r="G94" s="12">
        <f t="shared" si="5"/>
        <v>0.19000000000000039</v>
      </c>
      <c r="H94" s="13">
        <f t="shared" si="6"/>
        <v>5.9375000000000122E-2</v>
      </c>
    </row>
    <row r="95" spans="1:8">
      <c r="A95" s="3">
        <v>93</v>
      </c>
      <c r="B95" s="4" t="s">
        <v>5</v>
      </c>
      <c r="C95" s="4" t="s">
        <v>99</v>
      </c>
      <c r="D95" s="5">
        <v>3.28</v>
      </c>
      <c r="E95" s="6">
        <v>1</v>
      </c>
      <c r="F95" s="6">
        <f t="shared" si="7"/>
        <v>3.45</v>
      </c>
      <c r="G95" s="12">
        <f t="shared" si="5"/>
        <v>-0.17000000000000037</v>
      </c>
      <c r="H95" s="13">
        <f t="shared" si="6"/>
        <v>5.1829268292683042E-2</v>
      </c>
    </row>
    <row r="96" spans="1:8">
      <c r="A96" s="3">
        <v>94</v>
      </c>
      <c r="B96" s="4" t="s">
        <v>5</v>
      </c>
      <c r="C96" s="4" t="s">
        <v>100</v>
      </c>
      <c r="D96" s="5">
        <v>3.78</v>
      </c>
      <c r="E96" s="6">
        <v>2</v>
      </c>
      <c r="F96" s="6">
        <f t="shared" si="7"/>
        <v>3.79</v>
      </c>
      <c r="G96" s="12">
        <f t="shared" si="5"/>
        <v>-1.0000000000000231E-2</v>
      </c>
      <c r="H96" s="13">
        <f t="shared" si="6"/>
        <v>2.6455026455027069E-3</v>
      </c>
    </row>
    <row r="97" spans="1:8">
      <c r="A97" s="3">
        <v>95</v>
      </c>
      <c r="B97" s="4" t="s">
        <v>7</v>
      </c>
      <c r="C97" s="4" t="s">
        <v>101</v>
      </c>
      <c r="D97" s="5">
        <v>3.69</v>
      </c>
      <c r="E97" s="6">
        <v>2</v>
      </c>
      <c r="F97" s="6">
        <f t="shared" si="7"/>
        <v>3.79</v>
      </c>
      <c r="G97" s="12">
        <f t="shared" si="5"/>
        <v>-0.10000000000000009</v>
      </c>
      <c r="H97" s="13">
        <f t="shared" si="6"/>
        <v>2.7100271002710053E-2</v>
      </c>
    </row>
    <row r="98" spans="1:8">
      <c r="A98" s="3">
        <v>96</v>
      </c>
      <c r="B98" s="4" t="s">
        <v>5</v>
      </c>
      <c r="C98" s="4" t="s">
        <v>102</v>
      </c>
      <c r="D98" s="5">
        <v>3.57</v>
      </c>
      <c r="E98" s="6">
        <v>1</v>
      </c>
      <c r="F98" s="6">
        <f t="shared" si="7"/>
        <v>3.45</v>
      </c>
      <c r="G98" s="12">
        <f t="shared" si="5"/>
        <v>0.11999999999999966</v>
      </c>
      <c r="H98" s="13">
        <f t="shared" si="6"/>
        <v>3.3613445378151169E-2</v>
      </c>
    </row>
    <row r="99" spans="1:8">
      <c r="A99" s="3">
        <v>97</v>
      </c>
      <c r="B99" s="4" t="s">
        <v>5</v>
      </c>
      <c r="C99" s="4" t="s">
        <v>103</v>
      </c>
      <c r="D99" s="5">
        <v>2.91</v>
      </c>
      <c r="E99" s="6">
        <v>0</v>
      </c>
      <c r="F99" s="6">
        <f t="shared" si="7"/>
        <v>3.01</v>
      </c>
      <c r="G99" s="12">
        <f t="shared" ref="G99:G130" si="8">MIN(D99-F99)</f>
        <v>-9.9999999999999645E-2</v>
      </c>
      <c r="H99" s="13">
        <f t="shared" ref="H99:H130" si="9" xml:space="preserve"> ABS(G99)/D99 * 100%</f>
        <v>3.4364261168384758E-2</v>
      </c>
    </row>
    <row r="100" spans="1:8">
      <c r="A100" s="3">
        <v>98</v>
      </c>
      <c r="B100" s="4" t="s">
        <v>7</v>
      </c>
      <c r="C100" s="4" t="s">
        <v>104</v>
      </c>
      <c r="D100" s="5">
        <v>3.81</v>
      </c>
      <c r="E100" s="6">
        <v>2</v>
      </c>
      <c r="F100" s="6">
        <f t="shared" si="7"/>
        <v>3.79</v>
      </c>
      <c r="G100" s="12">
        <f t="shared" si="8"/>
        <v>2.0000000000000018E-2</v>
      </c>
      <c r="H100" s="13">
        <f t="shared" si="9"/>
        <v>5.2493438320210016E-3</v>
      </c>
    </row>
    <row r="101" spans="1:8">
      <c r="A101" s="3">
        <v>99</v>
      </c>
      <c r="B101" s="4" t="s">
        <v>7</v>
      </c>
      <c r="C101" s="4" t="s">
        <v>105</v>
      </c>
      <c r="D101" s="5">
        <v>3.59</v>
      </c>
      <c r="E101" s="6">
        <v>1</v>
      </c>
      <c r="F101" s="6">
        <f t="shared" si="7"/>
        <v>3.45</v>
      </c>
      <c r="G101" s="12">
        <f t="shared" si="8"/>
        <v>0.13999999999999968</v>
      </c>
      <c r="H101" s="13">
        <f t="shared" si="9"/>
        <v>3.8997214484679577E-2</v>
      </c>
    </row>
    <row r="102" spans="1:8">
      <c r="A102" s="3">
        <v>100</v>
      </c>
      <c r="B102" s="4" t="s">
        <v>5</v>
      </c>
      <c r="C102" s="4" t="s">
        <v>106</v>
      </c>
      <c r="D102" s="5">
        <v>3.9</v>
      </c>
      <c r="E102" s="6">
        <v>2</v>
      </c>
      <c r="F102" s="6">
        <f t="shared" si="7"/>
        <v>3.79</v>
      </c>
      <c r="G102" s="12">
        <f t="shared" si="8"/>
        <v>0.10999999999999988</v>
      </c>
      <c r="H102" s="13">
        <f t="shared" si="9"/>
        <v>2.8205128205128174E-2</v>
      </c>
    </row>
  </sheetData>
  <mergeCells count="1"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5AC1-E84A-4C41-9CD5-96F1C2E508E9}">
  <dimension ref="A1:AC103"/>
  <sheetViews>
    <sheetView zoomScale="79" zoomScaleNormal="79" workbookViewId="0">
      <selection activeCell="L14" sqref="L14"/>
    </sheetView>
  </sheetViews>
  <sheetFormatPr defaultRowHeight="14.4"/>
  <cols>
    <col min="1" max="1" width="7.6640625" style="15" customWidth="1"/>
    <col min="2" max="3" width="16.33203125" style="16" customWidth="1"/>
    <col min="4" max="4" width="10.88671875" style="15" customWidth="1"/>
    <col min="5" max="5" width="16.33203125" style="15" customWidth="1"/>
    <col min="6" max="6" width="24" style="15" customWidth="1"/>
    <col min="7" max="7" width="12.109375" style="15" customWidth="1"/>
    <col min="8" max="8" width="16.33203125" style="15" customWidth="1"/>
    <col min="9" max="9" width="10.109375" style="8" customWidth="1"/>
    <col min="10" max="11" width="10.109375" style="15" customWidth="1"/>
    <col min="12" max="12" width="11.6640625" style="15" customWidth="1"/>
    <col min="13" max="13" width="10.109375" style="8" customWidth="1"/>
    <col min="14" max="14" width="10.21875" style="15" customWidth="1"/>
    <col min="15" max="15" width="23.109375" style="15" customWidth="1"/>
    <col min="16" max="16" width="16.33203125" style="15" customWidth="1"/>
    <col min="17" max="17" width="10.21875" style="15" customWidth="1"/>
    <col min="18" max="20" width="8.88671875" style="8"/>
    <col min="21" max="21" width="10.77734375" style="8" customWidth="1"/>
    <col min="22" max="22" width="8.88671875" style="8"/>
    <col min="23" max="23" width="8.88671875" style="15"/>
    <col min="24" max="24" width="18.6640625" style="15" customWidth="1"/>
    <col min="25" max="25" width="17" style="15" customWidth="1"/>
    <col min="26" max="26" width="17.21875" style="15" customWidth="1"/>
    <col min="27" max="27" width="21.5546875" style="15" customWidth="1"/>
    <col min="28" max="28" width="8.88671875" style="15"/>
    <col min="29" max="29" width="10.109375" style="8" customWidth="1"/>
    <col min="30" max="16384" width="8.88671875" style="15"/>
  </cols>
  <sheetData>
    <row r="1" spans="1:29" ht="25.8">
      <c r="A1" s="21"/>
      <c r="B1" s="21"/>
      <c r="C1" s="21"/>
      <c r="D1" s="21"/>
      <c r="F1" s="23" t="s">
        <v>0</v>
      </c>
      <c r="G1" s="23"/>
      <c r="I1" s="24" t="s">
        <v>111</v>
      </c>
      <c r="J1" s="24"/>
      <c r="K1" s="24"/>
      <c r="L1" s="24"/>
      <c r="M1" s="24"/>
      <c r="O1" s="23" t="s">
        <v>128</v>
      </c>
      <c r="P1" s="23"/>
      <c r="R1" s="24" t="s">
        <v>120</v>
      </c>
      <c r="S1" s="24"/>
      <c r="T1" s="24"/>
      <c r="U1" s="24"/>
      <c r="V1" s="24"/>
      <c r="X1" s="24" t="s">
        <v>130</v>
      </c>
      <c r="Y1" s="24"/>
      <c r="Z1" s="24"/>
      <c r="AA1" s="24"/>
      <c r="AC1" s="15"/>
    </row>
    <row r="2" spans="1:29" ht="15.6">
      <c r="A2" s="2" t="s">
        <v>1</v>
      </c>
      <c r="B2" s="2" t="s">
        <v>2</v>
      </c>
      <c r="C2" s="2" t="s">
        <v>3</v>
      </c>
      <c r="D2" s="2" t="s">
        <v>4</v>
      </c>
      <c r="F2" s="17" t="s">
        <v>113</v>
      </c>
      <c r="G2" s="15">
        <v>3.11</v>
      </c>
      <c r="I2" s="7" t="s">
        <v>107</v>
      </c>
      <c r="J2" s="7" t="s">
        <v>108</v>
      </c>
      <c r="K2" s="7" t="s">
        <v>109</v>
      </c>
      <c r="L2" s="7" t="s">
        <v>112</v>
      </c>
      <c r="M2" s="7" t="s">
        <v>110</v>
      </c>
      <c r="O2" s="17" t="s">
        <v>113</v>
      </c>
      <c r="P2" s="15">
        <v>3.21</v>
      </c>
      <c r="R2" s="7" t="s">
        <v>107</v>
      </c>
      <c r="S2" s="7" t="s">
        <v>108</v>
      </c>
      <c r="T2" s="7" t="s">
        <v>109</v>
      </c>
      <c r="U2" s="7" t="s">
        <v>112</v>
      </c>
      <c r="V2" s="7" t="s">
        <v>110</v>
      </c>
      <c r="X2" s="21" t="s">
        <v>131</v>
      </c>
      <c r="Y2" s="21"/>
      <c r="Z2" s="21"/>
      <c r="AA2" s="21"/>
      <c r="AC2" s="7"/>
    </row>
    <row r="3" spans="1:29" ht="15.6">
      <c r="A3" s="3">
        <v>1</v>
      </c>
      <c r="B3" s="4" t="s">
        <v>5</v>
      </c>
      <c r="C3" s="4" t="s">
        <v>6</v>
      </c>
      <c r="D3" s="5">
        <v>3.43</v>
      </c>
      <c r="F3" s="17" t="s">
        <v>114</v>
      </c>
      <c r="G3" s="15">
        <v>3.43</v>
      </c>
      <c r="I3" s="8">
        <f>SQRT((D3-$G$2)^2)</f>
        <v>0.32000000000000028</v>
      </c>
      <c r="J3" s="8">
        <f>SQRT((D3-$G$3)^2)</f>
        <v>0</v>
      </c>
      <c r="K3" s="8">
        <f>SQRT((D3-$G$4)^2)</f>
        <v>0.45999999999999996</v>
      </c>
      <c r="L3" s="8">
        <f>MIN(I3:K3)</f>
        <v>0</v>
      </c>
      <c r="M3" s="8">
        <v>1</v>
      </c>
      <c r="O3" s="17" t="s">
        <v>114</v>
      </c>
      <c r="P3" s="15">
        <v>3.52</v>
      </c>
      <c r="R3" s="8">
        <f>SQRT((D3-$P$2)^2)</f>
        <v>0.2200000000000002</v>
      </c>
      <c r="S3" s="8">
        <f>SQRT((D3-$P$3)^2)</f>
        <v>8.9999999999999858E-2</v>
      </c>
      <c r="T3" s="8">
        <f>SQRT((D3-$P$4)^2)</f>
        <v>0.43999999999999995</v>
      </c>
      <c r="U3" s="8">
        <f>MIN(R3:T3)</f>
        <v>8.9999999999999858E-2</v>
      </c>
      <c r="V3" s="8">
        <v>1</v>
      </c>
      <c r="X3" s="20" t="s">
        <v>130</v>
      </c>
      <c r="Y3" s="21">
        <f>U103-L103</f>
        <v>1.5100000000000051</v>
      </c>
      <c r="Z3" s="21"/>
      <c r="AA3" s="21"/>
    </row>
    <row r="4" spans="1:29" ht="15.6">
      <c r="A4" s="3">
        <v>2</v>
      </c>
      <c r="B4" s="4" t="s">
        <v>7</v>
      </c>
      <c r="C4" s="4" t="s">
        <v>8</v>
      </c>
      <c r="D4" s="5">
        <v>3.28</v>
      </c>
      <c r="F4" s="17" t="s">
        <v>115</v>
      </c>
      <c r="G4" s="15">
        <v>3.89</v>
      </c>
      <c r="I4" s="8">
        <f>SQRT((D4-$G$2)^2)</f>
        <v>0.16999999999999993</v>
      </c>
      <c r="J4" s="8">
        <f>SQRT((D4-$G$3)^2)</f>
        <v>0.15000000000000036</v>
      </c>
      <c r="K4" s="8">
        <f t="shared" ref="K4:K67" si="0">SQRT((D4-$G$4)^2)</f>
        <v>0.61000000000000032</v>
      </c>
      <c r="L4" s="8">
        <f t="shared" ref="L4:L67" si="1">MIN(I4:K4)</f>
        <v>0.15000000000000036</v>
      </c>
      <c r="M4" s="8">
        <v>1</v>
      </c>
      <c r="O4" s="17" t="s">
        <v>115</v>
      </c>
      <c r="P4" s="15">
        <v>3.87</v>
      </c>
      <c r="R4" s="8">
        <f t="shared" ref="R4:R67" si="2">SQRT((D4-$P$2)^2)</f>
        <v>6.999999999999984E-2</v>
      </c>
      <c r="S4" s="8">
        <f t="shared" ref="S4:S67" si="3">SQRT((D4-$P$3)^2)</f>
        <v>0.24000000000000021</v>
      </c>
      <c r="T4" s="8">
        <f t="shared" ref="T4:T67" si="4">SQRT((D4-$P$4)^2)</f>
        <v>0.5900000000000003</v>
      </c>
      <c r="U4" s="8">
        <f t="shared" ref="U4:U67" si="5">MIN(R4:T4)</f>
        <v>6.999999999999984E-2</v>
      </c>
      <c r="V4" s="8">
        <v>0</v>
      </c>
      <c r="X4" s="21" t="s">
        <v>139</v>
      </c>
      <c r="Y4" s="21"/>
      <c r="Z4" s="21"/>
      <c r="AA4" s="21"/>
    </row>
    <row r="5" spans="1:29">
      <c r="A5" s="3">
        <v>3</v>
      </c>
      <c r="B5" s="4" t="s">
        <v>7</v>
      </c>
      <c r="C5" s="4" t="s">
        <v>9</v>
      </c>
      <c r="D5" s="5">
        <v>3.89</v>
      </c>
      <c r="I5" s="8">
        <f t="shared" ref="I5:I67" si="6">SQRT((D5-$G$2)^2)</f>
        <v>0.78000000000000025</v>
      </c>
      <c r="J5" s="8">
        <f t="shared" ref="J5:J67" si="7">SQRT((D5-$G$3)^2)</f>
        <v>0.45999999999999996</v>
      </c>
      <c r="K5" s="8">
        <f t="shared" si="0"/>
        <v>0</v>
      </c>
      <c r="L5" s="8">
        <f t="shared" si="1"/>
        <v>0</v>
      </c>
      <c r="M5" s="8">
        <v>2</v>
      </c>
      <c r="R5" s="8">
        <f t="shared" si="2"/>
        <v>0.68000000000000016</v>
      </c>
      <c r="S5" s="8">
        <f t="shared" si="3"/>
        <v>0.37000000000000011</v>
      </c>
      <c r="T5" s="8">
        <f t="shared" si="4"/>
        <v>2.0000000000000018E-2</v>
      </c>
      <c r="U5" s="8">
        <f t="shared" si="5"/>
        <v>2.0000000000000018E-2</v>
      </c>
      <c r="V5" s="8">
        <v>2</v>
      </c>
    </row>
    <row r="6" spans="1:29">
      <c r="A6" s="3">
        <v>4</v>
      </c>
      <c r="B6" s="4" t="s">
        <v>5</v>
      </c>
      <c r="C6" s="4" t="s">
        <v>10</v>
      </c>
      <c r="D6" s="5">
        <v>2.91</v>
      </c>
      <c r="I6" s="8">
        <f t="shared" si="6"/>
        <v>0.19999999999999973</v>
      </c>
      <c r="J6" s="8">
        <f t="shared" si="7"/>
        <v>0.52</v>
      </c>
      <c r="K6" s="8">
        <f t="shared" si="0"/>
        <v>0.98</v>
      </c>
      <c r="L6" s="8">
        <f t="shared" si="1"/>
        <v>0.19999999999999973</v>
      </c>
      <c r="M6" s="8">
        <v>0</v>
      </c>
      <c r="R6" s="8">
        <f t="shared" si="2"/>
        <v>0.29999999999999982</v>
      </c>
      <c r="S6" s="8">
        <f t="shared" si="3"/>
        <v>0.60999999999999988</v>
      </c>
      <c r="T6" s="8">
        <f t="shared" si="4"/>
        <v>0.96</v>
      </c>
      <c r="U6" s="8">
        <f t="shared" si="5"/>
        <v>0.29999999999999982</v>
      </c>
      <c r="V6" s="8">
        <v>0</v>
      </c>
    </row>
    <row r="7" spans="1:29" ht="15.6">
      <c r="A7" s="3">
        <v>5</v>
      </c>
      <c r="B7" s="4" t="s">
        <v>7</v>
      </c>
      <c r="C7" s="4" t="s">
        <v>11</v>
      </c>
      <c r="D7" s="5">
        <v>3.03</v>
      </c>
      <c r="F7" s="17"/>
      <c r="G7" s="17"/>
      <c r="I7" s="8">
        <f t="shared" si="6"/>
        <v>8.0000000000000071E-2</v>
      </c>
      <c r="J7" s="8">
        <f t="shared" si="7"/>
        <v>0.40000000000000036</v>
      </c>
      <c r="K7" s="8">
        <f t="shared" si="0"/>
        <v>0.86000000000000032</v>
      </c>
      <c r="L7" s="8">
        <f t="shared" si="1"/>
        <v>8.0000000000000071E-2</v>
      </c>
      <c r="M7" s="8">
        <v>0</v>
      </c>
      <c r="O7" s="17"/>
      <c r="P7" s="17"/>
      <c r="R7" s="8">
        <f t="shared" si="2"/>
        <v>0.18000000000000016</v>
      </c>
      <c r="S7" s="8">
        <f t="shared" si="3"/>
        <v>0.49000000000000021</v>
      </c>
      <c r="T7" s="8">
        <f t="shared" si="4"/>
        <v>0.8400000000000003</v>
      </c>
      <c r="U7" s="8">
        <f t="shared" si="5"/>
        <v>0.18000000000000016</v>
      </c>
      <c r="V7" s="8">
        <v>0</v>
      </c>
    </row>
    <row r="8" spans="1:29">
      <c r="A8" s="3">
        <v>6</v>
      </c>
      <c r="B8" s="4" t="s">
        <v>7</v>
      </c>
      <c r="C8" s="4" t="s">
        <v>12</v>
      </c>
      <c r="D8" s="5">
        <v>2.98</v>
      </c>
      <c r="F8" s="21"/>
      <c r="G8" s="21"/>
      <c r="I8" s="8">
        <f t="shared" si="6"/>
        <v>0.12999999999999989</v>
      </c>
      <c r="J8" s="8">
        <f t="shared" si="7"/>
        <v>0.45000000000000018</v>
      </c>
      <c r="K8" s="8">
        <f t="shared" si="0"/>
        <v>0.91000000000000014</v>
      </c>
      <c r="L8" s="8">
        <f t="shared" si="1"/>
        <v>0.12999999999999989</v>
      </c>
      <c r="M8" s="8">
        <v>0</v>
      </c>
      <c r="R8" s="8">
        <f t="shared" si="2"/>
        <v>0.22999999999999998</v>
      </c>
      <c r="S8" s="8">
        <f t="shared" si="3"/>
        <v>0.54</v>
      </c>
      <c r="T8" s="8">
        <f t="shared" si="4"/>
        <v>0.89000000000000012</v>
      </c>
      <c r="U8" s="8">
        <f t="shared" si="5"/>
        <v>0.22999999999999998</v>
      </c>
      <c r="V8" s="8">
        <v>0</v>
      </c>
      <c r="X8" s="25" t="s">
        <v>140</v>
      </c>
      <c r="Y8" s="25"/>
    </row>
    <row r="9" spans="1:29">
      <c r="A9" s="3">
        <v>7</v>
      </c>
      <c r="B9" s="4" t="s">
        <v>7</v>
      </c>
      <c r="C9" s="4" t="s">
        <v>13</v>
      </c>
      <c r="D9" s="5">
        <v>3.52</v>
      </c>
      <c r="I9" s="8">
        <f t="shared" si="6"/>
        <v>0.41000000000000014</v>
      </c>
      <c r="J9" s="8">
        <f t="shared" si="7"/>
        <v>8.9999999999999858E-2</v>
      </c>
      <c r="K9" s="8">
        <f t="shared" si="0"/>
        <v>0.37000000000000011</v>
      </c>
      <c r="L9" s="8">
        <f t="shared" si="1"/>
        <v>8.9999999999999858E-2</v>
      </c>
      <c r="M9" s="8">
        <v>1</v>
      </c>
      <c r="R9" s="8">
        <f t="shared" si="2"/>
        <v>0.31000000000000005</v>
      </c>
      <c r="S9" s="8">
        <f t="shared" si="3"/>
        <v>0</v>
      </c>
      <c r="T9" s="8">
        <f t="shared" si="4"/>
        <v>0.35000000000000009</v>
      </c>
      <c r="U9" s="8">
        <f t="shared" si="5"/>
        <v>0</v>
      </c>
      <c r="V9" s="8">
        <v>1</v>
      </c>
      <c r="X9" s="15" t="s">
        <v>113</v>
      </c>
      <c r="Y9" s="15" t="s">
        <v>136</v>
      </c>
    </row>
    <row r="10" spans="1:29">
      <c r="A10" s="3">
        <v>8</v>
      </c>
      <c r="B10" s="4" t="s">
        <v>7</v>
      </c>
      <c r="C10" s="4" t="s">
        <v>14</v>
      </c>
      <c r="D10" s="5">
        <v>3.08</v>
      </c>
      <c r="I10" s="8">
        <f t="shared" si="6"/>
        <v>2.9999999999999805E-2</v>
      </c>
      <c r="J10" s="8">
        <f t="shared" si="7"/>
        <v>0.35000000000000009</v>
      </c>
      <c r="K10" s="8">
        <f t="shared" si="0"/>
        <v>0.81</v>
      </c>
      <c r="L10" s="8">
        <f t="shared" si="1"/>
        <v>2.9999999999999805E-2</v>
      </c>
      <c r="M10" s="8">
        <v>0</v>
      </c>
      <c r="R10" s="8">
        <f t="shared" si="2"/>
        <v>0.12999999999999989</v>
      </c>
      <c r="S10" s="8">
        <f t="shared" si="3"/>
        <v>0.43999999999999995</v>
      </c>
      <c r="T10" s="8">
        <f t="shared" si="4"/>
        <v>0.79</v>
      </c>
      <c r="U10" s="8">
        <f t="shared" si="5"/>
        <v>0.12999999999999989</v>
      </c>
      <c r="V10" s="8">
        <v>0</v>
      </c>
      <c r="X10" s="15" t="s">
        <v>114</v>
      </c>
      <c r="Y10" s="15" t="s">
        <v>137</v>
      </c>
    </row>
    <row r="11" spans="1:29">
      <c r="A11" s="3">
        <v>9</v>
      </c>
      <c r="B11" s="4" t="s">
        <v>7</v>
      </c>
      <c r="C11" s="4" t="s">
        <v>15</v>
      </c>
      <c r="D11" s="5">
        <v>3.31</v>
      </c>
      <c r="I11" s="8">
        <f t="shared" si="6"/>
        <v>0.20000000000000018</v>
      </c>
      <c r="J11" s="8">
        <f t="shared" si="7"/>
        <v>0.12000000000000011</v>
      </c>
      <c r="K11" s="8">
        <f t="shared" si="0"/>
        <v>0.58000000000000007</v>
      </c>
      <c r="L11" s="8">
        <f t="shared" si="1"/>
        <v>0.12000000000000011</v>
      </c>
      <c r="M11" s="8">
        <v>1</v>
      </c>
      <c r="R11" s="8">
        <f t="shared" si="2"/>
        <v>0.10000000000000009</v>
      </c>
      <c r="S11" s="8">
        <f t="shared" si="3"/>
        <v>0.20999999999999996</v>
      </c>
      <c r="T11" s="8">
        <f t="shared" si="4"/>
        <v>0.56000000000000005</v>
      </c>
      <c r="U11" s="8">
        <f t="shared" si="5"/>
        <v>0.10000000000000009</v>
      </c>
      <c r="V11" s="8">
        <v>1</v>
      </c>
      <c r="X11" s="15" t="s">
        <v>115</v>
      </c>
      <c r="Y11" s="15" t="s">
        <v>138</v>
      </c>
    </row>
    <row r="12" spans="1:29">
      <c r="A12" s="3">
        <v>10</v>
      </c>
      <c r="B12" s="4" t="s">
        <v>7</v>
      </c>
      <c r="C12" s="4" t="s">
        <v>16</v>
      </c>
      <c r="D12" s="5">
        <v>3.07</v>
      </c>
      <c r="I12" s="8">
        <f t="shared" si="6"/>
        <v>4.0000000000000036E-2</v>
      </c>
      <c r="J12" s="8">
        <f t="shared" si="7"/>
        <v>0.36000000000000032</v>
      </c>
      <c r="K12" s="8">
        <f t="shared" si="0"/>
        <v>0.82000000000000028</v>
      </c>
      <c r="L12" s="8">
        <f t="shared" si="1"/>
        <v>4.0000000000000036E-2</v>
      </c>
      <c r="M12" s="8">
        <v>0</v>
      </c>
      <c r="R12" s="8">
        <f t="shared" si="2"/>
        <v>0.14000000000000012</v>
      </c>
      <c r="S12" s="8">
        <f t="shared" si="3"/>
        <v>0.45000000000000018</v>
      </c>
      <c r="T12" s="8">
        <f t="shared" si="4"/>
        <v>0.80000000000000027</v>
      </c>
      <c r="U12" s="8">
        <f t="shared" si="5"/>
        <v>0.14000000000000012</v>
      </c>
      <c r="V12" s="8">
        <v>0</v>
      </c>
    </row>
    <row r="13" spans="1:29">
      <c r="A13" s="3">
        <v>11</v>
      </c>
      <c r="B13" s="4" t="s">
        <v>7</v>
      </c>
      <c r="C13" s="4" t="s">
        <v>17</v>
      </c>
      <c r="D13" s="5">
        <v>2.97</v>
      </c>
      <c r="I13" s="8">
        <f t="shared" si="6"/>
        <v>0.13999999999999968</v>
      </c>
      <c r="J13" s="8">
        <f t="shared" si="7"/>
        <v>0.45999999999999996</v>
      </c>
      <c r="K13" s="8">
        <f t="shared" si="0"/>
        <v>0.91999999999999993</v>
      </c>
      <c r="L13" s="8">
        <f t="shared" si="1"/>
        <v>0.13999999999999968</v>
      </c>
      <c r="M13" s="8">
        <v>0</v>
      </c>
      <c r="R13" s="8">
        <f t="shared" si="2"/>
        <v>0.23999999999999977</v>
      </c>
      <c r="S13" s="8">
        <f t="shared" si="3"/>
        <v>0.54999999999999982</v>
      </c>
      <c r="T13" s="8">
        <f t="shared" si="4"/>
        <v>0.89999999999999991</v>
      </c>
      <c r="U13" s="8">
        <f t="shared" si="5"/>
        <v>0.23999999999999977</v>
      </c>
      <c r="V13" s="8">
        <v>0</v>
      </c>
    </row>
    <row r="14" spans="1:29">
      <c r="A14" s="3">
        <v>12</v>
      </c>
      <c r="B14" s="4" t="s">
        <v>5</v>
      </c>
      <c r="C14" s="4" t="s">
        <v>18</v>
      </c>
      <c r="D14" s="5">
        <v>2.92</v>
      </c>
      <c r="I14" s="8">
        <f t="shared" si="6"/>
        <v>0.18999999999999995</v>
      </c>
      <c r="J14" s="8">
        <f t="shared" si="7"/>
        <v>0.51000000000000023</v>
      </c>
      <c r="K14" s="8">
        <f t="shared" si="0"/>
        <v>0.9700000000000002</v>
      </c>
      <c r="L14" s="8">
        <f t="shared" si="1"/>
        <v>0.18999999999999995</v>
      </c>
      <c r="M14" s="8">
        <v>0</v>
      </c>
      <c r="R14" s="8">
        <f t="shared" si="2"/>
        <v>0.29000000000000004</v>
      </c>
      <c r="S14" s="8">
        <f t="shared" si="3"/>
        <v>0.60000000000000009</v>
      </c>
      <c r="T14" s="8">
        <f t="shared" si="4"/>
        <v>0.95000000000000018</v>
      </c>
      <c r="U14" s="8">
        <f t="shared" si="5"/>
        <v>0.29000000000000004</v>
      </c>
      <c r="V14" s="8">
        <v>0</v>
      </c>
    </row>
    <row r="15" spans="1:29">
      <c r="A15" s="3">
        <v>13</v>
      </c>
      <c r="B15" s="4" t="s">
        <v>5</v>
      </c>
      <c r="C15" s="4" t="s">
        <v>19</v>
      </c>
      <c r="D15" s="5">
        <v>3.52</v>
      </c>
      <c r="I15" s="8">
        <f t="shared" si="6"/>
        <v>0.41000000000000014</v>
      </c>
      <c r="J15" s="8">
        <f t="shared" si="7"/>
        <v>8.9999999999999858E-2</v>
      </c>
      <c r="K15" s="8">
        <f t="shared" si="0"/>
        <v>0.37000000000000011</v>
      </c>
      <c r="L15" s="8">
        <f t="shared" si="1"/>
        <v>8.9999999999999858E-2</v>
      </c>
      <c r="M15" s="8">
        <v>1</v>
      </c>
      <c r="R15" s="8">
        <f t="shared" si="2"/>
        <v>0.31000000000000005</v>
      </c>
      <c r="S15" s="8">
        <f t="shared" si="3"/>
        <v>0</v>
      </c>
      <c r="T15" s="8">
        <f t="shared" si="4"/>
        <v>0.35000000000000009</v>
      </c>
      <c r="U15" s="8">
        <f t="shared" si="5"/>
        <v>0</v>
      </c>
      <c r="V15" s="8">
        <v>1</v>
      </c>
    </row>
    <row r="16" spans="1:29">
      <c r="A16" s="3">
        <v>14</v>
      </c>
      <c r="B16" s="4" t="s">
        <v>7</v>
      </c>
      <c r="C16" s="4" t="s">
        <v>20</v>
      </c>
      <c r="D16" s="5">
        <v>2.95</v>
      </c>
      <c r="I16" s="8">
        <f t="shared" si="6"/>
        <v>0.1599999999999997</v>
      </c>
      <c r="J16" s="8">
        <f t="shared" si="7"/>
        <v>0.48</v>
      </c>
      <c r="K16" s="8">
        <f t="shared" si="0"/>
        <v>0.94</v>
      </c>
      <c r="L16" s="8">
        <f t="shared" si="1"/>
        <v>0.1599999999999997</v>
      </c>
      <c r="M16" s="8">
        <v>0</v>
      </c>
      <c r="R16" s="8">
        <f t="shared" si="2"/>
        <v>0.25999999999999979</v>
      </c>
      <c r="S16" s="8">
        <f t="shared" si="3"/>
        <v>0.56999999999999984</v>
      </c>
      <c r="T16" s="8">
        <f t="shared" si="4"/>
        <v>0.91999999999999993</v>
      </c>
      <c r="U16" s="8">
        <f t="shared" si="5"/>
        <v>0.25999999999999979</v>
      </c>
      <c r="V16" s="8">
        <v>0</v>
      </c>
    </row>
    <row r="17" spans="1:22">
      <c r="A17" s="3">
        <v>15</v>
      </c>
      <c r="B17" s="4" t="s">
        <v>5</v>
      </c>
      <c r="C17" s="4" t="s">
        <v>21</v>
      </c>
      <c r="D17" s="5">
        <v>3.02</v>
      </c>
      <c r="I17" s="8">
        <f t="shared" si="6"/>
        <v>8.9999999999999858E-2</v>
      </c>
      <c r="J17" s="8">
        <f t="shared" si="7"/>
        <v>0.41000000000000014</v>
      </c>
      <c r="K17" s="8">
        <f t="shared" si="0"/>
        <v>0.87000000000000011</v>
      </c>
      <c r="L17" s="8">
        <f t="shared" si="1"/>
        <v>8.9999999999999858E-2</v>
      </c>
      <c r="M17" s="8">
        <v>0</v>
      </c>
      <c r="R17" s="8">
        <f t="shared" si="2"/>
        <v>0.18999999999999995</v>
      </c>
      <c r="S17" s="8">
        <f t="shared" si="3"/>
        <v>0.5</v>
      </c>
      <c r="T17" s="8">
        <f t="shared" si="4"/>
        <v>0.85000000000000009</v>
      </c>
      <c r="U17" s="8">
        <f t="shared" si="5"/>
        <v>0.18999999999999995</v>
      </c>
      <c r="V17" s="8">
        <v>0</v>
      </c>
    </row>
    <row r="18" spans="1:22">
      <c r="A18" s="3">
        <v>16</v>
      </c>
      <c r="B18" s="4" t="s">
        <v>5</v>
      </c>
      <c r="C18" s="4" t="s">
        <v>22</v>
      </c>
      <c r="D18" s="5">
        <v>3.21</v>
      </c>
      <c r="I18" s="8">
        <f t="shared" si="6"/>
        <v>0.10000000000000009</v>
      </c>
      <c r="J18" s="8">
        <f t="shared" si="7"/>
        <v>0.2200000000000002</v>
      </c>
      <c r="K18" s="8">
        <f t="shared" si="0"/>
        <v>0.68000000000000016</v>
      </c>
      <c r="L18" s="8">
        <f t="shared" si="1"/>
        <v>0.10000000000000009</v>
      </c>
      <c r="M18" s="8">
        <v>0</v>
      </c>
      <c r="R18" s="8">
        <f t="shared" si="2"/>
        <v>0</v>
      </c>
      <c r="S18" s="8">
        <f t="shared" si="3"/>
        <v>0.31000000000000005</v>
      </c>
      <c r="T18" s="8">
        <f t="shared" si="4"/>
        <v>0.66000000000000014</v>
      </c>
      <c r="U18" s="8">
        <f t="shared" si="5"/>
        <v>0</v>
      </c>
      <c r="V18" s="8">
        <v>0</v>
      </c>
    </row>
    <row r="19" spans="1:22">
      <c r="A19" s="3">
        <v>17</v>
      </c>
      <c r="B19" s="4" t="s">
        <v>5</v>
      </c>
      <c r="C19" s="4" t="s">
        <v>23</v>
      </c>
      <c r="D19" s="5">
        <v>3.7</v>
      </c>
      <c r="I19" s="8">
        <f t="shared" si="6"/>
        <v>0.5900000000000003</v>
      </c>
      <c r="J19" s="8">
        <f t="shared" si="7"/>
        <v>0.27</v>
      </c>
      <c r="K19" s="8">
        <f t="shared" si="0"/>
        <v>0.18999999999999995</v>
      </c>
      <c r="L19" s="8">
        <f t="shared" si="1"/>
        <v>0.18999999999999995</v>
      </c>
      <c r="M19" s="8">
        <v>2</v>
      </c>
      <c r="R19" s="8">
        <f t="shared" si="2"/>
        <v>0.49000000000000021</v>
      </c>
      <c r="S19" s="8">
        <f t="shared" si="3"/>
        <v>0.18000000000000016</v>
      </c>
      <c r="T19" s="8">
        <f t="shared" si="4"/>
        <v>0.16999999999999993</v>
      </c>
      <c r="U19" s="8">
        <f t="shared" si="5"/>
        <v>0.16999999999999993</v>
      </c>
      <c r="V19" s="8">
        <v>2</v>
      </c>
    </row>
    <row r="20" spans="1:22">
      <c r="A20" s="3">
        <v>18</v>
      </c>
      <c r="B20" s="4" t="s">
        <v>5</v>
      </c>
      <c r="C20" s="4" t="s">
        <v>24</v>
      </c>
      <c r="D20" s="5">
        <v>2.91</v>
      </c>
      <c r="I20" s="8">
        <f t="shared" si="6"/>
        <v>0.19999999999999973</v>
      </c>
      <c r="J20" s="8">
        <f t="shared" si="7"/>
        <v>0.52</v>
      </c>
      <c r="K20" s="8">
        <f t="shared" si="0"/>
        <v>0.98</v>
      </c>
      <c r="L20" s="8">
        <f t="shared" si="1"/>
        <v>0.19999999999999973</v>
      </c>
      <c r="M20" s="8">
        <v>0</v>
      </c>
      <c r="R20" s="8">
        <f t="shared" si="2"/>
        <v>0.29999999999999982</v>
      </c>
      <c r="S20" s="8">
        <f t="shared" si="3"/>
        <v>0.60999999999999988</v>
      </c>
      <c r="T20" s="8">
        <f t="shared" si="4"/>
        <v>0.96</v>
      </c>
      <c r="U20" s="8">
        <f t="shared" si="5"/>
        <v>0.29999999999999982</v>
      </c>
      <c r="V20" s="8">
        <v>0</v>
      </c>
    </row>
    <row r="21" spans="1:22">
      <c r="A21" s="3">
        <v>19</v>
      </c>
      <c r="B21" s="4" t="s">
        <v>5</v>
      </c>
      <c r="C21" s="4" t="s">
        <v>25</v>
      </c>
      <c r="D21" s="5">
        <v>3.72</v>
      </c>
      <c r="I21" s="8">
        <f t="shared" si="6"/>
        <v>0.61000000000000032</v>
      </c>
      <c r="J21" s="8">
        <f t="shared" si="7"/>
        <v>0.29000000000000004</v>
      </c>
      <c r="K21" s="8">
        <f t="shared" si="0"/>
        <v>0.16999999999999993</v>
      </c>
      <c r="L21" s="8">
        <f t="shared" si="1"/>
        <v>0.16999999999999993</v>
      </c>
      <c r="M21" s="8">
        <v>2</v>
      </c>
      <c r="R21" s="8">
        <f t="shared" si="2"/>
        <v>0.51000000000000023</v>
      </c>
      <c r="S21" s="8">
        <f t="shared" si="3"/>
        <v>0.20000000000000018</v>
      </c>
      <c r="T21" s="8">
        <f t="shared" si="4"/>
        <v>0.14999999999999991</v>
      </c>
      <c r="U21" s="8">
        <f t="shared" si="5"/>
        <v>0.14999999999999991</v>
      </c>
      <c r="V21" s="8">
        <v>2</v>
      </c>
    </row>
    <row r="22" spans="1:22">
      <c r="A22" s="3">
        <v>20</v>
      </c>
      <c r="B22" s="4" t="s">
        <v>7</v>
      </c>
      <c r="C22" s="4" t="s">
        <v>26</v>
      </c>
      <c r="D22" s="5">
        <v>2.91</v>
      </c>
      <c r="I22" s="8">
        <f t="shared" si="6"/>
        <v>0.19999999999999973</v>
      </c>
      <c r="J22" s="8">
        <f t="shared" si="7"/>
        <v>0.52</v>
      </c>
      <c r="K22" s="8">
        <f t="shared" si="0"/>
        <v>0.98</v>
      </c>
      <c r="L22" s="8">
        <f t="shared" si="1"/>
        <v>0.19999999999999973</v>
      </c>
      <c r="M22" s="8">
        <v>0</v>
      </c>
      <c r="R22" s="8">
        <f t="shared" si="2"/>
        <v>0.29999999999999982</v>
      </c>
      <c r="S22" s="8">
        <f t="shared" si="3"/>
        <v>0.60999999999999988</v>
      </c>
      <c r="T22" s="8">
        <f t="shared" si="4"/>
        <v>0.96</v>
      </c>
      <c r="U22" s="8">
        <f t="shared" si="5"/>
        <v>0.29999999999999982</v>
      </c>
      <c r="V22" s="8">
        <v>0</v>
      </c>
    </row>
    <row r="23" spans="1:22">
      <c r="A23" s="3">
        <v>21</v>
      </c>
      <c r="B23" s="4" t="s">
        <v>5</v>
      </c>
      <c r="C23" s="4" t="s">
        <v>27</v>
      </c>
      <c r="D23" s="5">
        <v>3.87</v>
      </c>
      <c r="I23" s="8">
        <f t="shared" si="6"/>
        <v>0.76000000000000023</v>
      </c>
      <c r="J23" s="8">
        <f t="shared" si="7"/>
        <v>0.43999999999999995</v>
      </c>
      <c r="K23" s="8">
        <f t="shared" si="0"/>
        <v>2.0000000000000018E-2</v>
      </c>
      <c r="L23" s="8">
        <f t="shared" si="1"/>
        <v>2.0000000000000018E-2</v>
      </c>
      <c r="M23" s="8">
        <v>2</v>
      </c>
      <c r="R23" s="8">
        <f t="shared" si="2"/>
        <v>0.66000000000000014</v>
      </c>
      <c r="S23" s="8">
        <f t="shared" si="3"/>
        <v>0.35000000000000009</v>
      </c>
      <c r="T23" s="8">
        <f t="shared" si="4"/>
        <v>0</v>
      </c>
      <c r="U23" s="8">
        <f t="shared" si="5"/>
        <v>0</v>
      </c>
      <c r="V23" s="8">
        <v>2</v>
      </c>
    </row>
    <row r="24" spans="1:22">
      <c r="A24" s="3">
        <v>22</v>
      </c>
      <c r="B24" s="4" t="s">
        <v>7</v>
      </c>
      <c r="C24" s="4" t="s">
        <v>28</v>
      </c>
      <c r="D24" s="5">
        <v>3.32</v>
      </c>
      <c r="I24" s="8">
        <f t="shared" si="6"/>
        <v>0.20999999999999996</v>
      </c>
      <c r="J24" s="8">
        <f t="shared" si="7"/>
        <v>0.11000000000000032</v>
      </c>
      <c r="K24" s="8">
        <f t="shared" si="0"/>
        <v>0.57000000000000028</v>
      </c>
      <c r="L24" s="8">
        <f t="shared" si="1"/>
        <v>0.11000000000000032</v>
      </c>
      <c r="M24" s="8">
        <v>1</v>
      </c>
      <c r="R24" s="8">
        <f t="shared" si="2"/>
        <v>0.10999999999999988</v>
      </c>
      <c r="S24" s="8">
        <f t="shared" si="3"/>
        <v>0.20000000000000018</v>
      </c>
      <c r="T24" s="8">
        <f t="shared" si="4"/>
        <v>0.55000000000000027</v>
      </c>
      <c r="U24" s="8">
        <f t="shared" si="5"/>
        <v>0.10999999999999988</v>
      </c>
      <c r="V24" s="8">
        <v>1</v>
      </c>
    </row>
    <row r="25" spans="1:22">
      <c r="A25" s="3">
        <v>23</v>
      </c>
      <c r="B25" s="4" t="s">
        <v>7</v>
      </c>
      <c r="C25" s="4" t="s">
        <v>29</v>
      </c>
      <c r="D25" s="5">
        <v>3.87</v>
      </c>
      <c r="I25" s="8">
        <f t="shared" si="6"/>
        <v>0.76000000000000023</v>
      </c>
      <c r="J25" s="8">
        <f t="shared" si="7"/>
        <v>0.43999999999999995</v>
      </c>
      <c r="K25" s="8">
        <f t="shared" si="0"/>
        <v>2.0000000000000018E-2</v>
      </c>
      <c r="L25" s="8">
        <f t="shared" si="1"/>
        <v>2.0000000000000018E-2</v>
      </c>
      <c r="M25" s="8">
        <v>2</v>
      </c>
      <c r="R25" s="8">
        <f t="shared" si="2"/>
        <v>0.66000000000000014</v>
      </c>
      <c r="S25" s="8">
        <f t="shared" si="3"/>
        <v>0.35000000000000009</v>
      </c>
      <c r="T25" s="8">
        <f t="shared" si="4"/>
        <v>0</v>
      </c>
      <c r="U25" s="8">
        <f t="shared" si="5"/>
        <v>0</v>
      </c>
      <c r="V25" s="8">
        <v>2</v>
      </c>
    </row>
    <row r="26" spans="1:22">
      <c r="A26" s="3">
        <v>24</v>
      </c>
      <c r="B26" s="4" t="s">
        <v>5</v>
      </c>
      <c r="C26" s="4" t="s">
        <v>30</v>
      </c>
      <c r="D26" s="5">
        <v>3.47</v>
      </c>
      <c r="I26" s="8">
        <f t="shared" si="6"/>
        <v>0.36000000000000032</v>
      </c>
      <c r="J26" s="8">
        <f t="shared" si="7"/>
        <v>4.0000000000000036E-2</v>
      </c>
      <c r="K26" s="8">
        <f t="shared" si="0"/>
        <v>0.41999999999999993</v>
      </c>
      <c r="L26" s="8">
        <f t="shared" si="1"/>
        <v>4.0000000000000036E-2</v>
      </c>
      <c r="M26" s="8">
        <v>1</v>
      </c>
      <c r="R26" s="8">
        <f t="shared" si="2"/>
        <v>0.26000000000000023</v>
      </c>
      <c r="S26" s="8">
        <f t="shared" si="3"/>
        <v>4.9999999999999822E-2</v>
      </c>
      <c r="T26" s="8">
        <f t="shared" si="4"/>
        <v>0.39999999999999991</v>
      </c>
      <c r="U26" s="8">
        <f t="shared" si="5"/>
        <v>4.9999999999999822E-2</v>
      </c>
      <c r="V26" s="8">
        <v>1</v>
      </c>
    </row>
    <row r="27" spans="1:22">
      <c r="A27" s="3">
        <v>25</v>
      </c>
      <c r="B27" s="4" t="s">
        <v>5</v>
      </c>
      <c r="C27" s="4" t="s">
        <v>31</v>
      </c>
      <c r="D27" s="5">
        <v>3.61</v>
      </c>
      <c r="I27" s="8">
        <f t="shared" si="6"/>
        <v>0.5</v>
      </c>
      <c r="J27" s="8">
        <f t="shared" si="7"/>
        <v>0.17999999999999972</v>
      </c>
      <c r="K27" s="8">
        <f t="shared" si="0"/>
        <v>0.28000000000000025</v>
      </c>
      <c r="L27" s="8">
        <f t="shared" si="1"/>
        <v>0.17999999999999972</v>
      </c>
      <c r="M27" s="8">
        <v>1</v>
      </c>
      <c r="R27" s="8">
        <f t="shared" si="2"/>
        <v>0.39999999999999991</v>
      </c>
      <c r="S27" s="8">
        <f t="shared" si="3"/>
        <v>8.9999999999999858E-2</v>
      </c>
      <c r="T27" s="8">
        <f t="shared" si="4"/>
        <v>0.26000000000000023</v>
      </c>
      <c r="U27" s="8">
        <f t="shared" si="5"/>
        <v>8.9999999999999858E-2</v>
      </c>
      <c r="V27" s="8">
        <v>1</v>
      </c>
    </row>
    <row r="28" spans="1:22">
      <c r="A28" s="3">
        <v>26</v>
      </c>
      <c r="B28" s="4" t="s">
        <v>7</v>
      </c>
      <c r="C28" s="4" t="s">
        <v>32</v>
      </c>
      <c r="D28" s="5">
        <v>2.84</v>
      </c>
      <c r="I28" s="8">
        <f t="shared" si="6"/>
        <v>0.27</v>
      </c>
      <c r="J28" s="8">
        <f t="shared" si="7"/>
        <v>0.5900000000000003</v>
      </c>
      <c r="K28" s="8">
        <f t="shared" si="0"/>
        <v>1.0500000000000003</v>
      </c>
      <c r="L28" s="8">
        <f t="shared" si="1"/>
        <v>0.27</v>
      </c>
      <c r="M28" s="8">
        <v>0</v>
      </c>
      <c r="R28" s="8">
        <f t="shared" si="2"/>
        <v>0.37000000000000011</v>
      </c>
      <c r="S28" s="8">
        <f t="shared" si="3"/>
        <v>0.68000000000000016</v>
      </c>
      <c r="T28" s="8">
        <f t="shared" si="4"/>
        <v>1.0300000000000002</v>
      </c>
      <c r="U28" s="8">
        <f t="shared" si="5"/>
        <v>0.37000000000000011</v>
      </c>
      <c r="V28" s="8">
        <v>0</v>
      </c>
    </row>
    <row r="29" spans="1:22">
      <c r="A29" s="3">
        <v>27</v>
      </c>
      <c r="B29" s="4" t="s">
        <v>7</v>
      </c>
      <c r="C29" s="4" t="s">
        <v>33</v>
      </c>
      <c r="D29" s="5">
        <v>3.11</v>
      </c>
      <c r="I29" s="8">
        <f t="shared" si="6"/>
        <v>0</v>
      </c>
      <c r="J29" s="8">
        <f t="shared" si="7"/>
        <v>0.32000000000000028</v>
      </c>
      <c r="K29" s="8">
        <f t="shared" si="0"/>
        <v>0.78000000000000025</v>
      </c>
      <c r="L29" s="8">
        <f t="shared" si="1"/>
        <v>0</v>
      </c>
      <c r="M29" s="8">
        <v>0</v>
      </c>
      <c r="R29" s="8">
        <f t="shared" si="2"/>
        <v>0.10000000000000009</v>
      </c>
      <c r="S29" s="8">
        <f t="shared" si="3"/>
        <v>0.41000000000000014</v>
      </c>
      <c r="T29" s="8">
        <f t="shared" si="4"/>
        <v>0.76000000000000023</v>
      </c>
      <c r="U29" s="8">
        <f t="shared" si="5"/>
        <v>0.10000000000000009</v>
      </c>
      <c r="V29" s="8">
        <v>0</v>
      </c>
    </row>
    <row r="30" spans="1:22">
      <c r="A30" s="3">
        <v>28</v>
      </c>
      <c r="B30" s="4" t="s">
        <v>7</v>
      </c>
      <c r="C30" s="4" t="s">
        <v>34</v>
      </c>
      <c r="D30" s="5">
        <v>2.93</v>
      </c>
      <c r="I30" s="8">
        <f t="shared" si="6"/>
        <v>0.17999999999999972</v>
      </c>
      <c r="J30" s="8">
        <f t="shared" si="7"/>
        <v>0.5</v>
      </c>
      <c r="K30" s="8">
        <f t="shared" si="0"/>
        <v>0.96</v>
      </c>
      <c r="L30" s="8">
        <f t="shared" si="1"/>
        <v>0.17999999999999972</v>
      </c>
      <c r="M30" s="8">
        <v>0</v>
      </c>
      <c r="R30" s="8">
        <f t="shared" si="2"/>
        <v>0.2799999999999998</v>
      </c>
      <c r="S30" s="8">
        <f t="shared" si="3"/>
        <v>0.58999999999999986</v>
      </c>
      <c r="T30" s="8">
        <f t="shared" si="4"/>
        <v>0.94</v>
      </c>
      <c r="U30" s="8">
        <f t="shared" si="5"/>
        <v>0.2799999999999998</v>
      </c>
      <c r="V30" s="8">
        <v>0</v>
      </c>
    </row>
    <row r="31" spans="1:22">
      <c r="A31" s="3">
        <v>29</v>
      </c>
      <c r="B31" s="4" t="s">
        <v>7</v>
      </c>
      <c r="C31" s="4" t="s">
        <v>35</v>
      </c>
      <c r="D31" s="5">
        <v>3.13</v>
      </c>
      <c r="I31" s="8">
        <f t="shared" si="6"/>
        <v>2.0000000000000018E-2</v>
      </c>
      <c r="J31" s="8">
        <f t="shared" si="7"/>
        <v>0.30000000000000027</v>
      </c>
      <c r="K31" s="8">
        <f t="shared" si="0"/>
        <v>0.76000000000000023</v>
      </c>
      <c r="L31" s="8">
        <f t="shared" si="1"/>
        <v>2.0000000000000018E-2</v>
      </c>
      <c r="M31" s="8">
        <v>0</v>
      </c>
      <c r="R31" s="8">
        <f t="shared" si="2"/>
        <v>8.0000000000000071E-2</v>
      </c>
      <c r="S31" s="8">
        <f t="shared" si="3"/>
        <v>0.39000000000000012</v>
      </c>
      <c r="T31" s="8">
        <f t="shared" si="4"/>
        <v>0.74000000000000021</v>
      </c>
      <c r="U31" s="8">
        <f t="shared" si="5"/>
        <v>8.0000000000000071E-2</v>
      </c>
      <c r="V31" s="8">
        <v>0</v>
      </c>
    </row>
    <row r="32" spans="1:22">
      <c r="A32" s="3">
        <v>30</v>
      </c>
      <c r="B32" s="4" t="s">
        <v>5</v>
      </c>
      <c r="C32" s="4" t="s">
        <v>36</v>
      </c>
      <c r="D32" s="5">
        <v>2.93</v>
      </c>
      <c r="I32" s="8">
        <f t="shared" si="6"/>
        <v>0.17999999999999972</v>
      </c>
      <c r="J32" s="8">
        <f t="shared" si="7"/>
        <v>0.5</v>
      </c>
      <c r="K32" s="8">
        <f t="shared" si="0"/>
        <v>0.96</v>
      </c>
      <c r="L32" s="8">
        <f t="shared" si="1"/>
        <v>0.17999999999999972</v>
      </c>
      <c r="M32" s="8">
        <v>0</v>
      </c>
      <c r="R32" s="8">
        <f t="shared" si="2"/>
        <v>0.2799999999999998</v>
      </c>
      <c r="S32" s="8">
        <f t="shared" si="3"/>
        <v>0.58999999999999986</v>
      </c>
      <c r="T32" s="8">
        <f t="shared" si="4"/>
        <v>0.94</v>
      </c>
      <c r="U32" s="8">
        <f t="shared" si="5"/>
        <v>0.2799999999999998</v>
      </c>
      <c r="V32" s="8">
        <v>0</v>
      </c>
    </row>
    <row r="33" spans="1:22">
      <c r="A33" s="3">
        <v>31</v>
      </c>
      <c r="B33" s="4" t="s">
        <v>7</v>
      </c>
      <c r="C33" s="4" t="s">
        <v>37</v>
      </c>
      <c r="D33" s="5">
        <v>3.15</v>
      </c>
      <c r="I33" s="8">
        <f t="shared" si="6"/>
        <v>4.0000000000000036E-2</v>
      </c>
      <c r="J33" s="8">
        <f t="shared" si="7"/>
        <v>0.28000000000000025</v>
      </c>
      <c r="K33" s="8">
        <f t="shared" si="0"/>
        <v>0.74000000000000021</v>
      </c>
      <c r="L33" s="8">
        <f t="shared" si="1"/>
        <v>4.0000000000000036E-2</v>
      </c>
      <c r="M33" s="8">
        <v>0</v>
      </c>
      <c r="R33" s="8">
        <f t="shared" si="2"/>
        <v>6.0000000000000053E-2</v>
      </c>
      <c r="S33" s="8">
        <f t="shared" si="3"/>
        <v>0.37000000000000011</v>
      </c>
      <c r="T33" s="8">
        <f t="shared" si="4"/>
        <v>0.7200000000000002</v>
      </c>
      <c r="U33" s="8">
        <f t="shared" si="5"/>
        <v>6.0000000000000053E-2</v>
      </c>
      <c r="V33" s="8">
        <v>0</v>
      </c>
    </row>
    <row r="34" spans="1:22">
      <c r="A34" s="3">
        <v>32</v>
      </c>
      <c r="B34" s="4" t="s">
        <v>5</v>
      </c>
      <c r="C34" s="4" t="s">
        <v>38</v>
      </c>
      <c r="D34" s="5">
        <v>3.26</v>
      </c>
      <c r="I34" s="8">
        <f t="shared" si="6"/>
        <v>0.14999999999999991</v>
      </c>
      <c r="J34" s="8">
        <f t="shared" si="7"/>
        <v>0.17000000000000037</v>
      </c>
      <c r="K34" s="8">
        <f t="shared" si="0"/>
        <v>0.63000000000000034</v>
      </c>
      <c r="L34" s="8">
        <f t="shared" si="1"/>
        <v>0.14999999999999991</v>
      </c>
      <c r="M34" s="8">
        <v>0</v>
      </c>
      <c r="R34" s="8">
        <f t="shared" si="2"/>
        <v>4.9999999999999822E-2</v>
      </c>
      <c r="S34" s="8">
        <f t="shared" si="3"/>
        <v>0.26000000000000023</v>
      </c>
      <c r="T34" s="8">
        <f t="shared" si="4"/>
        <v>0.61000000000000032</v>
      </c>
      <c r="U34" s="8">
        <f t="shared" si="5"/>
        <v>4.9999999999999822E-2</v>
      </c>
      <c r="V34" s="8">
        <v>0</v>
      </c>
    </row>
    <row r="35" spans="1:22">
      <c r="A35" s="3">
        <v>33</v>
      </c>
      <c r="B35" s="4" t="s">
        <v>7</v>
      </c>
      <c r="C35" s="4" t="s">
        <v>39</v>
      </c>
      <c r="D35" s="5">
        <v>2.87</v>
      </c>
      <c r="I35" s="8">
        <f t="shared" si="6"/>
        <v>0.23999999999999977</v>
      </c>
      <c r="J35" s="8">
        <f t="shared" si="7"/>
        <v>0.56000000000000005</v>
      </c>
      <c r="K35" s="8">
        <f t="shared" si="0"/>
        <v>1.02</v>
      </c>
      <c r="L35" s="8">
        <f t="shared" si="1"/>
        <v>0.23999999999999977</v>
      </c>
      <c r="M35" s="8">
        <v>0</v>
      </c>
      <c r="R35" s="8">
        <f t="shared" si="2"/>
        <v>0.33999999999999986</v>
      </c>
      <c r="S35" s="8">
        <f t="shared" si="3"/>
        <v>0.64999999999999991</v>
      </c>
      <c r="T35" s="8">
        <f t="shared" si="4"/>
        <v>1</v>
      </c>
      <c r="U35" s="8">
        <f t="shared" si="5"/>
        <v>0.33999999999999986</v>
      </c>
      <c r="V35" s="8">
        <v>0</v>
      </c>
    </row>
    <row r="36" spans="1:22">
      <c r="A36" s="3">
        <v>34</v>
      </c>
      <c r="B36" s="4" t="s">
        <v>5</v>
      </c>
      <c r="C36" s="4" t="s">
        <v>40</v>
      </c>
      <c r="D36" s="5">
        <v>3.56</v>
      </c>
      <c r="I36" s="8">
        <f t="shared" si="6"/>
        <v>0.45000000000000018</v>
      </c>
      <c r="J36" s="8">
        <f t="shared" si="7"/>
        <v>0.12999999999999989</v>
      </c>
      <c r="K36" s="8">
        <f t="shared" si="0"/>
        <v>0.33000000000000007</v>
      </c>
      <c r="L36" s="8">
        <f t="shared" si="1"/>
        <v>0.12999999999999989</v>
      </c>
      <c r="M36" s="8">
        <v>1</v>
      </c>
      <c r="R36" s="8">
        <f t="shared" si="2"/>
        <v>0.35000000000000009</v>
      </c>
      <c r="S36" s="8">
        <f t="shared" si="3"/>
        <v>4.0000000000000036E-2</v>
      </c>
      <c r="T36" s="8">
        <f t="shared" si="4"/>
        <v>0.31000000000000005</v>
      </c>
      <c r="U36" s="8">
        <f t="shared" si="5"/>
        <v>4.0000000000000036E-2</v>
      </c>
      <c r="V36" s="8">
        <v>1</v>
      </c>
    </row>
    <row r="37" spans="1:22">
      <c r="A37" s="3">
        <v>35</v>
      </c>
      <c r="B37" s="4" t="s">
        <v>7</v>
      </c>
      <c r="C37" s="4" t="s">
        <v>41</v>
      </c>
      <c r="D37" s="5">
        <v>3.42</v>
      </c>
      <c r="I37" s="8">
        <f t="shared" si="6"/>
        <v>0.31000000000000005</v>
      </c>
      <c r="J37" s="8">
        <f t="shared" si="7"/>
        <v>1.0000000000000231E-2</v>
      </c>
      <c r="K37" s="8">
        <f t="shared" si="0"/>
        <v>0.4700000000000002</v>
      </c>
      <c r="L37" s="8">
        <f t="shared" si="1"/>
        <v>1.0000000000000231E-2</v>
      </c>
      <c r="M37" s="8">
        <v>1</v>
      </c>
      <c r="R37" s="8">
        <f t="shared" si="2"/>
        <v>0.20999999999999996</v>
      </c>
      <c r="S37" s="8">
        <f t="shared" si="3"/>
        <v>0.10000000000000009</v>
      </c>
      <c r="T37" s="8">
        <f t="shared" si="4"/>
        <v>0.45000000000000018</v>
      </c>
      <c r="U37" s="8">
        <f t="shared" si="5"/>
        <v>0.10000000000000009</v>
      </c>
      <c r="V37" s="8">
        <v>1</v>
      </c>
    </row>
    <row r="38" spans="1:22">
      <c r="A38" s="3">
        <v>36</v>
      </c>
      <c r="B38" s="4" t="s">
        <v>7</v>
      </c>
      <c r="C38" s="4" t="s">
        <v>42</v>
      </c>
      <c r="D38" s="5">
        <v>3.09</v>
      </c>
      <c r="I38" s="8">
        <f t="shared" si="6"/>
        <v>2.0000000000000018E-2</v>
      </c>
      <c r="J38" s="8">
        <f t="shared" si="7"/>
        <v>0.3400000000000003</v>
      </c>
      <c r="K38" s="8">
        <f t="shared" si="0"/>
        <v>0.80000000000000027</v>
      </c>
      <c r="L38" s="8">
        <f t="shared" si="1"/>
        <v>2.0000000000000018E-2</v>
      </c>
      <c r="M38" s="8">
        <v>0</v>
      </c>
      <c r="R38" s="8">
        <f t="shared" si="2"/>
        <v>0.12000000000000011</v>
      </c>
      <c r="S38" s="8">
        <f t="shared" si="3"/>
        <v>0.43000000000000016</v>
      </c>
      <c r="T38" s="8">
        <f t="shared" si="4"/>
        <v>0.78000000000000025</v>
      </c>
      <c r="U38" s="8">
        <f t="shared" si="5"/>
        <v>0.12000000000000011</v>
      </c>
      <c r="V38" s="8">
        <v>0</v>
      </c>
    </row>
    <row r="39" spans="1:22">
      <c r="A39" s="3">
        <v>37</v>
      </c>
      <c r="B39" s="4" t="s">
        <v>5</v>
      </c>
      <c r="C39" s="4" t="s">
        <v>43</v>
      </c>
      <c r="D39" s="5">
        <v>3.38</v>
      </c>
      <c r="I39" s="8">
        <f t="shared" si="6"/>
        <v>0.27</v>
      </c>
      <c r="J39" s="8">
        <f t="shared" si="7"/>
        <v>5.0000000000000266E-2</v>
      </c>
      <c r="K39" s="8">
        <f t="shared" si="0"/>
        <v>0.51000000000000023</v>
      </c>
      <c r="L39" s="8">
        <f t="shared" si="1"/>
        <v>5.0000000000000266E-2</v>
      </c>
      <c r="M39" s="8">
        <v>1</v>
      </c>
      <c r="R39" s="8">
        <f t="shared" si="2"/>
        <v>0.16999999999999993</v>
      </c>
      <c r="S39" s="8">
        <f t="shared" si="3"/>
        <v>0.14000000000000012</v>
      </c>
      <c r="T39" s="8">
        <f t="shared" si="4"/>
        <v>0.49000000000000021</v>
      </c>
      <c r="U39" s="8">
        <f t="shared" si="5"/>
        <v>0.14000000000000012</v>
      </c>
      <c r="V39" s="8">
        <v>1</v>
      </c>
    </row>
    <row r="40" spans="1:22">
      <c r="A40" s="3">
        <v>38</v>
      </c>
      <c r="B40" s="4" t="s">
        <v>7</v>
      </c>
      <c r="C40" s="4" t="s">
        <v>44</v>
      </c>
      <c r="D40" s="5">
        <v>2.9</v>
      </c>
      <c r="I40" s="8">
        <f t="shared" si="6"/>
        <v>0.20999999999999996</v>
      </c>
      <c r="J40" s="8">
        <f t="shared" si="7"/>
        <v>0.53000000000000025</v>
      </c>
      <c r="K40" s="8">
        <f t="shared" si="0"/>
        <v>0.99000000000000021</v>
      </c>
      <c r="L40" s="8">
        <f t="shared" si="1"/>
        <v>0.20999999999999996</v>
      </c>
      <c r="M40" s="8">
        <v>0</v>
      </c>
      <c r="R40" s="8">
        <f t="shared" si="2"/>
        <v>0.31000000000000005</v>
      </c>
      <c r="S40" s="8">
        <f t="shared" si="3"/>
        <v>0.62000000000000011</v>
      </c>
      <c r="T40" s="8">
        <f t="shared" si="4"/>
        <v>0.9700000000000002</v>
      </c>
      <c r="U40" s="8">
        <f t="shared" si="5"/>
        <v>0.31000000000000005</v>
      </c>
      <c r="V40" s="8">
        <v>0</v>
      </c>
    </row>
    <row r="41" spans="1:22">
      <c r="A41" s="3">
        <v>39</v>
      </c>
      <c r="B41" s="4" t="s">
        <v>7</v>
      </c>
      <c r="C41" s="4" t="s">
        <v>45</v>
      </c>
      <c r="D41" s="5">
        <v>3.43</v>
      </c>
      <c r="I41" s="8">
        <f t="shared" si="6"/>
        <v>0.32000000000000028</v>
      </c>
      <c r="J41" s="8">
        <f t="shared" si="7"/>
        <v>0</v>
      </c>
      <c r="K41" s="8">
        <f t="shared" si="0"/>
        <v>0.45999999999999996</v>
      </c>
      <c r="L41" s="8">
        <f t="shared" si="1"/>
        <v>0</v>
      </c>
      <c r="M41" s="8">
        <v>1</v>
      </c>
      <c r="R41" s="8">
        <f t="shared" si="2"/>
        <v>0.2200000000000002</v>
      </c>
      <c r="S41" s="8">
        <f t="shared" si="3"/>
        <v>8.9999999999999858E-2</v>
      </c>
      <c r="T41" s="8">
        <f t="shared" si="4"/>
        <v>0.43999999999999995</v>
      </c>
      <c r="U41" s="8">
        <f t="shared" si="5"/>
        <v>8.9999999999999858E-2</v>
      </c>
      <c r="V41" s="8">
        <v>1</v>
      </c>
    </row>
    <row r="42" spans="1:22">
      <c r="A42" s="3">
        <v>40</v>
      </c>
      <c r="B42" s="4" t="s">
        <v>5</v>
      </c>
      <c r="C42" s="4" t="s">
        <v>46</v>
      </c>
      <c r="D42" s="5">
        <v>3.82</v>
      </c>
      <c r="I42" s="8">
        <f t="shared" si="6"/>
        <v>0.71</v>
      </c>
      <c r="J42" s="8">
        <f t="shared" si="7"/>
        <v>0.38999999999999968</v>
      </c>
      <c r="K42" s="8">
        <f t="shared" si="0"/>
        <v>7.0000000000000284E-2</v>
      </c>
      <c r="L42" s="8">
        <f t="shared" si="1"/>
        <v>7.0000000000000284E-2</v>
      </c>
      <c r="M42" s="8">
        <v>2</v>
      </c>
      <c r="R42" s="8">
        <f t="shared" si="2"/>
        <v>0.60999999999999988</v>
      </c>
      <c r="S42" s="8">
        <f t="shared" si="3"/>
        <v>0.29999999999999982</v>
      </c>
      <c r="T42" s="8">
        <f t="shared" si="4"/>
        <v>5.0000000000000266E-2</v>
      </c>
      <c r="U42" s="8">
        <f t="shared" si="5"/>
        <v>5.0000000000000266E-2</v>
      </c>
      <c r="V42" s="8">
        <v>2</v>
      </c>
    </row>
    <row r="43" spans="1:22">
      <c r="A43" s="3">
        <v>41</v>
      </c>
      <c r="B43" s="4" t="s">
        <v>5</v>
      </c>
      <c r="C43" s="4" t="s">
        <v>47</v>
      </c>
      <c r="D43" s="5">
        <v>3.15</v>
      </c>
      <c r="I43" s="8">
        <f t="shared" si="6"/>
        <v>4.0000000000000036E-2</v>
      </c>
      <c r="J43" s="8">
        <f t="shared" si="7"/>
        <v>0.28000000000000025</v>
      </c>
      <c r="K43" s="8">
        <f t="shared" si="0"/>
        <v>0.74000000000000021</v>
      </c>
      <c r="L43" s="8">
        <f t="shared" si="1"/>
        <v>4.0000000000000036E-2</v>
      </c>
      <c r="M43" s="8">
        <v>0</v>
      </c>
      <c r="R43" s="8">
        <f t="shared" si="2"/>
        <v>6.0000000000000053E-2</v>
      </c>
      <c r="S43" s="8">
        <f t="shared" si="3"/>
        <v>0.37000000000000011</v>
      </c>
      <c r="T43" s="8">
        <f t="shared" si="4"/>
        <v>0.7200000000000002</v>
      </c>
      <c r="U43" s="8">
        <f t="shared" si="5"/>
        <v>6.0000000000000053E-2</v>
      </c>
      <c r="V43" s="8">
        <v>0</v>
      </c>
    </row>
    <row r="44" spans="1:22">
      <c r="A44" s="3">
        <v>42</v>
      </c>
      <c r="B44" s="4" t="s">
        <v>7</v>
      </c>
      <c r="C44" s="4" t="s">
        <v>48</v>
      </c>
      <c r="D44" s="5">
        <v>3.53</v>
      </c>
      <c r="I44" s="8">
        <f t="shared" si="6"/>
        <v>0.41999999999999993</v>
      </c>
      <c r="J44" s="8">
        <f t="shared" si="7"/>
        <v>9.9999999999999645E-2</v>
      </c>
      <c r="K44" s="8">
        <f t="shared" si="0"/>
        <v>0.36000000000000032</v>
      </c>
      <c r="L44" s="8">
        <f t="shared" si="1"/>
        <v>9.9999999999999645E-2</v>
      </c>
      <c r="M44" s="8">
        <v>1</v>
      </c>
      <c r="R44" s="8">
        <f t="shared" si="2"/>
        <v>0.31999999999999984</v>
      </c>
      <c r="S44" s="8">
        <f t="shared" si="3"/>
        <v>9.9999999999997868E-3</v>
      </c>
      <c r="T44" s="8">
        <f t="shared" si="4"/>
        <v>0.3400000000000003</v>
      </c>
      <c r="U44" s="8">
        <f t="shared" si="5"/>
        <v>9.9999999999997868E-3</v>
      </c>
      <c r="V44" s="8">
        <v>1</v>
      </c>
    </row>
    <row r="45" spans="1:22">
      <c r="A45" s="3">
        <v>43</v>
      </c>
      <c r="B45" s="4" t="s">
        <v>5</v>
      </c>
      <c r="C45" s="4" t="s">
        <v>49</v>
      </c>
      <c r="D45" s="5">
        <v>2.94</v>
      </c>
      <c r="I45" s="8">
        <f t="shared" si="6"/>
        <v>0.16999999999999993</v>
      </c>
      <c r="J45" s="8">
        <f t="shared" si="7"/>
        <v>0.49000000000000021</v>
      </c>
      <c r="K45" s="8">
        <f t="shared" si="0"/>
        <v>0.95000000000000018</v>
      </c>
      <c r="L45" s="8">
        <f t="shared" si="1"/>
        <v>0.16999999999999993</v>
      </c>
      <c r="M45" s="8">
        <v>0</v>
      </c>
      <c r="R45" s="8">
        <f t="shared" si="2"/>
        <v>0.27</v>
      </c>
      <c r="S45" s="8">
        <f t="shared" si="3"/>
        <v>0.58000000000000007</v>
      </c>
      <c r="T45" s="8">
        <f t="shared" si="4"/>
        <v>0.93000000000000016</v>
      </c>
      <c r="U45" s="8">
        <f t="shared" si="5"/>
        <v>0.27</v>
      </c>
      <c r="V45" s="8">
        <v>0</v>
      </c>
    </row>
    <row r="46" spans="1:22">
      <c r="A46" s="3">
        <v>44</v>
      </c>
      <c r="B46" s="4" t="s">
        <v>7</v>
      </c>
      <c r="C46" s="4" t="s">
        <v>50</v>
      </c>
      <c r="D46" s="5">
        <v>3.59</v>
      </c>
      <c r="I46" s="8">
        <f t="shared" si="6"/>
        <v>0.48</v>
      </c>
      <c r="J46" s="8">
        <f t="shared" si="7"/>
        <v>0.1599999999999997</v>
      </c>
      <c r="K46" s="8">
        <f t="shared" si="0"/>
        <v>0.30000000000000027</v>
      </c>
      <c r="L46" s="8">
        <f t="shared" si="1"/>
        <v>0.1599999999999997</v>
      </c>
      <c r="M46" s="8">
        <v>1</v>
      </c>
      <c r="R46" s="8">
        <f t="shared" si="2"/>
        <v>0.37999999999999989</v>
      </c>
      <c r="S46" s="8">
        <f t="shared" si="3"/>
        <v>6.999999999999984E-2</v>
      </c>
      <c r="T46" s="8">
        <f t="shared" si="4"/>
        <v>0.28000000000000025</v>
      </c>
      <c r="U46" s="8">
        <f t="shared" si="5"/>
        <v>6.999999999999984E-2</v>
      </c>
      <c r="V46" s="8">
        <v>1</v>
      </c>
    </row>
    <row r="47" spans="1:22">
      <c r="A47" s="3">
        <v>45</v>
      </c>
      <c r="B47" s="4" t="s">
        <v>7</v>
      </c>
      <c r="C47" s="4" t="s">
        <v>51</v>
      </c>
      <c r="D47" s="5">
        <v>3.12</v>
      </c>
      <c r="I47" s="8">
        <f t="shared" si="6"/>
        <v>1.0000000000000231E-2</v>
      </c>
      <c r="J47" s="8">
        <f t="shared" si="7"/>
        <v>0.31000000000000005</v>
      </c>
      <c r="K47" s="8">
        <f t="shared" si="0"/>
        <v>0.77</v>
      </c>
      <c r="L47" s="8">
        <f t="shared" si="1"/>
        <v>1.0000000000000231E-2</v>
      </c>
      <c r="M47" s="8">
        <v>0</v>
      </c>
      <c r="R47" s="8">
        <f t="shared" si="2"/>
        <v>8.9999999999999858E-2</v>
      </c>
      <c r="S47" s="8">
        <f t="shared" si="3"/>
        <v>0.39999999999999991</v>
      </c>
      <c r="T47" s="8">
        <f t="shared" si="4"/>
        <v>0.75</v>
      </c>
      <c r="U47" s="8">
        <f t="shared" si="5"/>
        <v>8.9999999999999858E-2</v>
      </c>
      <c r="V47" s="8">
        <v>0</v>
      </c>
    </row>
    <row r="48" spans="1:22">
      <c r="A48" s="3">
        <v>46</v>
      </c>
      <c r="B48" s="4" t="s">
        <v>7</v>
      </c>
      <c r="C48" s="4" t="s">
        <v>52</v>
      </c>
      <c r="D48" s="5">
        <v>3</v>
      </c>
      <c r="I48" s="8">
        <f t="shared" si="6"/>
        <v>0.10999999999999988</v>
      </c>
      <c r="J48" s="8">
        <f t="shared" si="7"/>
        <v>0.43000000000000016</v>
      </c>
      <c r="K48" s="8">
        <f t="shared" si="0"/>
        <v>0.89000000000000012</v>
      </c>
      <c r="L48" s="8">
        <f t="shared" si="1"/>
        <v>0.10999999999999988</v>
      </c>
      <c r="M48" s="8">
        <v>0</v>
      </c>
      <c r="R48" s="8">
        <f t="shared" si="2"/>
        <v>0.20999999999999996</v>
      </c>
      <c r="S48" s="8">
        <f t="shared" si="3"/>
        <v>0.52</v>
      </c>
      <c r="T48" s="8">
        <f t="shared" si="4"/>
        <v>0.87000000000000011</v>
      </c>
      <c r="U48" s="8">
        <f t="shared" si="5"/>
        <v>0.20999999999999996</v>
      </c>
      <c r="V48" s="8">
        <v>0</v>
      </c>
    </row>
    <row r="49" spans="1:22">
      <c r="A49" s="3">
        <v>47</v>
      </c>
      <c r="B49" s="4" t="s">
        <v>7</v>
      </c>
      <c r="C49" s="4" t="s">
        <v>53</v>
      </c>
      <c r="D49" s="5">
        <v>3.45</v>
      </c>
      <c r="I49" s="8">
        <f t="shared" si="6"/>
        <v>0.3400000000000003</v>
      </c>
      <c r="J49" s="8">
        <f t="shared" si="7"/>
        <v>2.0000000000000018E-2</v>
      </c>
      <c r="K49" s="8">
        <f t="shared" si="0"/>
        <v>0.43999999999999995</v>
      </c>
      <c r="L49" s="8">
        <f t="shared" si="1"/>
        <v>2.0000000000000018E-2</v>
      </c>
      <c r="M49" s="8">
        <v>1</v>
      </c>
      <c r="R49" s="8">
        <f t="shared" si="2"/>
        <v>0.24000000000000021</v>
      </c>
      <c r="S49" s="8">
        <f t="shared" si="3"/>
        <v>6.999999999999984E-2</v>
      </c>
      <c r="T49" s="8">
        <f t="shared" si="4"/>
        <v>0.41999999999999993</v>
      </c>
      <c r="U49" s="8">
        <f t="shared" si="5"/>
        <v>6.999999999999984E-2</v>
      </c>
      <c r="V49" s="8">
        <v>1</v>
      </c>
    </row>
    <row r="50" spans="1:22">
      <c r="A50" s="3">
        <v>48</v>
      </c>
      <c r="B50" s="4" t="s">
        <v>7</v>
      </c>
      <c r="C50" s="4" t="s">
        <v>54</v>
      </c>
      <c r="D50" s="5">
        <v>2.82</v>
      </c>
      <c r="I50" s="8">
        <f t="shared" si="6"/>
        <v>0.29000000000000004</v>
      </c>
      <c r="J50" s="8">
        <f t="shared" si="7"/>
        <v>0.61000000000000032</v>
      </c>
      <c r="K50" s="8">
        <f t="shared" si="0"/>
        <v>1.0700000000000003</v>
      </c>
      <c r="L50" s="8">
        <f t="shared" si="1"/>
        <v>0.29000000000000004</v>
      </c>
      <c r="M50" s="8">
        <v>0</v>
      </c>
      <c r="R50" s="8">
        <f t="shared" si="2"/>
        <v>0.39000000000000012</v>
      </c>
      <c r="S50" s="8">
        <f t="shared" si="3"/>
        <v>0.70000000000000018</v>
      </c>
      <c r="T50" s="8">
        <f t="shared" si="4"/>
        <v>1.0500000000000003</v>
      </c>
      <c r="U50" s="8">
        <f t="shared" si="5"/>
        <v>0.39000000000000012</v>
      </c>
      <c r="V50" s="8">
        <v>0</v>
      </c>
    </row>
    <row r="51" spans="1:22">
      <c r="A51" s="3">
        <v>49</v>
      </c>
      <c r="B51" s="4" t="s">
        <v>5</v>
      </c>
      <c r="C51" s="4" t="s">
        <v>55</v>
      </c>
      <c r="D51" s="5">
        <v>3.71</v>
      </c>
      <c r="I51" s="8">
        <f t="shared" si="6"/>
        <v>0.60000000000000009</v>
      </c>
      <c r="J51" s="8">
        <f t="shared" si="7"/>
        <v>0.2799999999999998</v>
      </c>
      <c r="K51" s="8">
        <f t="shared" si="0"/>
        <v>0.18000000000000016</v>
      </c>
      <c r="L51" s="8">
        <f t="shared" si="1"/>
        <v>0.18000000000000016</v>
      </c>
      <c r="M51" s="8">
        <v>2</v>
      </c>
      <c r="R51" s="8">
        <f t="shared" si="2"/>
        <v>0.5</v>
      </c>
      <c r="S51" s="8">
        <f t="shared" si="3"/>
        <v>0.18999999999999995</v>
      </c>
      <c r="T51" s="8">
        <f t="shared" si="4"/>
        <v>0.16000000000000014</v>
      </c>
      <c r="U51" s="8">
        <f t="shared" si="5"/>
        <v>0.16000000000000014</v>
      </c>
      <c r="V51" s="8">
        <v>2</v>
      </c>
    </row>
    <row r="52" spans="1:22">
      <c r="A52" s="3">
        <v>50</v>
      </c>
      <c r="B52" s="4" t="s">
        <v>7</v>
      </c>
      <c r="C52" s="4" t="s">
        <v>56</v>
      </c>
      <c r="D52" s="5">
        <v>2.81</v>
      </c>
      <c r="I52" s="8">
        <f t="shared" si="6"/>
        <v>0.29999999999999982</v>
      </c>
      <c r="J52" s="8">
        <f t="shared" si="7"/>
        <v>0.62000000000000011</v>
      </c>
      <c r="K52" s="8">
        <f t="shared" si="0"/>
        <v>1.08</v>
      </c>
      <c r="L52" s="8">
        <f t="shared" si="1"/>
        <v>0.29999999999999982</v>
      </c>
      <c r="M52" s="8">
        <v>0</v>
      </c>
      <c r="R52" s="8">
        <f t="shared" si="2"/>
        <v>0.39999999999999991</v>
      </c>
      <c r="S52" s="8">
        <f t="shared" si="3"/>
        <v>0.71</v>
      </c>
      <c r="T52" s="8">
        <f t="shared" si="4"/>
        <v>1.06</v>
      </c>
      <c r="U52" s="8">
        <f t="shared" si="5"/>
        <v>0.39999999999999991</v>
      </c>
      <c r="V52" s="8">
        <v>0</v>
      </c>
    </row>
    <row r="53" spans="1:22">
      <c r="A53" s="3">
        <v>51</v>
      </c>
      <c r="B53" s="4" t="s">
        <v>5</v>
      </c>
      <c r="C53" s="4" t="s">
        <v>57</v>
      </c>
      <c r="D53" s="5">
        <v>3.55</v>
      </c>
      <c r="I53" s="8">
        <f t="shared" si="6"/>
        <v>0.43999999999999995</v>
      </c>
      <c r="J53" s="8">
        <f t="shared" si="7"/>
        <v>0.11999999999999966</v>
      </c>
      <c r="K53" s="8">
        <f t="shared" si="0"/>
        <v>0.3400000000000003</v>
      </c>
      <c r="L53" s="8">
        <f t="shared" si="1"/>
        <v>0.11999999999999966</v>
      </c>
      <c r="M53" s="8">
        <v>1</v>
      </c>
      <c r="R53" s="8">
        <f t="shared" si="2"/>
        <v>0.33999999999999986</v>
      </c>
      <c r="S53" s="8">
        <f t="shared" si="3"/>
        <v>2.9999999999999805E-2</v>
      </c>
      <c r="T53" s="8">
        <f t="shared" si="4"/>
        <v>0.32000000000000028</v>
      </c>
      <c r="U53" s="8">
        <f t="shared" si="5"/>
        <v>2.9999999999999805E-2</v>
      </c>
      <c r="V53" s="8">
        <v>1</v>
      </c>
    </row>
    <row r="54" spans="1:22">
      <c r="A54" s="3">
        <v>52</v>
      </c>
      <c r="B54" s="4" t="s">
        <v>7</v>
      </c>
      <c r="C54" s="4" t="s">
        <v>58</v>
      </c>
      <c r="D54" s="5">
        <v>3.1</v>
      </c>
      <c r="I54" s="8">
        <f t="shared" si="6"/>
        <v>9.9999999999997868E-3</v>
      </c>
      <c r="J54" s="8">
        <f t="shared" si="7"/>
        <v>0.33000000000000007</v>
      </c>
      <c r="K54" s="8">
        <f t="shared" si="0"/>
        <v>0.79</v>
      </c>
      <c r="L54" s="8">
        <f t="shared" si="1"/>
        <v>9.9999999999997868E-3</v>
      </c>
      <c r="M54" s="8">
        <v>0</v>
      </c>
      <c r="R54" s="8">
        <f t="shared" si="2"/>
        <v>0.10999999999999988</v>
      </c>
      <c r="S54" s="8">
        <f t="shared" si="3"/>
        <v>0.41999999999999993</v>
      </c>
      <c r="T54" s="8">
        <f t="shared" si="4"/>
        <v>0.77</v>
      </c>
      <c r="U54" s="8">
        <f t="shared" si="5"/>
        <v>0.10999999999999988</v>
      </c>
      <c r="V54" s="8">
        <v>0</v>
      </c>
    </row>
    <row r="55" spans="1:22">
      <c r="A55" s="3">
        <v>53</v>
      </c>
      <c r="B55" s="4" t="s">
        <v>7</v>
      </c>
      <c r="C55" s="4" t="s">
        <v>59</v>
      </c>
      <c r="D55" s="5">
        <v>3.61</v>
      </c>
      <c r="I55" s="8">
        <f t="shared" si="6"/>
        <v>0.5</v>
      </c>
      <c r="J55" s="8">
        <f t="shared" si="7"/>
        <v>0.17999999999999972</v>
      </c>
      <c r="K55" s="8">
        <f t="shared" si="0"/>
        <v>0.28000000000000025</v>
      </c>
      <c r="L55" s="8">
        <f t="shared" si="1"/>
        <v>0.17999999999999972</v>
      </c>
      <c r="M55" s="8">
        <v>1</v>
      </c>
      <c r="R55" s="8">
        <f t="shared" si="2"/>
        <v>0.39999999999999991</v>
      </c>
      <c r="S55" s="8">
        <f t="shared" si="3"/>
        <v>8.9999999999999858E-2</v>
      </c>
      <c r="T55" s="8">
        <f t="shared" si="4"/>
        <v>0.26000000000000023</v>
      </c>
      <c r="U55" s="8">
        <f t="shared" si="5"/>
        <v>8.9999999999999858E-2</v>
      </c>
      <c r="V55" s="8">
        <v>1</v>
      </c>
    </row>
    <row r="56" spans="1:22">
      <c r="A56" s="3">
        <v>54</v>
      </c>
      <c r="B56" s="4" t="s">
        <v>7</v>
      </c>
      <c r="C56" s="4" t="s">
        <v>60</v>
      </c>
      <c r="D56" s="5">
        <v>3.86</v>
      </c>
      <c r="I56" s="8">
        <f t="shared" si="6"/>
        <v>0.75</v>
      </c>
      <c r="J56" s="8">
        <f t="shared" si="7"/>
        <v>0.42999999999999972</v>
      </c>
      <c r="K56" s="8">
        <f t="shared" si="0"/>
        <v>3.0000000000000249E-2</v>
      </c>
      <c r="L56" s="8">
        <f t="shared" si="1"/>
        <v>3.0000000000000249E-2</v>
      </c>
      <c r="M56" s="8">
        <v>2</v>
      </c>
      <c r="R56" s="8">
        <f t="shared" si="2"/>
        <v>0.64999999999999991</v>
      </c>
      <c r="S56" s="8">
        <f t="shared" si="3"/>
        <v>0.33999999999999986</v>
      </c>
      <c r="T56" s="8">
        <f t="shared" si="4"/>
        <v>1.0000000000000231E-2</v>
      </c>
      <c r="U56" s="8">
        <f t="shared" si="5"/>
        <v>1.0000000000000231E-2</v>
      </c>
      <c r="V56" s="8">
        <v>2</v>
      </c>
    </row>
    <row r="57" spans="1:22">
      <c r="A57" s="3">
        <v>55</v>
      </c>
      <c r="B57" s="4" t="s">
        <v>7</v>
      </c>
      <c r="C57" s="4" t="s">
        <v>61</v>
      </c>
      <c r="D57" s="5">
        <v>3.07</v>
      </c>
      <c r="I57" s="8">
        <f t="shared" si="6"/>
        <v>4.0000000000000036E-2</v>
      </c>
      <c r="J57" s="8">
        <f t="shared" si="7"/>
        <v>0.36000000000000032</v>
      </c>
      <c r="K57" s="8">
        <f t="shared" si="0"/>
        <v>0.82000000000000028</v>
      </c>
      <c r="L57" s="8">
        <f t="shared" si="1"/>
        <v>4.0000000000000036E-2</v>
      </c>
      <c r="M57" s="8">
        <v>0</v>
      </c>
      <c r="R57" s="8">
        <f t="shared" si="2"/>
        <v>0.14000000000000012</v>
      </c>
      <c r="S57" s="8">
        <f t="shared" si="3"/>
        <v>0.45000000000000018</v>
      </c>
      <c r="T57" s="8">
        <f t="shared" si="4"/>
        <v>0.80000000000000027</v>
      </c>
      <c r="U57" s="8">
        <f t="shared" si="5"/>
        <v>0.14000000000000012</v>
      </c>
      <c r="V57" s="8">
        <v>0</v>
      </c>
    </row>
    <row r="58" spans="1:22">
      <c r="A58" s="3">
        <v>56</v>
      </c>
      <c r="B58" s="4" t="s">
        <v>5</v>
      </c>
      <c r="C58" s="4" t="s">
        <v>62</v>
      </c>
      <c r="D58" s="5">
        <v>3.43</v>
      </c>
      <c r="I58" s="8">
        <f t="shared" si="6"/>
        <v>0.32000000000000028</v>
      </c>
      <c r="J58" s="8">
        <f t="shared" si="7"/>
        <v>0</v>
      </c>
      <c r="K58" s="8">
        <f t="shared" si="0"/>
        <v>0.45999999999999996</v>
      </c>
      <c r="L58" s="8">
        <f t="shared" si="1"/>
        <v>0</v>
      </c>
      <c r="M58" s="8">
        <v>1</v>
      </c>
      <c r="R58" s="8">
        <f t="shared" si="2"/>
        <v>0.2200000000000002</v>
      </c>
      <c r="S58" s="8">
        <f t="shared" si="3"/>
        <v>8.9999999999999858E-2</v>
      </c>
      <c r="T58" s="8">
        <f t="shared" si="4"/>
        <v>0.43999999999999995</v>
      </c>
      <c r="U58" s="8">
        <f t="shared" si="5"/>
        <v>8.9999999999999858E-2</v>
      </c>
      <c r="V58" s="8">
        <v>1</v>
      </c>
    </row>
    <row r="59" spans="1:22">
      <c r="A59" s="3">
        <v>57</v>
      </c>
      <c r="B59" s="4" t="s">
        <v>7</v>
      </c>
      <c r="C59" s="4" t="s">
        <v>63</v>
      </c>
      <c r="D59" s="5">
        <v>3.45</v>
      </c>
      <c r="I59" s="8">
        <f t="shared" si="6"/>
        <v>0.3400000000000003</v>
      </c>
      <c r="J59" s="8">
        <f t="shared" si="7"/>
        <v>2.0000000000000018E-2</v>
      </c>
      <c r="K59" s="8">
        <f t="shared" si="0"/>
        <v>0.43999999999999995</v>
      </c>
      <c r="L59" s="8">
        <f t="shared" si="1"/>
        <v>2.0000000000000018E-2</v>
      </c>
      <c r="M59" s="8">
        <v>1</v>
      </c>
      <c r="R59" s="8">
        <f t="shared" si="2"/>
        <v>0.24000000000000021</v>
      </c>
      <c r="S59" s="8">
        <f t="shared" si="3"/>
        <v>6.999999999999984E-2</v>
      </c>
      <c r="T59" s="8">
        <f t="shared" si="4"/>
        <v>0.41999999999999993</v>
      </c>
      <c r="U59" s="8">
        <f t="shared" si="5"/>
        <v>6.999999999999984E-2</v>
      </c>
      <c r="V59" s="8">
        <v>1</v>
      </c>
    </row>
    <row r="60" spans="1:22">
      <c r="A60" s="3">
        <v>58</v>
      </c>
      <c r="B60" s="4" t="s">
        <v>5</v>
      </c>
      <c r="C60" s="4" t="s">
        <v>64</v>
      </c>
      <c r="D60" s="5">
        <v>3.43</v>
      </c>
      <c r="I60" s="8">
        <f t="shared" si="6"/>
        <v>0.32000000000000028</v>
      </c>
      <c r="J60" s="8">
        <f t="shared" si="7"/>
        <v>0</v>
      </c>
      <c r="K60" s="8">
        <f t="shared" si="0"/>
        <v>0.45999999999999996</v>
      </c>
      <c r="L60" s="8">
        <f t="shared" si="1"/>
        <v>0</v>
      </c>
      <c r="M60" s="8">
        <v>1</v>
      </c>
      <c r="R60" s="8">
        <f t="shared" si="2"/>
        <v>0.2200000000000002</v>
      </c>
      <c r="S60" s="8">
        <f t="shared" si="3"/>
        <v>8.9999999999999858E-2</v>
      </c>
      <c r="T60" s="8">
        <f t="shared" si="4"/>
        <v>0.43999999999999995</v>
      </c>
      <c r="U60" s="8">
        <f t="shared" si="5"/>
        <v>8.9999999999999858E-2</v>
      </c>
      <c r="V60" s="8">
        <v>1</v>
      </c>
    </row>
    <row r="61" spans="1:22">
      <c r="A61" s="3">
        <v>59</v>
      </c>
      <c r="B61" s="4" t="s">
        <v>5</v>
      </c>
      <c r="C61" s="4" t="s">
        <v>65</v>
      </c>
      <c r="D61" s="5">
        <v>3.05</v>
      </c>
      <c r="I61" s="8">
        <f t="shared" si="6"/>
        <v>6.0000000000000053E-2</v>
      </c>
      <c r="J61" s="8">
        <f t="shared" si="7"/>
        <v>0.38000000000000034</v>
      </c>
      <c r="K61" s="8">
        <f t="shared" si="0"/>
        <v>0.8400000000000003</v>
      </c>
      <c r="L61" s="8">
        <f t="shared" si="1"/>
        <v>6.0000000000000053E-2</v>
      </c>
      <c r="M61" s="8">
        <v>0</v>
      </c>
      <c r="R61" s="8">
        <f t="shared" si="2"/>
        <v>0.16000000000000014</v>
      </c>
      <c r="S61" s="8">
        <f t="shared" si="3"/>
        <v>0.4700000000000002</v>
      </c>
      <c r="T61" s="8">
        <f t="shared" si="4"/>
        <v>0.82000000000000028</v>
      </c>
      <c r="U61" s="8">
        <f t="shared" si="5"/>
        <v>0.16000000000000014</v>
      </c>
      <c r="V61" s="8">
        <v>0</v>
      </c>
    </row>
    <row r="62" spans="1:22">
      <c r="A62" s="3">
        <v>60</v>
      </c>
      <c r="B62" s="4" t="s">
        <v>7</v>
      </c>
      <c r="C62" s="4" t="s">
        <v>66</v>
      </c>
      <c r="D62" s="5">
        <v>3.85</v>
      </c>
      <c r="I62" s="8">
        <f t="shared" si="6"/>
        <v>0.74000000000000021</v>
      </c>
      <c r="J62" s="8">
        <f t="shared" si="7"/>
        <v>0.41999999999999993</v>
      </c>
      <c r="K62" s="8">
        <f t="shared" si="0"/>
        <v>4.0000000000000036E-2</v>
      </c>
      <c r="L62" s="8">
        <f t="shared" si="1"/>
        <v>4.0000000000000036E-2</v>
      </c>
      <c r="M62" s="8">
        <v>2</v>
      </c>
      <c r="R62" s="8">
        <f t="shared" si="2"/>
        <v>0.64000000000000012</v>
      </c>
      <c r="S62" s="8">
        <f t="shared" si="3"/>
        <v>0.33000000000000007</v>
      </c>
      <c r="T62" s="8">
        <f t="shared" si="4"/>
        <v>2.0000000000000018E-2</v>
      </c>
      <c r="U62" s="8">
        <f t="shared" si="5"/>
        <v>2.0000000000000018E-2</v>
      </c>
      <c r="V62" s="8">
        <v>2</v>
      </c>
    </row>
    <row r="63" spans="1:22">
      <c r="A63" s="3">
        <v>61</v>
      </c>
      <c r="B63" s="4" t="s">
        <v>7</v>
      </c>
      <c r="C63" s="4" t="s">
        <v>67</v>
      </c>
      <c r="D63" s="5">
        <v>3.29</v>
      </c>
      <c r="I63" s="8">
        <f t="shared" si="6"/>
        <v>0.18000000000000016</v>
      </c>
      <c r="J63" s="8">
        <f t="shared" si="7"/>
        <v>0.14000000000000012</v>
      </c>
      <c r="K63" s="8">
        <f t="shared" si="0"/>
        <v>0.60000000000000009</v>
      </c>
      <c r="L63" s="8">
        <f t="shared" si="1"/>
        <v>0.14000000000000012</v>
      </c>
      <c r="M63" s="8">
        <v>1</v>
      </c>
      <c r="R63" s="8">
        <f t="shared" si="2"/>
        <v>8.0000000000000071E-2</v>
      </c>
      <c r="S63" s="8">
        <f t="shared" si="3"/>
        <v>0.22999999999999998</v>
      </c>
      <c r="T63" s="8">
        <f t="shared" si="4"/>
        <v>0.58000000000000007</v>
      </c>
      <c r="U63" s="8">
        <f t="shared" si="5"/>
        <v>8.0000000000000071E-2</v>
      </c>
      <c r="V63" s="8">
        <v>0</v>
      </c>
    </row>
    <row r="64" spans="1:22">
      <c r="A64" s="3">
        <v>62</v>
      </c>
      <c r="B64" s="4" t="s">
        <v>5</v>
      </c>
      <c r="C64" s="4" t="s">
        <v>68</v>
      </c>
      <c r="D64" s="5">
        <v>3.73</v>
      </c>
      <c r="I64" s="8">
        <f t="shared" si="6"/>
        <v>0.62000000000000011</v>
      </c>
      <c r="J64" s="8">
        <f t="shared" si="7"/>
        <v>0.29999999999999982</v>
      </c>
      <c r="K64" s="8">
        <f t="shared" si="0"/>
        <v>0.16000000000000014</v>
      </c>
      <c r="L64" s="8">
        <f t="shared" si="1"/>
        <v>0.16000000000000014</v>
      </c>
      <c r="M64" s="8">
        <v>2</v>
      </c>
      <c r="R64" s="8">
        <f t="shared" si="2"/>
        <v>0.52</v>
      </c>
      <c r="S64" s="8">
        <f t="shared" si="3"/>
        <v>0.20999999999999996</v>
      </c>
      <c r="T64" s="8">
        <f t="shared" si="4"/>
        <v>0.14000000000000012</v>
      </c>
      <c r="U64" s="8">
        <f t="shared" si="5"/>
        <v>0.14000000000000012</v>
      </c>
      <c r="V64" s="8">
        <v>2</v>
      </c>
    </row>
    <row r="65" spans="1:22">
      <c r="A65" s="3">
        <v>63</v>
      </c>
      <c r="B65" s="4" t="s">
        <v>7</v>
      </c>
      <c r="C65" s="4" t="s">
        <v>69</v>
      </c>
      <c r="D65" s="5">
        <v>3.57</v>
      </c>
      <c r="I65" s="8">
        <f t="shared" si="6"/>
        <v>0.45999999999999996</v>
      </c>
      <c r="J65" s="8">
        <f t="shared" si="7"/>
        <v>0.13999999999999968</v>
      </c>
      <c r="K65" s="8">
        <f t="shared" si="0"/>
        <v>0.32000000000000028</v>
      </c>
      <c r="L65" s="8">
        <f t="shared" si="1"/>
        <v>0.13999999999999968</v>
      </c>
      <c r="M65" s="8">
        <v>1</v>
      </c>
      <c r="R65" s="8">
        <f t="shared" si="2"/>
        <v>0.35999999999999988</v>
      </c>
      <c r="S65" s="8">
        <f t="shared" si="3"/>
        <v>4.9999999999999822E-2</v>
      </c>
      <c r="T65" s="8">
        <f t="shared" si="4"/>
        <v>0.30000000000000027</v>
      </c>
      <c r="U65" s="8">
        <f t="shared" si="5"/>
        <v>4.9999999999999822E-2</v>
      </c>
      <c r="V65" s="8">
        <v>1</v>
      </c>
    </row>
    <row r="66" spans="1:22">
      <c r="A66" s="3">
        <v>64</v>
      </c>
      <c r="B66" s="4" t="s">
        <v>5</v>
      </c>
      <c r="C66" s="4" t="s">
        <v>70</v>
      </c>
      <c r="D66" s="5">
        <v>3.13</v>
      </c>
      <c r="I66" s="8">
        <f t="shared" si="6"/>
        <v>2.0000000000000018E-2</v>
      </c>
      <c r="J66" s="8">
        <f t="shared" si="7"/>
        <v>0.30000000000000027</v>
      </c>
      <c r="K66" s="8">
        <f t="shared" si="0"/>
        <v>0.76000000000000023</v>
      </c>
      <c r="L66" s="8">
        <f t="shared" si="1"/>
        <v>2.0000000000000018E-2</v>
      </c>
      <c r="M66" s="8">
        <v>0</v>
      </c>
      <c r="R66" s="8">
        <f t="shared" si="2"/>
        <v>8.0000000000000071E-2</v>
      </c>
      <c r="S66" s="8">
        <f t="shared" si="3"/>
        <v>0.39000000000000012</v>
      </c>
      <c r="T66" s="8">
        <f t="shared" si="4"/>
        <v>0.74000000000000021</v>
      </c>
      <c r="U66" s="8">
        <f t="shared" si="5"/>
        <v>8.0000000000000071E-2</v>
      </c>
      <c r="V66" s="8">
        <v>0</v>
      </c>
    </row>
    <row r="67" spans="1:22">
      <c r="A67" s="3">
        <v>65</v>
      </c>
      <c r="B67" s="4" t="s">
        <v>7</v>
      </c>
      <c r="C67" s="4" t="s">
        <v>71</v>
      </c>
      <c r="D67" s="5">
        <v>3.7</v>
      </c>
      <c r="I67" s="8">
        <f t="shared" si="6"/>
        <v>0.5900000000000003</v>
      </c>
      <c r="J67" s="8">
        <f t="shared" si="7"/>
        <v>0.27</v>
      </c>
      <c r="K67" s="8">
        <f t="shared" si="0"/>
        <v>0.18999999999999995</v>
      </c>
      <c r="L67" s="8">
        <f t="shared" si="1"/>
        <v>0.18999999999999995</v>
      </c>
      <c r="M67" s="8">
        <v>2</v>
      </c>
      <c r="R67" s="8">
        <f t="shared" si="2"/>
        <v>0.49000000000000021</v>
      </c>
      <c r="S67" s="8">
        <f t="shared" si="3"/>
        <v>0.18000000000000016</v>
      </c>
      <c r="T67" s="8">
        <f t="shared" si="4"/>
        <v>0.16999999999999993</v>
      </c>
      <c r="U67" s="8">
        <f t="shared" si="5"/>
        <v>0.16999999999999993</v>
      </c>
      <c r="V67" s="8">
        <v>2</v>
      </c>
    </row>
    <row r="68" spans="1:22">
      <c r="A68" s="3">
        <v>66</v>
      </c>
      <c r="B68" s="4" t="s">
        <v>5</v>
      </c>
      <c r="C68" s="4" t="s">
        <v>72</v>
      </c>
      <c r="D68" s="5">
        <v>3.24</v>
      </c>
      <c r="I68" s="8">
        <f t="shared" ref="I68:I102" si="8">SQRT((D68-$G$2)^2)</f>
        <v>0.13000000000000034</v>
      </c>
      <c r="J68" s="8">
        <f t="shared" ref="J68:J102" si="9">SQRT((D68-$G$3)^2)</f>
        <v>0.18999999999999995</v>
      </c>
      <c r="K68" s="8">
        <f t="shared" ref="K68:K102" si="10">SQRT((D68-$G$4)^2)</f>
        <v>0.64999999999999991</v>
      </c>
      <c r="L68" s="8">
        <f t="shared" ref="L68:L102" si="11">MIN(I68:K68)</f>
        <v>0.13000000000000034</v>
      </c>
      <c r="M68" s="8">
        <v>0</v>
      </c>
      <c r="R68" s="8">
        <f t="shared" ref="R68:R102" si="12">SQRT((D68-$P$2)^2)</f>
        <v>3.0000000000000249E-2</v>
      </c>
      <c r="S68" s="8">
        <f t="shared" ref="S68:S102" si="13">SQRT((D68-$P$3)^2)</f>
        <v>0.2799999999999998</v>
      </c>
      <c r="T68" s="8">
        <f t="shared" ref="T68:T102" si="14">SQRT((D68-$P$4)^2)</f>
        <v>0.62999999999999989</v>
      </c>
      <c r="U68" s="8">
        <f t="shared" ref="U68:U102" si="15">MIN(R68:T68)</f>
        <v>3.0000000000000249E-2</v>
      </c>
      <c r="V68" s="8">
        <v>0</v>
      </c>
    </row>
    <row r="69" spans="1:22">
      <c r="A69" s="3">
        <v>67</v>
      </c>
      <c r="B69" s="4" t="s">
        <v>5</v>
      </c>
      <c r="C69" s="4" t="s">
        <v>73</v>
      </c>
      <c r="D69" s="5">
        <v>3.77</v>
      </c>
      <c r="I69" s="8">
        <f t="shared" si="8"/>
        <v>0.66000000000000014</v>
      </c>
      <c r="J69" s="8">
        <f t="shared" si="9"/>
        <v>0.33999999999999986</v>
      </c>
      <c r="K69" s="8">
        <f t="shared" si="10"/>
        <v>0.12000000000000011</v>
      </c>
      <c r="L69" s="8">
        <f t="shared" si="11"/>
        <v>0.12000000000000011</v>
      </c>
      <c r="M69" s="8">
        <v>2</v>
      </c>
      <c r="R69" s="8">
        <f t="shared" si="12"/>
        <v>0.56000000000000005</v>
      </c>
      <c r="S69" s="8">
        <f t="shared" si="13"/>
        <v>0.25</v>
      </c>
      <c r="T69" s="8">
        <f t="shared" si="14"/>
        <v>0.10000000000000009</v>
      </c>
      <c r="U69" s="8">
        <f t="shared" si="15"/>
        <v>0.10000000000000009</v>
      </c>
      <c r="V69" s="8">
        <v>2</v>
      </c>
    </row>
    <row r="70" spans="1:22">
      <c r="A70" s="3">
        <v>68</v>
      </c>
      <c r="B70" s="4" t="s">
        <v>5</v>
      </c>
      <c r="C70" s="4" t="s">
        <v>74</v>
      </c>
      <c r="D70" s="5">
        <v>3.44</v>
      </c>
      <c r="I70" s="8">
        <f t="shared" si="8"/>
        <v>0.33000000000000007</v>
      </c>
      <c r="J70" s="8">
        <f t="shared" si="9"/>
        <v>9.9999999999997868E-3</v>
      </c>
      <c r="K70" s="8">
        <f t="shared" si="10"/>
        <v>0.45000000000000018</v>
      </c>
      <c r="L70" s="8">
        <f t="shared" si="11"/>
        <v>9.9999999999997868E-3</v>
      </c>
      <c r="M70" s="8">
        <v>1</v>
      </c>
      <c r="R70" s="8">
        <f t="shared" si="12"/>
        <v>0.22999999999999998</v>
      </c>
      <c r="S70" s="8">
        <f t="shared" si="13"/>
        <v>8.0000000000000071E-2</v>
      </c>
      <c r="T70" s="8">
        <f t="shared" si="14"/>
        <v>0.43000000000000016</v>
      </c>
      <c r="U70" s="8">
        <f t="shared" si="15"/>
        <v>8.0000000000000071E-2</v>
      </c>
      <c r="V70" s="8">
        <v>1</v>
      </c>
    </row>
    <row r="71" spans="1:22">
      <c r="A71" s="3">
        <v>69</v>
      </c>
      <c r="B71" s="4" t="s">
        <v>5</v>
      </c>
      <c r="C71" s="4" t="s">
        <v>75</v>
      </c>
      <c r="D71" s="5">
        <v>3.77</v>
      </c>
      <c r="I71" s="8">
        <f t="shared" si="8"/>
        <v>0.66000000000000014</v>
      </c>
      <c r="J71" s="8">
        <f t="shared" si="9"/>
        <v>0.33999999999999986</v>
      </c>
      <c r="K71" s="8">
        <f t="shared" si="10"/>
        <v>0.12000000000000011</v>
      </c>
      <c r="L71" s="8">
        <f t="shared" si="11"/>
        <v>0.12000000000000011</v>
      </c>
      <c r="M71" s="8">
        <v>2</v>
      </c>
      <c r="R71" s="8">
        <f t="shared" si="12"/>
        <v>0.56000000000000005</v>
      </c>
      <c r="S71" s="8">
        <f t="shared" si="13"/>
        <v>0.25</v>
      </c>
      <c r="T71" s="8">
        <f t="shared" si="14"/>
        <v>0.10000000000000009</v>
      </c>
      <c r="U71" s="8">
        <f t="shared" si="15"/>
        <v>0.10000000000000009</v>
      </c>
      <c r="V71" s="8">
        <v>2</v>
      </c>
    </row>
    <row r="72" spans="1:22">
      <c r="A72" s="3">
        <v>70</v>
      </c>
      <c r="B72" s="4" t="s">
        <v>5</v>
      </c>
      <c r="C72" s="4" t="s">
        <v>76</v>
      </c>
      <c r="D72" s="5">
        <v>3.56</v>
      </c>
      <c r="I72" s="8">
        <f t="shared" si="8"/>
        <v>0.45000000000000018</v>
      </c>
      <c r="J72" s="8">
        <f t="shared" si="9"/>
        <v>0.12999999999999989</v>
      </c>
      <c r="K72" s="8">
        <f t="shared" si="10"/>
        <v>0.33000000000000007</v>
      </c>
      <c r="L72" s="8">
        <f t="shared" si="11"/>
        <v>0.12999999999999989</v>
      </c>
      <c r="M72" s="8">
        <v>1</v>
      </c>
      <c r="R72" s="8">
        <f t="shared" si="12"/>
        <v>0.35000000000000009</v>
      </c>
      <c r="S72" s="8">
        <f t="shared" si="13"/>
        <v>4.0000000000000036E-2</v>
      </c>
      <c r="T72" s="8">
        <f t="shared" si="14"/>
        <v>0.31000000000000005</v>
      </c>
      <c r="U72" s="8">
        <f t="shared" si="15"/>
        <v>4.0000000000000036E-2</v>
      </c>
      <c r="V72" s="8">
        <v>1</v>
      </c>
    </row>
    <row r="73" spans="1:22">
      <c r="A73" s="3">
        <v>71</v>
      </c>
      <c r="B73" s="4" t="s">
        <v>7</v>
      </c>
      <c r="C73" s="4" t="s">
        <v>77</v>
      </c>
      <c r="D73" s="5">
        <v>3.6</v>
      </c>
      <c r="I73" s="8">
        <f t="shared" si="8"/>
        <v>0.49000000000000021</v>
      </c>
      <c r="J73" s="8">
        <f t="shared" si="9"/>
        <v>0.16999999999999993</v>
      </c>
      <c r="K73" s="8">
        <f t="shared" si="10"/>
        <v>0.29000000000000004</v>
      </c>
      <c r="L73" s="8">
        <f t="shared" si="11"/>
        <v>0.16999999999999993</v>
      </c>
      <c r="M73" s="8">
        <v>1</v>
      </c>
      <c r="R73" s="8">
        <f t="shared" si="12"/>
        <v>0.39000000000000012</v>
      </c>
      <c r="S73" s="8">
        <f t="shared" si="13"/>
        <v>8.0000000000000071E-2</v>
      </c>
      <c r="T73" s="8">
        <f t="shared" si="14"/>
        <v>0.27</v>
      </c>
      <c r="U73" s="8">
        <f t="shared" si="15"/>
        <v>8.0000000000000071E-2</v>
      </c>
      <c r="V73" s="8">
        <v>1</v>
      </c>
    </row>
    <row r="74" spans="1:22">
      <c r="A74" s="3">
        <v>72</v>
      </c>
      <c r="B74" s="4" t="s">
        <v>7</v>
      </c>
      <c r="C74" s="4" t="s">
        <v>78</v>
      </c>
      <c r="D74" s="5">
        <v>3.35</v>
      </c>
      <c r="I74" s="8">
        <f t="shared" si="8"/>
        <v>0.24000000000000021</v>
      </c>
      <c r="J74" s="8">
        <f t="shared" si="9"/>
        <v>8.0000000000000071E-2</v>
      </c>
      <c r="K74" s="8">
        <f t="shared" si="10"/>
        <v>0.54</v>
      </c>
      <c r="L74" s="8">
        <f t="shared" si="11"/>
        <v>8.0000000000000071E-2</v>
      </c>
      <c r="M74" s="8">
        <v>1</v>
      </c>
      <c r="R74" s="8">
        <f t="shared" si="12"/>
        <v>0.14000000000000012</v>
      </c>
      <c r="S74" s="8">
        <f t="shared" si="13"/>
        <v>0.16999999999999993</v>
      </c>
      <c r="T74" s="8">
        <f t="shared" si="14"/>
        <v>0.52</v>
      </c>
      <c r="U74" s="8">
        <f t="shared" si="15"/>
        <v>0.14000000000000012</v>
      </c>
      <c r="V74" s="8">
        <v>1</v>
      </c>
    </row>
    <row r="75" spans="1:22">
      <c r="A75" s="3">
        <v>73</v>
      </c>
      <c r="B75" s="4" t="s">
        <v>5</v>
      </c>
      <c r="C75" s="4" t="s">
        <v>79</v>
      </c>
      <c r="D75" s="5">
        <v>3.85</v>
      </c>
      <c r="I75" s="8">
        <f t="shared" si="8"/>
        <v>0.74000000000000021</v>
      </c>
      <c r="J75" s="8">
        <f t="shared" si="9"/>
        <v>0.41999999999999993</v>
      </c>
      <c r="K75" s="8">
        <f t="shared" si="10"/>
        <v>4.0000000000000036E-2</v>
      </c>
      <c r="L75" s="8">
        <f t="shared" si="11"/>
        <v>4.0000000000000036E-2</v>
      </c>
      <c r="M75" s="8">
        <v>2</v>
      </c>
      <c r="R75" s="8">
        <f t="shared" si="12"/>
        <v>0.64000000000000012</v>
      </c>
      <c r="S75" s="8">
        <f t="shared" si="13"/>
        <v>0.33000000000000007</v>
      </c>
      <c r="T75" s="8">
        <f t="shared" si="14"/>
        <v>2.0000000000000018E-2</v>
      </c>
      <c r="U75" s="8">
        <f t="shared" si="15"/>
        <v>2.0000000000000018E-2</v>
      </c>
      <c r="V75" s="8">
        <v>2</v>
      </c>
    </row>
    <row r="76" spans="1:22">
      <c r="A76" s="3">
        <v>74</v>
      </c>
      <c r="B76" s="4" t="s">
        <v>5</v>
      </c>
      <c r="C76" s="4" t="s">
        <v>80</v>
      </c>
      <c r="D76" s="5">
        <v>3.51</v>
      </c>
      <c r="I76" s="8">
        <f t="shared" si="8"/>
        <v>0.39999999999999991</v>
      </c>
      <c r="J76" s="8">
        <f t="shared" si="9"/>
        <v>7.9999999999999627E-2</v>
      </c>
      <c r="K76" s="8">
        <f t="shared" si="10"/>
        <v>0.38000000000000034</v>
      </c>
      <c r="L76" s="8">
        <f t="shared" si="11"/>
        <v>7.9999999999999627E-2</v>
      </c>
      <c r="M76" s="8">
        <v>1</v>
      </c>
      <c r="R76" s="8">
        <f t="shared" si="12"/>
        <v>0.29999999999999982</v>
      </c>
      <c r="S76" s="8">
        <f t="shared" si="13"/>
        <v>1.0000000000000231E-2</v>
      </c>
      <c r="T76" s="8">
        <f t="shared" si="14"/>
        <v>0.36000000000000032</v>
      </c>
      <c r="U76" s="8">
        <f t="shared" si="15"/>
        <v>1.0000000000000231E-2</v>
      </c>
      <c r="V76" s="8">
        <v>1</v>
      </c>
    </row>
    <row r="77" spans="1:22">
      <c r="A77" s="3">
        <v>75</v>
      </c>
      <c r="B77" s="4" t="s">
        <v>5</v>
      </c>
      <c r="C77" s="4" t="s">
        <v>81</v>
      </c>
      <c r="D77" s="5">
        <v>3.27</v>
      </c>
      <c r="I77" s="8">
        <f t="shared" si="8"/>
        <v>0.16000000000000014</v>
      </c>
      <c r="J77" s="8">
        <f t="shared" si="9"/>
        <v>0.16000000000000014</v>
      </c>
      <c r="K77" s="8">
        <f t="shared" si="10"/>
        <v>0.62000000000000011</v>
      </c>
      <c r="L77" s="8">
        <f t="shared" si="11"/>
        <v>0.16000000000000014</v>
      </c>
      <c r="M77" s="8">
        <v>1</v>
      </c>
      <c r="R77" s="8">
        <f t="shared" si="12"/>
        <v>6.0000000000000053E-2</v>
      </c>
      <c r="S77" s="8">
        <f t="shared" si="13"/>
        <v>0.25</v>
      </c>
      <c r="T77" s="8">
        <f t="shared" si="14"/>
        <v>0.60000000000000009</v>
      </c>
      <c r="U77" s="8">
        <f t="shared" si="15"/>
        <v>6.0000000000000053E-2</v>
      </c>
      <c r="V77" s="8">
        <v>0</v>
      </c>
    </row>
    <row r="78" spans="1:22">
      <c r="A78" s="3">
        <v>76</v>
      </c>
      <c r="B78" s="4" t="s">
        <v>7</v>
      </c>
      <c r="C78" s="4" t="s">
        <v>82</v>
      </c>
      <c r="D78" s="5">
        <v>3.47</v>
      </c>
      <c r="I78" s="8">
        <f t="shared" si="8"/>
        <v>0.36000000000000032</v>
      </c>
      <c r="J78" s="8">
        <f t="shared" si="9"/>
        <v>4.0000000000000036E-2</v>
      </c>
      <c r="K78" s="8">
        <f t="shared" si="10"/>
        <v>0.41999999999999993</v>
      </c>
      <c r="L78" s="8">
        <f t="shared" si="11"/>
        <v>4.0000000000000036E-2</v>
      </c>
      <c r="M78" s="8">
        <v>1</v>
      </c>
      <c r="R78" s="8">
        <f t="shared" si="12"/>
        <v>0.26000000000000023</v>
      </c>
      <c r="S78" s="8">
        <f t="shared" si="13"/>
        <v>4.9999999999999822E-2</v>
      </c>
      <c r="T78" s="8">
        <f t="shared" si="14"/>
        <v>0.39999999999999991</v>
      </c>
      <c r="U78" s="8">
        <f t="shared" si="15"/>
        <v>4.9999999999999822E-2</v>
      </c>
      <c r="V78" s="8">
        <v>1</v>
      </c>
    </row>
    <row r="79" spans="1:22">
      <c r="A79" s="3">
        <v>77</v>
      </c>
      <c r="B79" s="4" t="s">
        <v>7</v>
      </c>
      <c r="C79" s="4" t="s">
        <v>83</v>
      </c>
      <c r="D79" s="5">
        <v>2.82</v>
      </c>
      <c r="I79" s="8">
        <f t="shared" si="8"/>
        <v>0.29000000000000004</v>
      </c>
      <c r="J79" s="8">
        <f t="shared" si="9"/>
        <v>0.61000000000000032</v>
      </c>
      <c r="K79" s="8">
        <f t="shared" si="10"/>
        <v>1.0700000000000003</v>
      </c>
      <c r="L79" s="8">
        <f t="shared" si="11"/>
        <v>0.29000000000000004</v>
      </c>
      <c r="M79" s="8">
        <v>0</v>
      </c>
      <c r="R79" s="8">
        <f t="shared" si="12"/>
        <v>0.39000000000000012</v>
      </c>
      <c r="S79" s="8">
        <f t="shared" si="13"/>
        <v>0.70000000000000018</v>
      </c>
      <c r="T79" s="8">
        <f t="shared" si="14"/>
        <v>1.0500000000000003</v>
      </c>
      <c r="U79" s="8">
        <f t="shared" si="15"/>
        <v>0.39000000000000012</v>
      </c>
      <c r="V79" s="8">
        <v>0</v>
      </c>
    </row>
    <row r="80" spans="1:22">
      <c r="A80" s="3">
        <v>78</v>
      </c>
      <c r="B80" s="4" t="s">
        <v>5</v>
      </c>
      <c r="C80" s="4" t="s">
        <v>84</v>
      </c>
      <c r="D80" s="5">
        <v>3.13</v>
      </c>
      <c r="I80" s="8">
        <f t="shared" si="8"/>
        <v>2.0000000000000018E-2</v>
      </c>
      <c r="J80" s="8">
        <f t="shared" si="9"/>
        <v>0.30000000000000027</v>
      </c>
      <c r="K80" s="8">
        <f t="shared" si="10"/>
        <v>0.76000000000000023</v>
      </c>
      <c r="L80" s="8">
        <f t="shared" si="11"/>
        <v>2.0000000000000018E-2</v>
      </c>
      <c r="M80" s="8">
        <v>0</v>
      </c>
      <c r="R80" s="8">
        <f t="shared" si="12"/>
        <v>8.0000000000000071E-2</v>
      </c>
      <c r="S80" s="8">
        <f t="shared" si="13"/>
        <v>0.39000000000000012</v>
      </c>
      <c r="T80" s="8">
        <f t="shared" si="14"/>
        <v>0.74000000000000021</v>
      </c>
      <c r="U80" s="8">
        <f t="shared" si="15"/>
        <v>8.0000000000000071E-2</v>
      </c>
      <c r="V80" s="8">
        <v>0</v>
      </c>
    </row>
    <row r="81" spans="1:22">
      <c r="A81" s="3">
        <v>79</v>
      </c>
      <c r="B81" s="4" t="s">
        <v>7</v>
      </c>
      <c r="C81" s="4" t="s">
        <v>85</v>
      </c>
      <c r="D81" s="5">
        <v>3.53</v>
      </c>
      <c r="I81" s="8">
        <f t="shared" si="8"/>
        <v>0.41999999999999993</v>
      </c>
      <c r="J81" s="8">
        <f t="shared" si="9"/>
        <v>9.9999999999999645E-2</v>
      </c>
      <c r="K81" s="8">
        <f t="shared" si="10"/>
        <v>0.36000000000000032</v>
      </c>
      <c r="L81" s="8">
        <f t="shared" si="11"/>
        <v>9.9999999999999645E-2</v>
      </c>
      <c r="M81" s="8">
        <v>1</v>
      </c>
      <c r="R81" s="8">
        <f t="shared" si="12"/>
        <v>0.31999999999999984</v>
      </c>
      <c r="S81" s="8">
        <f t="shared" si="13"/>
        <v>9.9999999999997868E-3</v>
      </c>
      <c r="T81" s="8">
        <f t="shared" si="14"/>
        <v>0.3400000000000003</v>
      </c>
      <c r="U81" s="8">
        <f t="shared" si="15"/>
        <v>9.9999999999997868E-3</v>
      </c>
      <c r="V81" s="8">
        <v>1</v>
      </c>
    </row>
    <row r="82" spans="1:22">
      <c r="A82" s="3">
        <v>80</v>
      </c>
      <c r="B82" s="4" t="s">
        <v>5</v>
      </c>
      <c r="C82" s="4" t="s">
        <v>86</v>
      </c>
      <c r="D82" s="5">
        <v>3.12</v>
      </c>
      <c r="I82" s="8">
        <f t="shared" si="8"/>
        <v>1.0000000000000231E-2</v>
      </c>
      <c r="J82" s="8">
        <f t="shared" si="9"/>
        <v>0.31000000000000005</v>
      </c>
      <c r="K82" s="8">
        <f t="shared" si="10"/>
        <v>0.77</v>
      </c>
      <c r="L82" s="8">
        <f t="shared" si="11"/>
        <v>1.0000000000000231E-2</v>
      </c>
      <c r="M82" s="8">
        <v>0</v>
      </c>
      <c r="R82" s="8">
        <f t="shared" si="12"/>
        <v>8.9999999999999858E-2</v>
      </c>
      <c r="S82" s="8">
        <f t="shared" si="13"/>
        <v>0.39999999999999991</v>
      </c>
      <c r="T82" s="8">
        <f t="shared" si="14"/>
        <v>0.75</v>
      </c>
      <c r="U82" s="8">
        <f t="shared" si="15"/>
        <v>8.9999999999999858E-2</v>
      </c>
      <c r="V82" s="8">
        <v>0</v>
      </c>
    </row>
    <row r="83" spans="1:22">
      <c r="A83" s="3">
        <v>81</v>
      </c>
      <c r="B83" s="4" t="s">
        <v>5</v>
      </c>
      <c r="C83" s="4" t="s">
        <v>87</v>
      </c>
      <c r="D83" s="5">
        <v>3.48</v>
      </c>
      <c r="I83" s="8">
        <f t="shared" si="8"/>
        <v>0.37000000000000011</v>
      </c>
      <c r="J83" s="8">
        <f t="shared" si="9"/>
        <v>4.9999999999999822E-2</v>
      </c>
      <c r="K83" s="8">
        <f t="shared" si="10"/>
        <v>0.41000000000000014</v>
      </c>
      <c r="L83" s="8">
        <f t="shared" si="11"/>
        <v>4.9999999999999822E-2</v>
      </c>
      <c r="M83" s="8">
        <v>1</v>
      </c>
      <c r="R83" s="8">
        <f t="shared" si="12"/>
        <v>0.27</v>
      </c>
      <c r="S83" s="8">
        <f t="shared" si="13"/>
        <v>4.0000000000000036E-2</v>
      </c>
      <c r="T83" s="8">
        <f t="shared" si="14"/>
        <v>0.39000000000000012</v>
      </c>
      <c r="U83" s="8">
        <f t="shared" si="15"/>
        <v>4.0000000000000036E-2</v>
      </c>
      <c r="V83" s="8">
        <v>1</v>
      </c>
    </row>
    <row r="84" spans="1:22">
      <c r="A84" s="3">
        <v>82</v>
      </c>
      <c r="B84" s="4" t="s">
        <v>7</v>
      </c>
      <c r="C84" s="4" t="s">
        <v>88</v>
      </c>
      <c r="D84" s="5">
        <v>3.27</v>
      </c>
      <c r="I84" s="8">
        <f t="shared" si="8"/>
        <v>0.16000000000000014</v>
      </c>
      <c r="J84" s="8">
        <f t="shared" si="9"/>
        <v>0.16000000000000014</v>
      </c>
      <c r="K84" s="8">
        <f t="shared" si="10"/>
        <v>0.62000000000000011</v>
      </c>
      <c r="L84" s="8">
        <f t="shared" si="11"/>
        <v>0.16000000000000014</v>
      </c>
      <c r="M84" s="8">
        <v>1</v>
      </c>
      <c r="R84" s="8">
        <f t="shared" si="12"/>
        <v>6.0000000000000053E-2</v>
      </c>
      <c r="S84" s="8">
        <f t="shared" si="13"/>
        <v>0.25</v>
      </c>
      <c r="T84" s="8">
        <f t="shared" si="14"/>
        <v>0.60000000000000009</v>
      </c>
      <c r="U84" s="8">
        <f t="shared" si="15"/>
        <v>6.0000000000000053E-2</v>
      </c>
      <c r="V84" s="8">
        <v>0</v>
      </c>
    </row>
    <row r="85" spans="1:22">
      <c r="A85" s="3">
        <v>83</v>
      </c>
      <c r="B85" s="4" t="s">
        <v>5</v>
      </c>
      <c r="C85" s="4" t="s">
        <v>89</v>
      </c>
      <c r="D85" s="5">
        <v>2.95</v>
      </c>
      <c r="I85" s="8">
        <f t="shared" si="8"/>
        <v>0.1599999999999997</v>
      </c>
      <c r="J85" s="8">
        <f t="shared" si="9"/>
        <v>0.48</v>
      </c>
      <c r="K85" s="8">
        <f t="shared" si="10"/>
        <v>0.94</v>
      </c>
      <c r="L85" s="8">
        <f t="shared" si="11"/>
        <v>0.1599999999999997</v>
      </c>
      <c r="M85" s="8">
        <v>0</v>
      </c>
      <c r="R85" s="8">
        <f t="shared" si="12"/>
        <v>0.25999999999999979</v>
      </c>
      <c r="S85" s="8">
        <f t="shared" si="13"/>
        <v>0.56999999999999984</v>
      </c>
      <c r="T85" s="8">
        <f t="shared" si="14"/>
        <v>0.91999999999999993</v>
      </c>
      <c r="U85" s="8">
        <f t="shared" si="15"/>
        <v>0.25999999999999979</v>
      </c>
      <c r="V85" s="8">
        <v>0</v>
      </c>
    </row>
    <row r="86" spans="1:22">
      <c r="A86" s="3">
        <v>84</v>
      </c>
      <c r="B86" s="4" t="s">
        <v>7</v>
      </c>
      <c r="C86" s="4" t="s">
        <v>90</v>
      </c>
      <c r="D86" s="5">
        <v>3.13</v>
      </c>
      <c r="I86" s="8">
        <f t="shared" si="8"/>
        <v>2.0000000000000018E-2</v>
      </c>
      <c r="J86" s="8">
        <f t="shared" si="9"/>
        <v>0.30000000000000027</v>
      </c>
      <c r="K86" s="8">
        <f t="shared" si="10"/>
        <v>0.76000000000000023</v>
      </c>
      <c r="L86" s="8">
        <f t="shared" si="11"/>
        <v>2.0000000000000018E-2</v>
      </c>
      <c r="M86" s="8">
        <v>0</v>
      </c>
      <c r="R86" s="8">
        <f t="shared" si="12"/>
        <v>8.0000000000000071E-2</v>
      </c>
      <c r="S86" s="8">
        <f t="shared" si="13"/>
        <v>0.39000000000000012</v>
      </c>
      <c r="T86" s="8">
        <f t="shared" si="14"/>
        <v>0.74000000000000021</v>
      </c>
      <c r="U86" s="8">
        <f t="shared" si="15"/>
        <v>8.0000000000000071E-2</v>
      </c>
      <c r="V86" s="8">
        <v>0</v>
      </c>
    </row>
    <row r="87" spans="1:22">
      <c r="A87" s="3">
        <v>85</v>
      </c>
      <c r="B87" s="4" t="s">
        <v>7</v>
      </c>
      <c r="C87" s="4" t="s">
        <v>91</v>
      </c>
      <c r="D87" s="5">
        <v>3.43</v>
      </c>
      <c r="I87" s="8">
        <f t="shared" si="8"/>
        <v>0.32000000000000028</v>
      </c>
      <c r="J87" s="8">
        <f t="shared" si="9"/>
        <v>0</v>
      </c>
      <c r="K87" s="8">
        <f t="shared" si="10"/>
        <v>0.45999999999999996</v>
      </c>
      <c r="L87" s="8">
        <f t="shared" si="11"/>
        <v>0</v>
      </c>
      <c r="M87" s="8">
        <v>1</v>
      </c>
      <c r="R87" s="8">
        <f t="shared" si="12"/>
        <v>0.2200000000000002</v>
      </c>
      <c r="S87" s="8">
        <f t="shared" si="13"/>
        <v>8.9999999999999858E-2</v>
      </c>
      <c r="T87" s="8">
        <f t="shared" si="14"/>
        <v>0.43999999999999995</v>
      </c>
      <c r="U87" s="8">
        <f t="shared" si="15"/>
        <v>8.9999999999999858E-2</v>
      </c>
      <c r="V87" s="8">
        <v>1</v>
      </c>
    </row>
    <row r="88" spans="1:22">
      <c r="A88" s="3">
        <v>86</v>
      </c>
      <c r="B88" s="4" t="s">
        <v>7</v>
      </c>
      <c r="C88" s="4" t="s">
        <v>92</v>
      </c>
      <c r="D88" s="5">
        <v>3.45</v>
      </c>
      <c r="I88" s="8">
        <f t="shared" si="8"/>
        <v>0.3400000000000003</v>
      </c>
      <c r="J88" s="8">
        <f t="shared" si="9"/>
        <v>2.0000000000000018E-2</v>
      </c>
      <c r="K88" s="8">
        <f t="shared" si="10"/>
        <v>0.43999999999999995</v>
      </c>
      <c r="L88" s="8">
        <f t="shared" si="11"/>
        <v>2.0000000000000018E-2</v>
      </c>
      <c r="M88" s="8">
        <v>1</v>
      </c>
      <c r="R88" s="8">
        <f t="shared" si="12"/>
        <v>0.24000000000000021</v>
      </c>
      <c r="S88" s="8">
        <f t="shared" si="13"/>
        <v>6.999999999999984E-2</v>
      </c>
      <c r="T88" s="8">
        <f t="shared" si="14"/>
        <v>0.41999999999999993</v>
      </c>
      <c r="U88" s="8">
        <f t="shared" si="15"/>
        <v>6.999999999999984E-2</v>
      </c>
      <c r="V88" s="8">
        <v>1</v>
      </c>
    </row>
    <row r="89" spans="1:22">
      <c r="A89" s="3">
        <v>87</v>
      </c>
      <c r="B89" s="4" t="s">
        <v>7</v>
      </c>
      <c r="C89" s="4" t="s">
        <v>93</v>
      </c>
      <c r="D89" s="5">
        <v>3.43</v>
      </c>
      <c r="I89" s="8">
        <f t="shared" si="8"/>
        <v>0.32000000000000028</v>
      </c>
      <c r="J89" s="8">
        <f t="shared" si="9"/>
        <v>0</v>
      </c>
      <c r="K89" s="8">
        <f t="shared" si="10"/>
        <v>0.45999999999999996</v>
      </c>
      <c r="L89" s="8">
        <f t="shared" si="11"/>
        <v>0</v>
      </c>
      <c r="M89" s="8">
        <v>1</v>
      </c>
      <c r="R89" s="8">
        <f t="shared" si="12"/>
        <v>0.2200000000000002</v>
      </c>
      <c r="S89" s="8">
        <f t="shared" si="13"/>
        <v>8.9999999999999858E-2</v>
      </c>
      <c r="T89" s="8">
        <f t="shared" si="14"/>
        <v>0.43999999999999995</v>
      </c>
      <c r="U89" s="8">
        <f t="shared" si="15"/>
        <v>8.9999999999999858E-2</v>
      </c>
      <c r="V89" s="8">
        <v>1</v>
      </c>
    </row>
    <row r="90" spans="1:22">
      <c r="A90" s="3">
        <v>88</v>
      </c>
      <c r="B90" s="4" t="s">
        <v>7</v>
      </c>
      <c r="C90" s="4" t="s">
        <v>94</v>
      </c>
      <c r="D90" s="5">
        <v>3.52</v>
      </c>
      <c r="I90" s="8">
        <f t="shared" si="8"/>
        <v>0.41000000000000014</v>
      </c>
      <c r="J90" s="8">
        <f t="shared" si="9"/>
        <v>8.9999999999999858E-2</v>
      </c>
      <c r="K90" s="8">
        <f t="shared" si="10"/>
        <v>0.37000000000000011</v>
      </c>
      <c r="L90" s="8">
        <f t="shared" si="11"/>
        <v>8.9999999999999858E-2</v>
      </c>
      <c r="M90" s="8">
        <v>1</v>
      </c>
      <c r="R90" s="8">
        <f t="shared" si="12"/>
        <v>0.31000000000000005</v>
      </c>
      <c r="S90" s="8">
        <f t="shared" si="13"/>
        <v>0</v>
      </c>
      <c r="T90" s="8">
        <f t="shared" si="14"/>
        <v>0.35000000000000009</v>
      </c>
      <c r="U90" s="8">
        <f t="shared" si="15"/>
        <v>0</v>
      </c>
      <c r="V90" s="8">
        <v>1</v>
      </c>
    </row>
    <row r="91" spans="1:22">
      <c r="A91" s="3">
        <v>89</v>
      </c>
      <c r="B91" s="4" t="s">
        <v>7</v>
      </c>
      <c r="C91" s="4" t="s">
        <v>95</v>
      </c>
      <c r="D91" s="5">
        <v>3.52</v>
      </c>
      <c r="I91" s="8">
        <f t="shared" si="8"/>
        <v>0.41000000000000014</v>
      </c>
      <c r="J91" s="8">
        <f t="shared" si="9"/>
        <v>8.9999999999999858E-2</v>
      </c>
      <c r="K91" s="8">
        <f t="shared" si="10"/>
        <v>0.37000000000000011</v>
      </c>
      <c r="L91" s="8">
        <f t="shared" si="11"/>
        <v>8.9999999999999858E-2</v>
      </c>
      <c r="M91" s="8">
        <v>1</v>
      </c>
      <c r="R91" s="8">
        <f t="shared" si="12"/>
        <v>0.31000000000000005</v>
      </c>
      <c r="S91" s="8">
        <f t="shared" si="13"/>
        <v>0</v>
      </c>
      <c r="T91" s="8">
        <f t="shared" si="14"/>
        <v>0.35000000000000009</v>
      </c>
      <c r="U91" s="8">
        <f t="shared" si="15"/>
        <v>0</v>
      </c>
      <c r="V91" s="8">
        <v>1</v>
      </c>
    </row>
    <row r="92" spans="1:22">
      <c r="A92" s="3">
        <v>90</v>
      </c>
      <c r="B92" s="4" t="s">
        <v>5</v>
      </c>
      <c r="C92" s="4" t="s">
        <v>96</v>
      </c>
      <c r="D92" s="5">
        <v>3.27</v>
      </c>
      <c r="I92" s="8">
        <f t="shared" si="8"/>
        <v>0.16000000000000014</v>
      </c>
      <c r="J92" s="8">
        <f t="shared" si="9"/>
        <v>0.16000000000000014</v>
      </c>
      <c r="K92" s="8">
        <f t="shared" si="10"/>
        <v>0.62000000000000011</v>
      </c>
      <c r="L92" s="8">
        <f t="shared" si="11"/>
        <v>0.16000000000000014</v>
      </c>
      <c r="M92" s="8">
        <v>1</v>
      </c>
      <c r="R92" s="8">
        <f t="shared" si="12"/>
        <v>6.0000000000000053E-2</v>
      </c>
      <c r="S92" s="8">
        <f t="shared" si="13"/>
        <v>0.25</v>
      </c>
      <c r="T92" s="8">
        <f t="shared" si="14"/>
        <v>0.60000000000000009</v>
      </c>
      <c r="U92" s="8">
        <f t="shared" si="15"/>
        <v>6.0000000000000053E-2</v>
      </c>
      <c r="V92" s="8">
        <v>0</v>
      </c>
    </row>
    <row r="93" spans="1:22">
      <c r="A93" s="3">
        <v>91</v>
      </c>
      <c r="B93" s="4" t="s">
        <v>7</v>
      </c>
      <c r="C93" s="4" t="s">
        <v>97</v>
      </c>
      <c r="D93" s="5">
        <v>3.79</v>
      </c>
      <c r="I93" s="8">
        <f t="shared" si="8"/>
        <v>0.68000000000000016</v>
      </c>
      <c r="J93" s="8">
        <f t="shared" si="9"/>
        <v>0.35999999999999988</v>
      </c>
      <c r="K93" s="8">
        <f t="shared" si="10"/>
        <v>0.10000000000000009</v>
      </c>
      <c r="L93" s="8">
        <f t="shared" si="11"/>
        <v>0.10000000000000009</v>
      </c>
      <c r="M93" s="8">
        <v>2</v>
      </c>
      <c r="R93" s="8">
        <f t="shared" si="12"/>
        <v>0.58000000000000007</v>
      </c>
      <c r="S93" s="8">
        <f t="shared" si="13"/>
        <v>0.27</v>
      </c>
      <c r="T93" s="8">
        <f t="shared" si="14"/>
        <v>8.0000000000000071E-2</v>
      </c>
      <c r="U93" s="8">
        <f t="shared" si="15"/>
        <v>8.0000000000000071E-2</v>
      </c>
      <c r="V93" s="8">
        <v>2</v>
      </c>
    </row>
    <row r="94" spans="1:22">
      <c r="A94" s="3">
        <v>92</v>
      </c>
      <c r="B94" s="4" t="s">
        <v>7</v>
      </c>
      <c r="C94" s="4" t="s">
        <v>98</v>
      </c>
      <c r="D94" s="5">
        <v>3.2</v>
      </c>
      <c r="I94" s="8">
        <f t="shared" si="8"/>
        <v>9.0000000000000302E-2</v>
      </c>
      <c r="J94" s="8">
        <f t="shared" si="9"/>
        <v>0.22999999999999998</v>
      </c>
      <c r="K94" s="8">
        <f t="shared" si="10"/>
        <v>0.69</v>
      </c>
      <c r="L94" s="8">
        <f t="shared" si="11"/>
        <v>9.0000000000000302E-2</v>
      </c>
      <c r="M94" s="8">
        <v>0</v>
      </c>
      <c r="R94" s="8">
        <f t="shared" si="12"/>
        <v>9.9999999999997868E-3</v>
      </c>
      <c r="S94" s="8">
        <f t="shared" si="13"/>
        <v>0.31999999999999984</v>
      </c>
      <c r="T94" s="8">
        <f t="shared" si="14"/>
        <v>0.66999999999999993</v>
      </c>
      <c r="U94" s="8">
        <f t="shared" si="15"/>
        <v>9.9999999999997868E-3</v>
      </c>
      <c r="V94" s="8">
        <v>0</v>
      </c>
    </row>
    <row r="95" spans="1:22">
      <c r="A95" s="3">
        <v>93</v>
      </c>
      <c r="B95" s="4" t="s">
        <v>5</v>
      </c>
      <c r="C95" s="4" t="s">
        <v>99</v>
      </c>
      <c r="D95" s="5">
        <v>3.28</v>
      </c>
      <c r="I95" s="8">
        <f t="shared" si="8"/>
        <v>0.16999999999999993</v>
      </c>
      <c r="J95" s="8">
        <f t="shared" si="9"/>
        <v>0.15000000000000036</v>
      </c>
      <c r="K95" s="8">
        <f t="shared" si="10"/>
        <v>0.61000000000000032</v>
      </c>
      <c r="L95" s="8">
        <f t="shared" si="11"/>
        <v>0.15000000000000036</v>
      </c>
      <c r="M95" s="8">
        <v>1</v>
      </c>
      <c r="R95" s="8">
        <f t="shared" si="12"/>
        <v>6.999999999999984E-2</v>
      </c>
      <c r="S95" s="8">
        <f t="shared" si="13"/>
        <v>0.24000000000000021</v>
      </c>
      <c r="T95" s="8">
        <f t="shared" si="14"/>
        <v>0.5900000000000003</v>
      </c>
      <c r="U95" s="8">
        <f t="shared" si="15"/>
        <v>6.999999999999984E-2</v>
      </c>
      <c r="V95" s="8">
        <v>0</v>
      </c>
    </row>
    <row r="96" spans="1:22">
      <c r="A96" s="3">
        <v>94</v>
      </c>
      <c r="B96" s="4" t="s">
        <v>5</v>
      </c>
      <c r="C96" s="4" t="s">
        <v>100</v>
      </c>
      <c r="D96" s="5">
        <v>3.78</v>
      </c>
      <c r="I96" s="8">
        <f t="shared" si="8"/>
        <v>0.66999999999999993</v>
      </c>
      <c r="J96" s="8">
        <f t="shared" si="9"/>
        <v>0.34999999999999964</v>
      </c>
      <c r="K96" s="8">
        <f t="shared" si="10"/>
        <v>0.11000000000000032</v>
      </c>
      <c r="L96" s="8">
        <f t="shared" si="11"/>
        <v>0.11000000000000032</v>
      </c>
      <c r="M96" s="8">
        <v>2</v>
      </c>
      <c r="R96" s="8">
        <f t="shared" si="12"/>
        <v>0.56999999999999984</v>
      </c>
      <c r="S96" s="8">
        <f t="shared" si="13"/>
        <v>0.25999999999999979</v>
      </c>
      <c r="T96" s="8">
        <f t="shared" si="14"/>
        <v>9.0000000000000302E-2</v>
      </c>
      <c r="U96" s="8">
        <f t="shared" si="15"/>
        <v>9.0000000000000302E-2</v>
      </c>
      <c r="V96" s="8">
        <v>2</v>
      </c>
    </row>
    <row r="97" spans="1:22">
      <c r="A97" s="3">
        <v>95</v>
      </c>
      <c r="B97" s="4" t="s">
        <v>7</v>
      </c>
      <c r="C97" s="4" t="s">
        <v>101</v>
      </c>
      <c r="D97" s="5">
        <v>3.69</v>
      </c>
      <c r="I97" s="8">
        <f t="shared" si="8"/>
        <v>0.58000000000000007</v>
      </c>
      <c r="J97" s="8">
        <f t="shared" si="9"/>
        <v>0.25999999999999979</v>
      </c>
      <c r="K97" s="8">
        <f t="shared" si="10"/>
        <v>0.20000000000000018</v>
      </c>
      <c r="L97" s="8">
        <f t="shared" si="11"/>
        <v>0.20000000000000018</v>
      </c>
      <c r="M97" s="8">
        <v>2</v>
      </c>
      <c r="R97" s="8">
        <f t="shared" si="12"/>
        <v>0.48</v>
      </c>
      <c r="S97" s="8">
        <f t="shared" si="13"/>
        <v>0.16999999999999993</v>
      </c>
      <c r="T97" s="8">
        <f t="shared" si="14"/>
        <v>0.18000000000000016</v>
      </c>
      <c r="U97" s="8">
        <f t="shared" si="15"/>
        <v>0.16999999999999993</v>
      </c>
      <c r="V97" s="8">
        <v>1</v>
      </c>
    </row>
    <row r="98" spans="1:22">
      <c r="A98" s="3">
        <v>96</v>
      </c>
      <c r="B98" s="4" t="s">
        <v>5</v>
      </c>
      <c r="C98" s="4" t="s">
        <v>102</v>
      </c>
      <c r="D98" s="5">
        <v>3.57</v>
      </c>
      <c r="I98" s="8">
        <f t="shared" si="8"/>
        <v>0.45999999999999996</v>
      </c>
      <c r="J98" s="8">
        <f t="shared" si="9"/>
        <v>0.13999999999999968</v>
      </c>
      <c r="K98" s="8">
        <f t="shared" si="10"/>
        <v>0.32000000000000028</v>
      </c>
      <c r="L98" s="8">
        <f t="shared" si="11"/>
        <v>0.13999999999999968</v>
      </c>
      <c r="M98" s="8">
        <v>1</v>
      </c>
      <c r="R98" s="8">
        <f t="shared" si="12"/>
        <v>0.35999999999999988</v>
      </c>
      <c r="S98" s="8">
        <f t="shared" si="13"/>
        <v>4.9999999999999822E-2</v>
      </c>
      <c r="T98" s="8">
        <f t="shared" si="14"/>
        <v>0.30000000000000027</v>
      </c>
      <c r="U98" s="8">
        <f t="shared" si="15"/>
        <v>4.9999999999999822E-2</v>
      </c>
      <c r="V98" s="8">
        <v>1</v>
      </c>
    </row>
    <row r="99" spans="1:22">
      <c r="A99" s="3">
        <v>97</v>
      </c>
      <c r="B99" s="4" t="s">
        <v>5</v>
      </c>
      <c r="C99" s="4" t="s">
        <v>103</v>
      </c>
      <c r="D99" s="5">
        <v>2.91</v>
      </c>
      <c r="I99" s="8">
        <f t="shared" si="8"/>
        <v>0.19999999999999973</v>
      </c>
      <c r="J99" s="8">
        <f t="shared" si="9"/>
        <v>0.52</v>
      </c>
      <c r="K99" s="8">
        <f t="shared" si="10"/>
        <v>0.98</v>
      </c>
      <c r="L99" s="8">
        <f t="shared" si="11"/>
        <v>0.19999999999999973</v>
      </c>
      <c r="M99" s="8">
        <v>0</v>
      </c>
      <c r="R99" s="8">
        <f t="shared" si="12"/>
        <v>0.29999999999999982</v>
      </c>
      <c r="S99" s="8">
        <f t="shared" si="13"/>
        <v>0.60999999999999988</v>
      </c>
      <c r="T99" s="8">
        <f t="shared" si="14"/>
        <v>0.96</v>
      </c>
      <c r="U99" s="8">
        <f t="shared" si="15"/>
        <v>0.29999999999999982</v>
      </c>
      <c r="V99" s="8">
        <v>0</v>
      </c>
    </row>
    <row r="100" spans="1:22">
      <c r="A100" s="3">
        <v>98</v>
      </c>
      <c r="B100" s="4" t="s">
        <v>7</v>
      </c>
      <c r="C100" s="4" t="s">
        <v>104</v>
      </c>
      <c r="D100" s="5">
        <v>3.81</v>
      </c>
      <c r="I100" s="8">
        <f t="shared" si="8"/>
        <v>0.70000000000000018</v>
      </c>
      <c r="J100" s="8">
        <f t="shared" si="9"/>
        <v>0.37999999999999989</v>
      </c>
      <c r="K100" s="8">
        <f t="shared" si="10"/>
        <v>8.0000000000000071E-2</v>
      </c>
      <c r="L100" s="8">
        <f t="shared" si="11"/>
        <v>8.0000000000000071E-2</v>
      </c>
      <c r="M100" s="8">
        <v>2</v>
      </c>
      <c r="R100" s="8">
        <f t="shared" si="12"/>
        <v>0.60000000000000009</v>
      </c>
      <c r="S100" s="8">
        <f t="shared" si="13"/>
        <v>0.29000000000000004</v>
      </c>
      <c r="T100" s="8">
        <f t="shared" si="14"/>
        <v>6.0000000000000053E-2</v>
      </c>
      <c r="U100" s="8">
        <f t="shared" si="15"/>
        <v>6.0000000000000053E-2</v>
      </c>
      <c r="V100" s="8">
        <v>2</v>
      </c>
    </row>
    <row r="101" spans="1:22">
      <c r="A101" s="3">
        <v>99</v>
      </c>
      <c r="B101" s="4" t="s">
        <v>7</v>
      </c>
      <c r="C101" s="4" t="s">
        <v>105</v>
      </c>
      <c r="D101" s="5">
        <v>3.59</v>
      </c>
      <c r="I101" s="8">
        <f t="shared" si="8"/>
        <v>0.48</v>
      </c>
      <c r="J101" s="8">
        <f t="shared" si="9"/>
        <v>0.1599999999999997</v>
      </c>
      <c r="K101" s="8">
        <f t="shared" si="10"/>
        <v>0.30000000000000027</v>
      </c>
      <c r="L101" s="8">
        <f t="shared" si="11"/>
        <v>0.1599999999999997</v>
      </c>
      <c r="M101" s="8">
        <v>1</v>
      </c>
      <c r="R101" s="8">
        <f t="shared" si="12"/>
        <v>0.37999999999999989</v>
      </c>
      <c r="S101" s="8">
        <f t="shared" si="13"/>
        <v>6.999999999999984E-2</v>
      </c>
      <c r="T101" s="8">
        <f t="shared" si="14"/>
        <v>0.28000000000000025</v>
      </c>
      <c r="U101" s="8">
        <f t="shared" si="15"/>
        <v>6.999999999999984E-2</v>
      </c>
      <c r="V101" s="8">
        <v>1</v>
      </c>
    </row>
    <row r="102" spans="1:22">
      <c r="A102" s="3">
        <v>100</v>
      </c>
      <c r="B102" s="4" t="s">
        <v>5</v>
      </c>
      <c r="C102" s="4" t="s">
        <v>106</v>
      </c>
      <c r="D102" s="5">
        <v>3.9</v>
      </c>
      <c r="I102" s="8">
        <f t="shared" si="8"/>
        <v>0.79</v>
      </c>
      <c r="J102" s="8">
        <f t="shared" si="9"/>
        <v>0.46999999999999975</v>
      </c>
      <c r="K102" s="8">
        <f t="shared" si="10"/>
        <v>9.9999999999997868E-3</v>
      </c>
      <c r="L102" s="8">
        <f t="shared" si="11"/>
        <v>9.9999999999997868E-3</v>
      </c>
      <c r="M102" s="8">
        <v>2</v>
      </c>
      <c r="R102" s="8">
        <f t="shared" si="12"/>
        <v>0.69</v>
      </c>
      <c r="S102" s="8">
        <f t="shared" si="13"/>
        <v>0.37999999999999989</v>
      </c>
      <c r="T102" s="8">
        <f t="shared" si="14"/>
        <v>2.9999999999999805E-2</v>
      </c>
      <c r="U102" s="8">
        <f t="shared" si="15"/>
        <v>2.9999999999999805E-2</v>
      </c>
      <c r="V102" s="8">
        <v>2</v>
      </c>
    </row>
    <row r="103" spans="1:22">
      <c r="I103" s="25" t="s">
        <v>127</v>
      </c>
      <c r="J103" s="21"/>
      <c r="K103" s="21"/>
      <c r="L103" s="8">
        <f>SUM(L3:L102)</f>
        <v>10.329999999999995</v>
      </c>
      <c r="R103" s="25" t="s">
        <v>129</v>
      </c>
      <c r="S103" s="21"/>
      <c r="T103" s="21"/>
      <c r="U103" s="8">
        <f>SUM(U3:U102)</f>
        <v>11.84</v>
      </c>
    </row>
  </sheetData>
  <mergeCells count="13">
    <mergeCell ref="R1:V1"/>
    <mergeCell ref="R103:T103"/>
    <mergeCell ref="F8:G8"/>
    <mergeCell ref="A1:D1"/>
    <mergeCell ref="X8:Y8"/>
    <mergeCell ref="X1:AA1"/>
    <mergeCell ref="X2:AA2"/>
    <mergeCell ref="Y3:AA3"/>
    <mergeCell ref="X4:AA4"/>
    <mergeCell ref="F1:G1"/>
    <mergeCell ref="I1:M1"/>
    <mergeCell ref="I103:K103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K-Means (Clustering)</vt:lpstr>
      <vt:lpstr>K-Means (MAPE)</vt:lpstr>
      <vt:lpstr>K-Medoids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Khansa Zakiyah</dc:creator>
  <cp:lastModifiedBy>Khansa Zakiyah</cp:lastModifiedBy>
  <dcterms:created xsi:type="dcterms:W3CDTF">2024-11-17T15:33:59Z</dcterms:created>
  <dcterms:modified xsi:type="dcterms:W3CDTF">2024-12-04T14:38:25Z</dcterms:modified>
</cp:coreProperties>
</file>