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cAsusZenbookRafita\Downloads\"/>
    </mc:Choice>
  </mc:AlternateContent>
  <xr:revisionPtr revIDLastSave="0" documentId="13_ncr:1_{B94C763C-96D4-47EF-B37A-7CFA2822458E}" xr6:coauthVersionLast="47" xr6:coauthVersionMax="47" xr10:uidLastSave="{00000000-0000-0000-0000-000000000000}"/>
  <bookViews>
    <workbookView xWindow="-108" yWindow="-108" windowWidth="23256" windowHeight="12456" activeTab="3" xr2:uid="{00000000-000D-0000-FFFF-FFFF00000000}"/>
  </bookViews>
  <sheets>
    <sheet name="1erT" sheetId="1" r:id="rId1"/>
    <sheet name="2doT" sheetId="2" r:id="rId2"/>
    <sheet name="3erT" sheetId="3" r:id="rId3"/>
    <sheet name="EVAL.ANUAL" sheetId="4" r:id="rId4"/>
    <sheet name="Asis1Tri" sheetId="5" r:id="rId5"/>
    <sheet name="Asis2Tri" sheetId="6" r:id="rId6"/>
    <sheet name="Asis3Tri" sheetId="7" r:id="rId7"/>
    <sheet name="CalendEscol" sheetId="8" r:id="rId8"/>
    <sheet name="CUAD.SEG."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6" i="1" l="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B15" i="1"/>
  <c r="AT15" i="1"/>
  <c r="AC15" i="1"/>
  <c r="L15" i="1"/>
  <c r="AK14" i="1"/>
  <c r="AJ14" i="1"/>
  <c r="AI14" i="1"/>
  <c r="AH14" i="1"/>
  <c r="AG14" i="1"/>
  <c r="AF14" i="1"/>
  <c r="AE14" i="1"/>
  <c r="AD14" i="1"/>
  <c r="N14" i="1"/>
  <c r="M14" i="1"/>
  <c r="BE56" i="2"/>
  <c r="AB56" i="2"/>
  <c r="AS56" i="2"/>
  <c r="K56" i="2"/>
  <c r="BA56" i="2"/>
  <c r="BB56" i="2"/>
  <c r="AT56" i="2"/>
  <c r="AC56" i="2"/>
  <c r="L56" i="2"/>
  <c r="BE55" i="2"/>
  <c r="AB55" i="2"/>
  <c r="AS55" i="2"/>
  <c r="K55" i="2"/>
  <c r="BA55" i="2"/>
  <c r="BB55" i="2"/>
  <c r="AT55" i="2"/>
  <c r="AC55" i="2"/>
  <c r="L55" i="2"/>
  <c r="BE54" i="2"/>
  <c r="AB54" i="2"/>
  <c r="AS54" i="2"/>
  <c r="K54" i="2"/>
  <c r="BA54" i="2"/>
  <c r="BB54" i="2"/>
  <c r="AT54" i="2"/>
  <c r="AC54" i="2"/>
  <c r="L54" i="2"/>
  <c r="BE53" i="2"/>
  <c r="AB53" i="2"/>
  <c r="AS53" i="2"/>
  <c r="K53" i="2"/>
  <c r="BA53" i="2"/>
  <c r="BB53" i="2"/>
  <c r="AT53" i="2"/>
  <c r="AC53" i="2"/>
  <c r="L53" i="2"/>
  <c r="BE52" i="2"/>
  <c r="AB52" i="2"/>
  <c r="AS52" i="2"/>
  <c r="K52" i="2"/>
  <c r="BA52" i="2"/>
  <c r="BB52" i="2"/>
  <c r="AT52" i="2"/>
  <c r="AC52" i="2"/>
  <c r="L52" i="2"/>
  <c r="BE51" i="2"/>
  <c r="AB51" i="2"/>
  <c r="AS51" i="2"/>
  <c r="K51" i="2"/>
  <c r="BA51" i="2"/>
  <c r="BB51" i="2"/>
  <c r="AT51" i="2"/>
  <c r="AC51" i="2"/>
  <c r="L51" i="2"/>
  <c r="BE50" i="2"/>
  <c r="AB50" i="2"/>
  <c r="AS50" i="2"/>
  <c r="K50" i="2"/>
  <c r="BA50" i="2"/>
  <c r="BB50" i="2"/>
  <c r="AT50" i="2"/>
  <c r="AC50" i="2"/>
  <c r="L50" i="2"/>
  <c r="BE49" i="2"/>
  <c r="AB49" i="2"/>
  <c r="AS49" i="2"/>
  <c r="K49" i="2"/>
  <c r="BA49" i="2"/>
  <c r="BB49" i="2"/>
  <c r="AT49" i="2"/>
  <c r="AC49" i="2"/>
  <c r="L49" i="2"/>
  <c r="BE48" i="2"/>
  <c r="AB48" i="2"/>
  <c r="AS48" i="2"/>
  <c r="K48" i="2"/>
  <c r="BA48" i="2"/>
  <c r="BB48" i="2"/>
  <c r="AT48" i="2"/>
  <c r="AC48" i="2"/>
  <c r="L48" i="2"/>
  <c r="BE47" i="2"/>
  <c r="AB47" i="2"/>
  <c r="AS47" i="2"/>
  <c r="K47" i="2"/>
  <c r="BA47" i="2"/>
  <c r="BB47" i="2"/>
  <c r="AT47" i="2"/>
  <c r="AC47" i="2"/>
  <c r="L47" i="2"/>
  <c r="BE46" i="2"/>
  <c r="AB46" i="2"/>
  <c r="AS46" i="2"/>
  <c r="K46" i="2"/>
  <c r="BA46" i="2"/>
  <c r="BB46" i="2"/>
  <c r="AT46" i="2"/>
  <c r="AC46" i="2"/>
  <c r="L46" i="2"/>
  <c r="BE45" i="2"/>
  <c r="AB45" i="2"/>
  <c r="AS45" i="2"/>
  <c r="K45" i="2"/>
  <c r="BA45" i="2"/>
  <c r="BB45" i="2"/>
  <c r="AT45" i="2"/>
  <c r="AC45" i="2"/>
  <c r="L45" i="2"/>
  <c r="BE44" i="2"/>
  <c r="AB44" i="2"/>
  <c r="AS44" i="2"/>
  <c r="K44" i="2"/>
  <c r="BA44" i="2"/>
  <c r="BB44" i="2"/>
  <c r="AT44" i="2"/>
  <c r="AC44" i="2"/>
  <c r="L44" i="2"/>
  <c r="BE43" i="2"/>
  <c r="AB43" i="2"/>
  <c r="AS43" i="2"/>
  <c r="K43" i="2"/>
  <c r="BA43" i="2"/>
  <c r="BB43" i="2"/>
  <c r="AT43" i="2"/>
  <c r="AC43" i="2"/>
  <c r="L43" i="2"/>
  <c r="BE42" i="2"/>
  <c r="AB42" i="2"/>
  <c r="AS42" i="2"/>
  <c r="K42" i="2"/>
  <c r="BA42" i="2"/>
  <c r="BB42" i="2"/>
  <c r="AT42" i="2"/>
  <c r="AC42" i="2"/>
  <c r="L42" i="2"/>
  <c r="BE41" i="2"/>
  <c r="AB41" i="2"/>
  <c r="AS41" i="2"/>
  <c r="K41" i="2"/>
  <c r="BA41" i="2"/>
  <c r="BB41" i="2"/>
  <c r="AT41" i="2"/>
  <c r="AC41" i="2"/>
  <c r="L41" i="2"/>
  <c r="BE40" i="2"/>
  <c r="AB40" i="2"/>
  <c r="AS40" i="2"/>
  <c r="K40" i="2"/>
  <c r="BA40" i="2"/>
  <c r="BB40" i="2"/>
  <c r="AT40" i="2"/>
  <c r="AC40" i="2"/>
  <c r="L40" i="2"/>
  <c r="BE39" i="2"/>
  <c r="AB39" i="2"/>
  <c r="AS39" i="2"/>
  <c r="K39" i="2"/>
  <c r="BA39" i="2"/>
  <c r="BB39" i="2"/>
  <c r="AT39" i="2"/>
  <c r="AC39" i="2"/>
  <c r="L39" i="2"/>
  <c r="BE38" i="2"/>
  <c r="AB38" i="2"/>
  <c r="AS38" i="2"/>
  <c r="K38" i="2"/>
  <c r="BA38" i="2"/>
  <c r="BB38" i="2"/>
  <c r="AT38" i="2"/>
  <c r="AC38" i="2"/>
  <c r="L38" i="2"/>
  <c r="BE37" i="2"/>
  <c r="AB37" i="2"/>
  <c r="AS37" i="2"/>
  <c r="K37" i="2"/>
  <c r="BA37" i="2"/>
  <c r="BB37" i="2"/>
  <c r="AT37" i="2"/>
  <c r="AC37" i="2"/>
  <c r="L37" i="2"/>
  <c r="BE36" i="2"/>
  <c r="AB36" i="2"/>
  <c r="AS36" i="2"/>
  <c r="K36" i="2"/>
  <c r="BA36" i="2"/>
  <c r="BB36" i="2"/>
  <c r="AT36" i="2"/>
  <c r="AC36" i="2"/>
  <c r="L36" i="2"/>
  <c r="BE35" i="2"/>
  <c r="AB35" i="2"/>
  <c r="AS35" i="2"/>
  <c r="K35" i="2"/>
  <c r="BA35" i="2"/>
  <c r="BB35" i="2"/>
  <c r="AT35" i="2"/>
  <c r="AC35" i="2"/>
  <c r="L35" i="2"/>
  <c r="BE34" i="2"/>
  <c r="AB34" i="2"/>
  <c r="AS34" i="2"/>
  <c r="K34" i="2"/>
  <c r="BA34" i="2"/>
  <c r="BB34" i="2"/>
  <c r="AT34" i="2"/>
  <c r="AC34" i="2"/>
  <c r="L34" i="2"/>
  <c r="BE33" i="2"/>
  <c r="AB33" i="2"/>
  <c r="AS33" i="2"/>
  <c r="K33" i="2"/>
  <c r="BA33" i="2"/>
  <c r="BB33" i="2"/>
  <c r="AT33" i="2"/>
  <c r="AC33" i="2"/>
  <c r="L33" i="2"/>
  <c r="BE32" i="2"/>
  <c r="AB32" i="2"/>
  <c r="AS32" i="2"/>
  <c r="K32" i="2"/>
  <c r="BA32" i="2"/>
  <c r="BB32" i="2"/>
  <c r="AT32" i="2"/>
  <c r="AC32" i="2"/>
  <c r="L32" i="2"/>
  <c r="BE31" i="2"/>
  <c r="AB31" i="2"/>
  <c r="AS31" i="2"/>
  <c r="K31" i="2"/>
  <c r="BA31" i="2"/>
  <c r="BB31" i="2"/>
  <c r="AT31" i="2"/>
  <c r="AC31" i="2"/>
  <c r="L31" i="2"/>
  <c r="BE30" i="2"/>
  <c r="AB30" i="2"/>
  <c r="AS30" i="2"/>
  <c r="K30" i="2"/>
  <c r="BA30" i="2"/>
  <c r="BB30" i="2"/>
  <c r="AT30" i="2"/>
  <c r="AC30" i="2"/>
  <c r="L30" i="2"/>
  <c r="BE29" i="2"/>
  <c r="AB29" i="2"/>
  <c r="AS29" i="2"/>
  <c r="K29" i="2"/>
  <c r="BA29" i="2"/>
  <c r="BB29" i="2"/>
  <c r="AT29" i="2"/>
  <c r="AC29" i="2"/>
  <c r="L29" i="2"/>
  <c r="BE28" i="2"/>
  <c r="AB28" i="2"/>
  <c r="AS28" i="2"/>
  <c r="K28" i="2"/>
  <c r="BA28" i="2"/>
  <c r="BB28" i="2"/>
  <c r="AT28" i="2"/>
  <c r="AC28" i="2"/>
  <c r="L28" i="2"/>
  <c r="BE27" i="2"/>
  <c r="AB27" i="2"/>
  <c r="AS27" i="2"/>
  <c r="K27" i="2"/>
  <c r="BA27" i="2"/>
  <c r="BB27" i="2"/>
  <c r="AT27" i="2"/>
  <c r="AC27" i="2"/>
  <c r="L27" i="2"/>
  <c r="BE26" i="2"/>
  <c r="AB26" i="2"/>
  <c r="AS26" i="2"/>
  <c r="K26" i="2"/>
  <c r="BA26" i="2"/>
  <c r="BB26" i="2"/>
  <c r="AT26" i="2"/>
  <c r="AC26" i="2"/>
  <c r="L26" i="2"/>
  <c r="BE25" i="2"/>
  <c r="AB25" i="2"/>
  <c r="AS25" i="2"/>
  <c r="K25" i="2"/>
  <c r="BA25" i="2"/>
  <c r="BB25" i="2"/>
  <c r="AT25" i="2"/>
  <c r="AC25" i="2"/>
  <c r="L25" i="2"/>
  <c r="BE24" i="2"/>
  <c r="AB24" i="2"/>
  <c r="AS24" i="2"/>
  <c r="K24" i="2"/>
  <c r="BA24" i="2"/>
  <c r="BB24" i="2"/>
  <c r="AT24" i="2"/>
  <c r="AC24" i="2"/>
  <c r="L24" i="2"/>
  <c r="BE23" i="2"/>
  <c r="AB23" i="2"/>
  <c r="AS23" i="2"/>
  <c r="K23" i="2"/>
  <c r="BA23" i="2"/>
  <c r="BB23" i="2"/>
  <c r="AT23" i="2"/>
  <c r="AC23" i="2"/>
  <c r="L23" i="2"/>
  <c r="BE22" i="2"/>
  <c r="AB22" i="2"/>
  <c r="AS22" i="2"/>
  <c r="K22" i="2"/>
  <c r="BA22" i="2"/>
  <c r="BB22" i="2"/>
  <c r="AT22" i="2"/>
  <c r="AC22" i="2"/>
  <c r="L22" i="2"/>
  <c r="BE21" i="2"/>
  <c r="AB21" i="2"/>
  <c r="AS21" i="2"/>
  <c r="K21" i="2"/>
  <c r="BA21" i="2"/>
  <c r="BB21" i="2"/>
  <c r="AT21" i="2"/>
  <c r="AC21" i="2"/>
  <c r="L21" i="2"/>
  <c r="BE20" i="2"/>
  <c r="AB20" i="2"/>
  <c r="AS20" i="2"/>
  <c r="K20" i="2"/>
  <c r="BA20" i="2"/>
  <c r="BB20" i="2"/>
  <c r="AT20" i="2"/>
  <c r="AC20" i="2"/>
  <c r="L20" i="2"/>
  <c r="BE19" i="2"/>
  <c r="AB19" i="2"/>
  <c r="AS19" i="2"/>
  <c r="K19" i="2"/>
  <c r="BA19" i="2"/>
  <c r="BB19" i="2"/>
  <c r="AT19" i="2"/>
  <c r="AC19" i="2"/>
  <c r="L19" i="2"/>
  <c r="BE18" i="2"/>
  <c r="AB18" i="2"/>
  <c r="AS18" i="2"/>
  <c r="K18" i="2"/>
  <c r="BA18" i="2"/>
  <c r="BB18" i="2"/>
  <c r="AT18" i="2"/>
  <c r="AC18" i="2"/>
  <c r="L18" i="2"/>
  <c r="BE17" i="2"/>
  <c r="AB17" i="2"/>
  <c r="AS17" i="2"/>
  <c r="K17" i="2"/>
  <c r="BA17" i="2"/>
  <c r="BB17" i="2"/>
  <c r="AT17" i="2"/>
  <c r="AC17" i="2"/>
  <c r="L17" i="2"/>
  <c r="BE16" i="2"/>
  <c r="AB16" i="2"/>
  <c r="AS16" i="2"/>
  <c r="K16" i="2"/>
  <c r="BA16" i="2"/>
  <c r="BB16" i="2"/>
  <c r="AT16" i="2"/>
  <c r="AC16" i="2"/>
  <c r="L16" i="2"/>
  <c r="BE15" i="2"/>
  <c r="AB15" i="2"/>
  <c r="AS15" i="2"/>
  <c r="K15" i="2"/>
  <c r="BA15" i="2"/>
  <c r="BB15" i="2"/>
  <c r="AT15" i="2"/>
  <c r="AC15" i="2"/>
  <c r="L15" i="2"/>
  <c r="BD14" i="2"/>
  <c r="BC14" i="2"/>
  <c r="BA14" i="2"/>
  <c r="AZ14" i="2"/>
  <c r="AY14" i="2"/>
  <c r="AX14" i="2"/>
  <c r="AW14" i="2"/>
  <c r="AV14" i="2"/>
  <c r="AU14" i="2"/>
  <c r="AR14" i="2"/>
  <c r="AQ14" i="2"/>
  <c r="AP14" i="2"/>
  <c r="AO14" i="2"/>
  <c r="AN14" i="2"/>
  <c r="AM14" i="2"/>
  <c r="AL14" i="2"/>
  <c r="AK14" i="2"/>
  <c r="AJ14" i="2"/>
  <c r="AI14" i="2"/>
  <c r="AH14" i="2"/>
  <c r="AG14" i="2"/>
  <c r="AF14" i="2"/>
  <c r="AE14" i="2"/>
  <c r="AD14" i="2"/>
  <c r="AA14" i="2"/>
  <c r="Z14" i="2"/>
  <c r="Y14" i="2"/>
  <c r="X14" i="2"/>
  <c r="W14" i="2"/>
  <c r="V14" i="2"/>
  <c r="U14" i="2"/>
  <c r="T14" i="2"/>
  <c r="S14" i="2"/>
  <c r="R14" i="2"/>
  <c r="Q14" i="2"/>
  <c r="P14" i="2"/>
  <c r="O14" i="2"/>
  <c r="N14" i="2"/>
  <c r="M14" i="2"/>
  <c r="K14" i="2"/>
  <c r="J14" i="2"/>
  <c r="I14" i="2"/>
  <c r="H14" i="2"/>
  <c r="G14" i="2"/>
  <c r="F14" i="2"/>
  <c r="E14" i="2"/>
  <c r="BE12" i="2"/>
  <c r="BB12" i="2"/>
  <c r="AT12" i="2"/>
  <c r="AC12" i="2"/>
  <c r="L12" i="2"/>
  <c r="AI14" i="3"/>
  <c r="AH14" i="3"/>
  <c r="AG14" i="3"/>
  <c r="AF14" i="3"/>
  <c r="AE14" i="3"/>
  <c r="AD14" i="3"/>
  <c r="N14" i="3"/>
  <c r="M14" i="3"/>
  <c r="BE56" i="3"/>
  <c r="AB56" i="3"/>
  <c r="AS56" i="3"/>
  <c r="K56" i="3"/>
  <c r="BA56" i="3"/>
  <c r="BB56" i="3"/>
  <c r="AT56" i="3"/>
  <c r="AC56" i="3"/>
  <c r="L56" i="3"/>
  <c r="BE55" i="3"/>
  <c r="AB55" i="3"/>
  <c r="AS55" i="3"/>
  <c r="K55" i="3"/>
  <c r="BA55" i="3"/>
  <c r="BB55" i="3"/>
  <c r="AT55" i="3"/>
  <c r="AC55" i="3"/>
  <c r="L55" i="3"/>
  <c r="BE54" i="3"/>
  <c r="AB54" i="3"/>
  <c r="AS54" i="3"/>
  <c r="K54" i="3"/>
  <c r="BA54" i="3"/>
  <c r="BB54" i="3"/>
  <c r="AT54" i="3"/>
  <c r="AC54" i="3"/>
  <c r="L54" i="3"/>
  <c r="BE53" i="3"/>
  <c r="AB53" i="3"/>
  <c r="AS53" i="3"/>
  <c r="K53" i="3"/>
  <c r="BA53" i="3"/>
  <c r="BB53" i="3"/>
  <c r="AT53" i="3"/>
  <c r="AC53" i="3"/>
  <c r="L53" i="3"/>
  <c r="BE52" i="3"/>
  <c r="AB52" i="3"/>
  <c r="AS52" i="3"/>
  <c r="K52" i="3"/>
  <c r="BA52" i="3"/>
  <c r="BB52" i="3"/>
  <c r="AT52" i="3"/>
  <c r="AC52" i="3"/>
  <c r="L52" i="3"/>
  <c r="BE51" i="3"/>
  <c r="AB51" i="3"/>
  <c r="AS51" i="3"/>
  <c r="K51" i="3"/>
  <c r="BA51" i="3"/>
  <c r="BB51" i="3"/>
  <c r="AT51" i="3"/>
  <c r="AC51" i="3"/>
  <c r="L51" i="3"/>
  <c r="BE50" i="3"/>
  <c r="AB50" i="3"/>
  <c r="AS50" i="3"/>
  <c r="K50" i="3"/>
  <c r="BA50" i="3"/>
  <c r="BB50" i="3"/>
  <c r="AT50" i="3"/>
  <c r="AC50" i="3"/>
  <c r="L50" i="3"/>
  <c r="BE49" i="3"/>
  <c r="AB49" i="3"/>
  <c r="AS49" i="3"/>
  <c r="K49" i="3"/>
  <c r="BA49" i="3"/>
  <c r="BB49" i="3"/>
  <c r="AT49" i="3"/>
  <c r="AC49" i="3"/>
  <c r="L49" i="3"/>
  <c r="BE48" i="3"/>
  <c r="AB48" i="3"/>
  <c r="AS48" i="3"/>
  <c r="K48" i="3"/>
  <c r="BA48" i="3"/>
  <c r="BB48" i="3"/>
  <c r="AT48" i="3"/>
  <c r="AC48" i="3"/>
  <c r="L48" i="3"/>
  <c r="BE47" i="3"/>
  <c r="AB47" i="3"/>
  <c r="AS47" i="3"/>
  <c r="K47" i="3"/>
  <c r="BA47" i="3"/>
  <c r="BB47" i="3"/>
  <c r="AT47" i="3"/>
  <c r="AC47" i="3"/>
  <c r="L47" i="3"/>
  <c r="BE46" i="3"/>
  <c r="AB46" i="3"/>
  <c r="AS46" i="3"/>
  <c r="K46" i="3"/>
  <c r="BA46" i="3"/>
  <c r="BB46" i="3"/>
  <c r="AT46" i="3"/>
  <c r="AC46" i="3"/>
  <c r="L46" i="3"/>
  <c r="BE45" i="3"/>
  <c r="AB45" i="3"/>
  <c r="AS45" i="3"/>
  <c r="K45" i="3"/>
  <c r="BA45" i="3"/>
  <c r="BB45" i="3"/>
  <c r="AT45" i="3"/>
  <c r="AC45" i="3"/>
  <c r="L45" i="3"/>
  <c r="BE44" i="3"/>
  <c r="AB44" i="3"/>
  <c r="AS44" i="3"/>
  <c r="K44" i="3"/>
  <c r="BA44" i="3"/>
  <c r="BB44" i="3"/>
  <c r="AT44" i="3"/>
  <c r="AC44" i="3"/>
  <c r="L44" i="3"/>
  <c r="BE43" i="3"/>
  <c r="AB43" i="3"/>
  <c r="AS43" i="3"/>
  <c r="K43" i="3"/>
  <c r="BA43" i="3"/>
  <c r="BB43" i="3"/>
  <c r="AT43" i="3"/>
  <c r="AC43" i="3"/>
  <c r="L43" i="3"/>
  <c r="BE42" i="3"/>
  <c r="AB42" i="3"/>
  <c r="AS42" i="3"/>
  <c r="K42" i="3"/>
  <c r="BA42" i="3"/>
  <c r="BB42" i="3"/>
  <c r="AT42" i="3"/>
  <c r="AC42" i="3"/>
  <c r="L42" i="3"/>
  <c r="BE41" i="3"/>
  <c r="AB41" i="3"/>
  <c r="AS41" i="3"/>
  <c r="K41" i="3"/>
  <c r="BA41" i="3"/>
  <c r="BB41" i="3"/>
  <c r="AT41" i="3"/>
  <c r="AC41" i="3"/>
  <c r="L41" i="3"/>
  <c r="BE40" i="3"/>
  <c r="AB40" i="3"/>
  <c r="AS40" i="3"/>
  <c r="K40" i="3"/>
  <c r="BA40" i="3"/>
  <c r="BB40" i="3"/>
  <c r="AT40" i="3"/>
  <c r="AC40" i="3"/>
  <c r="L40" i="3"/>
  <c r="BE39" i="3"/>
  <c r="AB39" i="3"/>
  <c r="AS39" i="3"/>
  <c r="K39" i="3"/>
  <c r="BA39" i="3"/>
  <c r="BB39" i="3"/>
  <c r="AT39" i="3"/>
  <c r="AC39" i="3"/>
  <c r="L39" i="3"/>
  <c r="BE38" i="3"/>
  <c r="AB38" i="3"/>
  <c r="AS38" i="3"/>
  <c r="K38" i="3"/>
  <c r="BA38" i="3"/>
  <c r="BB38" i="3"/>
  <c r="AT38" i="3"/>
  <c r="AC38" i="3"/>
  <c r="L38" i="3"/>
  <c r="BE37" i="3"/>
  <c r="AB37" i="3"/>
  <c r="AS37" i="3"/>
  <c r="K37" i="3"/>
  <c r="BA37" i="3"/>
  <c r="BB37" i="3"/>
  <c r="AT37" i="3"/>
  <c r="AC37" i="3"/>
  <c r="L37" i="3"/>
  <c r="BE36" i="3"/>
  <c r="AB36" i="3"/>
  <c r="AS36" i="3"/>
  <c r="K36" i="3"/>
  <c r="BA36" i="3"/>
  <c r="BB36" i="3"/>
  <c r="AT36" i="3"/>
  <c r="AC36" i="3"/>
  <c r="L36" i="3"/>
  <c r="BE35" i="3"/>
  <c r="AB35" i="3"/>
  <c r="AS35" i="3"/>
  <c r="K35" i="3"/>
  <c r="BA35" i="3"/>
  <c r="BB35" i="3"/>
  <c r="AT35" i="3"/>
  <c r="AC35" i="3"/>
  <c r="L35" i="3"/>
  <c r="BE34" i="3"/>
  <c r="AB34" i="3"/>
  <c r="AS34" i="3"/>
  <c r="K34" i="3"/>
  <c r="BA34" i="3"/>
  <c r="BB34" i="3"/>
  <c r="AT34" i="3"/>
  <c r="AC34" i="3"/>
  <c r="L34" i="3"/>
  <c r="BE33" i="3"/>
  <c r="AB33" i="3"/>
  <c r="AS33" i="3"/>
  <c r="K33" i="3"/>
  <c r="BA33" i="3"/>
  <c r="BB33" i="3"/>
  <c r="AT33" i="3"/>
  <c r="AC33" i="3"/>
  <c r="L33" i="3"/>
  <c r="BE32" i="3"/>
  <c r="AB32" i="3"/>
  <c r="AS32" i="3"/>
  <c r="K32" i="3"/>
  <c r="BA32" i="3"/>
  <c r="BB32" i="3"/>
  <c r="AT32" i="3"/>
  <c r="AC32" i="3"/>
  <c r="L32" i="3"/>
  <c r="BE31" i="3"/>
  <c r="AB31" i="3"/>
  <c r="AS31" i="3"/>
  <c r="K31" i="3"/>
  <c r="BA31" i="3"/>
  <c r="BB31" i="3"/>
  <c r="AT31" i="3"/>
  <c r="AC31" i="3"/>
  <c r="L31" i="3"/>
  <c r="BE30" i="3"/>
  <c r="AB30" i="3"/>
  <c r="AS30" i="3"/>
  <c r="K30" i="3"/>
  <c r="BA30" i="3"/>
  <c r="BB30" i="3"/>
  <c r="AT30" i="3"/>
  <c r="AC30" i="3"/>
  <c r="L30" i="3"/>
  <c r="BE29" i="3"/>
  <c r="AB29" i="3"/>
  <c r="AS29" i="3"/>
  <c r="K29" i="3"/>
  <c r="BA29" i="3"/>
  <c r="BB29" i="3"/>
  <c r="AT29" i="3"/>
  <c r="AC29" i="3"/>
  <c r="L29" i="3"/>
  <c r="BE28" i="3"/>
  <c r="AB28" i="3"/>
  <c r="AS28" i="3"/>
  <c r="K28" i="3"/>
  <c r="BA28" i="3"/>
  <c r="BB28" i="3"/>
  <c r="AT28" i="3"/>
  <c r="AC28" i="3"/>
  <c r="L28" i="3"/>
  <c r="BE27" i="3"/>
  <c r="AB27" i="3"/>
  <c r="AS27" i="3"/>
  <c r="K27" i="3"/>
  <c r="BA27" i="3"/>
  <c r="BB27" i="3"/>
  <c r="AT27" i="3"/>
  <c r="AC27" i="3"/>
  <c r="L27" i="3"/>
  <c r="BE26" i="3"/>
  <c r="AB26" i="3"/>
  <c r="AS26" i="3"/>
  <c r="K26" i="3"/>
  <c r="BA26" i="3"/>
  <c r="BB26" i="3"/>
  <c r="AT26" i="3"/>
  <c r="AC26" i="3"/>
  <c r="L26" i="3"/>
  <c r="BE25" i="3"/>
  <c r="AB25" i="3"/>
  <c r="AS25" i="3"/>
  <c r="K25" i="3"/>
  <c r="BA25" i="3"/>
  <c r="BB25" i="3"/>
  <c r="AT25" i="3"/>
  <c r="AC25" i="3"/>
  <c r="L25" i="3"/>
  <c r="BE24" i="3"/>
  <c r="AB24" i="3"/>
  <c r="AS24" i="3"/>
  <c r="K24" i="3"/>
  <c r="BA24" i="3"/>
  <c r="BB24" i="3"/>
  <c r="AT24" i="3"/>
  <c r="AC24" i="3"/>
  <c r="L24" i="3"/>
  <c r="BE23" i="3"/>
  <c r="AB23" i="3"/>
  <c r="AS23" i="3"/>
  <c r="K23" i="3"/>
  <c r="BA23" i="3"/>
  <c r="BB23" i="3"/>
  <c r="AT23" i="3"/>
  <c r="AC23" i="3"/>
  <c r="L23" i="3"/>
  <c r="BE22" i="3"/>
  <c r="AB22" i="3"/>
  <c r="AS22" i="3"/>
  <c r="K22" i="3"/>
  <c r="BA22" i="3"/>
  <c r="BB22" i="3"/>
  <c r="AT22" i="3"/>
  <c r="AC22" i="3"/>
  <c r="L22" i="3"/>
  <c r="BE21" i="3"/>
  <c r="AB21" i="3"/>
  <c r="AS21" i="3"/>
  <c r="K21" i="3"/>
  <c r="BA21" i="3"/>
  <c r="BB21" i="3"/>
  <c r="AT21" i="3"/>
  <c r="AC21" i="3"/>
  <c r="L21" i="3"/>
  <c r="BE20" i="3"/>
  <c r="AB20" i="3"/>
  <c r="AS20" i="3"/>
  <c r="K20" i="3"/>
  <c r="BA20" i="3"/>
  <c r="BB20" i="3"/>
  <c r="AT20" i="3"/>
  <c r="AC20" i="3"/>
  <c r="L20" i="3"/>
  <c r="BE19" i="3"/>
  <c r="AB19" i="3"/>
  <c r="AS19" i="3"/>
  <c r="K19" i="3"/>
  <c r="BA19" i="3"/>
  <c r="BB19" i="3"/>
  <c r="AT19" i="3"/>
  <c r="AC19" i="3"/>
  <c r="L19" i="3"/>
  <c r="BE18" i="3"/>
  <c r="AB18" i="3"/>
  <c r="AS18" i="3"/>
  <c r="K18" i="3"/>
  <c r="BA18" i="3"/>
  <c r="BB18" i="3"/>
  <c r="AT18" i="3"/>
  <c r="AC18" i="3"/>
  <c r="L18" i="3"/>
  <c r="BE17" i="3"/>
  <c r="AB17" i="3"/>
  <c r="AS17" i="3"/>
  <c r="K17" i="3"/>
  <c r="BA17" i="3"/>
  <c r="BB17" i="3"/>
  <c r="AT17" i="3"/>
  <c r="AC17" i="3"/>
  <c r="L17" i="3"/>
  <c r="BE16" i="3"/>
  <c r="AB16" i="3"/>
  <c r="AS16" i="3"/>
  <c r="K16" i="3"/>
  <c r="BA16" i="3"/>
  <c r="BB16" i="3"/>
  <c r="AT16" i="3"/>
  <c r="AC16" i="3"/>
  <c r="L16" i="3"/>
  <c r="BE15" i="3"/>
  <c r="AB15" i="3"/>
  <c r="AS15" i="3"/>
  <c r="K15" i="3"/>
  <c r="BA15" i="3"/>
  <c r="BB15" i="3"/>
  <c r="AT15" i="3"/>
  <c r="AC15" i="3"/>
  <c r="L15" i="3"/>
  <c r="BD14" i="3"/>
  <c r="BC14" i="3"/>
  <c r="BA14" i="3"/>
  <c r="AZ14" i="3"/>
  <c r="AY14" i="3"/>
  <c r="AX14" i="3"/>
  <c r="AW14" i="3"/>
  <c r="AV14" i="3"/>
  <c r="AU14" i="3"/>
  <c r="AR14" i="3"/>
  <c r="AQ14" i="3"/>
  <c r="AP14" i="3"/>
  <c r="AO14" i="3"/>
  <c r="AN14" i="3"/>
  <c r="AM14" i="3"/>
  <c r="AL14" i="3"/>
  <c r="AK14" i="3"/>
  <c r="AJ14" i="3"/>
  <c r="AA14" i="3"/>
  <c r="Z14" i="3"/>
  <c r="Y14" i="3"/>
  <c r="X14" i="3"/>
  <c r="W14" i="3"/>
  <c r="V14" i="3"/>
  <c r="U14" i="3"/>
  <c r="T14" i="3"/>
  <c r="S14" i="3"/>
  <c r="R14" i="3"/>
  <c r="Q14" i="3"/>
  <c r="P14" i="3"/>
  <c r="O14" i="3"/>
  <c r="K14" i="3"/>
  <c r="J14" i="3"/>
  <c r="I14" i="3"/>
  <c r="H14" i="3"/>
  <c r="G14" i="3"/>
  <c r="F14" i="3"/>
  <c r="E14" i="3"/>
  <c r="BE12" i="3"/>
  <c r="BB12" i="3"/>
  <c r="AT12" i="3"/>
  <c r="AC12" i="3"/>
  <c r="L12" i="3"/>
  <c r="Q100" i="9"/>
  <c r="B100" i="9"/>
  <c r="Q99" i="9"/>
  <c r="B99" i="9"/>
  <c r="Q98" i="9"/>
  <c r="B98" i="9"/>
  <c r="Q97" i="9"/>
  <c r="B97" i="9"/>
  <c r="Q96" i="9"/>
  <c r="B96" i="9"/>
  <c r="Q95" i="9"/>
  <c r="B95" i="9"/>
  <c r="Q94" i="9"/>
  <c r="B94" i="9"/>
  <c r="Q93" i="9"/>
  <c r="B93" i="9"/>
  <c r="Q92" i="9"/>
  <c r="B92" i="9"/>
  <c r="Q91" i="9"/>
  <c r="B91" i="9"/>
  <c r="Q90" i="9"/>
  <c r="B90" i="9"/>
  <c r="Q89" i="9"/>
  <c r="B89" i="9"/>
  <c r="Q88" i="9"/>
  <c r="B88" i="9"/>
  <c r="Q87" i="9"/>
  <c r="B87" i="9"/>
  <c r="Q86" i="9"/>
  <c r="B86" i="9"/>
  <c r="Q85" i="9"/>
  <c r="B85" i="9"/>
  <c r="Q84" i="9"/>
  <c r="B84" i="9"/>
  <c r="Q83" i="9"/>
  <c r="B83" i="9"/>
  <c r="Q82" i="9"/>
  <c r="B82" i="9"/>
  <c r="Q81" i="9"/>
  <c r="B81" i="9"/>
  <c r="Q80" i="9"/>
  <c r="B80" i="9"/>
  <c r="Q79" i="9"/>
  <c r="B79" i="9"/>
  <c r="Q78" i="9"/>
  <c r="B78" i="9"/>
  <c r="Q77" i="9"/>
  <c r="B77" i="9"/>
  <c r="Q76" i="9"/>
  <c r="B76" i="9"/>
  <c r="Q75" i="9"/>
  <c r="B75" i="9"/>
  <c r="Q74" i="9"/>
  <c r="B74" i="9"/>
  <c r="Q73" i="9"/>
  <c r="B73" i="9"/>
  <c r="Q72" i="9"/>
  <c r="B72" i="9"/>
  <c r="Q71" i="9"/>
  <c r="B71" i="9"/>
  <c r="Q70" i="9"/>
  <c r="B70" i="9"/>
  <c r="Q69" i="9"/>
  <c r="B69" i="9"/>
  <c r="Q68" i="9"/>
  <c r="B68" i="9"/>
  <c r="Q67" i="9"/>
  <c r="B67" i="9"/>
  <c r="Q66" i="9"/>
  <c r="B66" i="9"/>
  <c r="Q65" i="9"/>
  <c r="B65" i="9"/>
  <c r="Q64" i="9"/>
  <c r="B64" i="9"/>
  <c r="Q63" i="9"/>
  <c r="B63" i="9"/>
  <c r="Q62" i="9"/>
  <c r="B62" i="9"/>
  <c r="Q61" i="9"/>
  <c r="B61" i="9"/>
  <c r="Q60" i="9"/>
  <c r="B60" i="9"/>
  <c r="Q59" i="9"/>
  <c r="B59" i="9"/>
  <c r="Q58" i="9"/>
  <c r="B58" i="9"/>
  <c r="Q57" i="9"/>
  <c r="B57" i="9"/>
  <c r="Q56" i="9"/>
  <c r="B56" i="9"/>
  <c r="Q55" i="9"/>
  <c r="B55" i="9"/>
  <c r="Q54" i="9"/>
  <c r="B54" i="9"/>
  <c r="Q53" i="9"/>
  <c r="B53" i="9"/>
  <c r="Q52" i="9"/>
  <c r="B52" i="9"/>
  <c r="Q51" i="9"/>
  <c r="B51" i="9"/>
  <c r="Q50" i="9"/>
  <c r="B50" i="9"/>
  <c r="Q49" i="9"/>
  <c r="B49" i="9"/>
  <c r="Q48" i="9"/>
  <c r="B48" i="9"/>
  <c r="Q47" i="9"/>
  <c r="B47" i="9"/>
  <c r="Q46" i="9"/>
  <c r="B46" i="9"/>
  <c r="Q45" i="9"/>
  <c r="B45" i="9"/>
  <c r="Q44" i="9"/>
  <c r="B44" i="9"/>
  <c r="Q43" i="9"/>
  <c r="B43" i="9"/>
  <c r="Q42" i="9"/>
  <c r="B42" i="9"/>
  <c r="Q41" i="9"/>
  <c r="B41" i="9"/>
  <c r="Q40" i="9"/>
  <c r="B40" i="9"/>
  <c r="Q39" i="9"/>
  <c r="B39" i="9"/>
  <c r="Q38" i="9"/>
  <c r="B38" i="9"/>
  <c r="Q37" i="9"/>
  <c r="B37" i="9"/>
  <c r="Q36" i="9"/>
  <c r="B36" i="9"/>
  <c r="Q35" i="9"/>
  <c r="B35" i="9"/>
  <c r="Q34" i="9"/>
  <c r="B34" i="9"/>
  <c r="Q33" i="9"/>
  <c r="B33" i="9"/>
  <c r="Q32" i="9"/>
  <c r="B32" i="9"/>
  <c r="Q31" i="9"/>
  <c r="B31" i="9"/>
  <c r="Q30" i="9"/>
  <c r="B30" i="9"/>
  <c r="Q29" i="9"/>
  <c r="B29" i="9"/>
  <c r="Q28" i="9"/>
  <c r="B28" i="9"/>
  <c r="Q27" i="9"/>
  <c r="B27" i="9"/>
  <c r="Q26" i="9"/>
  <c r="B26" i="9"/>
  <c r="Q25" i="9"/>
  <c r="B25" i="9"/>
  <c r="Q24" i="9"/>
  <c r="B24" i="9"/>
  <c r="Q23" i="9"/>
  <c r="B23" i="9"/>
  <c r="Q22" i="9"/>
  <c r="B22" i="9"/>
  <c r="Q21" i="9"/>
  <c r="B21" i="9"/>
  <c r="Q20" i="9"/>
  <c r="B20" i="9"/>
  <c r="Q19" i="9"/>
  <c r="B19" i="9"/>
  <c r="Q18" i="9"/>
  <c r="B18" i="9"/>
  <c r="Q17" i="9"/>
  <c r="B17" i="9"/>
  <c r="Q16" i="9"/>
  <c r="B16" i="9"/>
  <c r="Q15" i="9"/>
  <c r="B15" i="9"/>
  <c r="Q14" i="9"/>
  <c r="B14" i="9"/>
  <c r="Q13" i="9"/>
  <c r="B13" i="9"/>
  <c r="Q12" i="9"/>
  <c r="B12" i="9"/>
  <c r="Q11" i="9"/>
  <c r="B11" i="9"/>
  <c r="Q10" i="9"/>
  <c r="B10" i="9"/>
  <c r="Q9" i="9"/>
  <c r="B9" i="9"/>
  <c r="Q8" i="9"/>
  <c r="B8" i="9"/>
  <c r="Q7" i="9"/>
  <c r="B7" i="9"/>
  <c r="Q6" i="9"/>
  <c r="B6" i="9"/>
  <c r="Q5" i="9"/>
  <c r="B5" i="9"/>
  <c r="Q4" i="9"/>
  <c r="B4" i="9"/>
  <c r="P1" i="9"/>
  <c r="AV56" i="7"/>
  <c r="AH1" i="7"/>
  <c r="AZ56" i="7"/>
  <c r="AU56" i="7"/>
  <c r="AY56" i="7"/>
  <c r="AT56" i="7"/>
  <c r="AX56" i="7"/>
  <c r="AS56" i="7"/>
  <c r="AW56" i="7"/>
  <c r="B56" i="5"/>
  <c r="B56" i="7"/>
  <c r="A56" i="5"/>
  <c r="A56" i="7"/>
  <c r="AV55" i="7"/>
  <c r="AZ55" i="7"/>
  <c r="AU55" i="7"/>
  <c r="AY55" i="7"/>
  <c r="AT55" i="7"/>
  <c r="AX55" i="7"/>
  <c r="AS55" i="7"/>
  <c r="AW55" i="7"/>
  <c r="B55" i="5"/>
  <c r="B55" i="7"/>
  <c r="A55" i="5"/>
  <c r="A55" i="7"/>
  <c r="AV54" i="7"/>
  <c r="AZ54" i="7"/>
  <c r="AU54" i="7"/>
  <c r="AY54" i="7"/>
  <c r="AT54" i="7"/>
  <c r="AX54" i="7"/>
  <c r="AS54" i="7"/>
  <c r="AW54" i="7"/>
  <c r="B54" i="5"/>
  <c r="B54" i="7"/>
  <c r="A54" i="5"/>
  <c r="A54" i="7"/>
  <c r="AV53" i="7"/>
  <c r="AZ53" i="7"/>
  <c r="AU53" i="7"/>
  <c r="AY53" i="7"/>
  <c r="AT53" i="7"/>
  <c r="AX53" i="7"/>
  <c r="AS53" i="7"/>
  <c r="AW53" i="7"/>
  <c r="B53" i="5"/>
  <c r="B53" i="7"/>
  <c r="A53" i="5"/>
  <c r="A53" i="7"/>
  <c r="AV52" i="7"/>
  <c r="AZ52" i="7"/>
  <c r="AU52" i="7"/>
  <c r="AY52" i="7"/>
  <c r="AT52" i="7"/>
  <c r="AX52" i="7"/>
  <c r="AS52" i="7"/>
  <c r="AW52" i="7"/>
  <c r="B52" i="5"/>
  <c r="B52" i="7"/>
  <c r="A52" i="5"/>
  <c r="A52" i="7"/>
  <c r="AV51" i="7"/>
  <c r="AZ51" i="7"/>
  <c r="AU51" i="7"/>
  <c r="AY51" i="7"/>
  <c r="AT51" i="7"/>
  <c r="AX51" i="7"/>
  <c r="AS51" i="7"/>
  <c r="AW51" i="7"/>
  <c r="B51" i="5"/>
  <c r="B51" i="7"/>
  <c r="A51" i="5"/>
  <c r="A51" i="7"/>
  <c r="AV50" i="7"/>
  <c r="AZ50" i="7"/>
  <c r="AU50" i="7"/>
  <c r="AY50" i="7"/>
  <c r="AT50" i="7"/>
  <c r="AX50" i="7"/>
  <c r="AS50" i="7"/>
  <c r="AW50" i="7"/>
  <c r="B50" i="5"/>
  <c r="B50" i="7"/>
  <c r="A50" i="5"/>
  <c r="A50" i="7"/>
  <c r="AV49" i="7"/>
  <c r="AZ49" i="7"/>
  <c r="AU49" i="7"/>
  <c r="AY49" i="7"/>
  <c r="AT49" i="7"/>
  <c r="AX49" i="7"/>
  <c r="AS49" i="7"/>
  <c r="AW49" i="7"/>
  <c r="B49" i="5"/>
  <c r="B49" i="7"/>
  <c r="A49" i="5"/>
  <c r="A49" i="7"/>
  <c r="AV48" i="7"/>
  <c r="AZ48" i="7"/>
  <c r="AU48" i="7"/>
  <c r="AY48" i="7"/>
  <c r="AT48" i="7"/>
  <c r="AX48" i="7"/>
  <c r="AS48" i="7"/>
  <c r="AW48" i="7"/>
  <c r="B48" i="5"/>
  <c r="B48" i="7"/>
  <c r="A48" i="5"/>
  <c r="A48" i="7"/>
  <c r="AV47" i="7"/>
  <c r="AZ47" i="7"/>
  <c r="AU47" i="7"/>
  <c r="AY47" i="7"/>
  <c r="AT47" i="7"/>
  <c r="AX47" i="7"/>
  <c r="AS47" i="7"/>
  <c r="AW47" i="7"/>
  <c r="B47" i="5"/>
  <c r="B47" i="7"/>
  <c r="A47" i="5"/>
  <c r="A47" i="7"/>
  <c r="AV46" i="7"/>
  <c r="AZ46" i="7"/>
  <c r="AU46" i="7"/>
  <c r="AY46" i="7"/>
  <c r="AT46" i="7"/>
  <c r="AX46" i="7"/>
  <c r="AS46" i="7"/>
  <c r="AW46" i="7"/>
  <c r="B46" i="5"/>
  <c r="B46" i="7"/>
  <c r="A46" i="5"/>
  <c r="A46" i="7"/>
  <c r="AV45" i="7"/>
  <c r="AZ45" i="7"/>
  <c r="AU45" i="7"/>
  <c r="AY45" i="7"/>
  <c r="AT45" i="7"/>
  <c r="AX45" i="7"/>
  <c r="AS45" i="7"/>
  <c r="AW45" i="7"/>
  <c r="B45" i="5"/>
  <c r="B45" i="7"/>
  <c r="A45" i="5"/>
  <c r="A45" i="7"/>
  <c r="AV44" i="7"/>
  <c r="AZ44" i="7"/>
  <c r="AU44" i="7"/>
  <c r="AY44" i="7"/>
  <c r="AT44" i="7"/>
  <c r="AX44" i="7"/>
  <c r="AS44" i="7"/>
  <c r="AW44" i="7"/>
  <c r="B44" i="5"/>
  <c r="B44" i="7"/>
  <c r="A44" i="5"/>
  <c r="A44" i="7"/>
  <c r="AV43" i="7"/>
  <c r="AZ43" i="7"/>
  <c r="AU43" i="7"/>
  <c r="AY43" i="7"/>
  <c r="AT43" i="7"/>
  <c r="AX43" i="7"/>
  <c r="AS43" i="7"/>
  <c r="AW43" i="7"/>
  <c r="B43" i="5"/>
  <c r="B43" i="7"/>
  <c r="A43" i="5"/>
  <c r="A43" i="7"/>
  <c r="AV42" i="7"/>
  <c r="AZ42" i="7"/>
  <c r="AU42" i="7"/>
  <c r="AY42" i="7"/>
  <c r="AT42" i="7"/>
  <c r="AX42" i="7"/>
  <c r="AS42" i="7"/>
  <c r="AW42" i="7"/>
  <c r="B42" i="5"/>
  <c r="B42" i="7"/>
  <c r="A42" i="5"/>
  <c r="A42" i="7"/>
  <c r="AV41" i="7"/>
  <c r="AZ41" i="7"/>
  <c r="AU41" i="7"/>
  <c r="AY41" i="7"/>
  <c r="AT41" i="7"/>
  <c r="AX41" i="7"/>
  <c r="AS41" i="7"/>
  <c r="AW41" i="7"/>
  <c r="B41" i="5"/>
  <c r="B41" i="7"/>
  <c r="A41" i="5"/>
  <c r="A41" i="7"/>
  <c r="AV40" i="7"/>
  <c r="AZ40" i="7"/>
  <c r="AU40" i="7"/>
  <c r="AY40" i="7"/>
  <c r="AT40" i="7"/>
  <c r="AX40" i="7"/>
  <c r="AS40" i="7"/>
  <c r="AW40" i="7"/>
  <c r="B40" i="5"/>
  <c r="B40" i="7"/>
  <c r="A40" i="5"/>
  <c r="A40" i="7"/>
  <c r="AV39" i="7"/>
  <c r="AZ39" i="7"/>
  <c r="AU39" i="7"/>
  <c r="AY39" i="7"/>
  <c r="AT39" i="7"/>
  <c r="AX39" i="7"/>
  <c r="AS39" i="7"/>
  <c r="AW39" i="7"/>
  <c r="B39" i="5"/>
  <c r="B39" i="7"/>
  <c r="A39" i="5"/>
  <c r="A39" i="7"/>
  <c r="AV38" i="7"/>
  <c r="AZ38" i="7"/>
  <c r="AU38" i="7"/>
  <c r="AY38" i="7"/>
  <c r="AT38" i="7"/>
  <c r="AX38" i="7"/>
  <c r="AS38" i="7"/>
  <c r="AW38" i="7"/>
  <c r="B38" i="5"/>
  <c r="B38" i="7"/>
  <c r="A38" i="5"/>
  <c r="A38" i="7"/>
  <c r="AV37" i="7"/>
  <c r="AZ37" i="7"/>
  <c r="AU37" i="7"/>
  <c r="AY37" i="7"/>
  <c r="AT37" i="7"/>
  <c r="AX37" i="7"/>
  <c r="AS37" i="7"/>
  <c r="AW37" i="7"/>
  <c r="B37" i="5"/>
  <c r="B37" i="7"/>
  <c r="A37" i="5"/>
  <c r="A37" i="7"/>
  <c r="AV36" i="7"/>
  <c r="AZ36" i="7"/>
  <c r="AU36" i="7"/>
  <c r="AY36" i="7"/>
  <c r="AT36" i="7"/>
  <c r="AX36" i="7"/>
  <c r="AS36" i="7"/>
  <c r="AW36" i="7"/>
  <c r="B36" i="5"/>
  <c r="B36" i="7"/>
  <c r="A36" i="5"/>
  <c r="A36" i="7"/>
  <c r="AV35" i="7"/>
  <c r="AZ35" i="7"/>
  <c r="AU35" i="7"/>
  <c r="AY35" i="7"/>
  <c r="AT35" i="7"/>
  <c r="AX35" i="7"/>
  <c r="AS35" i="7"/>
  <c r="AW35" i="7"/>
  <c r="B35" i="5"/>
  <c r="B35" i="7"/>
  <c r="A35" i="5"/>
  <c r="A35" i="7"/>
  <c r="AV34" i="7"/>
  <c r="AZ34" i="7"/>
  <c r="AU34" i="7"/>
  <c r="AY34" i="7"/>
  <c r="AT34" i="7"/>
  <c r="AX34" i="7"/>
  <c r="AS34" i="7"/>
  <c r="AW34" i="7"/>
  <c r="B34" i="5"/>
  <c r="B34" i="7"/>
  <c r="A34" i="5"/>
  <c r="A34" i="7"/>
  <c r="AV33" i="7"/>
  <c r="AZ33" i="7"/>
  <c r="AU33" i="7"/>
  <c r="AY33" i="7"/>
  <c r="AT33" i="7"/>
  <c r="AX33" i="7"/>
  <c r="AS33" i="7"/>
  <c r="AW33" i="7"/>
  <c r="B33" i="5"/>
  <c r="B33" i="7"/>
  <c r="A33" i="5"/>
  <c r="A33" i="7"/>
  <c r="AV32" i="7"/>
  <c r="AZ32" i="7"/>
  <c r="AU32" i="7"/>
  <c r="AY32" i="7"/>
  <c r="AT32" i="7"/>
  <c r="AX32" i="7"/>
  <c r="AS32" i="7"/>
  <c r="AW32" i="7"/>
  <c r="B32" i="5"/>
  <c r="B32" i="7"/>
  <c r="A32" i="5"/>
  <c r="A32" i="7"/>
  <c r="AV31" i="7"/>
  <c r="AZ31" i="7"/>
  <c r="AU31" i="7"/>
  <c r="AY31" i="7"/>
  <c r="AT31" i="7"/>
  <c r="AX31" i="7"/>
  <c r="AS31" i="7"/>
  <c r="AW31" i="7"/>
  <c r="B31" i="5"/>
  <c r="B31" i="7"/>
  <c r="A31" i="5"/>
  <c r="A31" i="7"/>
  <c r="AV30" i="7"/>
  <c r="AZ30" i="7"/>
  <c r="AU30" i="7"/>
  <c r="AY30" i="7"/>
  <c r="AT30" i="7"/>
  <c r="AX30" i="7"/>
  <c r="AS30" i="7"/>
  <c r="AW30" i="7"/>
  <c r="B30" i="5"/>
  <c r="B30" i="7"/>
  <c r="A30" i="5"/>
  <c r="A30" i="7"/>
  <c r="AV29" i="7"/>
  <c r="AZ29" i="7"/>
  <c r="AU29" i="7"/>
  <c r="AY29" i="7"/>
  <c r="AT29" i="7"/>
  <c r="AX29" i="7"/>
  <c r="AS29" i="7"/>
  <c r="AW29" i="7"/>
  <c r="B29" i="5"/>
  <c r="B29" i="7"/>
  <c r="A29" i="5"/>
  <c r="A29" i="7"/>
  <c r="AV28" i="7"/>
  <c r="AZ28" i="7"/>
  <c r="AU28" i="7"/>
  <c r="AY28" i="7"/>
  <c r="AT28" i="7"/>
  <c r="AX28" i="7"/>
  <c r="AS28" i="7"/>
  <c r="AW28" i="7"/>
  <c r="B28" i="5"/>
  <c r="B28" i="7"/>
  <c r="A28" i="5"/>
  <c r="A28" i="7"/>
  <c r="AV27" i="7"/>
  <c r="AZ27" i="7"/>
  <c r="AU27" i="7"/>
  <c r="AY27" i="7"/>
  <c r="AT27" i="7"/>
  <c r="AX27" i="7"/>
  <c r="AS27" i="7"/>
  <c r="AW27" i="7"/>
  <c r="B27" i="5"/>
  <c r="B27" i="7"/>
  <c r="A27" i="5"/>
  <c r="A27" i="7"/>
  <c r="AV26" i="7"/>
  <c r="AZ26" i="7"/>
  <c r="AU26" i="7"/>
  <c r="AY26" i="7"/>
  <c r="AT26" i="7"/>
  <c r="AX26" i="7"/>
  <c r="AS26" i="7"/>
  <c r="AW26" i="7"/>
  <c r="B26" i="5"/>
  <c r="B26" i="7"/>
  <c r="A26" i="5"/>
  <c r="A26" i="7"/>
  <c r="AV25" i="7"/>
  <c r="AZ25" i="7"/>
  <c r="AU25" i="7"/>
  <c r="AY25" i="7"/>
  <c r="AT25" i="7"/>
  <c r="AX25" i="7"/>
  <c r="AS25" i="7"/>
  <c r="AW25" i="7"/>
  <c r="B25" i="5"/>
  <c r="B25" i="7"/>
  <c r="A25" i="5"/>
  <c r="A25" i="7"/>
  <c r="AV24" i="7"/>
  <c r="AZ24" i="7"/>
  <c r="AU24" i="7"/>
  <c r="AY24" i="7"/>
  <c r="AT24" i="7"/>
  <c r="AX24" i="7"/>
  <c r="AS24" i="7"/>
  <c r="AW24" i="7"/>
  <c r="B24" i="5"/>
  <c r="B24" i="7"/>
  <c r="A24" i="5"/>
  <c r="A24" i="7"/>
  <c r="AV23" i="7"/>
  <c r="AZ23" i="7"/>
  <c r="AU23" i="7"/>
  <c r="AY23" i="7"/>
  <c r="AT23" i="7"/>
  <c r="AX23" i="7"/>
  <c r="AS23" i="7"/>
  <c r="AW23" i="7"/>
  <c r="B23" i="5"/>
  <c r="B23" i="7"/>
  <c r="A23" i="5"/>
  <c r="A23" i="7"/>
  <c r="AV22" i="7"/>
  <c r="AZ22" i="7"/>
  <c r="AU22" i="7"/>
  <c r="AY22" i="7"/>
  <c r="AT22" i="7"/>
  <c r="AX22" i="7"/>
  <c r="AS22" i="7"/>
  <c r="AW22" i="7"/>
  <c r="B22" i="5"/>
  <c r="B22" i="7"/>
  <c r="A22" i="5"/>
  <c r="A22" i="7"/>
  <c r="AV21" i="7"/>
  <c r="AZ21" i="7"/>
  <c r="AU21" i="7"/>
  <c r="AY21" i="7"/>
  <c r="AT21" i="7"/>
  <c r="AX21" i="7"/>
  <c r="AS21" i="7"/>
  <c r="AW21" i="7"/>
  <c r="B21" i="5"/>
  <c r="B21" i="7"/>
  <c r="A21" i="5"/>
  <c r="A21" i="7"/>
  <c r="AV20" i="7"/>
  <c r="AZ20" i="7"/>
  <c r="AU20" i="7"/>
  <c r="AY20" i="7"/>
  <c r="AT20" i="7"/>
  <c r="AX20" i="7"/>
  <c r="AS20" i="7"/>
  <c r="AW20" i="7"/>
  <c r="B20" i="5"/>
  <c r="B20" i="7"/>
  <c r="A20" i="5"/>
  <c r="A20" i="7"/>
  <c r="AV19" i="7"/>
  <c r="AZ19" i="7"/>
  <c r="AU19" i="7"/>
  <c r="AY19" i="7"/>
  <c r="AT19" i="7"/>
  <c r="AX19" i="7"/>
  <c r="AS19" i="7"/>
  <c r="AW19" i="7"/>
  <c r="B19" i="5"/>
  <c r="B19" i="7"/>
  <c r="A19" i="5"/>
  <c r="A19" i="7"/>
  <c r="AV18" i="7"/>
  <c r="AZ18" i="7"/>
  <c r="AU18" i="7"/>
  <c r="AY18" i="7"/>
  <c r="AT18" i="7"/>
  <c r="AX18" i="7"/>
  <c r="AS18" i="7"/>
  <c r="AW18" i="7"/>
  <c r="B18" i="5"/>
  <c r="B18" i="7"/>
  <c r="A18" i="5"/>
  <c r="A18" i="7"/>
  <c r="AV17" i="7"/>
  <c r="AZ17" i="7"/>
  <c r="AU17" i="7"/>
  <c r="AY17" i="7"/>
  <c r="AT17" i="7"/>
  <c r="AX17" i="7"/>
  <c r="AS17" i="7"/>
  <c r="AW17" i="7"/>
  <c r="B17" i="5"/>
  <c r="B17" i="7"/>
  <c r="A17" i="5"/>
  <c r="A17" i="7"/>
  <c r="AV16" i="7"/>
  <c r="AZ16" i="7"/>
  <c r="AU16" i="7"/>
  <c r="AY16" i="7"/>
  <c r="AT16" i="7"/>
  <c r="AX16" i="7"/>
  <c r="AS16" i="7"/>
  <c r="AW16" i="7"/>
  <c r="B16" i="5"/>
  <c r="B16" i="7"/>
  <c r="A16" i="5"/>
  <c r="A16" i="7"/>
  <c r="AV15" i="7"/>
  <c r="AZ15" i="7"/>
  <c r="AU15" i="7"/>
  <c r="AY15" i="7"/>
  <c r="AT15" i="7"/>
  <c r="AX15" i="7"/>
  <c r="AS15" i="7"/>
  <c r="AW15" i="7"/>
  <c r="B15" i="5"/>
  <c r="B15" i="7"/>
  <c r="A15" i="5"/>
  <c r="A15" i="7"/>
  <c r="AV14" i="7"/>
  <c r="AZ14" i="7"/>
  <c r="AU14" i="7"/>
  <c r="AY14" i="7"/>
  <c r="AT14" i="7"/>
  <c r="AX14" i="7"/>
  <c r="AS14" i="7"/>
  <c r="AW14" i="7"/>
  <c r="B14" i="5"/>
  <c r="B14" i="7"/>
  <c r="A14" i="5"/>
  <c r="A14" i="7"/>
  <c r="AV13" i="7"/>
  <c r="AZ13" i="7"/>
  <c r="AU13" i="7"/>
  <c r="AY13" i="7"/>
  <c r="AT13" i="7"/>
  <c r="AX13" i="7"/>
  <c r="AS13" i="7"/>
  <c r="AW13" i="7"/>
  <c r="B13" i="5"/>
  <c r="B13" i="7"/>
  <c r="A13" i="5"/>
  <c r="A13" i="7"/>
  <c r="AV12" i="7"/>
  <c r="AZ12" i="7"/>
  <c r="AU12" i="7"/>
  <c r="AY12" i="7"/>
  <c r="AT12" i="7"/>
  <c r="AX12" i="7"/>
  <c r="AS12" i="7"/>
  <c r="AW12" i="7"/>
  <c r="B12" i="5"/>
  <c r="B12" i="7"/>
  <c r="A12" i="5"/>
  <c r="A12" i="7"/>
  <c r="AV11" i="7"/>
  <c r="AZ11" i="7"/>
  <c r="AU11" i="7"/>
  <c r="AY11" i="7"/>
  <c r="AT11" i="7"/>
  <c r="AX11" i="7"/>
  <c r="AS11" i="7"/>
  <c r="AW11" i="7"/>
  <c r="B11" i="5"/>
  <c r="B11" i="7"/>
  <c r="A11" i="5"/>
  <c r="A11" i="7"/>
  <c r="AV10" i="7"/>
  <c r="AZ10" i="7"/>
  <c r="AU10" i="7"/>
  <c r="AY10" i="7"/>
  <c r="AT10" i="7"/>
  <c r="AX10" i="7"/>
  <c r="AS10" i="7"/>
  <c r="AW10" i="7"/>
  <c r="B10" i="5"/>
  <c r="B10" i="7"/>
  <c r="A10" i="5"/>
  <c r="A10" i="7"/>
  <c r="AV9" i="7"/>
  <c r="AZ9" i="7"/>
  <c r="AU9" i="7"/>
  <c r="AY9" i="7"/>
  <c r="AT9" i="7"/>
  <c r="AX9" i="7"/>
  <c r="AS9" i="7"/>
  <c r="AW9" i="7"/>
  <c r="B9" i="5"/>
  <c r="B9" i="7"/>
  <c r="A9" i="5"/>
  <c r="A9" i="7"/>
  <c r="AV8" i="7"/>
  <c r="AZ8" i="7"/>
  <c r="AU8" i="7"/>
  <c r="AY8" i="7"/>
  <c r="AT8" i="7"/>
  <c r="AX8" i="7"/>
  <c r="AS8" i="7"/>
  <c r="AW8" i="7"/>
  <c r="B8" i="5"/>
  <c r="B8" i="7"/>
  <c r="A8" i="5"/>
  <c r="A8" i="7"/>
  <c r="AV7" i="7"/>
  <c r="AZ7" i="7"/>
  <c r="AU7" i="7"/>
  <c r="AY7" i="7"/>
  <c r="AT7" i="7"/>
  <c r="AX7" i="7"/>
  <c r="AS7" i="7"/>
  <c r="AW7" i="7"/>
  <c r="B7" i="5"/>
  <c r="B7" i="7"/>
  <c r="A7" i="5"/>
  <c r="A7" i="7"/>
  <c r="AV3" i="7"/>
  <c r="AU3" i="7"/>
  <c r="AT3" i="7"/>
  <c r="AS3" i="7"/>
  <c r="AC3" i="7"/>
  <c r="H3" i="7"/>
  <c r="A3" i="7"/>
  <c r="AH2" i="5"/>
  <c r="AH2" i="7"/>
  <c r="AY2" i="7"/>
  <c r="AT2" i="7"/>
  <c r="C2" i="7"/>
  <c r="AY1" i="7"/>
  <c r="AS1" i="7"/>
  <c r="AV56" i="6"/>
  <c r="AH1" i="6"/>
  <c r="AZ56" i="6"/>
  <c r="AU56" i="6"/>
  <c r="AY56" i="6"/>
  <c r="AT56" i="6"/>
  <c r="AX56" i="6"/>
  <c r="AS56" i="6"/>
  <c r="AW56" i="6"/>
  <c r="B56" i="6"/>
  <c r="A56" i="6"/>
  <c r="AV55" i="6"/>
  <c r="AZ55" i="6"/>
  <c r="AU55" i="6"/>
  <c r="AY55" i="6"/>
  <c r="AT55" i="6"/>
  <c r="AX55" i="6"/>
  <c r="AS55" i="6"/>
  <c r="AW55" i="6"/>
  <c r="B55" i="6"/>
  <c r="A55" i="6"/>
  <c r="AV54" i="6"/>
  <c r="AZ54" i="6"/>
  <c r="AU54" i="6"/>
  <c r="AY54" i="6"/>
  <c r="AT54" i="6"/>
  <c r="AX54" i="6"/>
  <c r="AS54" i="6"/>
  <c r="AW54" i="6"/>
  <c r="B54" i="6"/>
  <c r="A54" i="6"/>
  <c r="AV53" i="6"/>
  <c r="AZ53" i="6"/>
  <c r="AU53" i="6"/>
  <c r="AY53" i="6"/>
  <c r="AT53" i="6"/>
  <c r="AX53" i="6"/>
  <c r="AS53" i="6"/>
  <c r="AW53" i="6"/>
  <c r="B53" i="6"/>
  <c r="A53" i="6"/>
  <c r="AV52" i="6"/>
  <c r="AZ52" i="6"/>
  <c r="AU52" i="6"/>
  <c r="AY52" i="6"/>
  <c r="AT52" i="6"/>
  <c r="AX52" i="6"/>
  <c r="AS52" i="6"/>
  <c r="AW52" i="6"/>
  <c r="B52" i="6"/>
  <c r="A52" i="6"/>
  <c r="AV51" i="6"/>
  <c r="AZ51" i="6"/>
  <c r="AU51" i="6"/>
  <c r="AY51" i="6"/>
  <c r="AT51" i="6"/>
  <c r="AX51" i="6"/>
  <c r="AS51" i="6"/>
  <c r="AW51" i="6"/>
  <c r="B51" i="6"/>
  <c r="A51" i="6"/>
  <c r="AV50" i="6"/>
  <c r="AZ50" i="6"/>
  <c r="AU50" i="6"/>
  <c r="AY50" i="6"/>
  <c r="AT50" i="6"/>
  <c r="AX50" i="6"/>
  <c r="AS50" i="6"/>
  <c r="AW50" i="6"/>
  <c r="B50" i="6"/>
  <c r="A50" i="6"/>
  <c r="AV49" i="6"/>
  <c r="AZ49" i="6"/>
  <c r="AU49" i="6"/>
  <c r="AY49" i="6"/>
  <c r="AT49" i="6"/>
  <c r="AX49" i="6"/>
  <c r="AS49" i="6"/>
  <c r="AW49" i="6"/>
  <c r="B49" i="6"/>
  <c r="A49" i="6"/>
  <c r="AV48" i="6"/>
  <c r="AZ48" i="6"/>
  <c r="AU48" i="6"/>
  <c r="AY48" i="6"/>
  <c r="AT48" i="6"/>
  <c r="AX48" i="6"/>
  <c r="AS48" i="6"/>
  <c r="AW48" i="6"/>
  <c r="B48" i="6"/>
  <c r="A48" i="6"/>
  <c r="AV47" i="6"/>
  <c r="AZ47" i="6"/>
  <c r="AU47" i="6"/>
  <c r="AY47" i="6"/>
  <c r="AT47" i="6"/>
  <c r="AX47" i="6"/>
  <c r="AS47" i="6"/>
  <c r="AW47" i="6"/>
  <c r="B47" i="6"/>
  <c r="A47" i="6"/>
  <c r="AV46" i="6"/>
  <c r="AZ46" i="6"/>
  <c r="AU46" i="6"/>
  <c r="AY46" i="6"/>
  <c r="AT46" i="6"/>
  <c r="AX46" i="6"/>
  <c r="AS46" i="6"/>
  <c r="AW46" i="6"/>
  <c r="B46" i="6"/>
  <c r="A46" i="6"/>
  <c r="AV45" i="6"/>
  <c r="AZ45" i="6"/>
  <c r="AU45" i="6"/>
  <c r="AY45" i="6"/>
  <c r="AT45" i="6"/>
  <c r="AX45" i="6"/>
  <c r="AS45" i="6"/>
  <c r="AW45" i="6"/>
  <c r="B45" i="6"/>
  <c r="A45" i="6"/>
  <c r="AV44" i="6"/>
  <c r="AZ44" i="6"/>
  <c r="AU44" i="6"/>
  <c r="AY44" i="6"/>
  <c r="AT44" i="6"/>
  <c r="AX44" i="6"/>
  <c r="AS44" i="6"/>
  <c r="AW44" i="6"/>
  <c r="B44" i="6"/>
  <c r="A44" i="6"/>
  <c r="AV43" i="6"/>
  <c r="AZ43" i="6"/>
  <c r="AU43" i="6"/>
  <c r="AY43" i="6"/>
  <c r="AT43" i="6"/>
  <c r="AX43" i="6"/>
  <c r="AS43" i="6"/>
  <c r="AW43" i="6"/>
  <c r="B43" i="6"/>
  <c r="A43" i="6"/>
  <c r="AV42" i="6"/>
  <c r="AZ42" i="6"/>
  <c r="AU42" i="6"/>
  <c r="AY42" i="6"/>
  <c r="AT42" i="6"/>
  <c r="AX42" i="6"/>
  <c r="AS42" i="6"/>
  <c r="AW42" i="6"/>
  <c r="B42" i="6"/>
  <c r="A42" i="6"/>
  <c r="AV41" i="6"/>
  <c r="AZ41" i="6"/>
  <c r="AU41" i="6"/>
  <c r="AY41" i="6"/>
  <c r="AT41" i="6"/>
  <c r="AX41" i="6"/>
  <c r="AS41" i="6"/>
  <c r="AW41" i="6"/>
  <c r="B41" i="6"/>
  <c r="A41" i="6"/>
  <c r="AV40" i="6"/>
  <c r="AZ40" i="6"/>
  <c r="AU40" i="6"/>
  <c r="AY40" i="6"/>
  <c r="AT40" i="6"/>
  <c r="AX40" i="6"/>
  <c r="AS40" i="6"/>
  <c r="AW40" i="6"/>
  <c r="B40" i="6"/>
  <c r="A40" i="6"/>
  <c r="AV39" i="6"/>
  <c r="AZ39" i="6"/>
  <c r="AU39" i="6"/>
  <c r="AY39" i="6"/>
  <c r="AT39" i="6"/>
  <c r="AX39" i="6"/>
  <c r="AS39" i="6"/>
  <c r="AW39" i="6"/>
  <c r="B39" i="6"/>
  <c r="A39" i="6"/>
  <c r="AV38" i="6"/>
  <c r="AZ38" i="6"/>
  <c r="AU38" i="6"/>
  <c r="AY38" i="6"/>
  <c r="AT38" i="6"/>
  <c r="AX38" i="6"/>
  <c r="AS38" i="6"/>
  <c r="AW38" i="6"/>
  <c r="B38" i="6"/>
  <c r="A38" i="6"/>
  <c r="AV37" i="6"/>
  <c r="AZ37" i="6"/>
  <c r="AU37" i="6"/>
  <c r="AY37" i="6"/>
  <c r="AT37" i="6"/>
  <c r="AX37" i="6"/>
  <c r="AS37" i="6"/>
  <c r="AW37" i="6"/>
  <c r="B37" i="6"/>
  <c r="A37" i="6"/>
  <c r="AV36" i="6"/>
  <c r="AZ36" i="6"/>
  <c r="AU36" i="6"/>
  <c r="AY36" i="6"/>
  <c r="AT36" i="6"/>
  <c r="AX36" i="6"/>
  <c r="AS36" i="6"/>
  <c r="AW36" i="6"/>
  <c r="B36" i="6"/>
  <c r="A36" i="6"/>
  <c r="AV35" i="6"/>
  <c r="AZ35" i="6"/>
  <c r="AU35" i="6"/>
  <c r="AY35" i="6"/>
  <c r="AT35" i="6"/>
  <c r="AX35" i="6"/>
  <c r="AS35" i="6"/>
  <c r="AW35" i="6"/>
  <c r="B35" i="6"/>
  <c r="A35" i="6"/>
  <c r="AV34" i="6"/>
  <c r="AZ34" i="6"/>
  <c r="AU34" i="6"/>
  <c r="AY34" i="6"/>
  <c r="AT34" i="6"/>
  <c r="AX34" i="6"/>
  <c r="AS34" i="6"/>
  <c r="AW34" i="6"/>
  <c r="B34" i="6"/>
  <c r="A34" i="6"/>
  <c r="AV33" i="6"/>
  <c r="AZ33" i="6"/>
  <c r="AU33" i="6"/>
  <c r="AY33" i="6"/>
  <c r="AT33" i="6"/>
  <c r="AX33" i="6"/>
  <c r="AS33" i="6"/>
  <c r="AW33" i="6"/>
  <c r="B33" i="6"/>
  <c r="A33" i="6"/>
  <c r="AV32" i="6"/>
  <c r="AZ32" i="6"/>
  <c r="AU32" i="6"/>
  <c r="AY32" i="6"/>
  <c r="AT32" i="6"/>
  <c r="AX32" i="6"/>
  <c r="AS32" i="6"/>
  <c r="AW32" i="6"/>
  <c r="B32" i="6"/>
  <c r="A32" i="6"/>
  <c r="AV31" i="6"/>
  <c r="AZ31" i="6"/>
  <c r="AU31" i="6"/>
  <c r="AY31" i="6"/>
  <c r="AT31" i="6"/>
  <c r="AX31" i="6"/>
  <c r="AS31" i="6"/>
  <c r="AW31" i="6"/>
  <c r="B31" i="6"/>
  <c r="A31" i="6"/>
  <c r="AV30" i="6"/>
  <c r="AZ30" i="6"/>
  <c r="AU30" i="6"/>
  <c r="AY30" i="6"/>
  <c r="AT30" i="6"/>
  <c r="AX30" i="6"/>
  <c r="AS30" i="6"/>
  <c r="AW30" i="6"/>
  <c r="B30" i="6"/>
  <c r="A30" i="6"/>
  <c r="AV29" i="6"/>
  <c r="AZ29" i="6"/>
  <c r="AU29" i="6"/>
  <c r="AY29" i="6"/>
  <c r="AT29" i="6"/>
  <c r="AX29" i="6"/>
  <c r="AS29" i="6"/>
  <c r="AW29" i="6"/>
  <c r="B29" i="6"/>
  <c r="A29" i="6"/>
  <c r="AV28" i="6"/>
  <c r="AZ28" i="6"/>
  <c r="AU28" i="6"/>
  <c r="AY28" i="6"/>
  <c r="AT28" i="6"/>
  <c r="AX28" i="6"/>
  <c r="AS28" i="6"/>
  <c r="AW28" i="6"/>
  <c r="B28" i="6"/>
  <c r="A28" i="6"/>
  <c r="AV27" i="6"/>
  <c r="AZ27" i="6"/>
  <c r="AU27" i="6"/>
  <c r="AY27" i="6"/>
  <c r="AT27" i="6"/>
  <c r="AX27" i="6"/>
  <c r="AS27" i="6"/>
  <c r="AW27" i="6"/>
  <c r="B27" i="6"/>
  <c r="A27" i="6"/>
  <c r="AV26" i="6"/>
  <c r="AZ26" i="6"/>
  <c r="AU26" i="6"/>
  <c r="AY26" i="6"/>
  <c r="AT26" i="6"/>
  <c r="AX26" i="6"/>
  <c r="AS26" i="6"/>
  <c r="AW26" i="6"/>
  <c r="B26" i="6"/>
  <c r="A26" i="6"/>
  <c r="AV25" i="6"/>
  <c r="AZ25" i="6"/>
  <c r="AU25" i="6"/>
  <c r="AY25" i="6"/>
  <c r="AT25" i="6"/>
  <c r="AX25" i="6"/>
  <c r="AS25" i="6"/>
  <c r="AW25" i="6"/>
  <c r="B25" i="6"/>
  <c r="A25" i="6"/>
  <c r="AV24" i="6"/>
  <c r="AZ24" i="6"/>
  <c r="AU24" i="6"/>
  <c r="AY24" i="6"/>
  <c r="AT24" i="6"/>
  <c r="AX24" i="6"/>
  <c r="AS24" i="6"/>
  <c r="AW24" i="6"/>
  <c r="B24" i="6"/>
  <c r="A24" i="6"/>
  <c r="AV23" i="6"/>
  <c r="AZ23" i="6"/>
  <c r="AU23" i="6"/>
  <c r="AY23" i="6"/>
  <c r="AT23" i="6"/>
  <c r="AX23" i="6"/>
  <c r="AS23" i="6"/>
  <c r="AW23" i="6"/>
  <c r="B23" i="6"/>
  <c r="A23" i="6"/>
  <c r="AV22" i="6"/>
  <c r="AZ22" i="6"/>
  <c r="AU22" i="6"/>
  <c r="AY22" i="6"/>
  <c r="AT22" i="6"/>
  <c r="AX22" i="6"/>
  <c r="AS22" i="6"/>
  <c r="AW22" i="6"/>
  <c r="B22" i="6"/>
  <c r="A22" i="6"/>
  <c r="AV21" i="6"/>
  <c r="AZ21" i="6"/>
  <c r="AU21" i="6"/>
  <c r="AY21" i="6"/>
  <c r="AT21" i="6"/>
  <c r="AX21" i="6"/>
  <c r="AS21" i="6"/>
  <c r="AW21" i="6"/>
  <c r="B21" i="6"/>
  <c r="A21" i="6"/>
  <c r="AV20" i="6"/>
  <c r="AZ20" i="6"/>
  <c r="AU20" i="6"/>
  <c r="AY20" i="6"/>
  <c r="AT20" i="6"/>
  <c r="AX20" i="6"/>
  <c r="AS20" i="6"/>
  <c r="AW20" i="6"/>
  <c r="B20" i="6"/>
  <c r="A20" i="6"/>
  <c r="AV19" i="6"/>
  <c r="AZ19" i="6"/>
  <c r="AU19" i="6"/>
  <c r="AY19" i="6"/>
  <c r="AT19" i="6"/>
  <c r="AX19" i="6"/>
  <c r="AS19" i="6"/>
  <c r="AW19" i="6"/>
  <c r="B19" i="6"/>
  <c r="A19" i="6"/>
  <c r="AV18" i="6"/>
  <c r="AZ18" i="6"/>
  <c r="AU18" i="6"/>
  <c r="AY18" i="6"/>
  <c r="AT18" i="6"/>
  <c r="AX18" i="6"/>
  <c r="AS18" i="6"/>
  <c r="AW18" i="6"/>
  <c r="B18" i="6"/>
  <c r="A18" i="6"/>
  <c r="AV17" i="6"/>
  <c r="AZ17" i="6"/>
  <c r="AU17" i="6"/>
  <c r="AY17" i="6"/>
  <c r="AT17" i="6"/>
  <c r="AX17" i="6"/>
  <c r="AS17" i="6"/>
  <c r="AW17" i="6"/>
  <c r="B17" i="6"/>
  <c r="A17" i="6"/>
  <c r="AV16" i="6"/>
  <c r="AZ16" i="6"/>
  <c r="AU16" i="6"/>
  <c r="AY16" i="6"/>
  <c r="AT16" i="6"/>
  <c r="AX16" i="6"/>
  <c r="AS16" i="6"/>
  <c r="AW16" i="6"/>
  <c r="B16" i="6"/>
  <c r="A16" i="6"/>
  <c r="AV15" i="6"/>
  <c r="AZ15" i="6"/>
  <c r="AU15" i="6"/>
  <c r="AY15" i="6"/>
  <c r="AT15" i="6"/>
  <c r="AX15" i="6"/>
  <c r="AS15" i="6"/>
  <c r="AW15" i="6"/>
  <c r="B15" i="6"/>
  <c r="A15" i="6"/>
  <c r="AV14" i="6"/>
  <c r="AZ14" i="6"/>
  <c r="AU14" i="6"/>
  <c r="AY14" i="6"/>
  <c r="AT14" i="6"/>
  <c r="AX14" i="6"/>
  <c r="AS14" i="6"/>
  <c r="AW14" i="6"/>
  <c r="B14" i="6"/>
  <c r="A14" i="6"/>
  <c r="AV13" i="6"/>
  <c r="AZ13" i="6"/>
  <c r="AU13" i="6"/>
  <c r="AY13" i="6"/>
  <c r="AT13" i="6"/>
  <c r="AX13" i="6"/>
  <c r="AS13" i="6"/>
  <c r="AW13" i="6"/>
  <c r="B13" i="6"/>
  <c r="A13" i="6"/>
  <c r="AV12" i="6"/>
  <c r="AZ12" i="6"/>
  <c r="AU12" i="6"/>
  <c r="AY12" i="6"/>
  <c r="AT12" i="6"/>
  <c r="AX12" i="6"/>
  <c r="AS12" i="6"/>
  <c r="AW12" i="6"/>
  <c r="B12" i="6"/>
  <c r="A12" i="6"/>
  <c r="AV11" i="6"/>
  <c r="AZ11" i="6"/>
  <c r="AU11" i="6"/>
  <c r="AY11" i="6"/>
  <c r="AT11" i="6"/>
  <c r="AX11" i="6"/>
  <c r="AS11" i="6"/>
  <c r="AW11" i="6"/>
  <c r="B11" i="6"/>
  <c r="A11" i="6"/>
  <c r="AV10" i="6"/>
  <c r="AZ10" i="6"/>
  <c r="AU10" i="6"/>
  <c r="AY10" i="6"/>
  <c r="AT10" i="6"/>
  <c r="AX10" i="6"/>
  <c r="AS10" i="6"/>
  <c r="AW10" i="6"/>
  <c r="B10" i="6"/>
  <c r="A10" i="6"/>
  <c r="AV9" i="6"/>
  <c r="AZ9" i="6"/>
  <c r="AU9" i="6"/>
  <c r="AY9" i="6"/>
  <c r="AT9" i="6"/>
  <c r="AX9" i="6"/>
  <c r="AS9" i="6"/>
  <c r="AW9" i="6"/>
  <c r="B9" i="6"/>
  <c r="A9" i="6"/>
  <c r="AV8" i="6"/>
  <c r="AZ8" i="6"/>
  <c r="AU8" i="6"/>
  <c r="AY8" i="6"/>
  <c r="AT8" i="6"/>
  <c r="AX8" i="6"/>
  <c r="AS8" i="6"/>
  <c r="AW8" i="6"/>
  <c r="B8" i="6"/>
  <c r="A8" i="6"/>
  <c r="AV7" i="6"/>
  <c r="AZ7" i="6"/>
  <c r="AU7" i="6"/>
  <c r="AY7" i="6"/>
  <c r="AT7" i="6"/>
  <c r="AX7" i="6"/>
  <c r="AS7" i="6"/>
  <c r="AW7" i="6"/>
  <c r="B7" i="6"/>
  <c r="A7" i="6"/>
  <c r="AV3" i="6"/>
  <c r="AU3" i="6"/>
  <c r="AT3" i="6"/>
  <c r="AS3" i="6"/>
  <c r="AC3" i="6"/>
  <c r="H3" i="6"/>
  <c r="A3" i="6"/>
  <c r="AH2" i="6"/>
  <c r="AY2" i="6"/>
  <c r="AT2" i="6"/>
  <c r="C2" i="6"/>
  <c r="AY1" i="6"/>
  <c r="AS1" i="6"/>
  <c r="AV56" i="5"/>
  <c r="AH1" i="5"/>
  <c r="AZ56" i="5"/>
  <c r="AU56" i="5"/>
  <c r="AY56" i="5"/>
  <c r="AT56" i="5"/>
  <c r="AX56" i="5"/>
  <c r="AS56" i="5"/>
  <c r="AW56" i="5"/>
  <c r="AV55" i="5"/>
  <c r="AZ55" i="5"/>
  <c r="AU55" i="5"/>
  <c r="AY55" i="5"/>
  <c r="AT55" i="5"/>
  <c r="AX55" i="5"/>
  <c r="AS55" i="5"/>
  <c r="AW55" i="5"/>
  <c r="AV54" i="5"/>
  <c r="AZ54" i="5"/>
  <c r="AU54" i="5"/>
  <c r="AY54" i="5"/>
  <c r="AT54" i="5"/>
  <c r="AX54" i="5"/>
  <c r="AS54" i="5"/>
  <c r="AW54" i="5"/>
  <c r="AV53" i="5"/>
  <c r="AZ53" i="5"/>
  <c r="AU53" i="5"/>
  <c r="AY53" i="5"/>
  <c r="AT53" i="5"/>
  <c r="AX53" i="5"/>
  <c r="AS53" i="5"/>
  <c r="AW53" i="5"/>
  <c r="AV52" i="5"/>
  <c r="AZ52" i="5"/>
  <c r="AU52" i="5"/>
  <c r="AY52" i="5"/>
  <c r="AT52" i="5"/>
  <c r="AX52" i="5"/>
  <c r="AS52" i="5"/>
  <c r="AW52" i="5"/>
  <c r="AV51" i="5"/>
  <c r="AZ51" i="5"/>
  <c r="AU51" i="5"/>
  <c r="AY51" i="5"/>
  <c r="AT51" i="5"/>
  <c r="AX51" i="5"/>
  <c r="AS51" i="5"/>
  <c r="AW51" i="5"/>
  <c r="AV50" i="5"/>
  <c r="AZ50" i="5"/>
  <c r="AU50" i="5"/>
  <c r="AY50" i="5"/>
  <c r="AT50" i="5"/>
  <c r="AX50" i="5"/>
  <c r="AS50" i="5"/>
  <c r="AW50" i="5"/>
  <c r="AV49" i="5"/>
  <c r="AZ49" i="5"/>
  <c r="AU49" i="5"/>
  <c r="AY49" i="5"/>
  <c r="AT49" i="5"/>
  <c r="AX49" i="5"/>
  <c r="AS49" i="5"/>
  <c r="AW49" i="5"/>
  <c r="AV48" i="5"/>
  <c r="AZ48" i="5"/>
  <c r="AU48" i="5"/>
  <c r="AY48" i="5"/>
  <c r="AT48" i="5"/>
  <c r="AX48" i="5"/>
  <c r="AS48" i="5"/>
  <c r="AW48" i="5"/>
  <c r="AV47" i="5"/>
  <c r="AZ47" i="5"/>
  <c r="AU47" i="5"/>
  <c r="AY47" i="5"/>
  <c r="AT47" i="5"/>
  <c r="AX47" i="5"/>
  <c r="AS47" i="5"/>
  <c r="AW47" i="5"/>
  <c r="AV46" i="5"/>
  <c r="AZ46" i="5"/>
  <c r="AU46" i="5"/>
  <c r="AY46" i="5"/>
  <c r="AT46" i="5"/>
  <c r="AX46" i="5"/>
  <c r="AS46" i="5"/>
  <c r="AW46" i="5"/>
  <c r="AV45" i="5"/>
  <c r="AZ45" i="5"/>
  <c r="AU45" i="5"/>
  <c r="AY45" i="5"/>
  <c r="AT45" i="5"/>
  <c r="AX45" i="5"/>
  <c r="AS45" i="5"/>
  <c r="AW45" i="5"/>
  <c r="AV44" i="5"/>
  <c r="AZ44" i="5"/>
  <c r="AU44" i="5"/>
  <c r="AY44" i="5"/>
  <c r="AT44" i="5"/>
  <c r="AX44" i="5"/>
  <c r="AS44" i="5"/>
  <c r="AW44" i="5"/>
  <c r="AV43" i="5"/>
  <c r="AZ43" i="5"/>
  <c r="AU43" i="5"/>
  <c r="AY43" i="5"/>
  <c r="AT43" i="5"/>
  <c r="AX43" i="5"/>
  <c r="AS43" i="5"/>
  <c r="AW43" i="5"/>
  <c r="AV42" i="5"/>
  <c r="AZ42" i="5"/>
  <c r="AU42" i="5"/>
  <c r="AY42" i="5"/>
  <c r="AT42" i="5"/>
  <c r="AX42" i="5"/>
  <c r="AS42" i="5"/>
  <c r="AW42" i="5"/>
  <c r="AV41" i="5"/>
  <c r="AZ41" i="5"/>
  <c r="AU41" i="5"/>
  <c r="AY41" i="5"/>
  <c r="AT41" i="5"/>
  <c r="AX41" i="5"/>
  <c r="AS41" i="5"/>
  <c r="AW41" i="5"/>
  <c r="AV40" i="5"/>
  <c r="AZ40" i="5"/>
  <c r="AU40" i="5"/>
  <c r="AY40" i="5"/>
  <c r="AT40" i="5"/>
  <c r="AX40" i="5"/>
  <c r="AS40" i="5"/>
  <c r="AW40" i="5"/>
  <c r="AV39" i="5"/>
  <c r="AZ39" i="5"/>
  <c r="AU39" i="5"/>
  <c r="AY39" i="5"/>
  <c r="AT39" i="5"/>
  <c r="AX39" i="5"/>
  <c r="AS39" i="5"/>
  <c r="AW39" i="5"/>
  <c r="AV38" i="5"/>
  <c r="AZ38" i="5"/>
  <c r="AU38" i="5"/>
  <c r="AY38" i="5"/>
  <c r="AT38" i="5"/>
  <c r="AX38" i="5"/>
  <c r="AS38" i="5"/>
  <c r="AW38" i="5"/>
  <c r="AV37" i="5"/>
  <c r="AZ37" i="5"/>
  <c r="AU37" i="5"/>
  <c r="AY37" i="5"/>
  <c r="AT37" i="5"/>
  <c r="AX37" i="5"/>
  <c r="AS37" i="5"/>
  <c r="AW37" i="5"/>
  <c r="AV36" i="5"/>
  <c r="AZ36" i="5"/>
  <c r="AU36" i="5"/>
  <c r="AY36" i="5"/>
  <c r="AT36" i="5"/>
  <c r="AX36" i="5"/>
  <c r="AS36" i="5"/>
  <c r="AW36" i="5"/>
  <c r="AV35" i="5"/>
  <c r="AZ35" i="5"/>
  <c r="AU35" i="5"/>
  <c r="AY35" i="5"/>
  <c r="AT35" i="5"/>
  <c r="AX35" i="5"/>
  <c r="AS35" i="5"/>
  <c r="AW35" i="5"/>
  <c r="AV34" i="5"/>
  <c r="AZ34" i="5"/>
  <c r="AU34" i="5"/>
  <c r="AY34" i="5"/>
  <c r="AT34" i="5"/>
  <c r="AX34" i="5"/>
  <c r="AS34" i="5"/>
  <c r="AW34" i="5"/>
  <c r="AV33" i="5"/>
  <c r="AZ33" i="5"/>
  <c r="AU33" i="5"/>
  <c r="AY33" i="5"/>
  <c r="AT33" i="5"/>
  <c r="AX33" i="5"/>
  <c r="AS33" i="5"/>
  <c r="AW33" i="5"/>
  <c r="AV32" i="5"/>
  <c r="AZ32" i="5"/>
  <c r="AU32" i="5"/>
  <c r="AY32" i="5"/>
  <c r="AT32" i="5"/>
  <c r="AX32" i="5"/>
  <c r="AS32" i="5"/>
  <c r="AW32" i="5"/>
  <c r="AV31" i="5"/>
  <c r="AZ31" i="5"/>
  <c r="AU31" i="5"/>
  <c r="AY31" i="5"/>
  <c r="AT31" i="5"/>
  <c r="AX31" i="5"/>
  <c r="AS31" i="5"/>
  <c r="AW31" i="5"/>
  <c r="AV30" i="5"/>
  <c r="AZ30" i="5"/>
  <c r="AU30" i="5"/>
  <c r="AY30" i="5"/>
  <c r="AT30" i="5"/>
  <c r="AX30" i="5"/>
  <c r="AS30" i="5"/>
  <c r="AW30" i="5"/>
  <c r="AV29" i="5"/>
  <c r="AZ29" i="5"/>
  <c r="AU29" i="5"/>
  <c r="AY29" i="5"/>
  <c r="AT29" i="5"/>
  <c r="AX29" i="5"/>
  <c r="AS29" i="5"/>
  <c r="AW29" i="5"/>
  <c r="AV28" i="5"/>
  <c r="AZ28" i="5"/>
  <c r="AU28" i="5"/>
  <c r="AY28" i="5"/>
  <c r="AT28" i="5"/>
  <c r="AX28" i="5"/>
  <c r="AS28" i="5"/>
  <c r="AW28" i="5"/>
  <c r="AV27" i="5"/>
  <c r="AZ27" i="5"/>
  <c r="AU27" i="5"/>
  <c r="AY27" i="5"/>
  <c r="AT27" i="5"/>
  <c r="AX27" i="5"/>
  <c r="AS27" i="5"/>
  <c r="AW27" i="5"/>
  <c r="AV26" i="5"/>
  <c r="AZ26" i="5"/>
  <c r="AU26" i="5"/>
  <c r="AY26" i="5"/>
  <c r="AT26" i="5"/>
  <c r="AX26" i="5"/>
  <c r="AS26" i="5"/>
  <c r="AW26" i="5"/>
  <c r="AV25" i="5"/>
  <c r="AZ25" i="5"/>
  <c r="AU25" i="5"/>
  <c r="AY25" i="5"/>
  <c r="AT25" i="5"/>
  <c r="AX25" i="5"/>
  <c r="AS25" i="5"/>
  <c r="AW25" i="5"/>
  <c r="AV24" i="5"/>
  <c r="AZ24" i="5"/>
  <c r="AU24" i="5"/>
  <c r="AY24" i="5"/>
  <c r="AT24" i="5"/>
  <c r="AX24" i="5"/>
  <c r="AS24" i="5"/>
  <c r="AW24" i="5"/>
  <c r="AV23" i="5"/>
  <c r="AZ23" i="5"/>
  <c r="AU23" i="5"/>
  <c r="AY23" i="5"/>
  <c r="AT23" i="5"/>
  <c r="AX23" i="5"/>
  <c r="AS23" i="5"/>
  <c r="AW23" i="5"/>
  <c r="AV22" i="5"/>
  <c r="AZ22" i="5"/>
  <c r="AU22" i="5"/>
  <c r="AY22" i="5"/>
  <c r="AT22" i="5"/>
  <c r="AX22" i="5"/>
  <c r="AS22" i="5"/>
  <c r="AW22" i="5"/>
  <c r="AV21" i="5"/>
  <c r="AZ21" i="5"/>
  <c r="AU21" i="5"/>
  <c r="AY21" i="5"/>
  <c r="AT21" i="5"/>
  <c r="AX21" i="5"/>
  <c r="AS21" i="5"/>
  <c r="AW21" i="5"/>
  <c r="AV20" i="5"/>
  <c r="AZ20" i="5"/>
  <c r="AU20" i="5"/>
  <c r="AY20" i="5"/>
  <c r="AT20" i="5"/>
  <c r="AX20" i="5"/>
  <c r="AS20" i="5"/>
  <c r="AW20" i="5"/>
  <c r="AV19" i="5"/>
  <c r="AZ19" i="5"/>
  <c r="AU19" i="5"/>
  <c r="AY19" i="5"/>
  <c r="AT19" i="5"/>
  <c r="AX19" i="5"/>
  <c r="AS19" i="5"/>
  <c r="AW19" i="5"/>
  <c r="AV18" i="5"/>
  <c r="AZ18" i="5"/>
  <c r="AU18" i="5"/>
  <c r="AY18" i="5"/>
  <c r="AT18" i="5"/>
  <c r="AX18" i="5"/>
  <c r="AS18" i="5"/>
  <c r="AW18" i="5"/>
  <c r="AV17" i="5"/>
  <c r="AZ17" i="5"/>
  <c r="AU17" i="5"/>
  <c r="AY17" i="5"/>
  <c r="AT17" i="5"/>
  <c r="AX17" i="5"/>
  <c r="AS17" i="5"/>
  <c r="AW17" i="5"/>
  <c r="AV16" i="5"/>
  <c r="AZ16" i="5"/>
  <c r="AU16" i="5"/>
  <c r="AY16" i="5"/>
  <c r="AT16" i="5"/>
  <c r="AX16" i="5"/>
  <c r="AS16" i="5"/>
  <c r="AW16" i="5"/>
  <c r="AV15" i="5"/>
  <c r="AZ15" i="5"/>
  <c r="AU15" i="5"/>
  <c r="AY15" i="5"/>
  <c r="AT15" i="5"/>
  <c r="AX15" i="5"/>
  <c r="AS15" i="5"/>
  <c r="AW15" i="5"/>
  <c r="AV14" i="5"/>
  <c r="AZ14" i="5"/>
  <c r="AU14" i="5"/>
  <c r="AY14" i="5"/>
  <c r="AT14" i="5"/>
  <c r="AX14" i="5"/>
  <c r="AS14" i="5"/>
  <c r="AW14" i="5"/>
  <c r="AV13" i="5"/>
  <c r="AZ13" i="5"/>
  <c r="AU13" i="5"/>
  <c r="AY13" i="5"/>
  <c r="AT13" i="5"/>
  <c r="AX13" i="5"/>
  <c r="AS13" i="5"/>
  <c r="AW13" i="5"/>
  <c r="AV12" i="5"/>
  <c r="AZ12" i="5"/>
  <c r="AU12" i="5"/>
  <c r="AY12" i="5"/>
  <c r="AT12" i="5"/>
  <c r="AX12" i="5"/>
  <c r="AS12" i="5"/>
  <c r="AW12" i="5"/>
  <c r="AV11" i="5"/>
  <c r="AZ11" i="5"/>
  <c r="AU11" i="5"/>
  <c r="AY11" i="5"/>
  <c r="AT11" i="5"/>
  <c r="AX11" i="5"/>
  <c r="AS11" i="5"/>
  <c r="AW11" i="5"/>
  <c r="AV10" i="5"/>
  <c r="AZ10" i="5"/>
  <c r="AU10" i="5"/>
  <c r="AY10" i="5"/>
  <c r="AT10" i="5"/>
  <c r="AX10" i="5"/>
  <c r="AS10" i="5"/>
  <c r="AW10" i="5"/>
  <c r="AV9" i="5"/>
  <c r="AZ9" i="5"/>
  <c r="AU9" i="5"/>
  <c r="AY9" i="5"/>
  <c r="AT9" i="5"/>
  <c r="AX9" i="5"/>
  <c r="AS9" i="5"/>
  <c r="AW9" i="5"/>
  <c r="AV8" i="5"/>
  <c r="AZ8" i="5"/>
  <c r="AU8" i="5"/>
  <c r="AY8" i="5"/>
  <c r="AT8" i="5"/>
  <c r="AX8" i="5"/>
  <c r="AS8" i="5"/>
  <c r="AW8" i="5"/>
  <c r="AV7" i="5"/>
  <c r="AZ7" i="5"/>
  <c r="AU7" i="5"/>
  <c r="AY7" i="5"/>
  <c r="AT7" i="5"/>
  <c r="AX7" i="5"/>
  <c r="AS7" i="5"/>
  <c r="AW7" i="5"/>
  <c r="AV3" i="5"/>
  <c r="AU3" i="5"/>
  <c r="AT3" i="5"/>
  <c r="AS3" i="5"/>
  <c r="AC3" i="5"/>
  <c r="H3" i="5"/>
  <c r="A3" i="5"/>
  <c r="AY2" i="5"/>
  <c r="AT2" i="5"/>
  <c r="AY1" i="5"/>
  <c r="AS1" i="5"/>
  <c r="AB56" i="1"/>
  <c r="AS56" i="1"/>
  <c r="K56" i="1"/>
  <c r="C50" i="4"/>
  <c r="D50" i="4"/>
  <c r="E50" i="4"/>
  <c r="BA56" i="1"/>
  <c r="F50" i="4"/>
  <c r="G50" i="4"/>
  <c r="H50" i="4"/>
  <c r="I50" i="4"/>
  <c r="Q50" i="4"/>
  <c r="R50" i="4"/>
  <c r="S50" i="4"/>
  <c r="T50" i="4"/>
  <c r="U50" i="4"/>
  <c r="V50" i="4"/>
  <c r="W50" i="4"/>
  <c r="J50" i="4"/>
  <c r="K50" i="4"/>
  <c r="L50" i="4"/>
  <c r="M50" i="4"/>
  <c r="N50" i="4"/>
  <c r="O50" i="4"/>
  <c r="P50" i="4"/>
  <c r="X50" i="4"/>
  <c r="Y50" i="4"/>
  <c r="B50" i="4"/>
  <c r="A50" i="4"/>
  <c r="AB55" i="1"/>
  <c r="AS55" i="1"/>
  <c r="K55" i="1"/>
  <c r="C49" i="4"/>
  <c r="D49" i="4"/>
  <c r="E49" i="4"/>
  <c r="BA55" i="1"/>
  <c r="F49" i="4"/>
  <c r="G49" i="4"/>
  <c r="H49" i="4"/>
  <c r="I49" i="4"/>
  <c r="Q49" i="4"/>
  <c r="R49" i="4"/>
  <c r="S49" i="4"/>
  <c r="T49" i="4"/>
  <c r="U49" i="4"/>
  <c r="V49" i="4"/>
  <c r="W49" i="4"/>
  <c r="J49" i="4"/>
  <c r="K49" i="4"/>
  <c r="L49" i="4"/>
  <c r="M49" i="4"/>
  <c r="N49" i="4"/>
  <c r="O49" i="4"/>
  <c r="P49" i="4"/>
  <c r="X49" i="4"/>
  <c r="Y49" i="4"/>
  <c r="B49" i="4"/>
  <c r="A49" i="4"/>
  <c r="AB54" i="1"/>
  <c r="AS54" i="1"/>
  <c r="K54" i="1"/>
  <c r="C48" i="4"/>
  <c r="D48" i="4"/>
  <c r="E48" i="4"/>
  <c r="BA54" i="1"/>
  <c r="F48" i="4"/>
  <c r="G48" i="4"/>
  <c r="H48" i="4"/>
  <c r="I48" i="4"/>
  <c r="Q48" i="4"/>
  <c r="R48" i="4"/>
  <c r="S48" i="4"/>
  <c r="T48" i="4"/>
  <c r="U48" i="4"/>
  <c r="V48" i="4"/>
  <c r="W48" i="4"/>
  <c r="J48" i="4"/>
  <c r="K48" i="4"/>
  <c r="L48" i="4"/>
  <c r="M48" i="4"/>
  <c r="N48" i="4"/>
  <c r="O48" i="4"/>
  <c r="P48" i="4"/>
  <c r="X48" i="4"/>
  <c r="Y48" i="4"/>
  <c r="B48" i="4"/>
  <c r="A48" i="4"/>
  <c r="AB53" i="1"/>
  <c r="AS53" i="1"/>
  <c r="K53" i="1"/>
  <c r="C47" i="4"/>
  <c r="D47" i="4"/>
  <c r="E47" i="4"/>
  <c r="BA53" i="1"/>
  <c r="F47" i="4"/>
  <c r="G47" i="4"/>
  <c r="H47" i="4"/>
  <c r="I47" i="4"/>
  <c r="Q47" i="4"/>
  <c r="R47" i="4"/>
  <c r="S47" i="4"/>
  <c r="T47" i="4"/>
  <c r="U47" i="4"/>
  <c r="V47" i="4"/>
  <c r="W47" i="4"/>
  <c r="J47" i="4"/>
  <c r="K47" i="4"/>
  <c r="L47" i="4"/>
  <c r="M47" i="4"/>
  <c r="N47" i="4"/>
  <c r="O47" i="4"/>
  <c r="P47" i="4"/>
  <c r="X47" i="4"/>
  <c r="Y47" i="4"/>
  <c r="B47" i="4"/>
  <c r="A47" i="4"/>
  <c r="AB52" i="1"/>
  <c r="AS52" i="1"/>
  <c r="K52" i="1"/>
  <c r="C46" i="4"/>
  <c r="D46" i="4"/>
  <c r="E46" i="4"/>
  <c r="BA52" i="1"/>
  <c r="F46" i="4"/>
  <c r="G46" i="4"/>
  <c r="H46" i="4"/>
  <c r="I46" i="4"/>
  <c r="Q46" i="4"/>
  <c r="R46" i="4"/>
  <c r="S46" i="4"/>
  <c r="T46" i="4"/>
  <c r="U46" i="4"/>
  <c r="V46" i="4"/>
  <c r="W46" i="4"/>
  <c r="J46" i="4"/>
  <c r="K46" i="4"/>
  <c r="L46" i="4"/>
  <c r="M46" i="4"/>
  <c r="N46" i="4"/>
  <c r="O46" i="4"/>
  <c r="P46" i="4"/>
  <c r="X46" i="4"/>
  <c r="Y46" i="4"/>
  <c r="B46" i="4"/>
  <c r="A46" i="4"/>
  <c r="AB51" i="1"/>
  <c r="AS51" i="1"/>
  <c r="K51" i="1"/>
  <c r="C45" i="4"/>
  <c r="D45" i="4"/>
  <c r="E45" i="4"/>
  <c r="BA51" i="1"/>
  <c r="F45" i="4"/>
  <c r="G45" i="4"/>
  <c r="H45" i="4"/>
  <c r="I45" i="4"/>
  <c r="Q45" i="4"/>
  <c r="R45" i="4"/>
  <c r="S45" i="4"/>
  <c r="T45" i="4"/>
  <c r="U45" i="4"/>
  <c r="V45" i="4"/>
  <c r="W45" i="4"/>
  <c r="J45" i="4"/>
  <c r="K45" i="4"/>
  <c r="L45" i="4"/>
  <c r="M45" i="4"/>
  <c r="N45" i="4"/>
  <c r="O45" i="4"/>
  <c r="P45" i="4"/>
  <c r="X45" i="4"/>
  <c r="Y45" i="4"/>
  <c r="B45" i="4"/>
  <c r="A45" i="4"/>
  <c r="AB50" i="1"/>
  <c r="AS50" i="1"/>
  <c r="K50" i="1"/>
  <c r="C44" i="4"/>
  <c r="D44" i="4"/>
  <c r="E44" i="4"/>
  <c r="BA50" i="1"/>
  <c r="F44" i="4"/>
  <c r="G44" i="4"/>
  <c r="H44" i="4"/>
  <c r="I44" i="4"/>
  <c r="Q44" i="4"/>
  <c r="R44" i="4"/>
  <c r="S44" i="4"/>
  <c r="T44" i="4"/>
  <c r="U44" i="4"/>
  <c r="V44" i="4"/>
  <c r="W44" i="4"/>
  <c r="J44" i="4"/>
  <c r="K44" i="4"/>
  <c r="L44" i="4"/>
  <c r="M44" i="4"/>
  <c r="N44" i="4"/>
  <c r="O44" i="4"/>
  <c r="P44" i="4"/>
  <c r="X44" i="4"/>
  <c r="Y44" i="4"/>
  <c r="B44" i="4"/>
  <c r="A44" i="4"/>
  <c r="AB49" i="1"/>
  <c r="AS49" i="1"/>
  <c r="K49" i="1"/>
  <c r="C43" i="4"/>
  <c r="D43" i="4"/>
  <c r="E43" i="4"/>
  <c r="BA49" i="1"/>
  <c r="F43" i="4"/>
  <c r="G43" i="4"/>
  <c r="H43" i="4"/>
  <c r="I43" i="4"/>
  <c r="Q43" i="4"/>
  <c r="R43" i="4"/>
  <c r="S43" i="4"/>
  <c r="T43" i="4"/>
  <c r="U43" i="4"/>
  <c r="V43" i="4"/>
  <c r="W43" i="4"/>
  <c r="J43" i="4"/>
  <c r="K43" i="4"/>
  <c r="L43" i="4"/>
  <c r="M43" i="4"/>
  <c r="N43" i="4"/>
  <c r="O43" i="4"/>
  <c r="P43" i="4"/>
  <c r="X43" i="4"/>
  <c r="Y43" i="4"/>
  <c r="B43" i="4"/>
  <c r="A43" i="4"/>
  <c r="AB48" i="1"/>
  <c r="AS48" i="1"/>
  <c r="K48" i="1"/>
  <c r="C42" i="4"/>
  <c r="D42" i="4"/>
  <c r="E42" i="4"/>
  <c r="BA48" i="1"/>
  <c r="F42" i="4"/>
  <c r="G42" i="4"/>
  <c r="H42" i="4"/>
  <c r="I42" i="4"/>
  <c r="Q42" i="4"/>
  <c r="R42" i="4"/>
  <c r="S42" i="4"/>
  <c r="T42" i="4"/>
  <c r="U42" i="4"/>
  <c r="V42" i="4"/>
  <c r="W42" i="4"/>
  <c r="J42" i="4"/>
  <c r="K42" i="4"/>
  <c r="L42" i="4"/>
  <c r="M42" i="4"/>
  <c r="N42" i="4"/>
  <c r="O42" i="4"/>
  <c r="P42" i="4"/>
  <c r="X42" i="4"/>
  <c r="Y42" i="4"/>
  <c r="B42" i="4"/>
  <c r="A42" i="4"/>
  <c r="AB47" i="1"/>
  <c r="AS47" i="1"/>
  <c r="K47" i="1"/>
  <c r="C41" i="4"/>
  <c r="D41" i="4"/>
  <c r="E41" i="4"/>
  <c r="BA47" i="1"/>
  <c r="F41" i="4"/>
  <c r="G41" i="4"/>
  <c r="H41" i="4"/>
  <c r="I41" i="4"/>
  <c r="Q41" i="4"/>
  <c r="R41" i="4"/>
  <c r="S41" i="4"/>
  <c r="T41" i="4"/>
  <c r="U41" i="4"/>
  <c r="V41" i="4"/>
  <c r="W41" i="4"/>
  <c r="J41" i="4"/>
  <c r="K41" i="4"/>
  <c r="L41" i="4"/>
  <c r="M41" i="4"/>
  <c r="N41" i="4"/>
  <c r="O41" i="4"/>
  <c r="P41" i="4"/>
  <c r="X41" i="4"/>
  <c r="Y41" i="4"/>
  <c r="B41" i="4"/>
  <c r="A41" i="4"/>
  <c r="AB46" i="1"/>
  <c r="AS46" i="1"/>
  <c r="K46" i="1"/>
  <c r="C40" i="4"/>
  <c r="D40" i="4"/>
  <c r="E40" i="4"/>
  <c r="BA46" i="1"/>
  <c r="F40" i="4"/>
  <c r="G40" i="4"/>
  <c r="H40" i="4"/>
  <c r="I40" i="4"/>
  <c r="Q40" i="4"/>
  <c r="R40" i="4"/>
  <c r="S40" i="4"/>
  <c r="T40" i="4"/>
  <c r="U40" i="4"/>
  <c r="V40" i="4"/>
  <c r="W40" i="4"/>
  <c r="J40" i="4"/>
  <c r="K40" i="4"/>
  <c r="L40" i="4"/>
  <c r="M40" i="4"/>
  <c r="N40" i="4"/>
  <c r="O40" i="4"/>
  <c r="P40" i="4"/>
  <c r="X40" i="4"/>
  <c r="Y40" i="4"/>
  <c r="B40" i="4"/>
  <c r="A40" i="4"/>
  <c r="AB45" i="1"/>
  <c r="AS45" i="1"/>
  <c r="K45" i="1"/>
  <c r="C39" i="4"/>
  <c r="D39" i="4"/>
  <c r="E39" i="4"/>
  <c r="BA45" i="1"/>
  <c r="F39" i="4"/>
  <c r="G39" i="4"/>
  <c r="H39" i="4"/>
  <c r="I39" i="4"/>
  <c r="Q39" i="4"/>
  <c r="R39" i="4"/>
  <c r="S39" i="4"/>
  <c r="T39" i="4"/>
  <c r="U39" i="4"/>
  <c r="V39" i="4"/>
  <c r="W39" i="4"/>
  <c r="J39" i="4"/>
  <c r="K39" i="4"/>
  <c r="L39" i="4"/>
  <c r="M39" i="4"/>
  <c r="N39" i="4"/>
  <c r="O39" i="4"/>
  <c r="P39" i="4"/>
  <c r="X39" i="4"/>
  <c r="Y39" i="4"/>
  <c r="B39" i="4"/>
  <c r="A39" i="4"/>
  <c r="AB44" i="1"/>
  <c r="AS44" i="1"/>
  <c r="K44" i="1"/>
  <c r="C38" i="4"/>
  <c r="D38" i="4"/>
  <c r="E38" i="4"/>
  <c r="BA44" i="1"/>
  <c r="F38" i="4"/>
  <c r="G38" i="4"/>
  <c r="H38" i="4"/>
  <c r="I38" i="4"/>
  <c r="Q38" i="4"/>
  <c r="R38" i="4"/>
  <c r="S38" i="4"/>
  <c r="T38" i="4"/>
  <c r="U38" i="4"/>
  <c r="V38" i="4"/>
  <c r="W38" i="4"/>
  <c r="J38" i="4"/>
  <c r="K38" i="4"/>
  <c r="L38" i="4"/>
  <c r="M38" i="4"/>
  <c r="N38" i="4"/>
  <c r="O38" i="4"/>
  <c r="P38" i="4"/>
  <c r="X38" i="4"/>
  <c r="Y38" i="4"/>
  <c r="B38" i="4"/>
  <c r="A38" i="4"/>
  <c r="AB43" i="1"/>
  <c r="AS43" i="1"/>
  <c r="K43" i="1"/>
  <c r="C37" i="4"/>
  <c r="D37" i="4"/>
  <c r="E37" i="4"/>
  <c r="BA43" i="1"/>
  <c r="F37" i="4"/>
  <c r="G37" i="4"/>
  <c r="H37" i="4"/>
  <c r="I37" i="4"/>
  <c r="Q37" i="4"/>
  <c r="R37" i="4"/>
  <c r="S37" i="4"/>
  <c r="T37" i="4"/>
  <c r="U37" i="4"/>
  <c r="V37" i="4"/>
  <c r="W37" i="4"/>
  <c r="J37" i="4"/>
  <c r="K37" i="4"/>
  <c r="L37" i="4"/>
  <c r="M37" i="4"/>
  <c r="N37" i="4"/>
  <c r="O37" i="4"/>
  <c r="P37" i="4"/>
  <c r="X37" i="4"/>
  <c r="Y37" i="4"/>
  <c r="B37" i="4"/>
  <c r="A37" i="4"/>
  <c r="AB42" i="1"/>
  <c r="AS42" i="1"/>
  <c r="K42" i="1"/>
  <c r="C36" i="4"/>
  <c r="D36" i="4"/>
  <c r="E36" i="4"/>
  <c r="BA42" i="1"/>
  <c r="F36" i="4"/>
  <c r="G36" i="4"/>
  <c r="H36" i="4"/>
  <c r="I36" i="4"/>
  <c r="Q36" i="4"/>
  <c r="R36" i="4"/>
  <c r="S36" i="4"/>
  <c r="T36" i="4"/>
  <c r="U36" i="4"/>
  <c r="V36" i="4"/>
  <c r="W36" i="4"/>
  <c r="J36" i="4"/>
  <c r="K36" i="4"/>
  <c r="L36" i="4"/>
  <c r="M36" i="4"/>
  <c r="N36" i="4"/>
  <c r="O36" i="4"/>
  <c r="P36" i="4"/>
  <c r="X36" i="4"/>
  <c r="Y36" i="4"/>
  <c r="B36" i="4"/>
  <c r="A36" i="4"/>
  <c r="AB41" i="1"/>
  <c r="AS41" i="1"/>
  <c r="K41" i="1"/>
  <c r="C35" i="4"/>
  <c r="D35" i="4"/>
  <c r="E35" i="4"/>
  <c r="BA41" i="1"/>
  <c r="F35" i="4"/>
  <c r="G35" i="4"/>
  <c r="H35" i="4"/>
  <c r="I35" i="4"/>
  <c r="Q35" i="4"/>
  <c r="R35" i="4"/>
  <c r="S35" i="4"/>
  <c r="T35" i="4"/>
  <c r="U35" i="4"/>
  <c r="V35" i="4"/>
  <c r="W35" i="4"/>
  <c r="J35" i="4"/>
  <c r="K35" i="4"/>
  <c r="L35" i="4"/>
  <c r="M35" i="4"/>
  <c r="N35" i="4"/>
  <c r="O35" i="4"/>
  <c r="P35" i="4"/>
  <c r="X35" i="4"/>
  <c r="Y35" i="4"/>
  <c r="B35" i="4"/>
  <c r="A35" i="4"/>
  <c r="AB40" i="1"/>
  <c r="AS40" i="1"/>
  <c r="K40" i="1"/>
  <c r="C34" i="4"/>
  <c r="D34" i="4"/>
  <c r="E34" i="4"/>
  <c r="BA40" i="1"/>
  <c r="F34" i="4"/>
  <c r="G34" i="4"/>
  <c r="H34" i="4"/>
  <c r="I34" i="4"/>
  <c r="Q34" i="4"/>
  <c r="R34" i="4"/>
  <c r="S34" i="4"/>
  <c r="T34" i="4"/>
  <c r="U34" i="4"/>
  <c r="V34" i="4"/>
  <c r="W34" i="4"/>
  <c r="J34" i="4"/>
  <c r="K34" i="4"/>
  <c r="L34" i="4"/>
  <c r="M34" i="4"/>
  <c r="N34" i="4"/>
  <c r="O34" i="4"/>
  <c r="P34" i="4"/>
  <c r="X34" i="4"/>
  <c r="Y34" i="4"/>
  <c r="B34" i="4"/>
  <c r="A34" i="4"/>
  <c r="AB39" i="1"/>
  <c r="AS39" i="1"/>
  <c r="K39" i="1"/>
  <c r="C33" i="4"/>
  <c r="D33" i="4"/>
  <c r="E33" i="4"/>
  <c r="BA39" i="1"/>
  <c r="F33" i="4"/>
  <c r="G33" i="4"/>
  <c r="H33" i="4"/>
  <c r="I33" i="4"/>
  <c r="Q33" i="4"/>
  <c r="R33" i="4"/>
  <c r="S33" i="4"/>
  <c r="T33" i="4"/>
  <c r="U33" i="4"/>
  <c r="V33" i="4"/>
  <c r="W33" i="4"/>
  <c r="J33" i="4"/>
  <c r="K33" i="4"/>
  <c r="L33" i="4"/>
  <c r="M33" i="4"/>
  <c r="N33" i="4"/>
  <c r="O33" i="4"/>
  <c r="P33" i="4"/>
  <c r="X33" i="4"/>
  <c r="Y33" i="4"/>
  <c r="B33" i="4"/>
  <c r="A33" i="4"/>
  <c r="AB38" i="1"/>
  <c r="AS38" i="1"/>
  <c r="K38" i="1"/>
  <c r="C32" i="4"/>
  <c r="D32" i="4"/>
  <c r="E32" i="4"/>
  <c r="BA38" i="1"/>
  <c r="F32" i="4"/>
  <c r="G32" i="4"/>
  <c r="H32" i="4"/>
  <c r="I32" i="4"/>
  <c r="Q32" i="4"/>
  <c r="R32" i="4"/>
  <c r="S32" i="4"/>
  <c r="T32" i="4"/>
  <c r="U32" i="4"/>
  <c r="V32" i="4"/>
  <c r="W32" i="4"/>
  <c r="J32" i="4"/>
  <c r="K32" i="4"/>
  <c r="L32" i="4"/>
  <c r="M32" i="4"/>
  <c r="N32" i="4"/>
  <c r="O32" i="4"/>
  <c r="P32" i="4"/>
  <c r="X32" i="4"/>
  <c r="Y32" i="4"/>
  <c r="B32" i="4"/>
  <c r="A32" i="4"/>
  <c r="AB37" i="1"/>
  <c r="AS37" i="1"/>
  <c r="K37" i="1"/>
  <c r="C31" i="4"/>
  <c r="D31" i="4"/>
  <c r="E31" i="4"/>
  <c r="BA37" i="1"/>
  <c r="F31" i="4"/>
  <c r="G31" i="4"/>
  <c r="H31" i="4"/>
  <c r="I31" i="4"/>
  <c r="Q31" i="4"/>
  <c r="R31" i="4"/>
  <c r="S31" i="4"/>
  <c r="T31" i="4"/>
  <c r="U31" i="4"/>
  <c r="V31" i="4"/>
  <c r="W31" i="4"/>
  <c r="J31" i="4"/>
  <c r="K31" i="4"/>
  <c r="L31" i="4"/>
  <c r="M31" i="4"/>
  <c r="N31" i="4"/>
  <c r="O31" i="4"/>
  <c r="P31" i="4"/>
  <c r="X31" i="4"/>
  <c r="Y31" i="4"/>
  <c r="B31" i="4"/>
  <c r="A31" i="4"/>
  <c r="AB36" i="1"/>
  <c r="AS36" i="1"/>
  <c r="K36" i="1"/>
  <c r="C30" i="4"/>
  <c r="D30" i="4"/>
  <c r="E30" i="4"/>
  <c r="BA36" i="1"/>
  <c r="F30" i="4"/>
  <c r="G30" i="4"/>
  <c r="H30" i="4"/>
  <c r="I30" i="4"/>
  <c r="Q30" i="4"/>
  <c r="R30" i="4"/>
  <c r="S30" i="4"/>
  <c r="T30" i="4"/>
  <c r="U30" i="4"/>
  <c r="V30" i="4"/>
  <c r="W30" i="4"/>
  <c r="J30" i="4"/>
  <c r="K30" i="4"/>
  <c r="L30" i="4"/>
  <c r="M30" i="4"/>
  <c r="N30" i="4"/>
  <c r="O30" i="4"/>
  <c r="P30" i="4"/>
  <c r="X30" i="4"/>
  <c r="Y30" i="4"/>
  <c r="B30" i="4"/>
  <c r="A30" i="4"/>
  <c r="AB35" i="1"/>
  <c r="AS35" i="1"/>
  <c r="K35" i="1"/>
  <c r="C29" i="4"/>
  <c r="D29" i="4"/>
  <c r="E29" i="4"/>
  <c r="BA35" i="1"/>
  <c r="F29" i="4"/>
  <c r="G29" i="4"/>
  <c r="H29" i="4"/>
  <c r="I29" i="4"/>
  <c r="Q29" i="4"/>
  <c r="R29" i="4"/>
  <c r="S29" i="4"/>
  <c r="T29" i="4"/>
  <c r="U29" i="4"/>
  <c r="V29" i="4"/>
  <c r="W29" i="4"/>
  <c r="J29" i="4"/>
  <c r="K29" i="4"/>
  <c r="L29" i="4"/>
  <c r="M29" i="4"/>
  <c r="N29" i="4"/>
  <c r="O29" i="4"/>
  <c r="P29" i="4"/>
  <c r="X29" i="4"/>
  <c r="Y29" i="4"/>
  <c r="B29" i="4"/>
  <c r="A29" i="4"/>
  <c r="AB34" i="1"/>
  <c r="AS34" i="1"/>
  <c r="K34" i="1"/>
  <c r="C28" i="4"/>
  <c r="D28" i="4"/>
  <c r="E28" i="4"/>
  <c r="BA34" i="1"/>
  <c r="F28" i="4"/>
  <c r="G28" i="4"/>
  <c r="H28" i="4"/>
  <c r="I28" i="4"/>
  <c r="Q28" i="4"/>
  <c r="R28" i="4"/>
  <c r="S28" i="4"/>
  <c r="T28" i="4"/>
  <c r="U28" i="4"/>
  <c r="V28" i="4"/>
  <c r="W28" i="4"/>
  <c r="J28" i="4"/>
  <c r="K28" i="4"/>
  <c r="L28" i="4"/>
  <c r="M28" i="4"/>
  <c r="N28" i="4"/>
  <c r="O28" i="4"/>
  <c r="P28" i="4"/>
  <c r="X28" i="4"/>
  <c r="Y28" i="4"/>
  <c r="B28" i="4"/>
  <c r="A28" i="4"/>
  <c r="AS33" i="1"/>
  <c r="K33" i="1"/>
  <c r="C27" i="4"/>
  <c r="D27" i="4"/>
  <c r="E27" i="4"/>
  <c r="F27" i="4"/>
  <c r="G27" i="4"/>
  <c r="H27" i="4"/>
  <c r="I27" i="4"/>
  <c r="Q27" i="4"/>
  <c r="R27" i="4"/>
  <c r="S27" i="4"/>
  <c r="T27" i="4"/>
  <c r="U27" i="4"/>
  <c r="V27" i="4"/>
  <c r="W27" i="4"/>
  <c r="J27" i="4"/>
  <c r="K27" i="4"/>
  <c r="L27" i="4"/>
  <c r="M27" i="4"/>
  <c r="N27" i="4"/>
  <c r="O27" i="4"/>
  <c r="P27" i="4"/>
  <c r="X27" i="4"/>
  <c r="Y27" i="4"/>
  <c r="B27" i="4"/>
  <c r="A27" i="4"/>
  <c r="AB32" i="1"/>
  <c r="AS32" i="1"/>
  <c r="K32" i="1"/>
  <c r="C26" i="4"/>
  <c r="D26" i="4"/>
  <c r="E26" i="4"/>
  <c r="BA32" i="1"/>
  <c r="F26" i="4"/>
  <c r="G26" i="4"/>
  <c r="H26" i="4"/>
  <c r="I26" i="4"/>
  <c r="Q26" i="4"/>
  <c r="R26" i="4"/>
  <c r="S26" i="4"/>
  <c r="T26" i="4"/>
  <c r="U26" i="4"/>
  <c r="V26" i="4"/>
  <c r="W26" i="4"/>
  <c r="J26" i="4"/>
  <c r="K26" i="4"/>
  <c r="L26" i="4"/>
  <c r="M26" i="4"/>
  <c r="N26" i="4"/>
  <c r="O26" i="4"/>
  <c r="P26" i="4"/>
  <c r="X26" i="4"/>
  <c r="Y26" i="4"/>
  <c r="B26" i="4"/>
  <c r="A26" i="4"/>
  <c r="AB31" i="1"/>
  <c r="AS31" i="1"/>
  <c r="K31" i="1"/>
  <c r="C25" i="4"/>
  <c r="D25" i="4"/>
  <c r="E25" i="4"/>
  <c r="BA31" i="1"/>
  <c r="F25" i="4"/>
  <c r="G25" i="4"/>
  <c r="H25" i="4"/>
  <c r="I25" i="4"/>
  <c r="Q25" i="4"/>
  <c r="R25" i="4"/>
  <c r="S25" i="4"/>
  <c r="T25" i="4"/>
  <c r="U25" i="4"/>
  <c r="V25" i="4"/>
  <c r="W25" i="4"/>
  <c r="J25" i="4"/>
  <c r="K25" i="4"/>
  <c r="L25" i="4"/>
  <c r="M25" i="4"/>
  <c r="N25" i="4"/>
  <c r="O25" i="4"/>
  <c r="P25" i="4"/>
  <c r="X25" i="4"/>
  <c r="Y25" i="4"/>
  <c r="B25" i="4"/>
  <c r="A25" i="4"/>
  <c r="AB30" i="1"/>
  <c r="AS30" i="1"/>
  <c r="K30" i="1"/>
  <c r="C24" i="4"/>
  <c r="D24" i="4"/>
  <c r="E24" i="4"/>
  <c r="BA30" i="1"/>
  <c r="F24" i="4"/>
  <c r="G24" i="4"/>
  <c r="H24" i="4"/>
  <c r="I24" i="4"/>
  <c r="Q24" i="4"/>
  <c r="R24" i="4"/>
  <c r="S24" i="4"/>
  <c r="T24" i="4"/>
  <c r="U24" i="4"/>
  <c r="V24" i="4"/>
  <c r="W24" i="4"/>
  <c r="J24" i="4"/>
  <c r="K24" i="4"/>
  <c r="L24" i="4"/>
  <c r="M24" i="4"/>
  <c r="N24" i="4"/>
  <c r="O24" i="4"/>
  <c r="P24" i="4"/>
  <c r="X24" i="4"/>
  <c r="Y24" i="4"/>
  <c r="B24" i="4"/>
  <c r="A24" i="4"/>
  <c r="AB29" i="1"/>
  <c r="AS29" i="1"/>
  <c r="K29" i="1"/>
  <c r="C23" i="4"/>
  <c r="D23" i="4"/>
  <c r="E23" i="4"/>
  <c r="BA29" i="1"/>
  <c r="F23" i="4"/>
  <c r="G23" i="4"/>
  <c r="H23" i="4"/>
  <c r="I23" i="4"/>
  <c r="Q23" i="4"/>
  <c r="R23" i="4"/>
  <c r="S23" i="4"/>
  <c r="T23" i="4"/>
  <c r="U23" i="4"/>
  <c r="V23" i="4"/>
  <c r="W23" i="4"/>
  <c r="J23" i="4"/>
  <c r="K23" i="4"/>
  <c r="L23" i="4"/>
  <c r="M23" i="4"/>
  <c r="N23" i="4"/>
  <c r="O23" i="4"/>
  <c r="P23" i="4"/>
  <c r="X23" i="4"/>
  <c r="Y23" i="4"/>
  <c r="B23" i="4"/>
  <c r="A23" i="4"/>
  <c r="AB28" i="1"/>
  <c r="AS28" i="1"/>
  <c r="K28" i="1"/>
  <c r="C22" i="4"/>
  <c r="D22" i="4"/>
  <c r="E22" i="4"/>
  <c r="BA28" i="1"/>
  <c r="F22" i="4"/>
  <c r="G22" i="4"/>
  <c r="H22" i="4"/>
  <c r="I22" i="4"/>
  <c r="Q22" i="4"/>
  <c r="R22" i="4"/>
  <c r="S22" i="4"/>
  <c r="T22" i="4"/>
  <c r="U22" i="4"/>
  <c r="V22" i="4"/>
  <c r="W22" i="4"/>
  <c r="J22" i="4"/>
  <c r="K22" i="4"/>
  <c r="L22" i="4"/>
  <c r="M22" i="4"/>
  <c r="N22" i="4"/>
  <c r="O22" i="4"/>
  <c r="P22" i="4"/>
  <c r="X22" i="4"/>
  <c r="Y22" i="4"/>
  <c r="B22" i="4"/>
  <c r="A22" i="4"/>
  <c r="AB27" i="1"/>
  <c r="AS27" i="1"/>
  <c r="K27" i="1"/>
  <c r="C21" i="4"/>
  <c r="D21" i="4"/>
  <c r="E21" i="4"/>
  <c r="BA27" i="1"/>
  <c r="F21" i="4"/>
  <c r="G21" i="4"/>
  <c r="H21" i="4"/>
  <c r="I21" i="4"/>
  <c r="Q21" i="4"/>
  <c r="R21" i="4"/>
  <c r="S21" i="4"/>
  <c r="T21" i="4"/>
  <c r="U21" i="4"/>
  <c r="V21" i="4"/>
  <c r="W21" i="4"/>
  <c r="J21" i="4"/>
  <c r="K21" i="4"/>
  <c r="L21" i="4"/>
  <c r="M21" i="4"/>
  <c r="N21" i="4"/>
  <c r="O21" i="4"/>
  <c r="P21" i="4"/>
  <c r="X21" i="4"/>
  <c r="Y21" i="4"/>
  <c r="B21" i="4"/>
  <c r="A21" i="4"/>
  <c r="AB26" i="1"/>
  <c r="AS26" i="1"/>
  <c r="K26" i="1"/>
  <c r="C20" i="4"/>
  <c r="D20" i="4"/>
  <c r="E20" i="4"/>
  <c r="BA26" i="1"/>
  <c r="F20" i="4"/>
  <c r="G20" i="4"/>
  <c r="H20" i="4"/>
  <c r="I20" i="4"/>
  <c r="Q20" i="4"/>
  <c r="R20" i="4"/>
  <c r="S20" i="4"/>
  <c r="T20" i="4"/>
  <c r="U20" i="4"/>
  <c r="V20" i="4"/>
  <c r="W20" i="4"/>
  <c r="J20" i="4"/>
  <c r="K20" i="4"/>
  <c r="L20" i="4"/>
  <c r="M20" i="4"/>
  <c r="N20" i="4"/>
  <c r="O20" i="4"/>
  <c r="P20" i="4"/>
  <c r="X20" i="4"/>
  <c r="Y20" i="4"/>
  <c r="B20" i="4"/>
  <c r="A20" i="4"/>
  <c r="AB25" i="1"/>
  <c r="AS25" i="1"/>
  <c r="K25" i="1"/>
  <c r="C19" i="4"/>
  <c r="D19" i="4"/>
  <c r="E19" i="4"/>
  <c r="BA25" i="1"/>
  <c r="F19" i="4"/>
  <c r="G19" i="4"/>
  <c r="H19" i="4"/>
  <c r="I19" i="4"/>
  <c r="Q19" i="4"/>
  <c r="R19" i="4"/>
  <c r="S19" i="4"/>
  <c r="T19" i="4"/>
  <c r="U19" i="4"/>
  <c r="V19" i="4"/>
  <c r="W19" i="4"/>
  <c r="J19" i="4"/>
  <c r="K19" i="4"/>
  <c r="L19" i="4"/>
  <c r="M19" i="4"/>
  <c r="N19" i="4"/>
  <c r="O19" i="4"/>
  <c r="P19" i="4"/>
  <c r="X19" i="4"/>
  <c r="Y19" i="4"/>
  <c r="B19" i="4"/>
  <c r="A19" i="4"/>
  <c r="AB24" i="1"/>
  <c r="AS24" i="1"/>
  <c r="K24" i="1"/>
  <c r="C18" i="4"/>
  <c r="D18" i="4"/>
  <c r="E18" i="4"/>
  <c r="BA24" i="1"/>
  <c r="F18" i="4"/>
  <c r="G18" i="4"/>
  <c r="H18" i="4"/>
  <c r="I18" i="4"/>
  <c r="Q18" i="4"/>
  <c r="R18" i="4"/>
  <c r="S18" i="4"/>
  <c r="T18" i="4"/>
  <c r="U18" i="4"/>
  <c r="V18" i="4"/>
  <c r="W18" i="4"/>
  <c r="J18" i="4"/>
  <c r="K18" i="4"/>
  <c r="L18" i="4"/>
  <c r="M18" i="4"/>
  <c r="N18" i="4"/>
  <c r="O18" i="4"/>
  <c r="P18" i="4"/>
  <c r="X18" i="4"/>
  <c r="Y18" i="4"/>
  <c r="B18" i="4"/>
  <c r="A18" i="4"/>
  <c r="AB23" i="1"/>
  <c r="AS23" i="1"/>
  <c r="K23" i="1"/>
  <c r="C17" i="4"/>
  <c r="D17" i="4"/>
  <c r="E17" i="4"/>
  <c r="BA23" i="1"/>
  <c r="F17" i="4"/>
  <c r="G17" i="4"/>
  <c r="H17" i="4"/>
  <c r="I17" i="4"/>
  <c r="Q17" i="4"/>
  <c r="R17" i="4"/>
  <c r="S17" i="4"/>
  <c r="T17" i="4"/>
  <c r="U17" i="4"/>
  <c r="V17" i="4"/>
  <c r="W17" i="4"/>
  <c r="J17" i="4"/>
  <c r="K17" i="4"/>
  <c r="L17" i="4"/>
  <c r="M17" i="4"/>
  <c r="N17" i="4"/>
  <c r="O17" i="4"/>
  <c r="P17" i="4"/>
  <c r="X17" i="4"/>
  <c r="Y17" i="4"/>
  <c r="B17" i="4"/>
  <c r="A17" i="4"/>
  <c r="AB22" i="1"/>
  <c r="AS22" i="1"/>
  <c r="K22" i="1"/>
  <c r="C16" i="4"/>
  <c r="D16" i="4"/>
  <c r="E16" i="4"/>
  <c r="BA22" i="1"/>
  <c r="F16" i="4"/>
  <c r="G16" i="4"/>
  <c r="H16" i="4"/>
  <c r="I16" i="4"/>
  <c r="Q16" i="4"/>
  <c r="R16" i="4"/>
  <c r="S16" i="4"/>
  <c r="T16" i="4"/>
  <c r="U16" i="4"/>
  <c r="V16" i="4"/>
  <c r="W16" i="4"/>
  <c r="J16" i="4"/>
  <c r="K16" i="4"/>
  <c r="L16" i="4"/>
  <c r="M16" i="4"/>
  <c r="N16" i="4"/>
  <c r="O16" i="4"/>
  <c r="P16" i="4"/>
  <c r="X16" i="4"/>
  <c r="Y16" i="4"/>
  <c r="B16" i="4"/>
  <c r="A16" i="4"/>
  <c r="AB21" i="1"/>
  <c r="AS21" i="1"/>
  <c r="K21" i="1"/>
  <c r="C15" i="4"/>
  <c r="D15" i="4"/>
  <c r="E15" i="4"/>
  <c r="BA21" i="1"/>
  <c r="F15" i="4"/>
  <c r="G15" i="4"/>
  <c r="H15" i="4"/>
  <c r="I15" i="4"/>
  <c r="J15" i="4"/>
  <c r="K15" i="4"/>
  <c r="L15" i="4"/>
  <c r="M15" i="4"/>
  <c r="N15" i="4"/>
  <c r="O15" i="4"/>
  <c r="P15" i="4"/>
  <c r="X15" i="4"/>
  <c r="Y15" i="4"/>
  <c r="V15" i="4"/>
  <c r="U15" i="4"/>
  <c r="T15" i="4"/>
  <c r="S15" i="4"/>
  <c r="R15" i="4"/>
  <c r="Q15" i="4"/>
  <c r="B15" i="4"/>
  <c r="A15" i="4"/>
  <c r="AB20" i="1"/>
  <c r="AS20" i="1"/>
  <c r="K20" i="1"/>
  <c r="C14" i="4"/>
  <c r="D14" i="4"/>
  <c r="E14" i="4"/>
  <c r="BA20" i="1"/>
  <c r="F14" i="4"/>
  <c r="G14" i="4"/>
  <c r="H14" i="4"/>
  <c r="I14" i="4"/>
  <c r="Q14" i="4"/>
  <c r="R14" i="4"/>
  <c r="S14" i="4"/>
  <c r="T14" i="4"/>
  <c r="U14" i="4"/>
  <c r="V14" i="4"/>
  <c r="W14" i="4"/>
  <c r="J14" i="4"/>
  <c r="K14" i="4"/>
  <c r="L14" i="4"/>
  <c r="M14" i="4"/>
  <c r="N14" i="4"/>
  <c r="O14" i="4"/>
  <c r="P14" i="4"/>
  <c r="X14" i="4"/>
  <c r="Y14" i="4"/>
  <c r="B14" i="4"/>
  <c r="A14" i="4"/>
  <c r="AB19" i="1"/>
  <c r="AS19" i="1"/>
  <c r="K19" i="1"/>
  <c r="C13" i="4"/>
  <c r="D13" i="4"/>
  <c r="E13" i="4"/>
  <c r="BA19" i="1"/>
  <c r="F13" i="4"/>
  <c r="G13" i="4"/>
  <c r="H13" i="4"/>
  <c r="I13" i="4"/>
  <c r="Q13" i="4"/>
  <c r="R13" i="4"/>
  <c r="S13" i="4"/>
  <c r="T13" i="4"/>
  <c r="U13" i="4"/>
  <c r="V13" i="4"/>
  <c r="W13" i="4"/>
  <c r="J13" i="4"/>
  <c r="K13" i="4"/>
  <c r="L13" i="4"/>
  <c r="M13" i="4"/>
  <c r="N13" i="4"/>
  <c r="O13" i="4"/>
  <c r="P13" i="4"/>
  <c r="X13" i="4"/>
  <c r="Y13" i="4"/>
  <c r="B13" i="4"/>
  <c r="A13" i="4"/>
  <c r="AB18" i="1"/>
  <c r="AS18" i="1"/>
  <c r="K18" i="1"/>
  <c r="C12" i="4"/>
  <c r="D12" i="4"/>
  <c r="E12" i="4"/>
  <c r="BA18" i="1"/>
  <c r="F12" i="4"/>
  <c r="G12" i="4"/>
  <c r="H12" i="4"/>
  <c r="I12" i="4"/>
  <c r="Q12" i="4"/>
  <c r="R12" i="4"/>
  <c r="S12" i="4"/>
  <c r="T12" i="4"/>
  <c r="U12" i="4"/>
  <c r="V12" i="4"/>
  <c r="W12" i="4"/>
  <c r="J12" i="4"/>
  <c r="K12" i="4"/>
  <c r="L12" i="4"/>
  <c r="M12" i="4"/>
  <c r="N12" i="4"/>
  <c r="O12" i="4"/>
  <c r="P12" i="4"/>
  <c r="X12" i="4"/>
  <c r="Y12" i="4"/>
  <c r="B12" i="4"/>
  <c r="A12" i="4"/>
  <c r="AB17" i="1"/>
  <c r="AS17" i="1"/>
  <c r="K17" i="1"/>
  <c r="C11" i="4"/>
  <c r="D11" i="4"/>
  <c r="E11" i="4"/>
  <c r="BA17" i="1"/>
  <c r="F11" i="4"/>
  <c r="G11" i="4"/>
  <c r="H11" i="4"/>
  <c r="I11" i="4"/>
  <c r="Q11" i="4"/>
  <c r="R11" i="4"/>
  <c r="S11" i="4"/>
  <c r="T11" i="4"/>
  <c r="U11" i="4"/>
  <c r="V11" i="4"/>
  <c r="W11" i="4"/>
  <c r="J11" i="4"/>
  <c r="K11" i="4"/>
  <c r="L11" i="4"/>
  <c r="M11" i="4"/>
  <c r="N11" i="4"/>
  <c r="O11" i="4"/>
  <c r="P11" i="4"/>
  <c r="X11" i="4"/>
  <c r="Y11" i="4"/>
  <c r="B11" i="4"/>
  <c r="A11" i="4"/>
  <c r="AB16" i="1"/>
  <c r="AS16" i="1"/>
  <c r="K16" i="1"/>
  <c r="C10" i="4"/>
  <c r="D10" i="4"/>
  <c r="E10" i="4"/>
  <c r="BA16" i="1"/>
  <c r="F10" i="4"/>
  <c r="G10" i="4"/>
  <c r="H10" i="4"/>
  <c r="I10" i="4"/>
  <c r="Q10" i="4"/>
  <c r="R10" i="4"/>
  <c r="S10" i="4"/>
  <c r="T10" i="4"/>
  <c r="U10" i="4"/>
  <c r="V10" i="4"/>
  <c r="W10" i="4"/>
  <c r="J10" i="4"/>
  <c r="K10" i="4"/>
  <c r="L10" i="4"/>
  <c r="M10" i="4"/>
  <c r="N10" i="4"/>
  <c r="O10" i="4"/>
  <c r="P10" i="4"/>
  <c r="X10" i="4"/>
  <c r="Y10" i="4"/>
  <c r="B10" i="4"/>
  <c r="A10" i="4"/>
  <c r="AB15" i="1"/>
  <c r="AS15" i="1"/>
  <c r="K15" i="1"/>
  <c r="C9" i="4"/>
  <c r="D9" i="4"/>
  <c r="E9" i="4"/>
  <c r="BA15" i="1"/>
  <c r="F9" i="4"/>
  <c r="G9" i="4"/>
  <c r="H9" i="4"/>
  <c r="I9" i="4"/>
  <c r="Q9" i="4"/>
  <c r="R9" i="4"/>
  <c r="S9" i="4"/>
  <c r="T9" i="4"/>
  <c r="U9" i="4"/>
  <c r="V9" i="4"/>
  <c r="W9" i="4"/>
  <c r="J9" i="4"/>
  <c r="K9" i="4"/>
  <c r="L9" i="4"/>
  <c r="M9" i="4"/>
  <c r="N9" i="4"/>
  <c r="O9" i="4"/>
  <c r="P9" i="4"/>
  <c r="X9" i="4"/>
  <c r="Y9" i="4"/>
  <c r="B9" i="4"/>
  <c r="A9" i="4"/>
  <c r="C8" i="4"/>
  <c r="D8" i="4"/>
  <c r="E8" i="4"/>
  <c r="F8" i="4"/>
  <c r="G8" i="4"/>
  <c r="H8" i="4"/>
  <c r="I8" i="4"/>
  <c r="Q8" i="4"/>
  <c r="R8" i="4"/>
  <c r="S8" i="4"/>
  <c r="T8" i="4"/>
  <c r="U8" i="4"/>
  <c r="V8" i="4"/>
  <c r="W8" i="4"/>
  <c r="J8" i="4"/>
  <c r="K8" i="4"/>
  <c r="L8" i="4"/>
  <c r="M8" i="4"/>
  <c r="N8" i="4"/>
  <c r="O8" i="4"/>
  <c r="P8" i="4"/>
  <c r="X8" i="4"/>
  <c r="A4" i="4"/>
  <c r="A3" i="4"/>
  <c r="BF56" i="3"/>
  <c r="BG56" i="3"/>
  <c r="B56" i="3"/>
  <c r="D56" i="3"/>
  <c r="C56" i="3"/>
  <c r="A56" i="3"/>
  <c r="BF55" i="3"/>
  <c r="BG55" i="3"/>
  <c r="B55" i="3"/>
  <c r="D55" i="3"/>
  <c r="C55" i="3"/>
  <c r="A55" i="3"/>
  <c r="BF54" i="3"/>
  <c r="BG54" i="3"/>
  <c r="B54" i="3"/>
  <c r="D54" i="3"/>
  <c r="C54" i="3"/>
  <c r="A54" i="3"/>
  <c r="BF53" i="3"/>
  <c r="BG53" i="3"/>
  <c r="B53" i="3"/>
  <c r="D53" i="3"/>
  <c r="C53" i="3"/>
  <c r="A53" i="3"/>
  <c r="BF52" i="3"/>
  <c r="BG52" i="3"/>
  <c r="B52" i="3"/>
  <c r="D52" i="3"/>
  <c r="C52" i="3"/>
  <c r="A52" i="3"/>
  <c r="BF51" i="3"/>
  <c r="BG51" i="3"/>
  <c r="B51" i="3"/>
  <c r="D51" i="3"/>
  <c r="C51" i="3"/>
  <c r="A51" i="3"/>
  <c r="BF50" i="3"/>
  <c r="BG50" i="3"/>
  <c r="B50" i="3"/>
  <c r="D50" i="3"/>
  <c r="C50" i="3"/>
  <c r="A50" i="3"/>
  <c r="BF49" i="3"/>
  <c r="BG49" i="3"/>
  <c r="B49" i="3"/>
  <c r="D49" i="3"/>
  <c r="C49" i="3"/>
  <c r="A49" i="3"/>
  <c r="BF48" i="3"/>
  <c r="BG48" i="3"/>
  <c r="B48" i="3"/>
  <c r="D48" i="3"/>
  <c r="C48" i="3"/>
  <c r="A48" i="3"/>
  <c r="BF47" i="3"/>
  <c r="BG47" i="3"/>
  <c r="B47" i="3"/>
  <c r="D47" i="3"/>
  <c r="C47" i="3"/>
  <c r="A47" i="3"/>
  <c r="BF46" i="3"/>
  <c r="BG46" i="3"/>
  <c r="B46" i="3"/>
  <c r="D46" i="3"/>
  <c r="C46" i="3"/>
  <c r="A46" i="3"/>
  <c r="BF45" i="3"/>
  <c r="BG45" i="3"/>
  <c r="B45" i="3"/>
  <c r="D45" i="3"/>
  <c r="C45" i="3"/>
  <c r="A45" i="3"/>
  <c r="BF44" i="3"/>
  <c r="BG44" i="3"/>
  <c r="B44" i="3"/>
  <c r="D44" i="3"/>
  <c r="C44" i="3"/>
  <c r="A44" i="3"/>
  <c r="BF43" i="3"/>
  <c r="BG43" i="3"/>
  <c r="B43" i="3"/>
  <c r="D43" i="3"/>
  <c r="C43" i="3"/>
  <c r="A43" i="3"/>
  <c r="BF42" i="3"/>
  <c r="BG42" i="3"/>
  <c r="B42" i="3"/>
  <c r="D42" i="3"/>
  <c r="C42" i="3"/>
  <c r="A42" i="3"/>
  <c r="BF41" i="3"/>
  <c r="BG41" i="3"/>
  <c r="B41" i="3"/>
  <c r="D41" i="3"/>
  <c r="C41" i="3"/>
  <c r="A41" i="3"/>
  <c r="BF40" i="3"/>
  <c r="BG40" i="3"/>
  <c r="B40" i="3"/>
  <c r="D40" i="3"/>
  <c r="C40" i="3"/>
  <c r="A40" i="3"/>
  <c r="BF39" i="3"/>
  <c r="BG39" i="3"/>
  <c r="B39" i="3"/>
  <c r="D39" i="3"/>
  <c r="C39" i="3"/>
  <c r="A39" i="3"/>
  <c r="BF38" i="3"/>
  <c r="BG38" i="3"/>
  <c r="B38" i="3"/>
  <c r="D38" i="3"/>
  <c r="C38" i="3"/>
  <c r="A38" i="3"/>
  <c r="BF37" i="3"/>
  <c r="BG37" i="3"/>
  <c r="B37" i="3"/>
  <c r="D37" i="3"/>
  <c r="C37" i="3"/>
  <c r="A37" i="3"/>
  <c r="BF36" i="3"/>
  <c r="BG36" i="3"/>
  <c r="B36" i="3"/>
  <c r="D36" i="3"/>
  <c r="C36" i="3"/>
  <c r="A36" i="3"/>
  <c r="BF35" i="3"/>
  <c r="BG35" i="3"/>
  <c r="B35" i="3"/>
  <c r="D35" i="3"/>
  <c r="C35" i="3"/>
  <c r="A35" i="3"/>
  <c r="BF34" i="3"/>
  <c r="BG34" i="3"/>
  <c r="B34" i="3"/>
  <c r="D34" i="3"/>
  <c r="C34" i="3"/>
  <c r="A34" i="3"/>
  <c r="BF33" i="3"/>
  <c r="BG33" i="3"/>
  <c r="B33" i="3"/>
  <c r="D33" i="3"/>
  <c r="C33" i="3"/>
  <c r="A33" i="3"/>
  <c r="BF32" i="3"/>
  <c r="BG32" i="3"/>
  <c r="B32" i="3"/>
  <c r="D32" i="3"/>
  <c r="C32" i="3"/>
  <c r="A32" i="3"/>
  <c r="BF31" i="3"/>
  <c r="BG31" i="3"/>
  <c r="B31" i="3"/>
  <c r="D31" i="3"/>
  <c r="C31" i="3"/>
  <c r="A31" i="3"/>
  <c r="BF30" i="3"/>
  <c r="BG30" i="3"/>
  <c r="B30" i="3"/>
  <c r="D30" i="3"/>
  <c r="C30" i="3"/>
  <c r="A30" i="3"/>
  <c r="BF29" i="3"/>
  <c r="BG29" i="3"/>
  <c r="B29" i="3"/>
  <c r="D29" i="3"/>
  <c r="C29" i="3"/>
  <c r="A29" i="3"/>
  <c r="BF28" i="3"/>
  <c r="BG28" i="3"/>
  <c r="B28" i="3"/>
  <c r="D28" i="3"/>
  <c r="C28" i="3"/>
  <c r="A28" i="3"/>
  <c r="BF27" i="3"/>
  <c r="BG27" i="3"/>
  <c r="B27" i="3"/>
  <c r="D27" i="3"/>
  <c r="C27" i="3"/>
  <c r="A27" i="3"/>
  <c r="BF26" i="3"/>
  <c r="BG26" i="3"/>
  <c r="B26" i="3"/>
  <c r="D26" i="3"/>
  <c r="C26" i="3"/>
  <c r="A26" i="3"/>
  <c r="BF25" i="3"/>
  <c r="BG25" i="3"/>
  <c r="B25" i="3"/>
  <c r="D25" i="3"/>
  <c r="C25" i="3"/>
  <c r="A25" i="3"/>
  <c r="BF24" i="3"/>
  <c r="BG24" i="3"/>
  <c r="B24" i="3"/>
  <c r="D24" i="3"/>
  <c r="C24" i="3"/>
  <c r="A24" i="3"/>
  <c r="BF23" i="3"/>
  <c r="BG23" i="3"/>
  <c r="B23" i="3"/>
  <c r="D23" i="3"/>
  <c r="C23" i="3"/>
  <c r="A23" i="3"/>
  <c r="BF22" i="3"/>
  <c r="BG22" i="3"/>
  <c r="B22" i="3"/>
  <c r="D22" i="3"/>
  <c r="C22" i="3"/>
  <c r="A22" i="3"/>
  <c r="BF21" i="3"/>
  <c r="BG21" i="3"/>
  <c r="B21" i="3"/>
  <c r="D21" i="3"/>
  <c r="C21" i="3"/>
  <c r="A21" i="3"/>
  <c r="BF20" i="3"/>
  <c r="BG20" i="3"/>
  <c r="B20" i="3"/>
  <c r="D20" i="3"/>
  <c r="C20" i="3"/>
  <c r="A20" i="3"/>
  <c r="BF19" i="3"/>
  <c r="BG19" i="3"/>
  <c r="B19" i="3"/>
  <c r="D19" i="3"/>
  <c r="C19" i="3"/>
  <c r="A19" i="3"/>
  <c r="BF18" i="3"/>
  <c r="BG18" i="3"/>
  <c r="B18" i="3"/>
  <c r="D18" i="3"/>
  <c r="C18" i="3"/>
  <c r="A18" i="3"/>
  <c r="BF17" i="3"/>
  <c r="BG17" i="3"/>
  <c r="B17" i="3"/>
  <c r="D17" i="3"/>
  <c r="C17" i="3"/>
  <c r="A17" i="3"/>
  <c r="BF16" i="3"/>
  <c r="BG16" i="3"/>
  <c r="B16" i="3"/>
  <c r="D16" i="3"/>
  <c r="C16" i="3"/>
  <c r="A16" i="3"/>
  <c r="BF15" i="3"/>
  <c r="BG15" i="3"/>
  <c r="B15" i="3"/>
  <c r="D15" i="3"/>
  <c r="C15" i="3"/>
  <c r="A15" i="3"/>
  <c r="BF12" i="3"/>
  <c r="BG12" i="3"/>
  <c r="S8" i="3"/>
  <c r="A8" i="3"/>
  <c r="A7" i="3"/>
  <c r="A6" i="3"/>
  <c r="A5" i="3"/>
  <c r="R4" i="3"/>
  <c r="A4" i="3"/>
  <c r="BC3" i="3"/>
  <c r="AL3" i="3"/>
  <c r="AL2" i="3"/>
  <c r="BF56" i="2"/>
  <c r="BG56" i="2"/>
  <c r="B56" i="2"/>
  <c r="D56" i="2"/>
  <c r="C56" i="2"/>
  <c r="A56" i="2"/>
  <c r="BF55" i="2"/>
  <c r="BG55" i="2"/>
  <c r="B55" i="2"/>
  <c r="D55" i="2"/>
  <c r="C55" i="2"/>
  <c r="A55" i="2"/>
  <c r="BF54" i="2"/>
  <c r="BG54" i="2"/>
  <c r="B54" i="2"/>
  <c r="D54" i="2"/>
  <c r="C54" i="2"/>
  <c r="A54" i="2"/>
  <c r="BF53" i="2"/>
  <c r="BG53" i="2"/>
  <c r="B53" i="2"/>
  <c r="D53" i="2"/>
  <c r="C53" i="2"/>
  <c r="A53" i="2"/>
  <c r="BF52" i="2"/>
  <c r="BG52" i="2"/>
  <c r="B52" i="2"/>
  <c r="D52" i="2"/>
  <c r="C52" i="2"/>
  <c r="A52" i="2"/>
  <c r="BF51" i="2"/>
  <c r="BG51" i="2"/>
  <c r="B51" i="2"/>
  <c r="D51" i="2"/>
  <c r="C51" i="2"/>
  <c r="A51" i="2"/>
  <c r="BF50" i="2"/>
  <c r="BG50" i="2"/>
  <c r="B50" i="2"/>
  <c r="D50" i="2"/>
  <c r="C50" i="2"/>
  <c r="A50" i="2"/>
  <c r="BF49" i="2"/>
  <c r="BG49" i="2"/>
  <c r="B49" i="2"/>
  <c r="D49" i="2"/>
  <c r="C49" i="2"/>
  <c r="A49" i="2"/>
  <c r="BF48" i="2"/>
  <c r="BG48" i="2"/>
  <c r="B48" i="2"/>
  <c r="D48" i="2"/>
  <c r="C48" i="2"/>
  <c r="A48" i="2"/>
  <c r="BF47" i="2"/>
  <c r="BG47" i="2"/>
  <c r="B47" i="2"/>
  <c r="D47" i="2"/>
  <c r="C47" i="2"/>
  <c r="A47" i="2"/>
  <c r="BF46" i="2"/>
  <c r="BG46" i="2"/>
  <c r="B46" i="2"/>
  <c r="D46" i="2"/>
  <c r="C46" i="2"/>
  <c r="A46" i="2"/>
  <c r="BF45" i="2"/>
  <c r="BG45" i="2"/>
  <c r="B45" i="2"/>
  <c r="D45" i="2"/>
  <c r="C45" i="2"/>
  <c r="A45" i="2"/>
  <c r="BF44" i="2"/>
  <c r="BG44" i="2"/>
  <c r="B44" i="2"/>
  <c r="D44" i="2"/>
  <c r="C44" i="2"/>
  <c r="A44" i="2"/>
  <c r="BF43" i="2"/>
  <c r="BG43" i="2"/>
  <c r="B43" i="2"/>
  <c r="D43" i="2"/>
  <c r="C43" i="2"/>
  <c r="A43" i="2"/>
  <c r="BF42" i="2"/>
  <c r="BG42" i="2"/>
  <c r="B42" i="2"/>
  <c r="D42" i="2"/>
  <c r="C42" i="2"/>
  <c r="A42" i="2"/>
  <c r="BF41" i="2"/>
  <c r="BG41" i="2"/>
  <c r="B41" i="2"/>
  <c r="D41" i="2"/>
  <c r="C41" i="2"/>
  <c r="A41" i="2"/>
  <c r="BF40" i="2"/>
  <c r="BG40" i="2"/>
  <c r="B40" i="2"/>
  <c r="D40" i="2"/>
  <c r="C40" i="2"/>
  <c r="A40" i="2"/>
  <c r="BF39" i="2"/>
  <c r="BG39" i="2"/>
  <c r="B39" i="2"/>
  <c r="D39" i="2"/>
  <c r="C39" i="2"/>
  <c r="A39" i="2"/>
  <c r="BF38" i="2"/>
  <c r="BG38" i="2"/>
  <c r="B38" i="2"/>
  <c r="D38" i="2"/>
  <c r="C38" i="2"/>
  <c r="A38" i="2"/>
  <c r="BF37" i="2"/>
  <c r="BG37" i="2"/>
  <c r="B37" i="2"/>
  <c r="D37" i="2"/>
  <c r="C37" i="2"/>
  <c r="A37" i="2"/>
  <c r="BF36" i="2"/>
  <c r="BG36" i="2"/>
  <c r="B36" i="2"/>
  <c r="D36" i="2"/>
  <c r="C36" i="2"/>
  <c r="A36" i="2"/>
  <c r="BF35" i="2"/>
  <c r="BG35" i="2"/>
  <c r="B35" i="2"/>
  <c r="D35" i="2"/>
  <c r="C35" i="2"/>
  <c r="A35" i="2"/>
  <c r="BF34" i="2"/>
  <c r="BG34" i="2"/>
  <c r="B34" i="2"/>
  <c r="D34" i="2"/>
  <c r="C34" i="2"/>
  <c r="A34" i="2"/>
  <c r="BF33" i="2"/>
  <c r="BG33" i="2"/>
  <c r="B33" i="2"/>
  <c r="D33" i="2"/>
  <c r="C33" i="2"/>
  <c r="A33" i="2"/>
  <c r="BF32" i="2"/>
  <c r="BG32" i="2"/>
  <c r="B32" i="2"/>
  <c r="D32" i="2"/>
  <c r="C32" i="2"/>
  <c r="A32" i="2"/>
  <c r="BF31" i="2"/>
  <c r="BG31" i="2"/>
  <c r="B31" i="2"/>
  <c r="D31" i="2"/>
  <c r="C31" i="2"/>
  <c r="A31" i="2"/>
  <c r="BF30" i="2"/>
  <c r="BG30" i="2"/>
  <c r="B30" i="2"/>
  <c r="D30" i="2"/>
  <c r="C30" i="2"/>
  <c r="A30" i="2"/>
  <c r="BF29" i="2"/>
  <c r="BG29" i="2"/>
  <c r="B29" i="2"/>
  <c r="D29" i="2"/>
  <c r="C29" i="2"/>
  <c r="A29" i="2"/>
  <c r="BF28" i="2"/>
  <c r="BG28" i="2"/>
  <c r="B28" i="2"/>
  <c r="D28" i="2"/>
  <c r="C28" i="2"/>
  <c r="A28" i="2"/>
  <c r="BF27" i="2"/>
  <c r="BG27" i="2"/>
  <c r="B27" i="2"/>
  <c r="D27" i="2"/>
  <c r="C27" i="2"/>
  <c r="A27" i="2"/>
  <c r="BF26" i="2"/>
  <c r="BG26" i="2"/>
  <c r="B26" i="2"/>
  <c r="D26" i="2"/>
  <c r="C26" i="2"/>
  <c r="A26" i="2"/>
  <c r="BF25" i="2"/>
  <c r="BG25" i="2"/>
  <c r="B25" i="2"/>
  <c r="D25" i="2"/>
  <c r="C25" i="2"/>
  <c r="A25" i="2"/>
  <c r="BF24" i="2"/>
  <c r="BG24" i="2"/>
  <c r="B24" i="2"/>
  <c r="D24" i="2"/>
  <c r="C24" i="2"/>
  <c r="A24" i="2"/>
  <c r="BF23" i="2"/>
  <c r="BG23" i="2"/>
  <c r="B23" i="2"/>
  <c r="D23" i="2"/>
  <c r="C23" i="2"/>
  <c r="A23" i="2"/>
  <c r="BF22" i="2"/>
  <c r="BG22" i="2"/>
  <c r="B22" i="2"/>
  <c r="D22" i="2"/>
  <c r="C22" i="2"/>
  <c r="A22" i="2"/>
  <c r="BF21" i="2"/>
  <c r="BG21" i="2"/>
  <c r="B21" i="2"/>
  <c r="D21" i="2"/>
  <c r="C21" i="2"/>
  <c r="A21" i="2"/>
  <c r="BF20" i="2"/>
  <c r="BG20" i="2"/>
  <c r="B20" i="2"/>
  <c r="D20" i="2"/>
  <c r="C20" i="2"/>
  <c r="A20" i="2"/>
  <c r="BF19" i="2"/>
  <c r="BG19" i="2"/>
  <c r="B19" i="2"/>
  <c r="D19" i="2"/>
  <c r="C19" i="2"/>
  <c r="A19" i="2"/>
  <c r="BF18" i="2"/>
  <c r="BG18" i="2"/>
  <c r="B18" i="2"/>
  <c r="D18" i="2"/>
  <c r="C18" i="2"/>
  <c r="A18" i="2"/>
  <c r="BF17" i="2"/>
  <c r="BG17" i="2"/>
  <c r="B17" i="2"/>
  <c r="D17" i="2"/>
  <c r="C17" i="2"/>
  <c r="A17" i="2"/>
  <c r="BF16" i="2"/>
  <c r="BG16" i="2"/>
  <c r="B16" i="2"/>
  <c r="D16" i="2"/>
  <c r="C16" i="2"/>
  <c r="A16" i="2"/>
  <c r="BF15" i="2"/>
  <c r="BG15" i="2"/>
  <c r="B15" i="2"/>
  <c r="D15" i="2"/>
  <c r="C15" i="2"/>
  <c r="A15" i="2"/>
  <c r="BF12" i="2"/>
  <c r="BG12" i="2"/>
  <c r="S8" i="2"/>
  <c r="A8" i="2"/>
  <c r="A7" i="2"/>
  <c r="A6" i="2"/>
  <c r="A5" i="2"/>
  <c r="R4" i="2"/>
  <c r="A4" i="2"/>
  <c r="BC3" i="2"/>
  <c r="AL3" i="2"/>
  <c r="AL2" i="2"/>
  <c r="BF56" i="1"/>
  <c r="BG56" i="1"/>
  <c r="D56" i="1"/>
  <c r="C56" i="1"/>
  <c r="BF55" i="1"/>
  <c r="BG55" i="1"/>
  <c r="D55" i="1"/>
  <c r="C55" i="1"/>
  <c r="BF54" i="1"/>
  <c r="BG54" i="1"/>
  <c r="D54" i="1"/>
  <c r="C54" i="1"/>
  <c r="BF53" i="1"/>
  <c r="BG53" i="1"/>
  <c r="D53" i="1"/>
  <c r="C53" i="1"/>
  <c r="BF52" i="1"/>
  <c r="BG52" i="1"/>
  <c r="D52" i="1"/>
  <c r="C52" i="1"/>
  <c r="BF51" i="1"/>
  <c r="BG51" i="1"/>
  <c r="D51" i="1"/>
  <c r="C51" i="1"/>
  <c r="BF50" i="1"/>
  <c r="BG50" i="1"/>
  <c r="D50" i="1"/>
  <c r="C50" i="1"/>
  <c r="BF49" i="1"/>
  <c r="BG49" i="1"/>
  <c r="D49" i="1"/>
  <c r="C49" i="1"/>
  <c r="BF48" i="1"/>
  <c r="BG48" i="1"/>
  <c r="D48" i="1"/>
  <c r="C48" i="1"/>
  <c r="BF47" i="1"/>
  <c r="BG47" i="1"/>
  <c r="D47" i="1"/>
  <c r="C47" i="1"/>
  <c r="BF46" i="1"/>
  <c r="BG46" i="1"/>
  <c r="D46" i="1"/>
  <c r="C46" i="1"/>
  <c r="BF45" i="1"/>
  <c r="BG45" i="1"/>
  <c r="D45" i="1"/>
  <c r="C45" i="1"/>
  <c r="BF44" i="1"/>
  <c r="BG44" i="1"/>
  <c r="D44" i="1"/>
  <c r="C44" i="1"/>
  <c r="BF43" i="1"/>
  <c r="BG43" i="1"/>
  <c r="D43" i="1"/>
  <c r="C43" i="1"/>
  <c r="BF42" i="1"/>
  <c r="BG42" i="1"/>
  <c r="D42" i="1"/>
  <c r="C42" i="1"/>
  <c r="BF41" i="1"/>
  <c r="BG41" i="1"/>
  <c r="D41" i="1"/>
  <c r="C41" i="1"/>
  <c r="BF40" i="1"/>
  <c r="BG40" i="1"/>
  <c r="D40" i="1"/>
  <c r="C40" i="1"/>
  <c r="BF39" i="1"/>
  <c r="BG39" i="1"/>
  <c r="D39" i="1"/>
  <c r="C39" i="1"/>
  <c r="BF38" i="1"/>
  <c r="BG38" i="1"/>
  <c r="D38" i="1"/>
  <c r="C38" i="1"/>
  <c r="BF37" i="1"/>
  <c r="BG37" i="1"/>
  <c r="D37" i="1"/>
  <c r="C37" i="1"/>
  <c r="BF36" i="1"/>
  <c r="BG36" i="1"/>
  <c r="D36" i="1"/>
  <c r="C36" i="1"/>
  <c r="BF35" i="1"/>
  <c r="BG35" i="1"/>
  <c r="D35" i="1"/>
  <c r="C35" i="1"/>
  <c r="BF34" i="1"/>
  <c r="BG34" i="1"/>
  <c r="D34" i="1"/>
  <c r="C34" i="1"/>
  <c r="BF33" i="1"/>
  <c r="BG33" i="1"/>
  <c r="D33" i="1"/>
  <c r="C33" i="1"/>
  <c r="BF32" i="1"/>
  <c r="BG32" i="1"/>
  <c r="D32" i="1"/>
  <c r="C32" i="1"/>
  <c r="BF31" i="1"/>
  <c r="BG31" i="1"/>
  <c r="D31" i="1"/>
  <c r="C31" i="1"/>
  <c r="BF30" i="1"/>
  <c r="BG30" i="1"/>
  <c r="D30" i="1"/>
  <c r="C30" i="1"/>
  <c r="BF29" i="1"/>
  <c r="BG29" i="1"/>
  <c r="D29" i="1"/>
  <c r="C29" i="1"/>
  <c r="BF28" i="1"/>
  <c r="BG28" i="1"/>
  <c r="D28" i="1"/>
  <c r="C28" i="1"/>
  <c r="BF27" i="1"/>
  <c r="BG27" i="1"/>
  <c r="D27" i="1"/>
  <c r="C27" i="1"/>
  <c r="BF26" i="1"/>
  <c r="BG26" i="1"/>
  <c r="D26" i="1"/>
  <c r="C26" i="1"/>
  <c r="BF25" i="1"/>
  <c r="BG25" i="1"/>
  <c r="D25" i="1"/>
  <c r="C25" i="1"/>
  <c r="BF24" i="1"/>
  <c r="BG24" i="1"/>
  <c r="D24" i="1"/>
  <c r="C24" i="1"/>
  <c r="BF23" i="1"/>
  <c r="BG23" i="1"/>
  <c r="D23" i="1"/>
  <c r="C23" i="1"/>
  <c r="BF22" i="1"/>
  <c r="BG22" i="1"/>
  <c r="D22" i="1"/>
  <c r="C22" i="1"/>
  <c r="BF21" i="1"/>
  <c r="BG21" i="1"/>
  <c r="D21" i="1"/>
  <c r="C21" i="1"/>
  <c r="BF20" i="1"/>
  <c r="BG20" i="1"/>
  <c r="D20" i="1"/>
  <c r="C20" i="1"/>
  <c r="BF19" i="1"/>
  <c r="BG19" i="1"/>
  <c r="D19" i="1"/>
  <c r="C19" i="1"/>
  <c r="BF18" i="1"/>
  <c r="BG18" i="1"/>
  <c r="D18" i="1"/>
  <c r="C18" i="1"/>
  <c r="BF17" i="1"/>
  <c r="BG17" i="1"/>
  <c r="D17" i="1"/>
  <c r="C17" i="1"/>
  <c r="BF16" i="1"/>
  <c r="BG16" i="1"/>
  <c r="D16" i="1"/>
  <c r="C16" i="1"/>
  <c r="BF15" i="1"/>
  <c r="BG15" i="1"/>
  <c r="D15" i="1"/>
  <c r="C15" i="1"/>
  <c r="BD14" i="1"/>
  <c r="BC14" i="1"/>
  <c r="BA14" i="1"/>
  <c r="AZ14" i="1"/>
  <c r="AY14" i="1"/>
  <c r="AX14" i="1"/>
  <c r="AW14" i="1"/>
  <c r="AV14" i="1"/>
  <c r="AU14" i="1"/>
  <c r="AR14" i="1"/>
  <c r="AQ14" i="1"/>
  <c r="AP14" i="1"/>
  <c r="AO14" i="1"/>
  <c r="AN14" i="1"/>
  <c r="AM14" i="1"/>
  <c r="AL14" i="1"/>
  <c r="AA14" i="1"/>
  <c r="Z14" i="1"/>
  <c r="Y14" i="1"/>
  <c r="X14" i="1"/>
  <c r="W14" i="1"/>
  <c r="V14" i="1"/>
  <c r="U14" i="1"/>
  <c r="T14" i="1"/>
  <c r="S14" i="1"/>
  <c r="R14" i="1"/>
  <c r="Q14" i="1"/>
  <c r="P14" i="1"/>
  <c r="O14" i="1"/>
  <c r="K14" i="1"/>
  <c r="J14" i="1"/>
  <c r="I14" i="1"/>
  <c r="H14" i="1"/>
  <c r="G14" i="1"/>
  <c r="F14" i="1"/>
  <c r="E14" i="1"/>
  <c r="BB12" i="1"/>
  <c r="AT12" i="1"/>
  <c r="AC12" i="1"/>
  <c r="L12" i="1"/>
  <c r="BF12" i="1"/>
  <c r="BE12" i="1"/>
  <c r="S8" i="1"/>
  <c r="R4" i="1"/>
  <c r="BC3" i="1"/>
  <c r="AL3" i="1"/>
  <c r="AL2" i="1"/>
</calcChain>
</file>

<file path=xl/sharedStrings.xml><?xml version="1.0" encoding="utf-8"?>
<sst xmlns="http://schemas.openxmlformats.org/spreadsheetml/2006/main" count="3001" uniqueCount="299">
  <si>
    <t xml:space="preserve">                  </t>
  </si>
  <si>
    <t>UNIDAD EDUCATIVA: COLEGIO DESPERTAD</t>
  </si>
  <si>
    <t>INICIO DE BIMESTRE :</t>
  </si>
  <si>
    <t>No. TOTAL DE APROBADOS</t>
  </si>
  <si>
    <t>DIAS RESTANTES PARA FIN DE TRIMESTRE</t>
  </si>
  <si>
    <t>EDUCACION SECUNDARIA COMUNITARIA PRODUCTIVA</t>
  </si>
  <si>
    <t>FIN DE BIMESTRE :</t>
  </si>
  <si>
    <t>No. TOTAL DE REPROBADOS</t>
  </si>
  <si>
    <t>CURSO: 2ndo A Secundaria</t>
  </si>
  <si>
    <t>Días</t>
  </si>
  <si>
    <t>DIRECTORA : EUGENIA CONDORI MOYA</t>
  </si>
  <si>
    <t>MAESTRO : MARCELO A. RODRIGUEZ GRACIA</t>
  </si>
  <si>
    <t>CAMPO : COMUNIDAD Y SOCIEDAD</t>
  </si>
  <si>
    <t>MATERIA : HISTORIA</t>
  </si>
  <si>
    <t>FECHA ACTUAL :</t>
  </si>
  <si>
    <t>EVALUACION DEL MAESTRO
DIMENSIONES</t>
  </si>
  <si>
    <t>TOTAL BIMESTRAL</t>
  </si>
  <si>
    <t>SITUACION BIMESTRAL</t>
  </si>
  <si>
    <t>Nº</t>
  </si>
  <si>
    <t>Nombre completo</t>
  </si>
  <si>
    <t>ACUMULADA</t>
  </si>
  <si>
    <t>BIMESTRE</t>
  </si>
  <si>
    <t>SER (5)</t>
  </si>
  <si>
    <t>DECIDIR (5)</t>
  </si>
  <si>
    <t>TOTAL</t>
  </si>
  <si>
    <t>EXPRESA ACTITUDES DE RESPETO EN PALABRAS Y ACCIONES HACIA EL Y CON LOS DEMAS</t>
  </si>
  <si>
    <t>ES RESPONSIBLE Y PUNTUAL AL LLEGAR A CLASE Y AL ENTREGAR TRABAJOS</t>
  </si>
  <si>
    <t>DEMUESTRA SOLIDARIDAD EN SUS ACTIVIDADES Y RELACIONES INTERPERSONALES</t>
  </si>
  <si>
    <t>FORTALEZCO MI IDENTIDAD PERSONAL SIN RECURRIR A COPIAS DE IDENTIDADES</t>
  </si>
  <si>
    <t>PRACTICO EL EQUILIBRIO EMOCIONAL QUE ES EL REFLEJO DE LO QUE VEO EN MI HOGAR</t>
  </si>
  <si>
    <t>OTROS VALORES</t>
  </si>
  <si>
    <t>50%S - 50%H</t>
  </si>
  <si>
    <t>Test Troy Movie</t>
  </si>
  <si>
    <t>Test Ancient Greece</t>
  </si>
  <si>
    <t>EVALUACION PROMEDIO MAESTRO  -  5</t>
  </si>
  <si>
    <t>1 Early people of the Aegean</t>
  </si>
  <si>
    <t>2 The Rise of Greek City States</t>
  </si>
  <si>
    <t>3 Victory and Defeat in the Greek World</t>
  </si>
  <si>
    <t>4 The Glory That Was Greece</t>
  </si>
  <si>
    <t>5 Alexander and the Hellenistic Age</t>
  </si>
  <si>
    <t>DEMUESTRO INICIATIVA DURANTE LAS ACTIVIDADES DEL AULA</t>
  </si>
  <si>
    <t>RESPETO LAS NORMAS DE CONVIVENCIA ENTRE LOS COMPA;EROS</t>
  </si>
  <si>
    <t>ME HAGO CARGO DE LAS PERTENENCIAS QUE TRAIGO AL COLEGIO</t>
  </si>
  <si>
    <t>HAGO USO APROPIADO DEL LENGUAJE SIN USAR INSULTOS O APODOS OFENSIVOS</t>
  </si>
  <si>
    <t>SOY PERSEVERANTE Y RESPONSABLEAL ASUMIR UN TRABAJO GRUPAL</t>
  </si>
  <si>
    <t>FECHA ENCARGADA</t>
  </si>
  <si>
    <t>/</t>
  </si>
  <si>
    <t>FECHA DE ENTREGA</t>
  </si>
  <si>
    <t xml:space="preserve"> TIEMPO ( DIAS  )</t>
  </si>
  <si>
    <t>AGUILA SEJAS MATIAS HERNAN</t>
  </si>
  <si>
    <t>ANTEZANA ARANIBAR JAVIER LEANDRO</t>
  </si>
  <si>
    <t>ANTEZANA TORREZ  MATIAS ANDRE</t>
  </si>
  <si>
    <t>CARDOZO FRANCO JOHNNY LEONARDO</t>
  </si>
  <si>
    <t>ESPINOZA MUÑOZ RUBEN SEBASTIAN</t>
  </si>
  <si>
    <t>HUANCA AMURRIO VALENTINA RAFAELA</t>
  </si>
  <si>
    <t>MERCADO ROJAS MARIA BELEN</t>
  </si>
  <si>
    <t>NUMBELA SAAVEDRA RAFAEL</t>
  </si>
  <si>
    <t>PEÑALOZA PRADO RAFAEL ANDRES</t>
  </si>
  <si>
    <t>PARDO LOPEZ ABIGAIL</t>
  </si>
  <si>
    <t>ROCABADO ANDIA MARIANA</t>
  </si>
  <si>
    <t>SEJAS CAMPOS ZULMA</t>
  </si>
  <si>
    <t>VARGAS REQUEZ ZOE</t>
  </si>
  <si>
    <t xml:space="preserve">  </t>
  </si>
  <si>
    <t>OTROS VALORES 2</t>
  </si>
  <si>
    <t>REGISTRO DE VALORACION 3er TRIMESTRE</t>
  </si>
  <si>
    <t>CENTRALIZADOR DE REGISTROS DE VALORACION PEDAGOGICA TRIMESTRAL</t>
  </si>
  <si>
    <t>1er. TRIMESTRE</t>
  </si>
  <si>
    <t>2do. TRIMESTRE</t>
  </si>
  <si>
    <t>3er. TRIMESTRE</t>
  </si>
  <si>
    <t>NOTA FINAL</t>
  </si>
  <si>
    <t>EVALUACION CUALITATIVA</t>
  </si>
  <si>
    <t>MAESTRO</t>
  </si>
  <si>
    <t>CUADRO DE ASISTENCIA     PRIMER TRIMESTRE</t>
  </si>
  <si>
    <t>dias</t>
  </si>
  <si>
    <t>%A-atrasos</t>
  </si>
  <si>
    <t>%F-faltas</t>
  </si>
  <si>
    <t>estudiantes</t>
  </si>
  <si>
    <t>%L-licencias</t>
  </si>
  <si>
    <t>%P-presente</t>
  </si>
  <si>
    <t>PORC. %</t>
  </si>
  <si>
    <t>N°</t>
  </si>
  <si>
    <t>APELLIDOS  Y NOMBRES</t>
  </si>
  <si>
    <t>MM</t>
  </si>
  <si>
    <t>FEBRERO</t>
  </si>
  <si>
    <t>MARZO</t>
  </si>
  <si>
    <t>ABRIL</t>
  </si>
  <si>
    <t>MAYO</t>
  </si>
  <si>
    <t>A     ATRASO</t>
  </si>
  <si>
    <t>L      LICENCIA</t>
  </si>
  <si>
    <t>F         FALTA</t>
  </si>
  <si>
    <t>P         PRESENTE</t>
  </si>
  <si>
    <t>A        ATRASO</t>
  </si>
  <si>
    <t>L         LICENCIA</t>
  </si>
  <si>
    <t>F           FALTA</t>
  </si>
  <si>
    <t>P     PRESENTE</t>
  </si>
  <si>
    <t>DD</t>
  </si>
  <si>
    <t>L</t>
  </si>
  <si>
    <t>M</t>
  </si>
  <si>
    <t>FF</t>
  </si>
  <si>
    <t>P</t>
  </si>
  <si>
    <t>CUADRO DE ASISTENCIA     SEGUNDO TRIMESTRE</t>
  </si>
  <si>
    <t>JUNIO</t>
  </si>
  <si>
    <t>JULIO</t>
  </si>
  <si>
    <t>AGOSTO</t>
  </si>
  <si>
    <t>SEPTIEMBRE</t>
  </si>
  <si>
    <t>OCTUBRE</t>
  </si>
  <si>
    <t>NOVIEMBRE</t>
  </si>
  <si>
    <t>DICIEMBRE</t>
  </si>
  <si>
    <t>CALENDARIO PLURINACIONAL DE FECHAS CÍVICAS</t>
  </si>
  <si>
    <t>FECHA</t>
  </si>
  <si>
    <t>CONMEMORACIÓN</t>
  </si>
  <si>
    <t>1ro. de Enero</t>
  </si>
  <si>
    <t> Año nuevo, celebrado en todo el mundo.
 El 1 de Enero de 1574 se realiza la segunda fundación de Cochabamba por orden del Capitán Sebastián Barba de Padilla, en el valle de Khochapampa (hoy Cochabamba a orillas del río Kunturillo, que posteriormente fue trasladada a la región que hoy ocupa, por mandato del Virrey Toledo a Don Manuel Ascencio Padilla, con el nombre de Villa Oropeza”</t>
  </si>
  <si>
    <t>22 de Enero</t>
  </si>
  <si>
    <t> Fundación del Estado Plurinacional de Bolivia.</t>
  </si>
  <si>
    <t>24 de Enero</t>
  </si>
  <si>
    <t> La “Fiesta de Ekeko” (Dios de la Abundancia) tiene lugar el 24 de Enero, y miles de bolivianos acuden a la tradicional “Feria de la Alasita” en las ciudades de La Paz y Al Alto a comprar figuritas artesanas para que sus deseos se hagan realidad. Esta tradición forma parte del patrimonio cultural de Bolivia.</t>
  </si>
  <si>
    <t>2 de Febrero</t>
  </si>
  <si>
    <t> Se celebra la festividad de la Virgen de Copacabana, nombrada como Patrona y General de la policía Nacional celebrada en La Paz.</t>
  </si>
  <si>
    <t>3 de Febrero</t>
  </si>
  <si>
    <t> Nacimiento del Mariscal Antonio José de Sucre, libertador de Ecuador quien convocó a la primera Asamblea Constituyente a las provincias del AltoPerú. Nació el 3 de febrero de 1795 en Cumaná – Venezuela</t>
  </si>
  <si>
    <t>9 de Febrero</t>
  </si>
  <si>
    <t> Fundación de la ciudad de Cobija, hoy capital del departamento de Pando, en 1906.</t>
  </si>
  <si>
    <t>10 de Febrero</t>
  </si>
  <si>
    <t> Revolución de Oruro, conmemorado al primer grito libertario de Sebastián Pagador de 1781. (Cabe aclarar que dicha ciudad se fundo el 1ro de Noviembre de 1606).</t>
  </si>
  <si>
    <t>13 de Febrero</t>
  </si>
  <si>
    <t> Festividad de la Virgen de Socavon, patrona de los mineros.</t>
  </si>
  <si>
    <t>26 de Febrero</t>
  </si>
  <si>
    <t> Fundación de la ciudad Santa Cruz de la Sierra, por Don Ñuflo de Chávez quien dio el nombre de “Santa Cruz” en homenaje a su ciudad natal en España y Sierra por encontrarse a las cercana a las serranías de Chiquitos (1561)</t>
  </si>
  <si>
    <t>8 de Marzo</t>
  </si>
  <si>
    <t> El Día Internacional de la Mujer Trabajadora o Día Internacional de la Mujer, conmemora la lucha de la mujer por su participación, en pie de igualdad con el hombre, en la sociedad y en su desarrollo íntegro como persona. Se celebra el día 8 de marzo.</t>
  </si>
  <si>
    <t>19 de Marzo</t>
  </si>
  <si>
    <t> El 19 de marzo es un día especial en el país con múltiples festejos:
Se celebra el Día del Padre. En Bolivia Se instituyo bajo la presidencia del General Hugo Suárez.
Es también el día del radialista, una actividad peculiar del profesional que acompaña a los hogares en los momentos de tedio.
Finalmente, es el día del carpintero, uno de los oficios más antiguos de la humanidad y una tarea reservada a pocos que gustan del arte manual. Cada vez son menos estos artesanos que llevan la imagen de San José como patrono.</t>
  </si>
  <si>
    <t>21 de marzo</t>
  </si>
  <si>
    <t> Día internacional contra el racismo. Declarado por la asamblea General de las
Naciones unidas por la tragedia de 1960 en Sudáfrica</t>
  </si>
  <si>
    <t>22 de Marzo</t>
  </si>
  <si>
    <t> El Día Mundial del Agua fue propuesto en la Conferencia de las Naciones Unidas para el Medio Ambiente y el Desarrollo efectuada en Río de Janeiro, Brasil del 3 al 14 de junio del año 1992.</t>
  </si>
  <si>
    <t>23 de Marzo</t>
  </si>
  <si>
    <t> Día del Mar, una celebración anual en la que se recuerda la pérdida del departamento del Litoral a causa de la Guerra del Pacífico en favor de Chile en el siglo XIX.</t>
  </si>
  <si>
    <t>30 de Marzo</t>
  </si>
  <si>
    <t> Se declara Día De La Trabajadora Del Hogar Boliviano, como establece el decreto supremo 28655 aprobado el 25 de marzo de 2006. El día 30 de marzo de cada año las trabajadoras del hogar gozarán de un día de tolerancia del trabajo remunerado</t>
  </si>
  <si>
    <t>1 de Abril</t>
  </si>
  <si>
    <t> Fundación de la ciudad de Potosí. El 1 de abril de 1545, un grupo de españoles, encabezado por el capitán Juan de Villarroel, tomó posesión del Cerro Rico, tras confirmar el hallazgo del pastor e inmediatamente estableció un poblado.
Día Mundial de la Educación. A partir del 2003, por acuerdo de la ONU y la UNESCO, cada 1 de abril se celebra el Día Mundial de la Educación. Desde el año 2003 al 2012 se conmemora la “Década de la Educación Inclusiva”.</t>
  </si>
  <si>
    <t>2 de Abril</t>
  </si>
  <si>
    <t> Batalla del Tumusla fue el último enfrentamiento con fuerzas regulares durante la independencia de Bolivia y uno de los últimos encuentros de la Guerra de Independencia Hispanoamericana. Se libró el 1 de abril de 1825, cerca del pueblo de Tumusla (Potosí).</t>
  </si>
  <si>
    <t>7 de Abril</t>
  </si>
  <si>
    <t> En 1948, la Primera Asamblea Mundial de la Salud propuso que se estableciera un «Día Mundial de la Salud» para conmemorar la fundación de la Organización Mundial de la Salud. Desde 1950 el Día Mundial de la Salud se viene celebrando cada 7 de abril.</t>
  </si>
  <si>
    <t>12 de Abril</t>
  </si>
  <si>
    <t> El Gobierno boliviano durante la presidencia de Víctor Paz Estensoro, instituyó como “Día de Niño” el 12 de abril mediante Decreto Supremo el año 1955, oportunidad en la que se aprobó los derechos del Niño boliviano, en conmemoración a la Declaración de los Principios Universales del Niño por la OEA y UNICEF.</t>
  </si>
  <si>
    <t>14 de Abril</t>
  </si>
  <si>
    <t> Día de las Américas. Es una celebración anual que tiene lugar el 14 de abril en todas las repúblicas americanas, como símbolo de su soberanía y de su unión voluntaria en una comunidad continental. El primer Día de las Américas fue celebrado a lo largo del Continente Americano en 1931.</t>
  </si>
  <si>
    <t>15 de Abril</t>
  </si>
  <si>
    <t> Aniversario de Tarija, en conmemoración de la revolución de 1817: Batalla de la Tablada, revolución comandada por Gregorio Araoz y Eustaqui Méndez “El Moto”.</t>
  </si>
  <si>
    <t>22 de Abril</t>
  </si>
  <si>
    <t> El Día de la Tierra es un día celebrado en muchos países el 22 de abril. La primera manifestación tuvo lugar el 22 de abril de 1970, promovida por el senador y activista ambiental Gaylord Nelson, para la creación de una agencia ambiental.</t>
  </si>
  <si>
    <t>23 de Abril</t>
  </si>
  <si>
    <t> Día Internacional del Libro es una conmemoración celebrada a nivel internacional con el objetivo de fomentar la lectura, la industria editorial y la protección de la propiedad intelectual por medio del derecho de autor. A nivel internacional es promulgado por la UNESCO, que la empezó a promulgar por primera vez en 1995.
El 23 de Abril también se celebra en Bolivia el “Día del Inventor”. Una conmemoración en reconocimiento a todos los héroes anónimos que con el fruto de su trabajo hacen nuestra vida un poco más fácil. Se festeja el 23 de Abril por ser el aniversario de la fundación “Asociación de Inventores de Bolivia” (AIB).</t>
  </si>
  <si>
    <t>26 de Abril</t>
  </si>
  <si>
    <t> Día de la Secretaria, por Decreto Supremo del 25 de 1979. El “Día de la Secretaria” en Bolivia se celebra todos los años el 26 de Abril. Es un día conmemorativo dedicado a reconocer el trabajo y la dedicación mostrada diariamente por estos profesionales. Esta fecha tiene su origen en el “Día de la Secretaria Interamericana”, acordada en memoria del primer Congreso Interamericano de Secretarias, en el año 1970.</t>
  </si>
  <si>
    <t>26 de abril</t>
  </si>
  <si>
    <t> Aniversario de la UNIDAD EDUCATIVA MAGISTERIO “B” fundado en el año 1983</t>
  </si>
  <si>
    <t>1º de Mayo</t>
  </si>
  <si>
    <t> Se celebra el Día del Trabajo en todos los países del mundo y en Bolivia. En el año de 1886 miles de trabajadores de Chicago en Estados Unidos cansados de ser explotados, decidieron defender sus derechos laborales y se lanzaron a las calles para exigir: Una jornada de trabajo de 8 horas, tener el derecho a la huelga, a la libertad de expresión y asociación, así como a tener un trabajo y un salario justo</t>
  </si>
  <si>
    <t>10 de Mayo</t>
  </si>
  <si>
    <t> El “Día del Periodista” se celebra en Bolivia el 10 de Mayo. Es un día conmemorativo dedicado a homenajear la labor periodística y también para recordar a los periodistas caídos en el ejercicio de su labor. Esta celebración fue institucionalizada el año 1943, aunque el Decreto Supremo por el que se creó el “Día del Periodista” fue emitido el año 1938. La fecha tiene su origen en recuerdo al primer periodista que en 1865 fue fusilado por ejercer el periodismo, don Cirilo Barragán.</t>
  </si>
  <si>
    <t>12 de Mayo</t>
  </si>
  <si>
    <t> El Día Internacional de la Enfermería o Día Internacional de la Enfermera es una jornada conmemorativa de las contribuciones de los enfermeros a la sociedad, promovida por el Consejo Internacional de Enfermeras (1820)</t>
  </si>
  <si>
    <t>24 de Mayo</t>
  </si>
  <si>
    <t> Día nacional contra el racismo y toda forma de discriminación se recuerda en Bolivia cada 24 de mayo a raíz de un hecho que marco la historia boliviana en ,2008 por los vejámenes que sufrieron mas de 50 campesinos en la ciudad de sucre cuando fueron recibidos a golpes por algunos grupos radicales y conducidos por la fuerza a la plaza 25 de mayo</t>
  </si>
  <si>
    <t>25 de Mayo</t>
  </si>
  <si>
    <t> Revolución de Chuquisaca, levantamiento popular ocurrido el 25 de mayo de 1809 en la ciudad de Chuquisaca, perteneciente al Virreinato del Río de la Plata.</t>
  </si>
  <si>
    <t>26 de Mayo</t>
  </si>
  <si>
    <t> Se recuerda la Batalla del Alto de la Alianza. Fue una acción bélica que se desarrolló el 26 de mayo de 1880 en Tacna, en el marco de la Guerra del Pacífico. Se enfrentaron los ejércitos aliados del Perú y Bolivia —ambos dirigidos por el General boliviano Narciso Campero— contra el ejército de Chile.</t>
  </si>
  <si>
    <t>27 de Mayo</t>
  </si>
  <si>
    <t> Se celebra el Día de la Madre. Esa fecha fue elegida para recordar a un grupo de valerosas mujeres que, precisamente el 27 de Mayo, allá por 1812, en La Coronilla de Cochabamba, una página importante de la batalla contra España. En homenaje a ese valor demostrado, es que se recuerda esta fecha como el día de la madre boliviana, conmemoración que fue confirmada a través de la ley del Día de la Madre, el 8 de Mayo de 1927, durante el gobierno de Hernando Siles.</t>
  </si>
  <si>
    <t>31 de Mayo</t>
  </si>
  <si>
    <t> Los Estados Miembros de la Organización Mundial de la Salud (OMS) crearon el Día Mundial Sin Tabaco en 1987. Con el propósito de llamar la atención mundial ante la amplia presencia de consumo de tabaco y los efectos negativos para la salud.</t>
  </si>
  <si>
    <t>5 de Junio</t>
  </si>
  <si>
    <t> Día Mundial del Medio Ambiente. Fue establecido por la ONU el 15 de diciembre de 1972, para dar evidencia de la necesidad de prestar más atención al medio ambiente y el resultado de la contaminación incontrolada ocasionado en la naturaleza.</t>
  </si>
  <si>
    <t>6 de Junio</t>
  </si>
  <si>
    <t> El “Día del Maestro” en Bolivia se celebra todos los años el 6 de Junio. Es un día conmemorativo dedicado a los maestros, catedráticos y profesores.
Se celebra el 6 de Junio en conmemoración a la fundación de la primera Escuela Normal de Profesores y Preceptores de la República en la ciudad de Sucre (1909) y al nacimiento de Modesto Omiste Tinajeros (1840), un pionero de la educación en Bolivia.
Esta conmemoración fue instituida en el año 1924, bajo la administración del presidente Bautista Saavedra. Por Decreto Supremo fue declarado el 6 de junio “Día del maestro Boliviano”, para hacer un justo homenaje a todos los maestros del país.</t>
  </si>
  <si>
    <t>14 de Junio</t>
  </si>
  <si>
    <t> Mediante Decreto Supremo (1968) se instituye este día con el “Día del Excombatiente”, para honrar a esos abnegados soldados de la Patria que defendieron nuestra heredad en la Guerra del Chaco de 1932-1935.</t>
  </si>
  <si>
    <t>21 de Junio</t>
  </si>
  <si>
    <t> El año aymara comienza el 21 de Junio, en coincidencia con el solsticio de invierno o “reinicio del acercamiento” del sol a la tierra y con el inicio de un nuevo ciclo agrícola (nueva época de siembra). Miles de personas, entre bolivianos y extranjeros se trasladan hasta la población paceña de Tiwanaku, a 72 kilómetros de La Paz, para celebrar el retorno del sol o “Willka Kuti”, fiesta de origen aymara que marca la llegada del nuevo año.</t>
  </si>
  <si>
    <t>24 de Junio</t>
  </si>
  <si>
    <t> La Noche de San Juan es una festividad de origen muy antiguo que suele ir ligada a encender hogueras o fuegos, ligada con las celebraciones en la que se festejaba la llegada del solsticio de verano. En Bolivia, como la noche más fría del año.</t>
  </si>
  <si>
    <t>26 de junio</t>
  </si>
  <si>
    <t> Dia internacional de la lucha contra el uso indebido y el tráfico ilícito de drogas. La asamblea general de naciones unidad decide celebrar el 26 de junio de cada año.</t>
  </si>
  <si>
    <t>4 de Julio</t>
  </si>
  <si>
    <t> Aniversario de la Fundación de Tarija. La ciudad de Tarija fué fundada el 4 de Julio de 1574, por el Capitán español Luis de Fuentes y Vargas con el nombre de Villa de San Bernardo de la Frontera de Tarixa.</t>
  </si>
  <si>
    <t>11 de Julio</t>
  </si>
  <si>
    <t> El Día Mundial de la Población es un evento anual que se lleva a cabo el 11 de julio, que busca tomar consciencia de las temáticas globales demográficas. El evento fue establecido por el Programa de las Naciones Unidas para el Desarrollo (PNUD) en 1989, en virtud de que alrededor de este día, pero dos años atrás, la Tierra alcanzó los cinco mil millones de habitantes.</t>
  </si>
  <si>
    <t>12 de Julio</t>
  </si>
  <si>
    <t> Nacimiento de Juana Azurduy de Padilla (La Plata -hoy Sucre-, 12 de julio de
1780) fue una patriota del Alto Perú, hoy Bolivia, que acompañó a su esposo Manuel Ascencio Padilla en las luchas por la emancipación en el Virrein ato del Río de la Plata contra el Reino de España.</t>
  </si>
  <si>
    <t>16 de Julio</t>
  </si>
  <si>
    <t> Primer grito por la libertad de nuestra Patria y del continente, el del 16 de julio de 1809, en el cual se conmemora la revolución por medio de la cual se derrocó al imperio español en la ciudad de Nuestra Señora de La Paz, acontecimiento que fue encabezado por don Pedro Domingo Murillo, el máximo héroe de la independencia americana.</t>
  </si>
  <si>
    <t>23 de julio</t>
  </si>
  <si>
    <t> El Día de la Amistad se celebra cada 23 de julio, aunque es festejado en distintas partes del mundo, las fechas varían. Tiene como antecedente la Cruzada mundial de la amistad que se había instaurado en Paraguay el 30 de julio de 1958.</t>
  </si>
  <si>
    <t>24 de Julio</t>
  </si>
  <si>
    <t> Natalicio de Simón José Antonio de la Santísima Trinidad Bolívar y Palacios Ponte y Blanco, mejor conocido como el Libertador Simón Bolívar, (Caracas, 24 de julio 1783). Contribuyó de manera decisiva a la independencia de las actuales Bolivia, Colombia, Ecuador, Panamá, Perú y Venezuela.</t>
  </si>
  <si>
    <t>2 de Agosto</t>
  </si>
  <si>
    <t> El “Día del Campesino en Bolivia” se celebra todos los años el 2 de Agosto. Es un día de reconocimiento al campesino, propulsor y generador de la riqueza agrícola del país y por sus esfuerzos por mantener alimentada a su población. El “Día del Campesino Boliviano” fue establecido por decreto supremo el 2 de Agosto de 1937 por el gobierno del coronel Germán Busch. Se eligió este día para conmemorar la fundación de la primera escuela indígena en el pueblo de Warisata (La Paz), y en homenaje al poeta y guerrillero indígena Juan Huallparrimachi.</t>
  </si>
  <si>
    <t>6 de Agosto</t>
  </si>
  <si>
    <t> Día de la Patria. La proclamación de Independencia de Bolivia se consumó el 6 de agosto de 1825, lo cual puso fin al poderío español en Hispanoamérica. Por leyes del 9, 11 y 13 de agosto se constituye la República Bolívar, en honor al precursor de su libertad, estableciendo un solo gobierno. Simón Bolívar es reconocido como el libertador de América; declarado el “Padre de la Patria” y primer presidente de Bolivia</t>
  </si>
  <si>
    <t>7 de Agosto</t>
  </si>
  <si>
    <t> Día de las Fuerzas Armadas de Bolivia. La institución armada nació a la vida institucional el 7 de agosto de1825, a través de un decreto aprobado por el Libertador Simón Bolívar.</t>
  </si>
  <si>
    <t>11 de Agosto</t>
  </si>
  <si>
    <t> El Día del Nutricionista se viene celebrando, en distintos países latinoamericanos, desde 1974 en honor del doctor Pedro Escudero, médico argentino, pionero en el ámbito de la nutrición (creó en 1941 la Asociación Argentina de Nutrición y Dietología), que nació un 11 de agosto de 1877.</t>
  </si>
  <si>
    <t>17 de Agosto</t>
  </si>
  <si>
    <t> Se celebra el Día de la Bandera como fiesta nacional desde el 30 de julio de 1924 determinado por decreto supremo en conmemoración del aniversario de creación de la primera bandera boliviana en 1825.</t>
  </si>
  <si>
    <t>26 de Agosto</t>
  </si>
  <si>
    <t> El 26 de agosto se recuerda el Día de las Personas de la Tercera Edad en Bolivia, instituido por Decreto Supremo 1421 del 17 de diciembre de 1948, durante la presidencia de Enrique Hertzog Garaizabal. Desde hace 32 años, en Bolivia se recuerda cada 26 de agosto el Día Nacional del Adulto Mayor y desde 1999 bajo el Decreto Supremo 0264, se celebra el Día de la Dignidad de los Adultos Mayores.</t>
  </si>
  <si>
    <t>5 de Septiembre</t>
  </si>
  <si>
    <t> El día 5 de septiembre, fue instituido como el Día Internacional de la Mujer Indígena, el año 1983, por el Segundo Encuentro de Organizaciones y Movimientos de América en Tihuanacu, Bolivia, en honor de la heroína Bartolina Sisa, valerosa y aguerrida mujer indígena Aimara, quien por haberse opuesto a la dominación y la opresión de los conquistadores españoles, fuera brutalmente asesinada y descuartizada el 5 de septiembre de 1782, en la Paz, Bolivia.</t>
  </si>
  <si>
    <t>8 de Septiembre</t>
  </si>
  <si>
    <t> En 1965, la Organización de las Naciones Unidas para la Educación, la Ciencia y la Cultura UNESCO proclamó el 8 de septiembre Día Internacional de la Alfabetización.</t>
  </si>
  <si>
    <t>14 de Septiembre</t>
  </si>
  <si>
    <t> Revolución de Cochabamba. El 14 de septiembre de 1810 se registra el levantamiento libertario de Cochabamba que estuvo encabezado por el gobernador Francisco del Rivero, secundado por el rebelde Esteban Arze</t>
  </si>
  <si>
    <t>19 de Septiembre</t>
  </si>
  <si>
    <t> Conmemoración al natalicio de José Eustaquio Moto Méndez. Nació el 19 de septiembre de 1784 en Churqui Huayco, Canasmoro, villa de San Lorenzo, Departamento de Tarija. Líder guerrillero de la Republiqueta de Tarija, que pasó a ser un jefe militar en la guerra de independencia de Bolivia.</t>
  </si>
  <si>
    <t>21 de Septiembre</t>
  </si>
  <si>
    <t> El 21 de septiembre se celebra el “Día Internacional de la Paz”, declarado el 30 de noviembre de 1981 por la Asamblea General de las Naciones Unidas, tanto para conmemorar y fortalecer los ideales de paz en cada nación como para que cada año se observara un día de cesación del fuego y de no violencia.
El 21 de Septiembre, también se festeja en Bolivia el “Día del Estudiante”, que coincide con el inicio de la primavera y con el día del amor. A través de un decreto ley del año 1939, en el gobierno de Carlos Quintanilla, se declaró al 21 de septiembre como “Día del Estudiante”. Desde entonces todos los años se celebra este día para recordar a quienes se dedican a estudiar y labran su futuro en las aulas escolares.</t>
  </si>
  <si>
    <t>24 de Septiembre</t>
  </si>
  <si>
    <t> En esta fecha, festejan dos hermosos departamentos de Bolivia, se recuerda la revolución libertaria de Santa Cruz y la creación del departamento de Pando. Revolución de Santa Cruz. El 24 de Septiembre de 1810 Santa Cruz da el primer paso hacia su liberación del yugo español. Aquel día se produjo el primer aporte de los cruceños al proceso de emancipación americana.
Creación de Pando. Fue creado por Ley de 24 de septiembre de 1938, durante la Presidencia del Coronel Germán Busch.</t>
  </si>
  <si>
    <t>29 de Septiembre</t>
  </si>
  <si>
    <t> Fundación de Chuquisaca. Chuquisaca, fue fundada por Pedro Anzures de Campo Redondo, el 29 de septiembre de 1538, con el nombre de La Plata, se convirtió en un departamento muy importante en la época colonial.</t>
  </si>
  <si>
    <t>1 de Octubre</t>
  </si>
  <si>
    <t> El “Día del Árbol” se celebra en Bolivia el 1 de Octubre. Es una fecha para concienciar a la gente sobre la necesidad de proteger las superficies arboladas. Una jornada dedicada a plantar árboles en diferentes lugares, para frenar los efectos del cambio climático y la tala indiscriminada.</t>
  </si>
  <si>
    <t>11 de Octubre</t>
  </si>
  <si>
    <t> El “Día de la Mujer Boliviana” se celebra todos los años el 11 de Octubre, en conmemoración del natalicio de la primera feminista del país.
La presidenta Lidia Gueiler instituyó esta celebración el 11 de octubre de 1980,
en memoria de la poetisa cochabambina, Adela Zamudio, pionera del feminismo en Bolivia.</t>
  </si>
  <si>
    <t>12 de Octubre</t>
  </si>
  <si>
    <t> Descubrimiento de América. El 12 de Octubre de 1492 es la fecha en la que Cristóbal Colón y su expedición llegaron a nuestro continente, a la isla que los nativos llamaban Guanahaní y que el bautizó como San Salvador.
A partir de este descubrimiento, el 12 de octubre se ha considerado como un
día memorable porque es cuando se inicia el contacto entre Europa y América y que hoy conocemos como el “encuentro de dos mundos”, con este descubrimiento cambia la forma en como antes se veía el mundo y las vidas tanto de los europeos como de los americanos.</t>
  </si>
  <si>
    <t>13 de Octubre</t>
  </si>
  <si>
    <t> El “Día del Abogado” en Bolivia se celebra todos los años el 13 de Octubre. Es un día conmemorativo dedicado a la noble profesión de la abogacía, “ad vocatus”, que en latín significa: llamar, abogar, es decir, se distinguía en Roma a la persona que tenía el enorme caudal de conocimiento y como tal, podía defender a otra persona en los tribunales o ante el senado.
El 13 de Octubre fue elegido en homenaje a la fundación de la Primera Facultad de Derecho en la Universidad Mayor de San Francisco Xavier de Chuquisaca, en el año 1681.</t>
  </si>
  <si>
    <t>16 de Octubre</t>
  </si>
  <si>
    <t> El 16 de octubre de cada año, se celebra el Día Mundial de la Alimentación, proclamado en 1979 por la Conferencia de la Organización de las Naciones Unidas para la Agricultura y la Alimentación (FAO). Con la finalidad de concientizar a los pueblos del mundo sobre el problema alimentario mundial y fortalecer la solidaridad en la lucha contra el hambre, la desnutrición y la pobreza.</t>
  </si>
  <si>
    <t>17 de Octubre</t>
  </si>
  <si>
    <t> El Día internacional para la erradicación de la pobreza se celebra cada año el 17 de octubre. Fue reconocido por Naciones Unidas en 1992. El Día Internacional para la Erradicación de la Pobreza ha sido observado cada año, a partir de
1993, desde su declaración por la Asamblea General de las Naciones Unidas
(resolución 47/196), con el propósito de promover mayor conciencia sobre las necesidades para erradicar la pobreza y la indigencia en todos los países, en particular en los países en desarrollo.</t>
  </si>
  <si>
    <t>20 de Octubre</t>
  </si>
  <si>
    <t> Fundación de La Paz. Un 20 de octubre de 1548 fue fundada la “Ciudad Nuestra Señora de La Paz” por el capitán español Alonso de Mendoza, cumpliendo de esta manera el mandato del presidente de la Audiencia de Lima Pedro de la Gasca, para perpetuar con esta fundación la pacificación del Perú.
Y se escogió Laja por entonces una pequeña población indígena. Sin embargo, el lugar no se prestaba para una ciudad y tres días después los españoles se dirigieron hacia un apacible valle ubicado en una hondonada, llamado por los indígenas Chuquiago Marka.</t>
  </si>
  <si>
    <t>24 de Octubre</t>
  </si>
  <si>
    <t> El Día de las Naciones Unidas se celebra desde 1948, marca el aniversario de la entrada en vigor en 1945 de la Carta de las Naciones Unidas. Con la ratificación de este documento fundacional de la mayoría de sus signatarios, incluidos los cinco miembros permanentes del Consejo de Seguridad, las Naciones Unidas entró oficialmente en vigor.
El 24 de octubre se ha celebrado como Día de las Naciones Unidas desde 1948.
En 1971, la Asamblea General de Naciones Unidas recomienda que el día se observe por los Estados miembros como un día festivo.</t>
  </si>
  <si>
    <t>29 de Octubre</t>
  </si>
  <si>
    <t> Un 18 de octubre de 1989, en el Gobierno del presidente boliviano Jaime Paz Zamora y mediante resolución Nro. 227, se instituye que cada 29 de octubre se recuerde el Día Nacional del Agua y Saneamiento, con la finalidad de que los Gobiernos nacionales y departamentales, así como la población boliviana en general reflexionen sobre la importancia que tiene el agua en la existencia de la humanidad.</t>
  </si>
  <si>
    <t>1 de Noviembre</t>
  </si>
  <si>
    <t> Fundación de la ciudad de Oruro. La ciudad fue fundada el 1 de noviembre de 1606, por el oidor de la Real Audiencia de Charcas Manuel de Castro y Padilla, como un centro minero de plata en la región de los Urus. Se le llamó “Villa de San Felipe de Austria” en honor al monarca español Felipe III.</t>
  </si>
  <si>
    <t>1 y 2 de
Noviembre</t>
  </si>
  <si>
    <t> El Día de Todos los Santos es una tradición católica instituida en honor a todos los santos, conocidos y desconocidos del mundo moderno, según el papa Urbano IV, para compensar cualquier falta a las fiestas de los santos durante el año por parte de los fieles. En otros muchos lugares del mundo se celebra la tradición de honrar y traer a nuestra memoria a las personas que han muerto.</t>
  </si>
  <si>
    <t>10 de Noviembre</t>
  </si>
  <si>
    <t> Revolución Libertaria de Potosí. El 10 de noviembre es el aniversario cívico del departamento de Potosí. En esta fecha, Potosí conmemora el Grito Libertario del 10 de noviembre de 1810, cuando sus habitantes se levantaron en armas y tomaron prisionero al gobernador español Francisco de Paula Sanz.</t>
  </si>
  <si>
    <t>14 de Noviembre</t>
  </si>
  <si>
    <t> Muerte de Túpac Katari (1781)</t>
  </si>
  <si>
    <t> Día mundial de la diabetes (1891)</t>
  </si>
  <si>
    <t>18 de Noviembre</t>
  </si>
  <si>
    <t> Creación del departamento de Beni (1842) y del himno nacional</t>
  </si>
  <si>
    <t> Batalla de Ingavi (1841)</t>
  </si>
  <si>
    <t>19 de Noviembre</t>
  </si>
  <si>
    <t> DIA del hombre</t>
  </si>
  <si>
    <t>20 de Noviembre</t>
  </si>
  <si>
    <t> Día universal del niño (1959)</t>
  </si>
  <si>
    <t>25 de Noviembre</t>
  </si>
  <si>
    <t> Día de la no violencia contra la mujer (1999)</t>
  </si>
  <si>
    <t>1 de Diciembre</t>
  </si>
  <si>
    <t> Día mundial del sida (1998)</t>
  </si>
  <si>
    <t>3 de Diciembre</t>
  </si>
  <si>
    <t> Día mundial de las personas con discapacidad (1992)</t>
  </si>
  <si>
    <t>10 de Diciembre</t>
  </si>
  <si>
    <t> Día de los derechos humanos (1948)</t>
  </si>
  <si>
    <t>17 de Diciembre</t>
  </si>
  <si>
    <t> Muerte de simón bolívar (1930)</t>
  </si>
  <si>
    <t>25 de Diciembre</t>
  </si>
  <si>
    <t> Navidad</t>
  </si>
  <si>
    <t>CUADERNO DE SEGUIMIENTO</t>
  </si>
  <si>
    <t>MATERIA</t>
  </si>
  <si>
    <t>APELLIDOS Y NOMBRE</t>
  </si>
  <si>
    <r>
      <rPr>
        <b/>
        <sz val="12"/>
        <color theme="1"/>
        <rFont val="Rockwell"/>
      </rPr>
      <t xml:space="preserve">OBSERVACION </t>
    </r>
    <r>
      <rPr>
        <b/>
        <sz val="16"/>
        <color rgb="FFFF0000"/>
        <rFont val="Rockwell"/>
      </rPr>
      <t>( MARCA CON EL No. 1 )</t>
    </r>
  </si>
  <si>
    <t>PROFESOR</t>
  </si>
  <si>
    <t>FALTA</t>
  </si>
  <si>
    <t>LLEGA TARDE</t>
  </si>
  <si>
    <t>NO ATIENDE</t>
  </si>
  <si>
    <t>HABLA MUCHO</t>
  </si>
  <si>
    <t>NO TRAJO MATERIAL</t>
  </si>
  <si>
    <t>NO HIZO LA TAREA</t>
  </si>
  <si>
    <t>TAREA INCOMPLETA</t>
  </si>
  <si>
    <t>NO TRABAJA EN CLASE</t>
  </si>
  <si>
    <t>FALTO A EXAMEN</t>
  </si>
  <si>
    <t>HACE OTRAS MATERIAS</t>
  </si>
  <si>
    <t>USO DE CELULAR NO AUT.</t>
  </si>
  <si>
    <t>OTRAS</t>
  </si>
  <si>
    <t>ACLARACION</t>
  </si>
  <si>
    <t>AUTO EVALUACION DIMENSIONES (5)</t>
  </si>
  <si>
    <t>SABER (45)</t>
  </si>
  <si>
    <t>HACER (40)</t>
  </si>
  <si>
    <t>SER (2.5)</t>
  </si>
  <si>
    <t>DECIDIR (2.5)</t>
  </si>
  <si>
    <t>AUTOE.(5)</t>
  </si>
  <si>
    <t>SER ( 2,5 )</t>
  </si>
  <si>
    <t>DECIDIR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</si>
</sst>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_(* #,##0_);_(* \(#,##0\);_(* &quot;-&quot;??_);_(@_)"/>
    <numFmt numFmtId="166" formatCode="0.0"/>
    <numFmt numFmtId="168" formatCode="0.0%"/>
  </numFmts>
  <fonts count="49">
    <font>
      <sz val="11"/>
      <color rgb="FF000000"/>
      <name val="Calibri"/>
      <scheme val="minor"/>
    </font>
    <font>
      <b/>
      <sz val="22"/>
      <color rgb="FF000000"/>
      <name val="Rockwell"/>
    </font>
    <font>
      <sz val="11"/>
      <name val="Calibri"/>
    </font>
    <font>
      <sz val="14"/>
      <color rgb="FF000000"/>
      <name val="Rockwell"/>
    </font>
    <font>
      <b/>
      <sz val="14"/>
      <color rgb="FF00B050"/>
      <name val="Rockwell"/>
    </font>
    <font>
      <b/>
      <sz val="14"/>
      <color rgb="FF000000"/>
      <name val="Rockwell"/>
    </font>
    <font>
      <b/>
      <sz val="14"/>
      <color rgb="FFFF0000"/>
      <name val="Rockwell"/>
    </font>
    <font>
      <sz val="72"/>
      <color rgb="FF000000"/>
      <name val="Rockwell"/>
    </font>
    <font>
      <b/>
      <sz val="18"/>
      <color rgb="FF000000"/>
      <name val="Rockwell"/>
    </font>
    <font>
      <b/>
      <sz val="28"/>
      <color rgb="FF000000"/>
      <name val="Rockwell"/>
    </font>
    <font>
      <b/>
      <sz val="20"/>
      <color rgb="FF000000"/>
      <name val="Rockwell"/>
    </font>
    <font>
      <b/>
      <sz val="36"/>
      <color rgb="FF000000"/>
      <name val="Rockwell"/>
    </font>
    <font>
      <b/>
      <sz val="11"/>
      <color rgb="FF000000"/>
      <name val="Rockwell"/>
    </font>
    <font>
      <b/>
      <sz val="10"/>
      <color rgb="FF000000"/>
      <name val="Rockwell"/>
    </font>
    <font>
      <b/>
      <sz val="16"/>
      <color rgb="FF000000"/>
      <name val="Rockwell"/>
    </font>
    <font>
      <b/>
      <sz val="12"/>
      <color rgb="FFFF0000"/>
      <name val="Rockwell"/>
    </font>
    <font>
      <b/>
      <sz val="12"/>
      <color rgb="FF000000"/>
      <name val="Rockwell"/>
    </font>
    <font>
      <b/>
      <sz val="12"/>
      <color theme="1"/>
      <name val="Rockwell"/>
    </font>
    <font>
      <sz val="12"/>
      <color rgb="FF000000"/>
      <name val="Rockwell"/>
    </font>
    <font>
      <sz val="12"/>
      <color theme="1"/>
      <name val="Rockwell"/>
    </font>
    <font>
      <sz val="11"/>
      <color theme="1"/>
      <name val="Calibri"/>
      <scheme val="minor"/>
    </font>
    <font>
      <b/>
      <sz val="17"/>
      <color rgb="FF000000"/>
      <name val="Rockwell"/>
    </font>
    <font>
      <sz val="11"/>
      <color rgb="FF000000"/>
      <name val="Rockwell"/>
    </font>
    <font>
      <sz val="11"/>
      <color rgb="FF000000"/>
      <name val="Calibri"/>
    </font>
    <font>
      <sz val="11"/>
      <color theme="1"/>
      <name val="Rockwell"/>
    </font>
    <font>
      <b/>
      <sz val="10"/>
      <color theme="1"/>
      <name val="Rockwell"/>
    </font>
    <font>
      <sz val="10"/>
      <color rgb="FF000000"/>
      <name val="Rockwell"/>
    </font>
    <font>
      <sz val="7"/>
      <color theme="1"/>
      <name val="Rockwell"/>
    </font>
    <font>
      <b/>
      <sz val="14"/>
      <color theme="1"/>
      <name val="Rockwell"/>
    </font>
    <font>
      <b/>
      <sz val="9"/>
      <color theme="1"/>
      <name val="Rockwell"/>
    </font>
    <font>
      <sz val="10"/>
      <color theme="1"/>
      <name val="Rockwell"/>
    </font>
    <font>
      <b/>
      <sz val="11"/>
      <color theme="1"/>
      <name val="Rockwell"/>
    </font>
    <font>
      <b/>
      <sz val="8"/>
      <color theme="1"/>
      <name val="Rockwell"/>
    </font>
    <font>
      <b/>
      <sz val="9"/>
      <color rgb="FFFF0000"/>
      <name val="Rockwell"/>
    </font>
    <font>
      <b/>
      <sz val="9"/>
      <color rgb="FF000000"/>
      <name val="Rockwell"/>
    </font>
    <font>
      <sz val="8"/>
      <color rgb="FF000000"/>
      <name val="Rockwell"/>
    </font>
    <font>
      <sz val="6"/>
      <color theme="1"/>
      <name val="Rockwell"/>
    </font>
    <font>
      <sz val="9"/>
      <color theme="1"/>
      <name val="Rockwell"/>
    </font>
    <font>
      <sz val="8"/>
      <color theme="1"/>
      <name val="Rockwell"/>
    </font>
    <font>
      <sz val="10"/>
      <color theme="1"/>
      <name val="Arial"/>
    </font>
    <font>
      <b/>
      <sz val="12"/>
      <color theme="0"/>
      <name val="Libre Baskerville"/>
    </font>
    <font>
      <b/>
      <sz val="11"/>
      <color rgb="FF000000"/>
      <name val="Calibri"/>
    </font>
    <font>
      <b/>
      <sz val="12"/>
      <color rgb="FF000000"/>
      <name val="Calibri"/>
    </font>
    <font>
      <sz val="8"/>
      <color theme="1"/>
      <name val="Arial"/>
    </font>
    <font>
      <b/>
      <sz val="16"/>
      <color theme="1"/>
      <name val="Rockwell"/>
    </font>
    <font>
      <b/>
      <sz val="16"/>
      <color rgb="FFFF0000"/>
      <name val="Rockwell"/>
    </font>
    <font>
      <b/>
      <sz val="18"/>
      <color rgb="FF000000"/>
      <name val="Rockwell"/>
      <family val="1"/>
    </font>
    <font>
      <b/>
      <sz val="12"/>
      <color rgb="FF000000"/>
      <name val="Rockwell"/>
      <family val="1"/>
    </font>
    <font>
      <b/>
      <sz val="10"/>
      <color rgb="FF000000"/>
      <name val="Rockwell"/>
      <family val="1"/>
    </font>
  </fonts>
  <fills count="32">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D8D8D8"/>
        <bgColor rgb="FFD8D8D8"/>
      </patternFill>
    </fill>
    <fill>
      <patternFill patternType="solid">
        <fgColor rgb="FF31859B"/>
        <bgColor rgb="FF31859B"/>
      </patternFill>
    </fill>
    <fill>
      <patternFill patternType="solid">
        <fgColor rgb="FFCC99FF"/>
        <bgColor rgb="FFCC99FF"/>
      </patternFill>
    </fill>
    <fill>
      <patternFill patternType="solid">
        <fgColor rgb="FF99CC00"/>
        <bgColor rgb="FF99CC00"/>
      </patternFill>
    </fill>
    <fill>
      <patternFill patternType="solid">
        <fgColor rgb="FF66FFCC"/>
        <bgColor rgb="FF66FFCC"/>
      </patternFill>
    </fill>
    <fill>
      <patternFill patternType="solid">
        <fgColor rgb="FF938953"/>
        <bgColor rgb="FF938953"/>
      </patternFill>
    </fill>
    <fill>
      <patternFill patternType="solid">
        <fgColor rgb="FFE36C09"/>
        <bgColor rgb="FFE36C09"/>
      </patternFill>
    </fill>
    <fill>
      <patternFill patternType="solid">
        <fgColor rgb="FF366092"/>
        <bgColor rgb="FF366092"/>
      </patternFill>
    </fill>
    <fill>
      <patternFill patternType="solid">
        <fgColor rgb="FF00B0F0"/>
        <bgColor rgb="FF00B0F0"/>
      </patternFill>
    </fill>
    <fill>
      <patternFill patternType="solid">
        <fgColor rgb="FFFFFF99"/>
        <bgColor rgb="FFFFFF99"/>
      </patternFill>
    </fill>
    <fill>
      <patternFill patternType="solid">
        <fgColor theme="0"/>
        <bgColor theme="0"/>
      </patternFill>
    </fill>
    <fill>
      <patternFill patternType="solid">
        <fgColor rgb="FFF2DBDB"/>
        <bgColor rgb="FFF2DBDB"/>
      </patternFill>
    </fill>
    <fill>
      <patternFill patternType="solid">
        <fgColor rgb="FFDAEEF3"/>
        <bgColor rgb="FFDAEEF3"/>
      </patternFill>
    </fill>
    <fill>
      <patternFill patternType="solid">
        <fgColor rgb="FFCCCCFF"/>
        <bgColor rgb="FFCCCCFF"/>
      </patternFill>
    </fill>
    <fill>
      <patternFill patternType="solid">
        <fgColor rgb="FFE5DFEC"/>
        <bgColor rgb="FFE5DFEC"/>
      </patternFill>
    </fill>
    <fill>
      <patternFill patternType="solid">
        <fgColor rgb="FFEAF1DD"/>
        <bgColor rgb="FFEAF1DD"/>
      </patternFill>
    </fill>
    <fill>
      <patternFill patternType="solid">
        <fgColor rgb="FFFBD4B4"/>
        <bgColor rgb="FFFBD4B4"/>
      </patternFill>
    </fill>
    <fill>
      <patternFill patternType="solid">
        <fgColor rgb="FFC4BD97"/>
        <bgColor rgb="FFC4BD97"/>
      </patternFill>
    </fill>
    <fill>
      <patternFill patternType="solid">
        <fgColor rgb="FFDDD9C3"/>
        <bgColor rgb="FFDDD9C3"/>
      </patternFill>
    </fill>
    <fill>
      <patternFill patternType="solid">
        <fgColor rgb="FF76923C"/>
        <bgColor rgb="FF76923C"/>
      </patternFill>
    </fill>
    <fill>
      <patternFill patternType="solid">
        <fgColor rgb="FFCCC0D9"/>
        <bgColor rgb="FFCCC0D9"/>
      </patternFill>
    </fill>
    <fill>
      <patternFill patternType="solid">
        <fgColor rgb="FFB7ECFF"/>
        <bgColor rgb="FFB7ECFF"/>
      </patternFill>
    </fill>
    <fill>
      <patternFill patternType="solid">
        <fgColor rgb="FFE1F7FF"/>
        <bgColor rgb="FFE1F7FF"/>
      </patternFill>
    </fill>
    <fill>
      <patternFill patternType="solid">
        <fgColor rgb="FFEFFBFF"/>
        <bgColor rgb="FFEFFBFF"/>
      </patternFill>
    </fill>
    <fill>
      <patternFill patternType="solid">
        <fgColor rgb="FFFDE9D9"/>
        <bgColor rgb="FFFDE9D9"/>
      </patternFill>
    </fill>
    <fill>
      <patternFill patternType="solid">
        <fgColor rgb="FF5F497A"/>
        <bgColor rgb="FF5F497A"/>
      </patternFill>
    </fill>
    <fill>
      <patternFill patternType="solid">
        <fgColor rgb="FFB2A1C7"/>
        <bgColor rgb="FFB2A1C7"/>
      </patternFill>
    </fill>
    <fill>
      <patternFill patternType="solid">
        <fgColor rgb="FFE5B8B7"/>
        <bgColor rgb="FFE5B8B7"/>
      </patternFill>
    </fill>
  </fills>
  <borders count="1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9966"/>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339966"/>
      </top>
      <bottom style="thin">
        <color rgb="FF33996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339966"/>
      </right>
      <top style="thin">
        <color rgb="FF339966"/>
      </top>
      <bottom/>
      <diagonal/>
    </border>
    <border>
      <left/>
      <right/>
      <top style="thin">
        <color rgb="FF000000"/>
      </top>
      <bottom/>
      <diagonal/>
    </border>
    <border>
      <left/>
      <right/>
      <top style="thin">
        <color rgb="FF000000"/>
      </top>
      <bottom/>
      <diagonal/>
    </border>
    <border>
      <left/>
      <right/>
      <top/>
      <bottom style="thin">
        <color rgb="FF339966"/>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339966"/>
      </right>
      <top/>
      <bottom/>
      <diagonal/>
    </border>
    <border>
      <left/>
      <right/>
      <top style="thin">
        <color rgb="FF000000"/>
      </top>
      <bottom style="thin">
        <color rgb="FF000000"/>
      </bottom>
      <diagonal/>
    </border>
    <border>
      <left/>
      <right style="thin">
        <color rgb="FF339966"/>
      </right>
      <top style="thin">
        <color rgb="FF000000"/>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339966"/>
      </bottom>
      <diagonal/>
    </border>
    <border>
      <left/>
      <right style="thin">
        <color rgb="FF339966"/>
      </right>
      <top style="thin">
        <color rgb="FF000000"/>
      </top>
      <bottom style="thin">
        <color rgb="FF339966"/>
      </bottom>
      <diagonal/>
    </border>
    <border>
      <left style="thin">
        <color rgb="FF339966"/>
      </left>
      <right/>
      <top style="thin">
        <color rgb="FF339966"/>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9966"/>
      </left>
      <right/>
      <top/>
      <bottom/>
      <diagonal/>
    </border>
    <border>
      <left/>
      <right/>
      <top/>
      <bottom/>
      <diagonal/>
    </border>
    <border>
      <left/>
      <right/>
      <top style="thin">
        <color rgb="FF339966"/>
      </top>
      <bottom/>
      <diagonal/>
    </border>
    <border>
      <left/>
      <right/>
      <top style="thin">
        <color rgb="FF339966"/>
      </top>
      <bottom/>
      <diagonal/>
    </border>
    <border>
      <left/>
      <right/>
      <top style="thin">
        <color rgb="FF339966"/>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339966"/>
      </left>
      <right/>
      <top/>
      <bottom/>
      <diagonal/>
    </border>
    <border>
      <left style="thin">
        <color rgb="FF000000"/>
      </left>
      <right style="thin">
        <color rgb="FF000000"/>
      </right>
      <top/>
      <bottom/>
      <diagonal/>
    </border>
    <border>
      <left style="thin">
        <color rgb="FF339966"/>
      </left>
      <right/>
      <top/>
      <bottom/>
      <diagonal/>
    </border>
    <border>
      <left style="thin">
        <color rgb="FF339966"/>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thin">
        <color rgb="FF000000"/>
      </left>
      <right/>
      <top/>
      <bottom/>
      <diagonal/>
    </border>
    <border>
      <left style="thin">
        <color rgb="FF000000"/>
      </left>
      <right/>
      <top/>
      <bottom/>
      <diagonal/>
    </border>
    <border>
      <left/>
      <right/>
      <top/>
      <bottom/>
      <diagonal/>
    </border>
    <border>
      <left style="thin">
        <color rgb="FF000000"/>
      </left>
      <right/>
      <top/>
      <bottom/>
      <diagonal/>
    </border>
    <border>
      <left style="thin">
        <color rgb="FF339966"/>
      </left>
      <right/>
      <top/>
      <bottom style="thin">
        <color rgb="FF339966"/>
      </bottom>
      <diagonal/>
    </border>
    <border>
      <left/>
      <right/>
      <top/>
      <bottom style="thin">
        <color rgb="FF000000"/>
      </bottom>
      <diagonal/>
    </border>
    <border>
      <left style="thin">
        <color rgb="FF000000"/>
      </left>
      <right/>
      <top/>
      <bottom style="thin">
        <color rgb="FF000000"/>
      </bottom>
      <diagonal/>
    </border>
    <border>
      <left style="thin">
        <color rgb="FF339966"/>
      </left>
      <right style="thin">
        <color rgb="FF339966"/>
      </right>
      <top/>
      <bottom style="thin">
        <color rgb="FF339966"/>
      </bottom>
      <diagonal/>
    </border>
    <border>
      <left style="thin">
        <color rgb="FF339966"/>
      </left>
      <right/>
      <top style="thin">
        <color rgb="FF000000"/>
      </top>
      <bottom/>
      <diagonal/>
    </border>
    <border>
      <left/>
      <right style="thin">
        <color rgb="FF339966"/>
      </right>
      <top style="thin">
        <color rgb="FF339966"/>
      </top>
      <bottom style="thin">
        <color rgb="FF339966"/>
      </bottom>
      <diagonal/>
    </border>
    <border>
      <left style="thin">
        <color rgb="FF339966"/>
      </left>
      <right style="thin">
        <color rgb="FF339966"/>
      </right>
      <top style="thin">
        <color rgb="FF339966"/>
      </top>
      <bottom style="thin">
        <color rgb="FF339966"/>
      </bottom>
      <diagonal/>
    </border>
    <border>
      <left style="thin">
        <color rgb="FF339966"/>
      </left>
      <right/>
      <top style="thin">
        <color rgb="FF339966"/>
      </top>
      <bottom style="thin">
        <color rgb="FF339966"/>
      </bottom>
      <diagonal/>
    </border>
    <border>
      <left style="thin">
        <color rgb="FF339966"/>
      </left>
      <right/>
      <top style="thin">
        <color rgb="FF339966"/>
      </top>
      <bottom/>
      <diagonal/>
    </border>
    <border>
      <left style="thin">
        <color rgb="FF339966"/>
      </left>
      <right/>
      <top/>
      <bottom style="thin">
        <color rgb="FF339966"/>
      </bottom>
      <diagonal/>
    </border>
    <border>
      <left style="thin">
        <color rgb="FF339966"/>
      </left>
      <right style="thin">
        <color rgb="FF339966"/>
      </right>
      <top style="thin">
        <color rgb="FF000000"/>
      </top>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hair">
        <color rgb="FF000000"/>
      </right>
      <top style="medium">
        <color rgb="FF000000"/>
      </top>
      <bottom/>
      <diagonal/>
    </border>
    <border>
      <left style="hair">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right/>
      <top/>
      <bottom style="hair">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hair">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301">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3" borderId="11" xfId="0" applyFont="1" applyFill="1" applyBorder="1" applyAlignment="1">
      <alignment vertical="center"/>
    </xf>
    <xf numFmtId="0" fontId="5" fillId="3" borderId="13" xfId="0" applyFont="1" applyFill="1" applyBorder="1" applyAlignment="1">
      <alignment vertical="center"/>
    </xf>
    <xf numFmtId="0" fontId="3" fillId="3" borderId="14" xfId="0" applyFont="1" applyFill="1" applyBorder="1" applyAlignment="1">
      <alignment vertical="center"/>
    </xf>
    <xf numFmtId="0" fontId="3" fillId="3" borderId="21" xfId="0" applyFont="1" applyFill="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6" fillId="3" borderId="13" xfId="0" applyFont="1" applyFill="1" applyBorder="1" applyAlignment="1">
      <alignment vertical="center"/>
    </xf>
    <xf numFmtId="0" fontId="3" fillId="3" borderId="24" xfId="0" applyFont="1" applyFill="1" applyBorder="1" applyAlignment="1">
      <alignment vertical="center"/>
    </xf>
    <xf numFmtId="0" fontId="3" fillId="3" borderId="30" xfId="0" applyFont="1" applyFill="1" applyBorder="1" applyAlignment="1">
      <alignment vertical="center"/>
    </xf>
    <xf numFmtId="0" fontId="3" fillId="3" borderId="32" xfId="0" applyFont="1" applyFill="1" applyBorder="1" applyAlignment="1">
      <alignment vertical="center"/>
    </xf>
    <xf numFmtId="0" fontId="3" fillId="3" borderId="38" xfId="0" applyFont="1" applyFill="1" applyBorder="1" applyAlignment="1">
      <alignment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12" fillId="5" borderId="13" xfId="0" applyFont="1" applyFill="1" applyBorder="1" applyAlignment="1">
      <alignment horizontal="center"/>
    </xf>
    <xf numFmtId="0" fontId="12" fillId="12" borderId="13" xfId="0" applyFont="1" applyFill="1" applyBorder="1" applyAlignment="1">
      <alignment horizontal="center"/>
    </xf>
    <xf numFmtId="0" fontId="13" fillId="7" borderId="54" xfId="0" applyFont="1" applyFill="1" applyBorder="1" applyAlignment="1">
      <alignment vertical="center" textRotation="90" wrapText="1"/>
    </xf>
    <xf numFmtId="0" fontId="13" fillId="7" borderId="55" xfId="0" applyFont="1" applyFill="1" applyBorder="1" applyAlignment="1">
      <alignment vertical="center" textRotation="90" wrapText="1"/>
    </xf>
    <xf numFmtId="0" fontId="13" fillId="13" borderId="55" xfId="0" applyFont="1" applyFill="1" applyBorder="1" applyAlignment="1">
      <alignment vertical="center" textRotation="90" wrapText="1"/>
    </xf>
    <xf numFmtId="0" fontId="13" fillId="13" borderId="55" xfId="0" applyFont="1" applyFill="1" applyBorder="1" applyAlignment="1">
      <alignment horizontal="center" vertical="center" textRotation="90" wrapText="1"/>
    </xf>
    <xf numFmtId="0" fontId="13" fillId="7" borderId="55" xfId="0" applyFont="1" applyFill="1" applyBorder="1" applyAlignment="1">
      <alignment horizontal="center" vertical="center" textRotation="90" wrapText="1"/>
    </xf>
    <xf numFmtId="0" fontId="8" fillId="8" borderId="55" xfId="0" applyFont="1" applyFill="1" applyBorder="1" applyAlignment="1">
      <alignment horizontal="center" vertical="center" textRotation="90" wrapText="1"/>
    </xf>
    <xf numFmtId="0" fontId="12" fillId="7" borderId="55" xfId="0" applyFont="1" applyFill="1" applyBorder="1" applyAlignment="1">
      <alignment vertical="center" textRotation="90" wrapText="1"/>
    </xf>
    <xf numFmtId="166" fontId="13" fillId="13" borderId="54" xfId="0" applyNumberFormat="1" applyFont="1" applyFill="1" applyBorder="1" applyAlignment="1">
      <alignment horizontal="center" vertical="center" textRotation="90" wrapText="1"/>
    </xf>
    <xf numFmtId="166" fontId="13" fillId="7" borderId="55" xfId="0" applyNumberFormat="1" applyFont="1" applyFill="1" applyBorder="1" applyAlignment="1">
      <alignment horizontal="center" vertical="center" textRotation="90" wrapText="1"/>
    </xf>
    <xf numFmtId="0" fontId="8" fillId="9" borderId="43" xfId="0" applyFont="1" applyFill="1" applyBorder="1" applyAlignment="1">
      <alignment horizontal="center" vertical="center" textRotation="90" wrapText="1"/>
    </xf>
    <xf numFmtId="0" fontId="12" fillId="13" borderId="55" xfId="0" applyFont="1" applyFill="1" applyBorder="1" applyAlignment="1">
      <alignment vertical="center" textRotation="90" wrapText="1"/>
    </xf>
    <xf numFmtId="166" fontId="12" fillId="13" borderId="55" xfId="0" applyNumberFormat="1" applyFont="1" applyFill="1" applyBorder="1" applyAlignment="1">
      <alignment horizontal="center" vertical="center" textRotation="90" wrapText="1"/>
    </xf>
    <xf numFmtId="166" fontId="13" fillId="13" borderId="55" xfId="0" applyNumberFormat="1" applyFont="1" applyFill="1" applyBorder="1" applyAlignment="1">
      <alignment horizontal="center" vertical="center" textRotation="90" wrapText="1"/>
    </xf>
    <xf numFmtId="0" fontId="8" fillId="10" borderId="58" xfId="0" applyFont="1" applyFill="1" applyBorder="1" applyAlignment="1">
      <alignment horizontal="center" vertical="center" textRotation="90" wrapText="1"/>
    </xf>
    <xf numFmtId="0" fontId="13" fillId="13" borderId="54" xfId="0" applyFont="1" applyFill="1" applyBorder="1" applyAlignment="1">
      <alignment horizontal="center" vertical="center" textRotation="90" wrapText="1"/>
    </xf>
    <xf numFmtId="0" fontId="8" fillId="11" borderId="30" xfId="0" applyFont="1" applyFill="1" applyBorder="1" applyAlignment="1">
      <alignment horizontal="center" vertical="center" textRotation="90" wrapText="1"/>
    </xf>
    <xf numFmtId="16" fontId="3" fillId="15" borderId="13" xfId="0" applyNumberFormat="1" applyFont="1" applyFill="1" applyBorder="1" applyAlignment="1">
      <alignment horizontal="center" vertical="center" textRotation="90" wrapText="1"/>
    </xf>
    <xf numFmtId="16" fontId="3" fillId="16" borderId="13" xfId="0" applyNumberFormat="1" applyFont="1" applyFill="1" applyBorder="1" applyAlignment="1">
      <alignment horizontal="center" vertical="center" textRotation="90" wrapText="1"/>
    </xf>
    <xf numFmtId="1" fontId="3" fillId="0" borderId="13" xfId="0" applyNumberFormat="1" applyFont="1" applyBorder="1" applyAlignment="1">
      <alignment horizontal="center" vertical="center" wrapText="1"/>
    </xf>
    <xf numFmtId="1" fontId="3" fillId="18" borderId="13" xfId="0" applyNumberFormat="1" applyFont="1" applyFill="1" applyBorder="1" applyAlignment="1">
      <alignment horizontal="center" vertical="center" wrapText="1"/>
    </xf>
    <xf numFmtId="1" fontId="14" fillId="0" borderId="64" xfId="0" applyNumberFormat="1" applyFont="1" applyBorder="1" applyAlignment="1">
      <alignment horizontal="center" vertical="center" wrapText="1"/>
    </xf>
    <xf numFmtId="1" fontId="16" fillId="0" borderId="65" xfId="0" applyNumberFormat="1" applyFont="1" applyBorder="1" applyAlignment="1">
      <alignment vertical="center"/>
    </xf>
    <xf numFmtId="1" fontId="17" fillId="19" borderId="13" xfId="0" applyNumberFormat="1" applyFont="1" applyFill="1" applyBorder="1" applyAlignment="1">
      <alignment horizontal="center" vertical="center"/>
    </xf>
    <xf numFmtId="1" fontId="18" fillId="0" borderId="66" xfId="0" applyNumberFormat="1" applyFont="1" applyBorder="1" applyAlignment="1">
      <alignment horizontal="center" vertical="center" wrapText="1"/>
    </xf>
    <xf numFmtId="1" fontId="18" fillId="0" borderId="67" xfId="0" applyNumberFormat="1" applyFont="1" applyBorder="1" applyAlignment="1">
      <alignment horizontal="center" vertical="center" wrapText="1"/>
    </xf>
    <xf numFmtId="166" fontId="5" fillId="8" borderId="67" xfId="0" applyNumberFormat="1" applyFont="1" applyFill="1" applyBorder="1" applyAlignment="1">
      <alignment horizontal="center" vertical="center" wrapText="1"/>
    </xf>
    <xf numFmtId="1" fontId="19" fillId="0" borderId="67" xfId="0" applyNumberFormat="1" applyFont="1" applyBorder="1" applyAlignment="1">
      <alignment horizontal="center" vertical="center" wrapText="1"/>
    </xf>
    <xf numFmtId="166" fontId="5" fillId="9" borderId="67" xfId="0" applyNumberFormat="1" applyFont="1" applyFill="1" applyBorder="1" applyAlignment="1">
      <alignment horizontal="center" vertical="center" wrapText="1"/>
    </xf>
    <xf numFmtId="166" fontId="5" fillId="10" borderId="67" xfId="0" applyNumberFormat="1" applyFont="1" applyFill="1" applyBorder="1" applyAlignment="1">
      <alignment horizontal="center" vertical="center" wrapText="1"/>
    </xf>
    <xf numFmtId="1" fontId="19" fillId="0" borderId="66" xfId="0" applyNumberFormat="1" applyFont="1" applyBorder="1" applyAlignment="1">
      <alignment horizontal="center" vertical="center" wrapText="1"/>
    </xf>
    <xf numFmtId="166" fontId="5" fillId="11" borderId="67" xfId="0" applyNumberFormat="1" applyFont="1" applyFill="1" applyBorder="1" applyAlignment="1">
      <alignment horizontal="center" vertical="center" wrapText="1"/>
    </xf>
    <xf numFmtId="1" fontId="14" fillId="0" borderId="68" xfId="0" applyNumberFormat="1" applyFont="1" applyBorder="1" applyAlignment="1">
      <alignment horizontal="center" vertical="center" wrapText="1"/>
    </xf>
    <xf numFmtId="1" fontId="8" fillId="0" borderId="53" xfId="0" applyNumberFormat="1" applyFont="1" applyBorder="1" applyAlignment="1">
      <alignment horizontal="center" vertical="center" wrapText="1"/>
    </xf>
    <xf numFmtId="1" fontId="16" fillId="0" borderId="69" xfId="0" applyNumberFormat="1" applyFont="1" applyBorder="1" applyAlignment="1">
      <alignment vertical="center"/>
    </xf>
    <xf numFmtId="0" fontId="20" fillId="0" borderId="0" xfId="0" applyFont="1"/>
    <xf numFmtId="1" fontId="21" fillId="0" borderId="69" xfId="0" applyNumberFormat="1" applyFont="1" applyBorder="1" applyAlignment="1">
      <alignment vertical="center"/>
    </xf>
    <xf numFmtId="1" fontId="21" fillId="0" borderId="64" xfId="0" applyNumberFormat="1" applyFont="1" applyBorder="1" applyAlignment="1">
      <alignment horizontal="center" vertical="center" wrapText="1"/>
    </xf>
    <xf numFmtId="1" fontId="14" fillId="0" borderId="69" xfId="0" applyNumberFormat="1" applyFont="1" applyBorder="1" applyAlignment="1">
      <alignment vertical="center"/>
    </xf>
    <xf numFmtId="1" fontId="14" fillId="0" borderId="70" xfId="0" applyNumberFormat="1" applyFont="1" applyBorder="1" applyAlignment="1">
      <alignment horizontal="center" vertical="center" wrapText="1"/>
    </xf>
    <xf numFmtId="1" fontId="14" fillId="0" borderId="1" xfId="0" applyNumberFormat="1" applyFont="1" applyBorder="1" applyAlignment="1">
      <alignment vertical="center"/>
    </xf>
    <xf numFmtId="0" fontId="22" fillId="0" borderId="0" xfId="0" applyFont="1"/>
    <xf numFmtId="0" fontId="23" fillId="0" borderId="0" xfId="0" applyFont="1"/>
    <xf numFmtId="0" fontId="5" fillId="14"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1" fontId="16" fillId="0" borderId="71" xfId="0" applyNumberFormat="1" applyFont="1" applyBorder="1" applyAlignment="1">
      <alignment vertical="center"/>
    </xf>
    <xf numFmtId="0" fontId="24" fillId="0" borderId="0" xfId="0" applyFont="1"/>
    <xf numFmtId="1" fontId="16" fillId="0" borderId="13" xfId="0" applyNumberFormat="1" applyFont="1" applyBorder="1" applyAlignment="1">
      <alignment vertical="center"/>
    </xf>
    <xf numFmtId="0" fontId="5" fillId="8" borderId="13" xfId="0" applyFont="1" applyFill="1" applyBorder="1" applyAlignment="1">
      <alignment horizontal="center"/>
    </xf>
    <xf numFmtId="0" fontId="5" fillId="20" borderId="13" xfId="0" applyFont="1" applyFill="1" applyBorder="1" applyAlignment="1">
      <alignment horizontal="center"/>
    </xf>
    <xf numFmtId="0" fontId="5" fillId="21" borderId="13" xfId="0" applyFont="1" applyFill="1" applyBorder="1" applyAlignment="1">
      <alignment horizontal="center"/>
    </xf>
    <xf numFmtId="0" fontId="5" fillId="8" borderId="13" xfId="0" applyFont="1" applyFill="1" applyBorder="1" applyAlignment="1">
      <alignment horizontal="center" vertical="center" textRotation="90" wrapText="1"/>
    </xf>
    <xf numFmtId="0" fontId="5" fillId="20" borderId="13" xfId="0" applyFont="1" applyFill="1" applyBorder="1" applyAlignment="1">
      <alignment horizontal="center" vertical="center" textRotation="90" wrapText="1"/>
    </xf>
    <xf numFmtId="0" fontId="5" fillId="21" borderId="13" xfId="0" applyFont="1" applyFill="1" applyBorder="1" applyAlignment="1">
      <alignment horizontal="center" vertical="center" textRotation="90" wrapText="1"/>
    </xf>
    <xf numFmtId="0" fontId="12" fillId="0" borderId="0" xfId="0" applyFont="1"/>
    <xf numFmtId="166" fontId="13" fillId="0" borderId="13" xfId="0" applyNumberFormat="1" applyFont="1" applyBorder="1" applyAlignment="1">
      <alignment horizontal="center" wrapText="1"/>
    </xf>
    <xf numFmtId="1" fontId="16" fillId="8" borderId="13" xfId="0" applyNumberFormat="1" applyFont="1" applyFill="1" applyBorder="1" applyAlignment="1">
      <alignment horizontal="center" wrapText="1"/>
    </xf>
    <xf numFmtId="1" fontId="16" fillId="20" borderId="13" xfId="0" applyNumberFormat="1" applyFont="1" applyFill="1" applyBorder="1" applyAlignment="1">
      <alignment horizontal="center" wrapText="1"/>
    </xf>
    <xf numFmtId="166" fontId="25" fillId="0" borderId="13" xfId="0" applyNumberFormat="1" applyFont="1" applyBorder="1" applyAlignment="1">
      <alignment horizontal="center" wrapText="1"/>
    </xf>
    <xf numFmtId="1" fontId="16" fillId="21" borderId="13" xfId="0" applyNumberFormat="1" applyFont="1" applyFill="1" applyBorder="1" applyAlignment="1">
      <alignment horizontal="center" wrapText="1"/>
    </xf>
    <xf numFmtId="1" fontId="16" fillId="2" borderId="13" xfId="0" applyNumberFormat="1" applyFont="1" applyFill="1" applyBorder="1" applyAlignment="1">
      <alignment horizontal="center" wrapText="1"/>
    </xf>
    <xf numFmtId="1" fontId="18" fillId="0" borderId="17" xfId="0" applyNumberFormat="1" applyFont="1" applyBorder="1" applyAlignment="1">
      <alignment vertical="center"/>
    </xf>
    <xf numFmtId="166" fontId="26" fillId="0" borderId="13" xfId="0" applyNumberFormat="1" applyFont="1" applyBorder="1" applyAlignment="1">
      <alignment horizontal="center" wrapText="1"/>
    </xf>
    <xf numFmtId="1" fontId="5" fillId="0" borderId="53" xfId="0" applyNumberFormat="1" applyFont="1" applyBorder="1" applyAlignment="1">
      <alignment horizontal="center" vertical="center" wrapText="1"/>
    </xf>
    <xf numFmtId="1" fontId="18" fillId="0" borderId="13" xfId="0" applyNumberFormat="1" applyFont="1" applyBorder="1" applyAlignment="1">
      <alignment vertical="center"/>
    </xf>
    <xf numFmtId="0" fontId="3" fillId="0" borderId="0" xfId="0" applyFont="1"/>
    <xf numFmtId="0" fontId="25" fillId="0" borderId="0" xfId="0" applyFont="1" applyAlignment="1">
      <alignment vertical="center" wrapText="1"/>
    </xf>
    <xf numFmtId="0" fontId="28" fillId="0" borderId="0" xfId="0" applyFont="1" applyAlignment="1">
      <alignment horizontal="center" vertical="center"/>
    </xf>
    <xf numFmtId="0" fontId="25" fillId="0" borderId="72" xfId="0" applyFont="1" applyBorder="1" applyAlignment="1">
      <alignment horizontal="right" vertical="center"/>
    </xf>
    <xf numFmtId="0" fontId="25" fillId="0" borderId="72" xfId="0" applyFont="1" applyBorder="1" applyAlignment="1">
      <alignment horizontal="left" vertical="center"/>
    </xf>
    <xf numFmtId="0" fontId="25" fillId="0" borderId="0" xfId="0" applyFont="1" applyAlignment="1">
      <alignment vertical="center"/>
    </xf>
    <xf numFmtId="0" fontId="25" fillId="0" borderId="73" xfId="0" applyFont="1" applyBorder="1" applyAlignment="1">
      <alignment horizontal="center" vertical="center"/>
    </xf>
    <xf numFmtId="0" fontId="25" fillId="0" borderId="74" xfId="0" applyFont="1" applyBorder="1" applyAlignment="1">
      <alignment horizontal="right" vertical="center"/>
    </xf>
    <xf numFmtId="0" fontId="25" fillId="0" borderId="74" xfId="0" applyFont="1" applyBorder="1" applyAlignment="1">
      <alignment horizontal="left" vertical="center"/>
    </xf>
    <xf numFmtId="0" fontId="25" fillId="0" borderId="73" xfId="0" applyFont="1" applyBorder="1" applyAlignment="1">
      <alignment vertical="center"/>
    </xf>
    <xf numFmtId="0" fontId="17" fillId="25" borderId="80" xfId="0" applyFont="1" applyFill="1" applyBorder="1" applyAlignment="1">
      <alignment horizontal="center" vertical="center"/>
    </xf>
    <xf numFmtId="0" fontId="25" fillId="26" borderId="81" xfId="0" applyFont="1" applyFill="1" applyBorder="1" applyAlignment="1">
      <alignment horizontal="center" vertical="center"/>
    </xf>
    <xf numFmtId="0" fontId="25" fillId="26" borderId="82" xfId="0" applyFont="1" applyFill="1" applyBorder="1" applyAlignment="1">
      <alignment horizontal="center" vertical="center"/>
    </xf>
    <xf numFmtId="0" fontId="32" fillId="27" borderId="88" xfId="0" applyFont="1" applyFill="1" applyBorder="1" applyAlignment="1">
      <alignment horizontal="center" vertical="center" wrapText="1"/>
    </xf>
    <xf numFmtId="0" fontId="29" fillId="28" borderId="89" xfId="0" applyFont="1" applyFill="1" applyBorder="1" applyAlignment="1">
      <alignment vertical="center"/>
    </xf>
    <xf numFmtId="0" fontId="29" fillId="28" borderId="90" xfId="0" applyFont="1" applyFill="1" applyBorder="1" applyAlignment="1">
      <alignment vertical="center"/>
    </xf>
    <xf numFmtId="0" fontId="29" fillId="28" borderId="91" xfId="0" applyFont="1" applyFill="1" applyBorder="1" applyAlignment="1">
      <alignment vertical="center"/>
    </xf>
    <xf numFmtId="0" fontId="32" fillId="27" borderId="92" xfId="0" applyFont="1" applyFill="1" applyBorder="1" applyAlignment="1">
      <alignment horizontal="center" vertical="center" textRotation="91"/>
    </xf>
    <xf numFmtId="0" fontId="32" fillId="27" borderId="98" xfId="0" applyFont="1" applyFill="1" applyBorder="1" applyAlignment="1">
      <alignment horizontal="center" vertical="center" wrapText="1"/>
    </xf>
    <xf numFmtId="0" fontId="33" fillId="16" borderId="99" xfId="0" applyFont="1" applyFill="1" applyBorder="1" applyAlignment="1">
      <alignment horizontal="center" vertical="center"/>
    </xf>
    <xf numFmtId="0" fontId="33" fillId="16" borderId="100" xfId="0" applyFont="1" applyFill="1" applyBorder="1" applyAlignment="1">
      <alignment horizontal="center" vertical="center"/>
    </xf>
    <xf numFmtId="0" fontId="33" fillId="16" borderId="101" xfId="0" applyFont="1" applyFill="1" applyBorder="1" applyAlignment="1">
      <alignment horizontal="center" vertical="center"/>
    </xf>
    <xf numFmtId="0" fontId="32" fillId="27" borderId="102" xfId="0" applyFont="1" applyFill="1" applyBorder="1" applyAlignment="1">
      <alignment horizontal="center" vertical="center" textRotation="90"/>
    </xf>
    <xf numFmtId="0" fontId="32" fillId="27" borderId="108" xfId="0" applyFont="1" applyFill="1" applyBorder="1" applyAlignment="1">
      <alignment horizontal="center" vertical="center" wrapText="1"/>
    </xf>
    <xf numFmtId="0" fontId="34" fillId="0" borderId="81" xfId="0" applyFont="1" applyBorder="1" applyAlignment="1">
      <alignment horizontal="center" vertical="center"/>
    </xf>
    <xf numFmtId="0" fontId="34" fillId="0" borderId="109" xfId="0" applyFont="1" applyBorder="1" applyAlignment="1">
      <alignment horizontal="center" vertical="center"/>
    </xf>
    <xf numFmtId="0" fontId="34" fillId="0" borderId="110" xfId="0" applyFont="1" applyBorder="1" applyAlignment="1">
      <alignment horizontal="center" vertical="center"/>
    </xf>
    <xf numFmtId="0" fontId="32" fillId="27" borderId="111" xfId="0" applyFont="1" applyFill="1" applyBorder="1" applyAlignment="1">
      <alignment horizontal="center" vertical="center" textRotation="90"/>
    </xf>
    <xf numFmtId="1" fontId="35" fillId="18" borderId="118" xfId="0" applyNumberFormat="1" applyFont="1" applyFill="1" applyBorder="1" applyAlignment="1">
      <alignment vertical="center"/>
    </xf>
    <xf numFmtId="0" fontId="36" fillId="18" borderId="7" xfId="0" applyFont="1" applyFill="1" applyBorder="1" applyAlignment="1">
      <alignment vertical="center" wrapText="1"/>
    </xf>
    <xf numFmtId="49" fontId="37" fillId="0" borderId="41" xfId="0" applyNumberFormat="1" applyFont="1" applyBorder="1" applyAlignment="1">
      <alignment horizontal="center" vertical="center"/>
    </xf>
    <xf numFmtId="0" fontId="37" fillId="0" borderId="53" xfId="0" applyFont="1" applyBorder="1" applyAlignment="1">
      <alignment horizontal="center" vertical="center"/>
    </xf>
    <xf numFmtId="0" fontId="37" fillId="0" borderId="119" xfId="0" applyFont="1" applyBorder="1" applyAlignment="1">
      <alignment horizontal="center" vertical="center"/>
    </xf>
    <xf numFmtId="0" fontId="38" fillId="0" borderId="120" xfId="0" applyFont="1" applyBorder="1" applyAlignment="1">
      <alignment horizontal="center" vertical="center"/>
    </xf>
    <xf numFmtId="0" fontId="38" fillId="26" borderId="121" xfId="0" applyFont="1" applyFill="1" applyBorder="1" applyAlignment="1">
      <alignment horizontal="center" vertical="center"/>
    </xf>
    <xf numFmtId="0" fontId="38" fillId="26" borderId="122" xfId="0" applyFont="1" applyFill="1" applyBorder="1" applyAlignment="1">
      <alignment horizontal="center" vertical="center"/>
    </xf>
    <xf numFmtId="0" fontId="38" fillId="26" borderId="123" xfId="0" applyFont="1" applyFill="1" applyBorder="1" applyAlignment="1">
      <alignment horizontal="center" vertical="center"/>
    </xf>
    <xf numFmtId="9" fontId="38" fillId="2" borderId="121" xfId="0" applyNumberFormat="1" applyFont="1" applyFill="1" applyBorder="1" applyAlignment="1">
      <alignment horizontal="center" vertical="center"/>
    </xf>
    <xf numFmtId="9" fontId="38" fillId="2" borderId="122" xfId="0" applyNumberFormat="1" applyFont="1" applyFill="1" applyBorder="1" applyAlignment="1">
      <alignment horizontal="center" vertical="center"/>
    </xf>
    <xf numFmtId="9" fontId="38" fillId="2" borderId="88" xfId="0" applyNumberFormat="1" applyFont="1" applyFill="1" applyBorder="1" applyAlignment="1">
      <alignment horizontal="center" vertical="center"/>
    </xf>
    <xf numFmtId="0" fontId="37" fillId="0" borderId="13" xfId="0" applyFont="1" applyBorder="1" applyAlignment="1">
      <alignment horizontal="center" vertical="center"/>
    </xf>
    <xf numFmtId="0" fontId="37" fillId="0" borderId="98" xfId="0" applyFont="1" applyBorder="1" applyAlignment="1">
      <alignment horizontal="center" vertical="center"/>
    </xf>
    <xf numFmtId="0" fontId="38" fillId="26" borderId="124" xfId="0" applyFont="1" applyFill="1" applyBorder="1" applyAlignment="1">
      <alignment horizontal="center" vertical="center"/>
    </xf>
    <xf numFmtId="0" fontId="38" fillId="26" borderId="13" xfId="0" applyFont="1" applyFill="1" applyBorder="1" applyAlignment="1">
      <alignment horizontal="center" vertical="center"/>
    </xf>
    <xf numFmtId="0" fontId="38" fillId="26" borderId="118" xfId="0" applyFont="1" applyFill="1" applyBorder="1" applyAlignment="1">
      <alignment horizontal="center" vertical="center"/>
    </xf>
    <xf numFmtId="9" fontId="38" fillId="2" borderId="124" xfId="0" applyNumberFormat="1" applyFont="1" applyFill="1" applyBorder="1" applyAlignment="1">
      <alignment horizontal="center" vertical="center"/>
    </xf>
    <xf numFmtId="9" fontId="38" fillId="2" borderId="13" xfId="0" applyNumberFormat="1" applyFont="1" applyFill="1" applyBorder="1" applyAlignment="1">
      <alignment horizontal="center" vertical="center"/>
    </xf>
    <xf numFmtId="9" fontId="38" fillId="2" borderId="98" xfId="0" applyNumberFormat="1" applyFont="1" applyFill="1" applyBorder="1" applyAlignment="1">
      <alignment horizontal="center" vertical="center"/>
    </xf>
    <xf numFmtId="0" fontId="37" fillId="0" borderId="3" xfId="0" applyFont="1" applyBorder="1" applyAlignment="1">
      <alignment horizontal="center" vertical="center"/>
    </xf>
    <xf numFmtId="0" fontId="37" fillId="0" borderId="3" xfId="0" applyFont="1" applyBorder="1" applyAlignment="1">
      <alignment horizontal="center"/>
    </xf>
    <xf numFmtId="0" fontId="37" fillId="0" borderId="13" xfId="0" applyFont="1" applyBorder="1" applyAlignment="1">
      <alignment horizontal="center"/>
    </xf>
    <xf numFmtId="0" fontId="37" fillId="0" borderId="98" xfId="0" applyFont="1" applyBorder="1" applyAlignment="1">
      <alignment horizontal="center"/>
    </xf>
    <xf numFmtId="0" fontId="37" fillId="0" borderId="125" xfId="0" applyFont="1" applyBorder="1" applyAlignment="1">
      <alignment horizontal="center"/>
    </xf>
    <xf numFmtId="0" fontId="37" fillId="0" borderId="126" xfId="0" applyFont="1" applyBorder="1" applyAlignment="1">
      <alignment horizontal="center"/>
    </xf>
    <xf numFmtId="0" fontId="37" fillId="0" borderId="127" xfId="0" applyFont="1" applyBorder="1" applyAlignment="1">
      <alignment horizontal="center"/>
    </xf>
    <xf numFmtId="0" fontId="38" fillId="0" borderId="128" xfId="0" applyFont="1" applyBorder="1" applyAlignment="1">
      <alignment horizontal="center" vertical="center"/>
    </xf>
    <xf numFmtId="0" fontId="38" fillId="26" borderId="129" xfId="0" applyFont="1" applyFill="1" applyBorder="1" applyAlignment="1">
      <alignment horizontal="center" vertical="center"/>
    </xf>
    <xf numFmtId="0" fontId="38" fillId="26" borderId="126" xfId="0" applyFont="1" applyFill="1" applyBorder="1" applyAlignment="1">
      <alignment horizontal="center" vertical="center"/>
    </xf>
    <xf numFmtId="0" fontId="38" fillId="26" borderId="130" xfId="0" applyFont="1" applyFill="1" applyBorder="1" applyAlignment="1">
      <alignment horizontal="center" vertical="center"/>
    </xf>
    <xf numFmtId="9" fontId="38" fillId="2" borderId="129" xfId="0" applyNumberFormat="1" applyFont="1" applyFill="1" applyBorder="1" applyAlignment="1">
      <alignment horizontal="center" vertical="center"/>
    </xf>
    <xf numFmtId="9" fontId="38" fillId="2" borderId="126" xfId="0" applyNumberFormat="1" applyFont="1" applyFill="1" applyBorder="1" applyAlignment="1">
      <alignment horizontal="center" vertical="center"/>
    </xf>
    <xf numFmtId="9" fontId="38" fillId="2" borderId="127" xfId="0" applyNumberFormat="1" applyFont="1" applyFill="1" applyBorder="1" applyAlignment="1">
      <alignment horizontal="center" vertical="center"/>
    </xf>
    <xf numFmtId="1" fontId="35" fillId="18" borderId="13" xfId="0" applyNumberFormat="1" applyFont="1" applyFill="1" applyBorder="1" applyAlignment="1">
      <alignment vertical="center"/>
    </xf>
    <xf numFmtId="1" fontId="35" fillId="18" borderId="131" xfId="0" applyNumberFormat="1" applyFont="1" applyFill="1" applyBorder="1" applyAlignment="1">
      <alignment vertical="center"/>
    </xf>
    <xf numFmtId="0" fontId="36" fillId="18" borderId="132" xfId="0" applyFont="1" applyFill="1" applyBorder="1" applyAlignment="1">
      <alignment vertical="center" wrapText="1"/>
    </xf>
    <xf numFmtId="1" fontId="35" fillId="18" borderId="6" xfId="0" applyNumberFormat="1" applyFont="1" applyFill="1" applyBorder="1" applyAlignment="1">
      <alignment vertical="center"/>
    </xf>
    <xf numFmtId="0" fontId="36" fillId="18" borderId="133" xfId="0" applyFont="1" applyFill="1" applyBorder="1" applyAlignment="1">
      <alignment vertical="center" wrapText="1"/>
    </xf>
    <xf numFmtId="1" fontId="35" fillId="18" borderId="134" xfId="0" applyNumberFormat="1" applyFont="1" applyFill="1" applyBorder="1" applyAlignment="1">
      <alignment vertical="center"/>
    </xf>
    <xf numFmtId="0" fontId="36" fillId="18" borderId="135" xfId="0" applyFont="1" applyFill="1" applyBorder="1" applyAlignment="1">
      <alignment vertical="center" wrapText="1"/>
    </xf>
    <xf numFmtId="0" fontId="39" fillId="0" borderId="0" xfId="0" applyFont="1" applyAlignment="1">
      <alignment horizontal="center"/>
    </xf>
    <xf numFmtId="0" fontId="23" fillId="0" borderId="0" xfId="0" applyFont="1" applyAlignment="1">
      <alignment horizontal="center"/>
    </xf>
    <xf numFmtId="0" fontId="41" fillId="30" borderId="13" xfId="0" applyFont="1" applyFill="1" applyBorder="1" applyAlignment="1">
      <alignment horizontal="center" vertical="center" wrapText="1"/>
    </xf>
    <xf numFmtId="0" fontId="42" fillId="18" borderId="13" xfId="0" applyFont="1" applyFill="1" applyBorder="1" applyAlignment="1">
      <alignment horizontal="center" vertical="center" wrapText="1"/>
    </xf>
    <xf numFmtId="0" fontId="13" fillId="30" borderId="13" xfId="0" applyFont="1" applyFill="1" applyBorder="1" applyAlignment="1">
      <alignment horizontal="center" vertical="center" wrapText="1"/>
    </xf>
    <xf numFmtId="0" fontId="26" fillId="18" borderId="13" xfId="0" applyFont="1" applyFill="1" applyBorder="1" applyAlignment="1">
      <alignment horizontal="left" vertical="top" wrapText="1"/>
    </xf>
    <xf numFmtId="0" fontId="43" fillId="0" borderId="0" xfId="0" applyFont="1"/>
    <xf numFmtId="0" fontId="43" fillId="0" borderId="0" xfId="0" applyFont="1" applyAlignment="1">
      <alignment horizontal="center"/>
    </xf>
    <xf numFmtId="0" fontId="25" fillId="2" borderId="13" xfId="0" applyFont="1" applyFill="1" applyBorder="1" applyAlignment="1">
      <alignment horizontal="center" vertical="center" textRotation="90"/>
    </xf>
    <xf numFmtId="0" fontId="25" fillId="2" borderId="13" xfId="0" applyFont="1" applyFill="1" applyBorder="1" applyAlignment="1">
      <alignment horizontal="center" vertical="center" wrapText="1"/>
    </xf>
    <xf numFmtId="16" fontId="24" fillId="0" borderId="13" xfId="0" applyNumberFormat="1" applyFont="1" applyBorder="1" applyAlignment="1">
      <alignment horizontal="center" vertical="center"/>
    </xf>
    <xf numFmtId="0" fontId="37" fillId="0" borderId="13" xfId="0" applyFont="1" applyBorder="1" applyAlignment="1">
      <alignment horizontal="center" vertical="center" wrapText="1"/>
    </xf>
    <xf numFmtId="0" fontId="24" fillId="0" borderId="13" xfId="0" applyFont="1" applyBorder="1"/>
    <xf numFmtId="0" fontId="5" fillId="14" borderId="1" xfId="0" applyFont="1" applyFill="1" applyBorder="1" applyAlignment="1">
      <alignment horizontal="center" vertical="center" wrapText="1"/>
    </xf>
    <xf numFmtId="0" fontId="2" fillId="0" borderId="2" xfId="0" applyFont="1" applyBorder="1"/>
    <xf numFmtId="0" fontId="2" fillId="0" borderId="3" xfId="0" applyFont="1" applyBorder="1"/>
    <xf numFmtId="166" fontId="5" fillId="8" borderId="48" xfId="0" applyNumberFormat="1" applyFont="1" applyFill="1" applyBorder="1" applyAlignment="1">
      <alignment horizontal="center" vertical="center" wrapText="1"/>
    </xf>
    <xf numFmtId="0" fontId="2" fillId="0" borderId="50" xfId="0" applyFont="1" applyBorder="1"/>
    <xf numFmtId="0" fontId="2" fillId="0" borderId="53" xfId="0" applyFont="1" applyBorder="1"/>
    <xf numFmtId="0" fontId="5" fillId="2" borderId="1" xfId="0" applyFont="1" applyFill="1" applyBorder="1" applyAlignment="1">
      <alignment horizontal="center" vertical="center" wrapText="1"/>
    </xf>
    <xf numFmtId="0" fontId="3" fillId="3" borderId="22" xfId="0" applyFont="1" applyFill="1" applyBorder="1" applyAlignment="1">
      <alignment horizontal="left" vertical="center"/>
    </xf>
    <xf numFmtId="0" fontId="2" fillId="0" borderId="19" xfId="0" applyFont="1" applyBorder="1"/>
    <xf numFmtId="0" fontId="2" fillId="0" borderId="23" xfId="0" applyFont="1" applyBorder="1"/>
    <xf numFmtId="0" fontId="3" fillId="4" borderId="1" xfId="0" applyFont="1" applyFill="1" applyBorder="1" applyAlignment="1">
      <alignment horizontal="left" vertical="center" wrapText="1"/>
    </xf>
    <xf numFmtId="0" fontId="10" fillId="2" borderId="49" xfId="0" applyFont="1" applyFill="1" applyBorder="1" applyAlignment="1">
      <alignment horizontal="center" vertical="center" textRotation="90" wrapText="1"/>
    </xf>
    <xf numFmtId="0" fontId="2" fillId="0" borderId="51" xfId="0" applyFont="1" applyBorder="1"/>
    <xf numFmtId="0" fontId="2" fillId="0" borderId="61" xfId="0" applyFont="1" applyBorder="1"/>
    <xf numFmtId="0" fontId="11" fillId="2" borderId="49" xfId="0" applyFont="1" applyFill="1" applyBorder="1" applyAlignment="1">
      <alignment horizontal="center" vertical="center" wrapText="1"/>
    </xf>
    <xf numFmtId="0" fontId="2" fillId="0" borderId="52" xfId="0" applyFont="1" applyBorder="1"/>
    <xf numFmtId="0" fontId="5" fillId="2" borderId="48" xfId="0" applyFont="1" applyFill="1" applyBorder="1" applyAlignment="1">
      <alignment horizontal="center" vertical="center" textRotation="90" wrapText="1"/>
    </xf>
    <xf numFmtId="164" fontId="3" fillId="3" borderId="12" xfId="0" applyNumberFormat="1" applyFont="1" applyFill="1" applyBorder="1" applyAlignment="1">
      <alignment horizontal="center" vertical="center"/>
    </xf>
    <xf numFmtId="0" fontId="6" fillId="3" borderId="1" xfId="0" applyFont="1" applyFill="1" applyBorder="1" applyAlignment="1">
      <alignment horizontal="left" vertical="center"/>
    </xf>
    <xf numFmtId="0" fontId="1" fillId="3" borderId="12" xfId="0" applyFont="1" applyFill="1" applyBorder="1" applyAlignment="1">
      <alignment horizontal="right" vertical="center" wrapText="1"/>
    </xf>
    <xf numFmtId="0" fontId="2" fillId="0" borderId="31" xfId="0" applyFont="1" applyBorder="1"/>
    <xf numFmtId="0" fontId="1" fillId="3" borderId="12" xfId="0" applyFont="1" applyFill="1" applyBorder="1" applyAlignment="1">
      <alignment horizontal="left" vertical="center" wrapText="1"/>
    </xf>
    <xf numFmtId="0" fontId="5" fillId="13" borderId="56" xfId="0" applyFont="1" applyFill="1" applyBorder="1" applyAlignment="1">
      <alignment horizontal="center" vertical="center" textRotation="90" wrapText="1"/>
    </xf>
    <xf numFmtId="0" fontId="2" fillId="0" borderId="59" xfId="0" applyFont="1" applyBorder="1"/>
    <xf numFmtId="0" fontId="2" fillId="0" borderId="62" xfId="0" applyFont="1" applyBorder="1"/>
    <xf numFmtId="166" fontId="5" fillId="9" borderId="48" xfId="0" applyNumberFormat="1" applyFont="1" applyFill="1" applyBorder="1" applyAlignment="1">
      <alignment horizontal="center" vertical="center" wrapText="1"/>
    </xf>
    <xf numFmtId="0" fontId="3" fillId="4" borderId="33" xfId="0" applyFont="1" applyFill="1" applyBorder="1" applyAlignment="1">
      <alignment horizontal="left" vertical="center" wrapText="1"/>
    </xf>
    <xf numFmtId="0" fontId="2" fillId="0" borderId="34" xfId="0" applyFont="1" applyBorder="1"/>
    <xf numFmtId="0" fontId="2" fillId="0" borderId="35" xfId="0" applyFont="1" applyBorder="1"/>
    <xf numFmtId="0" fontId="3" fillId="4" borderId="8" xfId="0" applyFont="1" applyFill="1" applyBorder="1" applyAlignment="1">
      <alignment horizontal="left" vertical="center"/>
    </xf>
    <xf numFmtId="0" fontId="2" fillId="0" borderId="9" xfId="0" applyFont="1" applyBorder="1"/>
    <xf numFmtId="0" fontId="2" fillId="0" borderId="10" xfId="0" applyFont="1" applyBorder="1"/>
    <xf numFmtId="164" fontId="3" fillId="3" borderId="36" xfId="0" applyNumberFormat="1" applyFont="1" applyFill="1" applyBorder="1" applyAlignment="1">
      <alignment horizontal="center" vertical="center"/>
    </xf>
    <xf numFmtId="0" fontId="2" fillId="0" borderId="37" xfId="0" applyFont="1" applyBorder="1"/>
    <xf numFmtId="0" fontId="1" fillId="2" borderId="1" xfId="0" applyFont="1" applyFill="1" applyBorder="1" applyAlignment="1">
      <alignment horizontal="center"/>
    </xf>
    <xf numFmtId="0" fontId="3" fillId="3" borderId="8" xfId="0" applyFont="1" applyFill="1" applyBorder="1" applyAlignment="1">
      <alignment horizontal="left" vertical="center"/>
    </xf>
    <xf numFmtId="0" fontId="4" fillId="3" borderId="1" xfId="0" applyFont="1" applyFill="1" applyBorder="1" applyAlignment="1">
      <alignment horizontal="left" vertical="center"/>
    </xf>
    <xf numFmtId="0" fontId="3" fillId="3" borderId="15" xfId="0" applyFont="1" applyFill="1" applyBorder="1" applyAlignment="1">
      <alignment horizontal="center" vertical="center"/>
    </xf>
    <xf numFmtId="0" fontId="2" fillId="0" borderId="16" xfId="0" applyFont="1" applyBorder="1"/>
    <xf numFmtId="0" fontId="2" fillId="0" borderId="17" xfId="0" applyFont="1" applyBorder="1"/>
    <xf numFmtId="0" fontId="2" fillId="0" borderId="25" xfId="0" applyFont="1" applyBorder="1"/>
    <xf numFmtId="0" fontId="0" fillId="0" borderId="0" xfId="0"/>
    <xf numFmtId="0" fontId="2" fillId="0" borderId="26" xfId="0" applyFont="1" applyBorder="1"/>
    <xf numFmtId="0" fontId="2" fillId="0" borderId="39" xfId="0" applyFont="1" applyBorder="1"/>
    <xf numFmtId="0" fontId="2" fillId="0" borderId="40" xfId="0" applyFont="1" applyBorder="1"/>
    <xf numFmtId="0" fontId="2" fillId="0" borderId="41" xfId="0" applyFont="1" applyBorder="1"/>
    <xf numFmtId="0" fontId="3" fillId="3" borderId="18" xfId="0" applyFont="1" applyFill="1" applyBorder="1" applyAlignment="1">
      <alignment horizontal="center" vertical="center"/>
    </xf>
    <xf numFmtId="0" fontId="2" fillId="0" borderId="20" xfId="0" applyFont="1" applyBorder="1"/>
    <xf numFmtId="165" fontId="7" fillId="3" borderId="27" xfId="0" applyNumberFormat="1" applyFont="1" applyFill="1" applyBorder="1" applyAlignment="1">
      <alignment horizontal="center" vertical="center"/>
    </xf>
    <xf numFmtId="0" fontId="2" fillId="0" borderId="28" xfId="0" applyFont="1" applyBorder="1"/>
    <xf numFmtId="0" fontId="2" fillId="0" borderId="29" xfId="0" applyFont="1" applyBorder="1"/>
    <xf numFmtId="0" fontId="5" fillId="7" borderId="57" xfId="0" applyFont="1" applyFill="1" applyBorder="1" applyAlignment="1">
      <alignment horizontal="center" vertical="center" textRotation="90" wrapText="1"/>
    </xf>
    <xf numFmtId="0" fontId="2" fillId="0" borderId="60" xfId="0" applyFont="1" applyBorder="1"/>
    <xf numFmtId="0" fontId="2" fillId="0" borderId="63" xfId="0" applyFont="1" applyBorder="1"/>
    <xf numFmtId="166" fontId="5" fillId="10" borderId="48" xfId="0" applyNumberFormat="1" applyFont="1" applyFill="1" applyBorder="1" applyAlignment="1">
      <alignment horizontal="center" vertical="center" wrapText="1"/>
    </xf>
    <xf numFmtId="166" fontId="5" fillId="11" borderId="48" xfId="0" applyNumberFormat="1" applyFont="1" applyFill="1" applyBorder="1" applyAlignment="1">
      <alignment horizontal="center" vertical="center" wrapText="1"/>
    </xf>
    <xf numFmtId="166" fontId="14" fillId="0" borderId="48" xfId="0" applyNumberFormat="1" applyFont="1" applyBorder="1" applyAlignment="1">
      <alignment horizontal="center" vertical="center" wrapText="1"/>
    </xf>
    <xf numFmtId="0" fontId="15" fillId="17" borderId="48" xfId="0" applyFont="1" applyFill="1" applyBorder="1" applyAlignment="1">
      <alignment horizontal="center" vertical="center" wrapText="1"/>
    </xf>
    <xf numFmtId="0" fontId="8" fillId="5" borderId="44" xfId="0" applyFont="1" applyFill="1" applyBorder="1" applyAlignment="1">
      <alignment horizontal="center" vertical="center" wrapText="1"/>
    </xf>
    <xf numFmtId="0" fontId="2" fillId="0" borderId="45" xfId="0" applyFont="1" applyBorder="1"/>
    <xf numFmtId="0" fontId="2" fillId="0" borderId="46" xfId="0" applyFont="1" applyBorder="1"/>
    <xf numFmtId="0" fontId="9" fillId="6" borderId="47" xfId="0" applyFont="1" applyFill="1" applyBorder="1" applyAlignment="1">
      <alignment horizontal="center" vertical="center" textRotation="90" wrapText="1"/>
    </xf>
    <xf numFmtId="0" fontId="9" fillId="7" borderId="48" xfId="0" applyFont="1" applyFill="1" applyBorder="1" applyAlignment="1">
      <alignment horizontal="center" vertical="center" textRotation="90" wrapText="1"/>
    </xf>
    <xf numFmtId="0" fontId="8" fillId="10" borderId="48" xfId="0" applyFont="1" applyFill="1" applyBorder="1" applyAlignment="1">
      <alignment horizontal="center" vertical="center" textRotation="90" wrapText="1"/>
    </xf>
    <xf numFmtId="0" fontId="14" fillId="0" borderId="48" xfId="0" applyFont="1" applyBorder="1" applyAlignment="1">
      <alignment horizontal="center" vertical="center" wrapText="1"/>
    </xf>
    <xf numFmtId="0" fontId="3" fillId="3" borderId="1" xfId="0" applyFont="1" applyFill="1" applyBorder="1" applyAlignment="1">
      <alignment horizontal="left" vertical="center" wrapText="1"/>
    </xf>
    <xf numFmtId="0" fontId="5" fillId="20" borderId="1" xfId="0" applyFont="1" applyFill="1" applyBorder="1" applyAlignment="1">
      <alignment horizontal="center"/>
    </xf>
    <xf numFmtId="0" fontId="5" fillId="21" borderId="1" xfId="0" applyFont="1" applyFill="1" applyBorder="1" applyAlignment="1">
      <alignment horizontal="center"/>
    </xf>
    <xf numFmtId="0" fontId="16" fillId="2" borderId="48" xfId="0" applyFont="1" applyFill="1" applyBorder="1" applyAlignment="1">
      <alignment horizontal="center" vertical="center" textRotation="90" wrapText="1"/>
    </xf>
    <xf numFmtId="0" fontId="5" fillId="7" borderId="48" xfId="0" applyFont="1" applyFill="1" applyBorder="1" applyAlignment="1">
      <alignment horizontal="center" vertical="center" wrapText="1"/>
    </xf>
    <xf numFmtId="0" fontId="13" fillId="22" borderId="1" xfId="0" applyFont="1" applyFill="1" applyBorder="1" applyAlignment="1">
      <alignment horizontal="center"/>
    </xf>
    <xf numFmtId="0" fontId="22" fillId="0" borderId="40" xfId="0" applyFont="1" applyBorder="1" applyAlignment="1">
      <alignment horizontal="center"/>
    </xf>
    <xf numFmtId="0" fontId="14" fillId="3" borderId="1" xfId="0" applyFont="1" applyFill="1" applyBorder="1" applyAlignment="1">
      <alignment horizontal="center" vertical="center"/>
    </xf>
    <xf numFmtId="0" fontId="5" fillId="0" borderId="48" xfId="0" applyFont="1" applyBorder="1" applyAlignment="1">
      <alignment horizontal="center" vertical="center" wrapText="1"/>
    </xf>
    <xf numFmtId="0" fontId="5" fillId="8" borderId="1" xfId="0" applyFont="1" applyFill="1" applyBorder="1" applyAlignment="1">
      <alignment horizontal="center"/>
    </xf>
    <xf numFmtId="0" fontId="27" fillId="0" borderId="0" xfId="0" applyFont="1" applyAlignment="1">
      <alignment horizontal="center" vertical="center" wrapText="1"/>
    </xf>
    <xf numFmtId="0" fontId="2" fillId="0" borderId="73" xfId="0" applyFont="1" applyBorder="1"/>
    <xf numFmtId="0" fontId="28" fillId="0" borderId="0" xfId="0" applyFont="1" applyAlignment="1">
      <alignment horizontal="center" vertical="center"/>
    </xf>
    <xf numFmtId="168" fontId="25" fillId="2" borderId="1" xfId="0" applyNumberFormat="1" applyFont="1" applyFill="1" applyBorder="1" applyAlignment="1">
      <alignment horizontal="center" vertical="center"/>
    </xf>
    <xf numFmtId="0" fontId="25" fillId="0" borderId="73" xfId="0" applyFont="1" applyBorder="1" applyAlignment="1">
      <alignment horizontal="center" vertical="center"/>
    </xf>
    <xf numFmtId="168" fontId="25" fillId="2" borderId="18" xfId="0" applyNumberFormat="1" applyFont="1" applyFill="1" applyBorder="1" applyAlignment="1">
      <alignment horizontal="center" vertical="center"/>
    </xf>
    <xf numFmtId="0" fontId="29" fillId="26" borderId="94" xfId="0" applyFont="1" applyFill="1" applyBorder="1" applyAlignment="1">
      <alignment horizontal="center" vertical="center" textRotation="90" shrinkToFit="1"/>
    </xf>
    <xf numFmtId="0" fontId="2" fillId="0" borderId="104" xfId="0" applyFont="1" applyBorder="1"/>
    <xf numFmtId="0" fontId="2" fillId="0" borderId="113" xfId="0" applyFont="1" applyBorder="1"/>
    <xf numFmtId="0" fontId="29" fillId="26" borderId="95" xfId="0" applyFont="1" applyFill="1" applyBorder="1" applyAlignment="1">
      <alignment horizontal="center" vertical="center" textRotation="90" wrapText="1"/>
    </xf>
    <xf numFmtId="0" fontId="2" fillId="0" borderId="105" xfId="0" applyFont="1" applyBorder="1"/>
    <xf numFmtId="0" fontId="2" fillId="0" borderId="114" xfId="0" applyFont="1" applyBorder="1"/>
    <xf numFmtId="0" fontId="32" fillId="2" borderId="93" xfId="0" applyFont="1" applyFill="1" applyBorder="1" applyAlignment="1">
      <alignment horizontal="center" vertical="center" textRotation="90" wrapText="1"/>
    </xf>
    <xf numFmtId="0" fontId="2" fillId="0" borderId="103" xfId="0" applyFont="1" applyBorder="1"/>
    <xf numFmtId="0" fontId="2" fillId="0" borderId="115" xfId="0" applyFont="1" applyBorder="1"/>
    <xf numFmtId="0" fontId="32" fillId="2" borderId="94" xfId="0" applyFont="1" applyFill="1" applyBorder="1" applyAlignment="1">
      <alignment horizontal="center" vertical="center" textRotation="90" shrinkToFit="1"/>
    </xf>
    <xf numFmtId="0" fontId="2" fillId="0" borderId="116" xfId="0" applyFont="1" applyBorder="1"/>
    <xf numFmtId="0" fontId="29" fillId="25" borderId="75" xfId="0" applyFont="1" applyFill="1" applyBorder="1" applyAlignment="1">
      <alignment horizontal="center" vertical="center" wrapText="1"/>
    </xf>
    <xf numFmtId="0" fontId="2" fillId="0" borderId="76" xfId="0" applyFont="1" applyBorder="1"/>
    <xf numFmtId="0" fontId="2" fillId="0" borderId="77" xfId="0" applyFont="1" applyBorder="1"/>
    <xf numFmtId="0" fontId="25" fillId="25" borderId="78" xfId="0" applyFont="1" applyFill="1" applyBorder="1" applyAlignment="1">
      <alignment horizontal="center" vertical="center" wrapText="1"/>
    </xf>
    <xf numFmtId="0" fontId="2" fillId="0" borderId="79" xfId="0" applyFont="1" applyBorder="1"/>
    <xf numFmtId="0" fontId="25"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30" fillId="26" borderId="86" xfId="0" applyFont="1" applyFill="1" applyBorder="1" applyAlignment="1">
      <alignment horizontal="center" vertical="center"/>
    </xf>
    <xf numFmtId="0" fontId="2" fillId="0" borderId="96" xfId="0" applyFont="1" applyBorder="1"/>
    <xf numFmtId="0" fontId="2" fillId="0" borderId="106" xfId="0" applyFont="1" applyBorder="1"/>
    <xf numFmtId="0" fontId="31" fillId="27" borderId="87" xfId="0" applyFont="1" applyFill="1" applyBorder="1" applyAlignment="1">
      <alignment horizontal="center" vertical="center" wrapText="1"/>
    </xf>
    <xf numFmtId="0" fontId="2" fillId="0" borderId="97" xfId="0" applyFont="1" applyBorder="1"/>
    <xf numFmtId="0" fontId="2" fillId="0" borderId="107" xfId="0" applyFont="1" applyBorder="1"/>
    <xf numFmtId="0" fontId="29" fillId="26" borderId="93" xfId="0" applyFont="1" applyFill="1" applyBorder="1" applyAlignment="1">
      <alignment horizontal="center" vertical="center" textRotation="90" wrapText="1"/>
    </xf>
    <xf numFmtId="0" fontId="2" fillId="0" borderId="112" xfId="0" applyFont="1" applyBorder="1"/>
    <xf numFmtId="0" fontId="32" fillId="2" borderId="95" xfId="0" applyFont="1" applyFill="1" applyBorder="1" applyAlignment="1">
      <alignment horizontal="center" vertical="center" textRotation="90" wrapText="1"/>
    </xf>
    <xf numFmtId="0" fontId="2" fillId="0" borderId="117" xfId="0" applyFont="1" applyBorder="1"/>
    <xf numFmtId="0" fontId="43" fillId="0" borderId="0" xfId="0" applyFont="1" applyAlignment="1">
      <alignment horizontal="center"/>
    </xf>
    <xf numFmtId="0" fontId="43" fillId="0" borderId="0" xfId="0" applyFont="1" applyAlignment="1">
      <alignment horizontal="center" vertical="center"/>
    </xf>
    <xf numFmtId="0" fontId="40" fillId="29" borderId="136" xfId="0" applyFont="1" applyFill="1" applyBorder="1" applyAlignment="1">
      <alignment horizontal="center" vertical="center" wrapText="1"/>
    </xf>
    <xf numFmtId="0" fontId="2" fillId="0" borderId="137" xfId="0" applyFont="1" applyBorder="1"/>
    <xf numFmtId="0" fontId="44" fillId="31" borderId="1" xfId="0" applyFont="1" applyFill="1" applyBorder="1" applyAlignment="1">
      <alignment horizontal="center"/>
    </xf>
    <xf numFmtId="0" fontId="17" fillId="2" borderId="48" xfId="0" applyFont="1" applyFill="1" applyBorder="1" applyAlignment="1">
      <alignment horizontal="center" vertical="center"/>
    </xf>
    <xf numFmtId="0" fontId="17" fillId="2" borderId="1" xfId="0" applyFont="1" applyFill="1" applyBorder="1" applyAlignment="1">
      <alignment horizontal="center"/>
    </xf>
    <xf numFmtId="0" fontId="8" fillId="5" borderId="46" xfId="0" applyFont="1" applyFill="1" applyBorder="1" applyAlignment="1">
      <alignment horizontal="center" vertical="center" wrapText="1"/>
    </xf>
    <xf numFmtId="0" fontId="8" fillId="2" borderId="63" xfId="0" applyFont="1" applyFill="1" applyBorder="1" applyAlignment="1">
      <alignment horizontal="center" vertical="center" wrapText="1"/>
    </xf>
    <xf numFmtId="0" fontId="8" fillId="8" borderId="118" xfId="0" applyFont="1" applyFill="1" applyBorder="1" applyAlignment="1">
      <alignment horizontal="center"/>
    </xf>
    <xf numFmtId="0" fontId="2" fillId="0" borderId="7" xfId="0" applyFont="1" applyBorder="1"/>
    <xf numFmtId="0" fontId="8" fillId="9" borderId="118" xfId="0" applyFont="1" applyFill="1" applyBorder="1" applyAlignment="1">
      <alignment horizontal="center"/>
    </xf>
    <xf numFmtId="0" fontId="8" fillId="10" borderId="118" xfId="0" applyFont="1" applyFill="1" applyBorder="1" applyAlignment="1">
      <alignment horizontal="center"/>
    </xf>
    <xf numFmtId="0" fontId="8" fillId="11" borderId="118" xfId="0" applyFont="1" applyFill="1" applyBorder="1" applyAlignment="1">
      <alignment horizontal="center"/>
    </xf>
    <xf numFmtId="166" fontId="13" fillId="7" borderId="60" xfId="0" applyNumberFormat="1" applyFont="1" applyFill="1" applyBorder="1" applyAlignment="1">
      <alignment horizontal="center" vertical="center" textRotation="90" wrapText="1"/>
    </xf>
    <xf numFmtId="0" fontId="5" fillId="13" borderId="59" xfId="0" applyFont="1" applyFill="1" applyBorder="1" applyAlignment="1">
      <alignment horizontal="center" vertical="center" textRotation="90" wrapText="1"/>
    </xf>
    <xf numFmtId="0" fontId="8" fillId="9" borderId="59" xfId="0" applyFont="1" applyFill="1" applyBorder="1" applyAlignment="1">
      <alignment horizontal="center" vertical="center" textRotation="90" wrapText="1"/>
    </xf>
    <xf numFmtId="0" fontId="5" fillId="7" borderId="60" xfId="0" applyFont="1" applyFill="1" applyBorder="1" applyAlignment="1">
      <alignment horizontal="center" vertical="center" textRotation="90" wrapText="1"/>
    </xf>
    <xf numFmtId="0" fontId="8" fillId="10" borderId="60" xfId="0" applyFont="1" applyFill="1" applyBorder="1" applyAlignment="1">
      <alignment horizontal="center" vertical="center" textRotation="90" wrapText="1"/>
    </xf>
    <xf numFmtId="0" fontId="2" fillId="0" borderId="55" xfId="0" applyFont="1" applyBorder="1"/>
    <xf numFmtId="0" fontId="46" fillId="2" borderId="33" xfId="0" applyFont="1" applyFill="1" applyBorder="1" applyAlignment="1">
      <alignment horizontal="center" vertical="center" wrapText="1"/>
    </xf>
    <xf numFmtId="0" fontId="47" fillId="2" borderId="13" xfId="0" applyFont="1" applyFill="1" applyBorder="1" applyAlignment="1">
      <alignment horizontal="center" vertical="center" textRotation="90"/>
    </xf>
    <xf numFmtId="0" fontId="47" fillId="2" borderId="13" xfId="0" applyFont="1" applyFill="1" applyBorder="1" applyAlignment="1">
      <alignment horizontal="center" vertical="center" textRotation="90" wrapText="1"/>
    </xf>
    <xf numFmtId="0" fontId="47" fillId="24" borderId="13" xfId="0" applyFont="1" applyFill="1" applyBorder="1" applyAlignment="1">
      <alignment horizontal="center" vertical="center" textRotation="90" wrapText="1"/>
    </xf>
    <xf numFmtId="0" fontId="48" fillId="23" borderId="1" xfId="0" applyFont="1" applyFill="1" applyBorder="1" applyAlignment="1">
      <alignment horizontal="center"/>
    </xf>
  </cellXfs>
  <cellStyles count="1">
    <cellStyle name="Normal" xfId="0" builtinId="0"/>
  </cellStyles>
  <dxfs count="105">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603B-4E4D-BC52-6CB555340AEC}"/>
              </c:ext>
            </c:extLst>
          </c:dPt>
          <c:dPt>
            <c:idx val="1"/>
            <c:bubble3D val="0"/>
            <c:spPr>
              <a:solidFill>
                <a:schemeClr val="accent2"/>
              </a:solidFill>
            </c:spPr>
            <c:extLst>
              <c:ext xmlns:c16="http://schemas.microsoft.com/office/drawing/2014/chart" uri="{C3380CC4-5D6E-409C-BE32-E72D297353CC}">
                <c16:uniqueId val="{00000003-603B-4E4D-BC52-6CB555340AEC}"/>
              </c:ext>
            </c:extLst>
          </c:dPt>
          <c:cat>
            <c:strRef>
              <c:f>'1erT'!$AD$2:$AD$3</c:f>
              <c:strCache>
                <c:ptCount val="2"/>
                <c:pt idx="0">
                  <c:v>No. TOTAL DE APROBADOS</c:v>
                </c:pt>
                <c:pt idx="1">
                  <c:v>No. TOTAL DE REPROBADOS</c:v>
                </c:pt>
              </c:strCache>
            </c:strRef>
          </c:cat>
          <c:val>
            <c:numRef>
              <c:f>'1erT'!$AE$2:$AE$3</c:f>
              <c:numCache>
                <c:formatCode>General</c:formatCode>
                <c:ptCount val="2"/>
              </c:numCache>
            </c:numRef>
          </c:val>
          <c:extLst>
            <c:ext xmlns:c16="http://schemas.microsoft.com/office/drawing/2014/chart" uri="{C3380CC4-5D6E-409C-BE32-E72D297353CC}">
              <c16:uniqueId val="{00000004-603B-4E4D-BC52-6CB555340AEC}"/>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FED9-4B1E-96C6-08EB9853EBE3}"/>
              </c:ext>
            </c:extLst>
          </c:dPt>
          <c:dPt>
            <c:idx val="1"/>
            <c:bubble3D val="0"/>
            <c:spPr>
              <a:solidFill>
                <a:schemeClr val="accent2"/>
              </a:solidFill>
            </c:spPr>
            <c:extLst>
              <c:ext xmlns:c16="http://schemas.microsoft.com/office/drawing/2014/chart" uri="{C3380CC4-5D6E-409C-BE32-E72D297353CC}">
                <c16:uniqueId val="{00000003-FED9-4B1E-96C6-08EB9853EBE3}"/>
              </c:ext>
            </c:extLst>
          </c:dPt>
          <c:cat>
            <c:strRef>
              <c:f>'2doT'!$AD$2:$AD$3</c:f>
              <c:strCache>
                <c:ptCount val="2"/>
                <c:pt idx="0">
                  <c:v>No. TOTAL DE APROBADOS</c:v>
                </c:pt>
                <c:pt idx="1">
                  <c:v>No. TOTAL DE REPROBADOS</c:v>
                </c:pt>
              </c:strCache>
            </c:strRef>
          </c:cat>
          <c:val>
            <c:numRef>
              <c:f>'2doT'!$AE$2:$AE$3</c:f>
              <c:numCache>
                <c:formatCode>General</c:formatCode>
                <c:ptCount val="2"/>
              </c:numCache>
            </c:numRef>
          </c:val>
          <c:extLst>
            <c:ext xmlns:c16="http://schemas.microsoft.com/office/drawing/2014/chart" uri="{C3380CC4-5D6E-409C-BE32-E72D297353CC}">
              <c16:uniqueId val="{00000004-FED9-4B1E-96C6-08EB9853EBE3}"/>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D79F-47A3-AD75-44028E6E1241}"/>
              </c:ext>
            </c:extLst>
          </c:dPt>
          <c:dPt>
            <c:idx val="1"/>
            <c:bubble3D val="0"/>
            <c:spPr>
              <a:solidFill>
                <a:schemeClr val="accent2"/>
              </a:solidFill>
            </c:spPr>
            <c:extLst>
              <c:ext xmlns:c16="http://schemas.microsoft.com/office/drawing/2014/chart" uri="{C3380CC4-5D6E-409C-BE32-E72D297353CC}">
                <c16:uniqueId val="{00000003-D79F-47A3-AD75-44028E6E1241}"/>
              </c:ext>
            </c:extLst>
          </c:dPt>
          <c:cat>
            <c:strRef>
              <c:f>'3erT'!$AD$2:$AD$3</c:f>
              <c:strCache>
                <c:ptCount val="2"/>
                <c:pt idx="0">
                  <c:v>No. TOTAL DE APROBADOS</c:v>
                </c:pt>
                <c:pt idx="1">
                  <c:v>No. TOTAL DE REPROBADOS</c:v>
                </c:pt>
              </c:strCache>
            </c:strRef>
          </c:cat>
          <c:val>
            <c:numRef>
              <c:f>'3erT'!$AE$2:$AE$3</c:f>
              <c:numCache>
                <c:formatCode>General</c:formatCode>
                <c:ptCount val="2"/>
              </c:numCache>
            </c:numRef>
          </c:val>
          <c:extLst>
            <c:ext xmlns:c16="http://schemas.microsoft.com/office/drawing/2014/chart" uri="{C3380CC4-5D6E-409C-BE32-E72D297353CC}">
              <c16:uniqueId val="{00000004-D79F-47A3-AD75-44028E6E1241}"/>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95250</xdr:colOff>
      <xdr:row>0</xdr:row>
      <xdr:rowOff>19050</xdr:rowOff>
    </xdr:from>
    <xdr:ext cx="3409950"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57150</xdr:rowOff>
    </xdr:from>
    <xdr:ext cx="9086850" cy="8181975"/>
    <xdr:pic>
      <xdr:nvPicPr>
        <xdr:cNvPr id="2" name="image4.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00"/>
  <sheetViews>
    <sheetView zoomScale="50" zoomScaleNormal="50" workbookViewId="0">
      <selection activeCell="BE20" sqref="BE20"/>
    </sheetView>
  </sheetViews>
  <sheetFormatPr baseColWidth="10" defaultColWidth="14.44140625" defaultRowHeight="15" customHeight="1"/>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c r="A1" s="200" t="s">
        <v>0</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8"/>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c r="A2" s="201" t="s">
        <v>1</v>
      </c>
      <c r="B2" s="196"/>
      <c r="C2" s="196"/>
      <c r="D2" s="196"/>
      <c r="E2" s="196"/>
      <c r="F2" s="196"/>
      <c r="G2" s="196"/>
      <c r="H2" s="196"/>
      <c r="I2" s="196"/>
      <c r="J2" s="196"/>
      <c r="K2" s="196"/>
      <c r="L2" s="197"/>
      <c r="M2" s="5" t="s">
        <v>2</v>
      </c>
      <c r="N2" s="5"/>
      <c r="O2" s="5"/>
      <c r="P2" s="5"/>
      <c r="Q2" s="5"/>
      <c r="R2" s="5"/>
      <c r="S2" s="5"/>
      <c r="T2" s="183">
        <v>45323</v>
      </c>
      <c r="U2" s="167"/>
      <c r="V2" s="167"/>
      <c r="W2" s="167"/>
      <c r="X2" s="167"/>
      <c r="Y2" s="167"/>
      <c r="Z2" s="167"/>
      <c r="AA2" s="167"/>
      <c r="AB2" s="167"/>
      <c r="AC2" s="168"/>
      <c r="AD2" s="202" t="s">
        <v>3</v>
      </c>
      <c r="AE2" s="167"/>
      <c r="AF2" s="167"/>
      <c r="AG2" s="167"/>
      <c r="AH2" s="167"/>
      <c r="AI2" s="167"/>
      <c r="AJ2" s="167"/>
      <c r="AK2" s="168"/>
      <c r="AL2" s="6">
        <f>COUNTIF(BF15:BF56,"&gt;51")</f>
        <v>11</v>
      </c>
      <c r="AM2" s="7"/>
      <c r="AN2" s="7"/>
      <c r="AO2" s="7"/>
      <c r="AP2" s="7"/>
      <c r="AQ2" s="7"/>
      <c r="AR2" s="203"/>
      <c r="AS2" s="204"/>
      <c r="AT2" s="204"/>
      <c r="AU2" s="204"/>
      <c r="AV2" s="204"/>
      <c r="AW2" s="204"/>
      <c r="AX2" s="204"/>
      <c r="AY2" s="204"/>
      <c r="AZ2" s="204"/>
      <c r="BA2" s="204"/>
      <c r="BB2" s="205"/>
      <c r="BC2" s="212" t="s">
        <v>4</v>
      </c>
      <c r="BD2" s="174"/>
      <c r="BE2" s="174"/>
      <c r="BF2" s="213"/>
      <c r="BG2" s="8"/>
    </row>
    <row r="3" spans="1:59" ht="22.5" customHeight="1">
      <c r="A3" s="173" t="s">
        <v>5</v>
      </c>
      <c r="B3" s="174"/>
      <c r="C3" s="174"/>
      <c r="D3" s="174"/>
      <c r="E3" s="174"/>
      <c r="F3" s="174"/>
      <c r="G3" s="174"/>
      <c r="H3" s="174"/>
      <c r="I3" s="174"/>
      <c r="J3" s="174"/>
      <c r="K3" s="174"/>
      <c r="L3" s="175"/>
      <c r="M3" s="9" t="s">
        <v>6</v>
      </c>
      <c r="N3" s="10"/>
      <c r="O3" s="10"/>
      <c r="P3" s="10"/>
      <c r="Q3" s="10"/>
      <c r="R3" s="10"/>
      <c r="S3" s="10"/>
      <c r="T3" s="183">
        <v>45418</v>
      </c>
      <c r="U3" s="167"/>
      <c r="V3" s="167"/>
      <c r="W3" s="167"/>
      <c r="X3" s="167"/>
      <c r="Y3" s="167"/>
      <c r="Z3" s="167"/>
      <c r="AA3" s="167"/>
      <c r="AB3" s="167"/>
      <c r="AC3" s="168"/>
      <c r="AD3" s="184" t="s">
        <v>7</v>
      </c>
      <c r="AE3" s="167"/>
      <c r="AF3" s="167"/>
      <c r="AG3" s="167"/>
      <c r="AH3" s="167"/>
      <c r="AI3" s="167"/>
      <c r="AJ3" s="167"/>
      <c r="AK3" s="168"/>
      <c r="AL3" s="11">
        <f>COUNTIF(BF15:BF56,"&lt;=51")</f>
        <v>2</v>
      </c>
      <c r="AM3" s="12"/>
      <c r="AN3" s="12"/>
      <c r="AO3" s="12"/>
      <c r="AP3" s="12"/>
      <c r="AQ3" s="12"/>
      <c r="AR3" s="206"/>
      <c r="AS3" s="207"/>
      <c r="AT3" s="207"/>
      <c r="AU3" s="207"/>
      <c r="AV3" s="207"/>
      <c r="AW3" s="207"/>
      <c r="AX3" s="207"/>
      <c r="AY3" s="207"/>
      <c r="AZ3" s="207"/>
      <c r="BA3" s="207"/>
      <c r="BB3" s="208"/>
      <c r="BC3" s="214">
        <f ca="1">+T3-S8</f>
        <v>33</v>
      </c>
      <c r="BD3" s="215"/>
      <c r="BE3" s="215"/>
      <c r="BF3" s="216"/>
      <c r="BG3" s="13"/>
    </row>
    <row r="4" spans="1:59" ht="23.25" customHeight="1">
      <c r="A4" s="176" t="s">
        <v>8</v>
      </c>
      <c r="B4" s="167"/>
      <c r="C4" s="167"/>
      <c r="D4" s="167"/>
      <c r="E4" s="167"/>
      <c r="F4" s="167"/>
      <c r="G4" s="167"/>
      <c r="H4" s="167"/>
      <c r="I4" s="167"/>
      <c r="J4" s="167"/>
      <c r="K4" s="167"/>
      <c r="L4" s="167"/>
      <c r="M4" s="167"/>
      <c r="N4" s="167"/>
      <c r="O4" s="167"/>
      <c r="P4" s="167"/>
      <c r="Q4" s="168"/>
      <c r="R4" s="185">
        <f>T3-T2</f>
        <v>95</v>
      </c>
      <c r="S4" s="167"/>
      <c r="T4" s="167"/>
      <c r="U4" s="167"/>
      <c r="V4" s="167"/>
      <c r="W4" s="167"/>
      <c r="X4" s="167"/>
      <c r="Y4" s="186"/>
      <c r="Z4" s="187" t="s">
        <v>9</v>
      </c>
      <c r="AA4" s="167"/>
      <c r="AB4" s="167"/>
      <c r="AC4" s="168"/>
      <c r="AD4" s="12"/>
      <c r="AE4" s="12"/>
      <c r="AF4" s="12"/>
      <c r="AG4" s="12"/>
      <c r="AH4" s="12"/>
      <c r="AI4" s="12"/>
      <c r="AJ4" s="12"/>
      <c r="AK4" s="12"/>
      <c r="AL4" s="5"/>
      <c r="AM4" s="5"/>
      <c r="AN4" s="5"/>
      <c r="AO4" s="5"/>
      <c r="AP4" s="5"/>
      <c r="AQ4" s="5"/>
      <c r="AR4" s="206"/>
      <c r="AS4" s="207"/>
      <c r="AT4" s="207"/>
      <c r="AU4" s="207"/>
      <c r="AV4" s="207"/>
      <c r="AW4" s="207"/>
      <c r="AX4" s="207"/>
      <c r="AY4" s="207"/>
      <c r="AZ4" s="207"/>
      <c r="BA4" s="207"/>
      <c r="BB4" s="208"/>
      <c r="BC4" s="206"/>
      <c r="BD4" s="207"/>
      <c r="BE4" s="207"/>
      <c r="BF4" s="208"/>
      <c r="BG4" s="14"/>
    </row>
    <row r="5" spans="1:59" ht="22.5" customHeight="1">
      <c r="A5" s="192" t="s">
        <v>10</v>
      </c>
      <c r="B5" s="193"/>
      <c r="C5" s="193"/>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4"/>
      <c r="AD5" s="12"/>
      <c r="AE5" s="12"/>
      <c r="AF5" s="12"/>
      <c r="AG5" s="12"/>
      <c r="AH5" s="12"/>
      <c r="AI5" s="12"/>
      <c r="AJ5" s="12"/>
      <c r="AK5" s="12"/>
      <c r="AL5" s="12"/>
      <c r="AM5" s="12"/>
      <c r="AN5" s="12"/>
      <c r="AO5" s="12"/>
      <c r="AP5" s="12"/>
      <c r="AQ5" s="12"/>
      <c r="AR5" s="206"/>
      <c r="AS5" s="207"/>
      <c r="AT5" s="207"/>
      <c r="AU5" s="207"/>
      <c r="AV5" s="207"/>
      <c r="AW5" s="207"/>
      <c r="AX5" s="207"/>
      <c r="AY5" s="207"/>
      <c r="AZ5" s="207"/>
      <c r="BA5" s="207"/>
      <c r="BB5" s="208"/>
      <c r="BC5" s="206"/>
      <c r="BD5" s="207"/>
      <c r="BE5" s="207"/>
      <c r="BF5" s="208"/>
      <c r="BG5" s="13"/>
    </row>
    <row r="6" spans="1:59" ht="22.5" customHeight="1">
      <c r="A6" s="176" t="s">
        <v>11</v>
      </c>
      <c r="B6" s="167"/>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8"/>
      <c r="AD6" s="12"/>
      <c r="AE6" s="12"/>
      <c r="AF6" s="12"/>
      <c r="AG6" s="12"/>
      <c r="AH6" s="12"/>
      <c r="AI6" s="12"/>
      <c r="AJ6" s="12"/>
      <c r="AK6" s="12"/>
      <c r="AL6" s="12"/>
      <c r="AM6" s="12"/>
      <c r="AN6" s="12"/>
      <c r="AO6" s="12"/>
      <c r="AP6" s="12"/>
      <c r="AQ6" s="12"/>
      <c r="AR6" s="206"/>
      <c r="AS6" s="207"/>
      <c r="AT6" s="207"/>
      <c r="AU6" s="207"/>
      <c r="AV6" s="207"/>
      <c r="AW6" s="207"/>
      <c r="AX6" s="207"/>
      <c r="AY6" s="207"/>
      <c r="AZ6" s="207"/>
      <c r="BA6" s="207"/>
      <c r="BB6" s="208"/>
      <c r="BC6" s="206"/>
      <c r="BD6" s="207"/>
      <c r="BE6" s="207"/>
      <c r="BF6" s="208"/>
      <c r="BG6" s="13"/>
    </row>
    <row r="7" spans="1:59" ht="22.5" customHeight="1">
      <c r="A7" s="176" t="s">
        <v>12</v>
      </c>
      <c r="B7" s="167"/>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8"/>
      <c r="AD7" s="12"/>
      <c r="AE7" s="12"/>
      <c r="AF7" s="12"/>
      <c r="AG7" s="12"/>
      <c r="AH7" s="12"/>
      <c r="AI7" s="12"/>
      <c r="AJ7" s="12"/>
      <c r="AK7" s="12"/>
      <c r="AL7" s="12"/>
      <c r="AM7" s="12"/>
      <c r="AN7" s="12"/>
      <c r="AO7" s="12"/>
      <c r="AP7" s="12"/>
      <c r="AQ7" s="12"/>
      <c r="AR7" s="206"/>
      <c r="AS7" s="207"/>
      <c r="AT7" s="207"/>
      <c r="AU7" s="207"/>
      <c r="AV7" s="207"/>
      <c r="AW7" s="207"/>
      <c r="AX7" s="207"/>
      <c r="AY7" s="207"/>
      <c r="AZ7" s="207"/>
      <c r="BA7" s="207"/>
      <c r="BB7" s="208"/>
      <c r="BC7" s="206"/>
      <c r="BD7" s="207"/>
      <c r="BE7" s="207"/>
      <c r="BF7" s="208"/>
      <c r="BG7" s="13"/>
    </row>
    <row r="8" spans="1:59" ht="22.5" customHeight="1">
      <c r="A8" s="195" t="s">
        <v>13</v>
      </c>
      <c r="B8" s="196"/>
      <c r="C8" s="196"/>
      <c r="D8" s="196"/>
      <c r="E8" s="196"/>
      <c r="F8" s="196"/>
      <c r="G8" s="196"/>
      <c r="H8" s="196"/>
      <c r="I8" s="196"/>
      <c r="J8" s="196"/>
      <c r="K8" s="196"/>
      <c r="L8" s="197"/>
      <c r="M8" s="5" t="s">
        <v>14</v>
      </c>
      <c r="N8" s="5"/>
      <c r="O8" s="5"/>
      <c r="P8" s="5"/>
      <c r="Q8" s="5"/>
      <c r="R8" s="5"/>
      <c r="S8" s="198">
        <f ca="1">TODAY()</f>
        <v>45385</v>
      </c>
      <c r="T8" s="196"/>
      <c r="U8" s="196"/>
      <c r="V8" s="196"/>
      <c r="W8" s="196"/>
      <c r="X8" s="196"/>
      <c r="Y8" s="196"/>
      <c r="Z8" s="196"/>
      <c r="AA8" s="196"/>
      <c r="AB8" s="196"/>
      <c r="AC8" s="199"/>
      <c r="AD8" s="15"/>
      <c r="AE8" s="7"/>
      <c r="AF8" s="7"/>
      <c r="AG8" s="7"/>
      <c r="AH8" s="7"/>
      <c r="AI8" s="7"/>
      <c r="AJ8" s="7"/>
      <c r="AK8" s="7"/>
      <c r="AL8" s="7"/>
      <c r="AM8" s="7"/>
      <c r="AN8" s="7"/>
      <c r="AO8" s="7"/>
      <c r="AP8" s="7"/>
      <c r="AQ8" s="7"/>
      <c r="AR8" s="209"/>
      <c r="AS8" s="210"/>
      <c r="AT8" s="210"/>
      <c r="AU8" s="210"/>
      <c r="AV8" s="210"/>
      <c r="AW8" s="210"/>
      <c r="AX8" s="210"/>
      <c r="AY8" s="210"/>
      <c r="AZ8" s="210"/>
      <c r="BA8" s="210"/>
      <c r="BB8" s="211"/>
      <c r="BC8" s="209"/>
      <c r="BD8" s="210"/>
      <c r="BE8" s="210"/>
      <c r="BF8" s="211"/>
      <c r="BG8" s="8"/>
    </row>
    <row r="9" spans="1:59" ht="55.5" customHeight="1">
      <c r="A9" s="16"/>
      <c r="B9" s="17"/>
      <c r="C9" s="17"/>
      <c r="D9" s="17"/>
      <c r="E9" s="224" t="s">
        <v>15</v>
      </c>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6"/>
      <c r="BC9" s="296" t="s">
        <v>291</v>
      </c>
      <c r="BD9" s="193"/>
      <c r="BE9" s="194"/>
      <c r="BF9" s="227" t="s">
        <v>16</v>
      </c>
      <c r="BG9" s="228" t="s">
        <v>17</v>
      </c>
    </row>
    <row r="10" spans="1:59" ht="18.75" customHeight="1">
      <c r="A10" s="177" t="s">
        <v>18</v>
      </c>
      <c r="B10" s="180" t="s">
        <v>19</v>
      </c>
      <c r="C10" s="182" t="s">
        <v>20</v>
      </c>
      <c r="D10" s="182" t="s">
        <v>21</v>
      </c>
      <c r="E10" s="285" t="s">
        <v>22</v>
      </c>
      <c r="F10" s="186"/>
      <c r="G10" s="186"/>
      <c r="H10" s="186"/>
      <c r="I10" s="186"/>
      <c r="J10" s="186"/>
      <c r="K10" s="186"/>
      <c r="L10" s="286"/>
      <c r="M10" s="287" t="s">
        <v>292</v>
      </c>
      <c r="N10" s="186"/>
      <c r="O10" s="186"/>
      <c r="P10" s="186"/>
      <c r="Q10" s="186"/>
      <c r="R10" s="186"/>
      <c r="S10" s="186"/>
      <c r="T10" s="186"/>
      <c r="U10" s="186"/>
      <c r="V10" s="186"/>
      <c r="W10" s="186"/>
      <c r="X10" s="186"/>
      <c r="Y10" s="186"/>
      <c r="Z10" s="186"/>
      <c r="AA10" s="186"/>
      <c r="AB10" s="186"/>
      <c r="AC10" s="286"/>
      <c r="AD10" s="288" t="s">
        <v>293</v>
      </c>
      <c r="AE10" s="186"/>
      <c r="AF10" s="186"/>
      <c r="AG10" s="186"/>
      <c r="AH10" s="186"/>
      <c r="AI10" s="186"/>
      <c r="AJ10" s="186"/>
      <c r="AK10" s="186"/>
      <c r="AL10" s="186"/>
      <c r="AM10" s="186"/>
      <c r="AN10" s="186"/>
      <c r="AO10" s="186"/>
      <c r="AP10" s="186"/>
      <c r="AQ10" s="186"/>
      <c r="AR10" s="186"/>
      <c r="AS10" s="186"/>
      <c r="AT10" s="286"/>
      <c r="AU10" s="289" t="s">
        <v>23</v>
      </c>
      <c r="AV10" s="186"/>
      <c r="AW10" s="186"/>
      <c r="AX10" s="186"/>
      <c r="AY10" s="186"/>
      <c r="AZ10" s="186"/>
      <c r="BA10" s="186"/>
      <c r="BB10" s="286"/>
      <c r="BC10" s="18" t="s">
        <v>294</v>
      </c>
      <c r="BD10" s="19" t="s">
        <v>295</v>
      </c>
      <c r="BE10" s="229" t="s">
        <v>24</v>
      </c>
      <c r="BF10" s="170"/>
      <c r="BG10" s="170"/>
    </row>
    <row r="11" spans="1:59" ht="180" customHeight="1">
      <c r="A11" s="178"/>
      <c r="B11" s="181"/>
      <c r="C11" s="171"/>
      <c r="D11" s="171"/>
      <c r="E11" s="20" t="s">
        <v>25</v>
      </c>
      <c r="F11" s="21" t="s">
        <v>26</v>
      </c>
      <c r="G11" s="22" t="s">
        <v>27</v>
      </c>
      <c r="H11" s="23" t="s">
        <v>28</v>
      </c>
      <c r="I11" s="21" t="s">
        <v>29</v>
      </c>
      <c r="J11" s="24" t="s">
        <v>30</v>
      </c>
      <c r="K11" s="24" t="s">
        <v>31</v>
      </c>
      <c r="L11" s="25" t="s">
        <v>24</v>
      </c>
      <c r="M11" s="26" t="s">
        <v>32</v>
      </c>
      <c r="N11" s="26" t="s">
        <v>33</v>
      </c>
      <c r="O11" s="21"/>
      <c r="P11" s="21"/>
      <c r="Q11" s="21"/>
      <c r="R11" s="22"/>
      <c r="S11" s="22"/>
      <c r="T11" s="22"/>
      <c r="U11" s="22"/>
      <c r="V11" s="27"/>
      <c r="W11" s="21"/>
      <c r="X11" s="21"/>
      <c r="Y11" s="21"/>
      <c r="Z11" s="21"/>
      <c r="AA11" s="28"/>
      <c r="AB11" s="188" t="s">
        <v>34</v>
      </c>
      <c r="AC11" s="29" t="s">
        <v>24</v>
      </c>
      <c r="AD11" s="22" t="s">
        <v>35</v>
      </c>
      <c r="AE11" s="30" t="s">
        <v>36</v>
      </c>
      <c r="AF11" s="30" t="s">
        <v>37</v>
      </c>
      <c r="AG11" s="30" t="s">
        <v>38</v>
      </c>
      <c r="AH11" s="31" t="s">
        <v>39</v>
      </c>
      <c r="AI11" s="26"/>
      <c r="AJ11" s="26"/>
      <c r="AK11" s="21"/>
      <c r="AL11" s="21"/>
      <c r="AM11" s="28"/>
      <c r="AN11" s="22"/>
      <c r="AO11" s="22"/>
      <c r="AP11" s="22"/>
      <c r="AQ11" s="22"/>
      <c r="AR11" s="32"/>
      <c r="AS11" s="217" t="s">
        <v>34</v>
      </c>
      <c r="AT11" s="33" t="s">
        <v>24</v>
      </c>
      <c r="AU11" s="22" t="s">
        <v>40</v>
      </c>
      <c r="AV11" s="23" t="s">
        <v>41</v>
      </c>
      <c r="AW11" s="21" t="s">
        <v>42</v>
      </c>
      <c r="AX11" s="24" t="s">
        <v>43</v>
      </c>
      <c r="AY11" s="22" t="s">
        <v>44</v>
      </c>
      <c r="AZ11" s="34" t="s">
        <v>30</v>
      </c>
      <c r="BA11" s="34" t="s">
        <v>31</v>
      </c>
      <c r="BB11" s="35" t="s">
        <v>24</v>
      </c>
      <c r="BC11" s="24" t="s">
        <v>43</v>
      </c>
      <c r="BD11" s="23" t="s">
        <v>44</v>
      </c>
      <c r="BE11" s="171"/>
      <c r="BF11" s="171"/>
      <c r="BG11" s="171"/>
    </row>
    <row r="12" spans="1:59" ht="64.5" customHeight="1">
      <c r="A12" s="178"/>
      <c r="B12" s="166" t="s">
        <v>45</v>
      </c>
      <c r="C12" s="167"/>
      <c r="D12" s="168"/>
      <c r="E12" s="36"/>
      <c r="F12" s="36"/>
      <c r="G12" s="37"/>
      <c r="H12" s="37"/>
      <c r="I12" s="36"/>
      <c r="J12" s="36"/>
      <c r="K12" s="36"/>
      <c r="L12" s="169">
        <f>IFERROR(AVERAGE(L15:L56),"")</f>
        <v>3.5836939102564114</v>
      </c>
      <c r="M12" s="36">
        <v>45331</v>
      </c>
      <c r="N12" s="36">
        <v>45365</v>
      </c>
      <c r="O12" s="36"/>
      <c r="P12" s="36"/>
      <c r="Q12" s="36"/>
      <c r="R12" s="37"/>
      <c r="S12" s="37"/>
      <c r="T12" s="37"/>
      <c r="U12" s="37"/>
      <c r="V12" s="37"/>
      <c r="W12" s="36"/>
      <c r="X12" s="36"/>
      <c r="Y12" s="36"/>
      <c r="Z12" s="36"/>
      <c r="AA12" s="36"/>
      <c r="AB12" s="189"/>
      <c r="AC12" s="191">
        <f>IFERROR(AVERAGE(AC15:AC56),"")</f>
        <v>31.776923076923079</v>
      </c>
      <c r="AD12" s="37">
        <v>45331</v>
      </c>
      <c r="AE12" s="37">
        <v>45345</v>
      </c>
      <c r="AF12" s="37">
        <v>45352</v>
      </c>
      <c r="AG12" s="37">
        <v>45363</v>
      </c>
      <c r="AH12" s="37">
        <v>45366</v>
      </c>
      <c r="AI12" s="36"/>
      <c r="AJ12" s="36"/>
      <c r="AK12" s="36"/>
      <c r="AL12" s="36"/>
      <c r="AM12" s="36"/>
      <c r="AN12" s="37"/>
      <c r="AO12" s="37"/>
      <c r="AP12" s="37"/>
      <c r="AQ12" s="37"/>
      <c r="AR12" s="37"/>
      <c r="AS12" s="218"/>
      <c r="AT12" s="220">
        <f>IFERROR(AVERAGE(AT15:AT56),"")</f>
        <v>28.915384615384614</v>
      </c>
      <c r="AU12" s="37"/>
      <c r="AV12" s="37"/>
      <c r="AW12" s="36"/>
      <c r="AX12" s="36"/>
      <c r="AY12" s="37"/>
      <c r="AZ12" s="37"/>
      <c r="BA12" s="37"/>
      <c r="BB12" s="221">
        <f>IFERROR(AVERAGE(BB15:BB56),"")</f>
        <v>3.5836939102564114</v>
      </c>
      <c r="BC12" s="36"/>
      <c r="BD12" s="37"/>
      <c r="BE12" s="220" t="str">
        <f>IFERROR(AVERAGE(BE15:BE56),"")</f>
        <v/>
      </c>
      <c r="BF12" s="222">
        <f>IF(SUM(BB12,AT12,AC12,L12)=0,"",SUM(BB12,AT12,AC12,L12))</f>
        <v>67.859695512820522</v>
      </c>
      <c r="BG12" s="223" t="s">
        <v>46</v>
      </c>
    </row>
    <row r="13" spans="1:59" ht="65.25" customHeight="1">
      <c r="A13" s="178"/>
      <c r="B13" s="166" t="s">
        <v>47</v>
      </c>
      <c r="C13" s="167"/>
      <c r="D13" s="168"/>
      <c r="E13" s="37"/>
      <c r="F13" s="37"/>
      <c r="G13" s="37"/>
      <c r="H13" s="37"/>
      <c r="I13" s="37"/>
      <c r="J13" s="37"/>
      <c r="K13" s="37"/>
      <c r="L13" s="170"/>
      <c r="M13" s="37">
        <v>45342</v>
      </c>
      <c r="N13" s="37">
        <v>45372</v>
      </c>
      <c r="O13" s="37"/>
      <c r="P13" s="37"/>
      <c r="Q13" s="37"/>
      <c r="R13" s="37"/>
      <c r="S13" s="37"/>
      <c r="T13" s="37"/>
      <c r="U13" s="37"/>
      <c r="V13" s="37"/>
      <c r="W13" s="37"/>
      <c r="X13" s="37"/>
      <c r="Y13" s="37"/>
      <c r="Z13" s="37"/>
      <c r="AA13" s="37"/>
      <c r="AB13" s="189"/>
      <c r="AC13" s="170"/>
      <c r="AD13" s="37">
        <v>45338</v>
      </c>
      <c r="AE13" s="37">
        <v>45349</v>
      </c>
      <c r="AF13" s="37">
        <v>45356</v>
      </c>
      <c r="AG13" s="37">
        <v>45365</v>
      </c>
      <c r="AH13" s="37">
        <v>45370</v>
      </c>
      <c r="AI13" s="37"/>
      <c r="AJ13" s="37"/>
      <c r="AK13" s="37"/>
      <c r="AL13" s="37"/>
      <c r="AM13" s="37"/>
      <c r="AN13" s="37"/>
      <c r="AO13" s="37"/>
      <c r="AP13" s="37"/>
      <c r="AQ13" s="37"/>
      <c r="AR13" s="37"/>
      <c r="AS13" s="218"/>
      <c r="AT13" s="170"/>
      <c r="AU13" s="37"/>
      <c r="AV13" s="37"/>
      <c r="AW13" s="37"/>
      <c r="AX13" s="37"/>
      <c r="AY13" s="37"/>
      <c r="AZ13" s="37"/>
      <c r="BA13" s="37"/>
      <c r="BB13" s="170"/>
      <c r="BC13" s="37"/>
      <c r="BD13" s="37"/>
      <c r="BE13" s="170"/>
      <c r="BF13" s="170"/>
      <c r="BG13" s="170"/>
    </row>
    <row r="14" spans="1:59" ht="29.25" customHeight="1">
      <c r="A14" s="179"/>
      <c r="B14" s="172" t="s">
        <v>48</v>
      </c>
      <c r="C14" s="167"/>
      <c r="D14" s="168"/>
      <c r="E14" s="38">
        <f t="shared" ref="E14:K14" si="0">+E13-E12</f>
        <v>0</v>
      </c>
      <c r="F14" s="38">
        <f t="shared" si="0"/>
        <v>0</v>
      </c>
      <c r="G14" s="39">
        <f t="shared" si="0"/>
        <v>0</v>
      </c>
      <c r="H14" s="39">
        <f t="shared" si="0"/>
        <v>0</v>
      </c>
      <c r="I14" s="38">
        <f t="shared" si="0"/>
        <v>0</v>
      </c>
      <c r="J14" s="38">
        <f t="shared" si="0"/>
        <v>0</v>
      </c>
      <c r="K14" s="38">
        <f t="shared" si="0"/>
        <v>0</v>
      </c>
      <c r="L14" s="171"/>
      <c r="M14" s="38">
        <f t="shared" ref="M14:AA14" si="1">+M13-M12</f>
        <v>11</v>
      </c>
      <c r="N14" s="38">
        <f t="shared" si="1"/>
        <v>7</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190"/>
      <c r="AC14" s="171"/>
      <c r="AD14" s="39">
        <f t="shared" ref="AD14:AK14" si="2">+AD13-AD12</f>
        <v>7</v>
      </c>
      <c r="AE14" s="39">
        <f t="shared" si="2"/>
        <v>4</v>
      </c>
      <c r="AF14" s="39">
        <f t="shared" si="2"/>
        <v>4</v>
      </c>
      <c r="AG14" s="39">
        <f t="shared" si="2"/>
        <v>2</v>
      </c>
      <c r="AH14" s="39">
        <f t="shared" si="2"/>
        <v>4</v>
      </c>
      <c r="AI14" s="38">
        <f t="shared" si="2"/>
        <v>0</v>
      </c>
      <c r="AJ14" s="38">
        <f t="shared" si="2"/>
        <v>0</v>
      </c>
      <c r="AK14" s="38">
        <f t="shared" si="2"/>
        <v>0</v>
      </c>
      <c r="AL14" s="38">
        <f t="shared" ref="AL14:AR14" si="3">+AL13-AL12</f>
        <v>0</v>
      </c>
      <c r="AM14" s="38">
        <f t="shared" si="3"/>
        <v>0</v>
      </c>
      <c r="AN14" s="39">
        <f t="shared" si="3"/>
        <v>0</v>
      </c>
      <c r="AO14" s="39">
        <f t="shared" si="3"/>
        <v>0</v>
      </c>
      <c r="AP14" s="39">
        <f t="shared" si="3"/>
        <v>0</v>
      </c>
      <c r="AQ14" s="39">
        <f t="shared" si="3"/>
        <v>0</v>
      </c>
      <c r="AR14" s="39">
        <f t="shared" si="3"/>
        <v>0</v>
      </c>
      <c r="AS14" s="219"/>
      <c r="AT14" s="171"/>
      <c r="AU14" s="39">
        <f t="shared" ref="AU14:BA14" si="4">+AU13-AU12</f>
        <v>0</v>
      </c>
      <c r="AV14" s="39">
        <f t="shared" si="4"/>
        <v>0</v>
      </c>
      <c r="AW14" s="38">
        <f t="shared" si="4"/>
        <v>0</v>
      </c>
      <c r="AX14" s="38">
        <f t="shared" si="4"/>
        <v>0</v>
      </c>
      <c r="AY14" s="39">
        <f t="shared" si="4"/>
        <v>0</v>
      </c>
      <c r="AZ14" s="39">
        <f t="shared" si="4"/>
        <v>0</v>
      </c>
      <c r="BA14" s="39">
        <f t="shared" si="4"/>
        <v>0</v>
      </c>
      <c r="BB14" s="171"/>
      <c r="BC14" s="38">
        <f t="shared" ref="BC14:BD14" si="5">+BC13-BC12</f>
        <v>0</v>
      </c>
      <c r="BD14" s="39">
        <f t="shared" si="5"/>
        <v>0</v>
      </c>
      <c r="BE14" s="171"/>
      <c r="BF14" s="171"/>
      <c r="BG14" s="171"/>
    </row>
    <row r="15" spans="1:59" ht="30" customHeight="1">
      <c r="A15" s="40">
        <v>1</v>
      </c>
      <c r="B15" s="41" t="s">
        <v>49</v>
      </c>
      <c r="C15" s="42">
        <f>IF(B15&lt;&gt;"",IFERROR(EVAL.ANUAL!X9,""),"")</f>
        <v>26</v>
      </c>
      <c r="D15" s="42">
        <f>IF(B15&lt;&gt;"",IFERROR(EVAL.ANUAL!I9,""),"")</f>
        <v>77</v>
      </c>
      <c r="E15" s="43"/>
      <c r="F15" s="44"/>
      <c r="G15" s="44"/>
      <c r="H15" s="44"/>
      <c r="I15" s="44"/>
      <c r="J15" s="44"/>
      <c r="K15" s="44">
        <f t="shared" ref="K15:K56" si="6">IFERROR((AVERAGE(M15:AB15,AD15:AS15)),"")</f>
        <v>85.666666666666671</v>
      </c>
      <c r="L15" s="45">
        <f>IFERROR((AVERAGE(E15:K15)*0.05),"")</f>
        <v>4.2833333333333341</v>
      </c>
      <c r="M15" s="46">
        <v>100</v>
      </c>
      <c r="N15" s="46">
        <v>30</v>
      </c>
      <c r="O15" s="46"/>
      <c r="P15" s="46"/>
      <c r="Q15" s="46"/>
      <c r="R15" s="46"/>
      <c r="S15" s="46"/>
      <c r="T15" s="46"/>
      <c r="U15" s="46"/>
      <c r="V15" s="46"/>
      <c r="W15" s="46"/>
      <c r="X15" s="46"/>
      <c r="Y15" s="46"/>
      <c r="Z15" s="46"/>
      <c r="AA15" s="46"/>
      <c r="AB15" s="44">
        <f t="shared" ref="AB15:AB32" si="7">IFERROR(AVERAGE(M15:AA15),"")</f>
        <v>65</v>
      </c>
      <c r="AC15" s="47">
        <f>IFERROR((AVERAGE(M15:AA15)*0.4)+(AB15*0.05),"")</f>
        <v>29.25</v>
      </c>
      <c r="AD15" s="46">
        <v>85</v>
      </c>
      <c r="AE15" s="46">
        <v>100</v>
      </c>
      <c r="AF15" s="46">
        <v>100</v>
      </c>
      <c r="AG15" s="46">
        <v>100</v>
      </c>
      <c r="AH15" s="46">
        <v>95</v>
      </c>
      <c r="AI15" s="46"/>
      <c r="AJ15" s="46"/>
      <c r="AK15" s="46"/>
      <c r="AL15" s="46"/>
      <c r="AM15" s="46"/>
      <c r="AN15" s="46"/>
      <c r="AO15" s="46"/>
      <c r="AP15" s="46"/>
      <c r="AQ15" s="46"/>
      <c r="AR15" s="46"/>
      <c r="AS15" s="44">
        <f t="shared" ref="AS15:AS56" si="8">IFERROR(AVERAGE(AD15:AR15),"")</f>
        <v>96</v>
      </c>
      <c r="AT15" s="48">
        <f>IFERROR((AVERAGE(AD15:AR15)*0.35)+(AS15*0.05),"")</f>
        <v>38.399999999999991</v>
      </c>
      <c r="AU15" s="49"/>
      <c r="AV15" s="46"/>
      <c r="AW15" s="46"/>
      <c r="AX15" s="46"/>
      <c r="AY15" s="46"/>
      <c r="AZ15" s="46"/>
      <c r="BA15" s="44">
        <f t="shared" ref="BA15:BA32" si="9">IFERROR(AVERAGE(M15:AB15,AD15:AS15),"")</f>
        <v>85.666666666666671</v>
      </c>
      <c r="BB15" s="50">
        <f>IFERROR((AVERAGE(AU15:BA15)*0.05),"")</f>
        <v>4.2833333333333341</v>
      </c>
      <c r="BC15" s="46"/>
      <c r="BD15" s="46"/>
      <c r="BE15" s="48" t="str">
        <f>IFERROR((AVERAGE(BC15)*0.025)+(BD15*0.025),"")</f>
        <v/>
      </c>
      <c r="BF15" s="51">
        <f t="shared" ref="BF15:BF56" si="10">IF(SUM(BB15,AT15,AC15,L15,BE15)=0,"",SUM(BB15,AT15,AC15,L15,BE15))</f>
        <v>76.216666666666654</v>
      </c>
      <c r="BG15" s="52" t="str">
        <f t="shared" ref="BG15:BG56" si="11">IF(BF15="","",IF(BF15&lt;51,"REPROBADO",IF(BF15&gt;=51,"APROBADO"," ")))</f>
        <v>APROBADO</v>
      </c>
    </row>
    <row r="16" spans="1:59" ht="30" customHeight="1">
      <c r="A16" s="40">
        <v>2</v>
      </c>
      <c r="B16" s="53" t="s">
        <v>50</v>
      </c>
      <c r="C16" s="42">
        <f>IF(B16&lt;&gt;"",IFERROR(EVAL.ANUAL!X10,""),"")</f>
        <v>30</v>
      </c>
      <c r="D16" s="42">
        <f>IF(B16&lt;&gt;"",IFERROR(EVAL.ANUAL!I10,""),"")</f>
        <v>88</v>
      </c>
      <c r="E16" s="43"/>
      <c r="F16" s="44"/>
      <c r="G16" s="44"/>
      <c r="H16" s="44"/>
      <c r="I16" s="44"/>
      <c r="J16" s="44"/>
      <c r="K16" s="44">
        <f t="shared" si="6"/>
        <v>94</v>
      </c>
      <c r="L16" s="45">
        <f t="shared" ref="L16:L56" si="12">IFERROR((AVERAGE(E16:K16)*0.05),"")</f>
        <v>4.7</v>
      </c>
      <c r="M16" s="54">
        <v>100</v>
      </c>
      <c r="N16" s="46">
        <v>68</v>
      </c>
      <c r="O16" s="46"/>
      <c r="P16" s="46"/>
      <c r="Q16" s="46"/>
      <c r="R16" s="46"/>
      <c r="S16" s="46"/>
      <c r="T16" s="46"/>
      <c r="U16" s="46"/>
      <c r="V16" s="46"/>
      <c r="W16" s="46"/>
      <c r="X16" s="46"/>
      <c r="Y16" s="46"/>
      <c r="Z16" s="46"/>
      <c r="AA16" s="46"/>
      <c r="AB16" s="44">
        <f t="shared" si="7"/>
        <v>84</v>
      </c>
      <c r="AC16" s="47">
        <f t="shared" ref="AC16:AC56" si="13">IFERROR((AVERAGE(M16:AA16)*0.4)+(AB16*0.05),"")</f>
        <v>37.800000000000004</v>
      </c>
      <c r="AD16" s="46">
        <v>100</v>
      </c>
      <c r="AE16" s="46">
        <v>100</v>
      </c>
      <c r="AF16" s="46">
        <v>100</v>
      </c>
      <c r="AG16" s="46">
        <v>100</v>
      </c>
      <c r="AH16" s="46"/>
      <c r="AI16" s="46"/>
      <c r="AJ16" s="46"/>
      <c r="AK16" s="46"/>
      <c r="AL16" s="46"/>
      <c r="AM16" s="46"/>
      <c r="AN16" s="46"/>
      <c r="AO16" s="46"/>
      <c r="AP16" s="46"/>
      <c r="AQ16" s="46"/>
      <c r="AR16" s="46"/>
      <c r="AS16" s="44">
        <f t="shared" si="8"/>
        <v>100</v>
      </c>
      <c r="AT16" s="48">
        <f t="shared" ref="AT16:AT56" si="14">IFERROR((AVERAGE(AD16:AR16)*0.35)+(AS16*0.05),"")</f>
        <v>40</v>
      </c>
      <c r="AU16" s="49"/>
      <c r="AV16" s="46"/>
      <c r="AW16" s="46"/>
      <c r="AX16" s="46"/>
      <c r="AY16" s="46"/>
      <c r="AZ16" s="46"/>
      <c r="BA16" s="44">
        <f t="shared" si="9"/>
        <v>94</v>
      </c>
      <c r="BB16" s="50">
        <f t="shared" ref="BB16:BB56" si="15">IFERROR((AVERAGE(AU16:BA16)*0.05),"")</f>
        <v>4.7</v>
      </c>
      <c r="BC16" s="46"/>
      <c r="BD16" s="46"/>
      <c r="BE16" s="48" t="str">
        <f t="shared" ref="BE16:BE56" si="16">IFERROR((AVERAGE(BC16)*0.025)+(BD16*0.025),"")</f>
        <v/>
      </c>
      <c r="BF16" s="51">
        <f t="shared" si="10"/>
        <v>87.2</v>
      </c>
      <c r="BG16" s="52" t="str">
        <f t="shared" si="11"/>
        <v>APROBADO</v>
      </c>
    </row>
    <row r="17" spans="1:59" ht="30" customHeight="1">
      <c r="A17" s="40">
        <v>3</v>
      </c>
      <c r="B17" s="53" t="s">
        <v>51</v>
      </c>
      <c r="C17" s="42">
        <f>IF(B17&lt;&gt;"",IFERROR(EVAL.ANUAL!X11,""),"")</f>
        <v>29</v>
      </c>
      <c r="D17" s="42">
        <f>IF(B17&lt;&gt;"",IFERROR(EVAL.ANUAL!I11,""),"")</f>
        <v>87</v>
      </c>
      <c r="E17" s="43"/>
      <c r="F17" s="44"/>
      <c r="G17" s="44"/>
      <c r="H17" s="44"/>
      <c r="I17" s="44"/>
      <c r="J17" s="44"/>
      <c r="K17" s="44">
        <f t="shared" si="6"/>
        <v>92</v>
      </c>
      <c r="L17" s="45">
        <f t="shared" si="12"/>
        <v>4.6000000000000005</v>
      </c>
      <c r="M17" s="46">
        <v>100</v>
      </c>
      <c r="N17" s="46">
        <v>76</v>
      </c>
      <c r="O17" s="46"/>
      <c r="P17" s="46"/>
      <c r="Q17" s="46"/>
      <c r="R17" s="46"/>
      <c r="S17" s="46"/>
      <c r="T17" s="46"/>
      <c r="U17" s="46"/>
      <c r="V17" s="46"/>
      <c r="W17" s="46"/>
      <c r="X17" s="46"/>
      <c r="Y17" s="46"/>
      <c r="Z17" s="46"/>
      <c r="AA17" s="46"/>
      <c r="AB17" s="44">
        <f t="shared" si="7"/>
        <v>88</v>
      </c>
      <c r="AC17" s="47">
        <f t="shared" si="13"/>
        <v>39.6</v>
      </c>
      <c r="AD17" s="46">
        <v>100</v>
      </c>
      <c r="AE17" s="46">
        <v>100</v>
      </c>
      <c r="AF17" s="46">
        <v>70</v>
      </c>
      <c r="AG17" s="46">
        <v>100</v>
      </c>
      <c r="AH17" s="46">
        <v>100</v>
      </c>
      <c r="AI17" s="46"/>
      <c r="AJ17" s="46"/>
      <c r="AK17" s="46"/>
      <c r="AL17" s="46"/>
      <c r="AM17" s="46"/>
      <c r="AN17" s="46"/>
      <c r="AO17" s="46"/>
      <c r="AP17" s="46"/>
      <c r="AQ17" s="46"/>
      <c r="AR17" s="46"/>
      <c r="AS17" s="44">
        <f t="shared" si="8"/>
        <v>94</v>
      </c>
      <c r="AT17" s="48">
        <f t="shared" si="14"/>
        <v>37.6</v>
      </c>
      <c r="AU17" s="49"/>
      <c r="AV17" s="46"/>
      <c r="AW17" s="46"/>
      <c r="AX17" s="46"/>
      <c r="AY17" s="46"/>
      <c r="AZ17" s="46"/>
      <c r="BA17" s="44">
        <f t="shared" si="9"/>
        <v>92</v>
      </c>
      <c r="BB17" s="50">
        <f t="shared" si="15"/>
        <v>4.6000000000000005</v>
      </c>
      <c r="BC17" s="46"/>
      <c r="BD17" s="46"/>
      <c r="BE17" s="48" t="str">
        <f t="shared" si="16"/>
        <v/>
      </c>
      <c r="BF17" s="51">
        <f t="shared" si="10"/>
        <v>86.4</v>
      </c>
      <c r="BG17" s="52" t="str">
        <f t="shared" si="11"/>
        <v>APROBADO</v>
      </c>
    </row>
    <row r="18" spans="1:59" ht="30" customHeight="1">
      <c r="A18" s="40">
        <v>4</v>
      </c>
      <c r="B18" s="53" t="s">
        <v>52</v>
      </c>
      <c r="C18" s="42">
        <f>IF(B18&lt;&gt;"",IFERROR(EVAL.ANUAL!X12,""),"")</f>
        <v>30</v>
      </c>
      <c r="D18" s="42">
        <f>IF(B18&lt;&gt;"",IFERROR(EVAL.ANUAL!I12,""),"")</f>
        <v>89</v>
      </c>
      <c r="E18" s="43"/>
      <c r="F18" s="44"/>
      <c r="G18" s="44"/>
      <c r="H18" s="44"/>
      <c r="I18" s="44"/>
      <c r="J18" s="44"/>
      <c r="K18" s="44">
        <f t="shared" si="6"/>
        <v>94.6875</v>
      </c>
      <c r="L18" s="45">
        <f t="shared" si="12"/>
        <v>4.734375</v>
      </c>
      <c r="M18" s="46">
        <v>100</v>
      </c>
      <c r="N18" s="46">
        <v>80</v>
      </c>
      <c r="O18" s="46"/>
      <c r="P18" s="46"/>
      <c r="Q18" s="46"/>
      <c r="R18" s="46"/>
      <c r="S18" s="46"/>
      <c r="T18" s="46"/>
      <c r="U18" s="46"/>
      <c r="V18" s="46"/>
      <c r="W18" s="46"/>
      <c r="X18" s="46"/>
      <c r="Y18" s="46"/>
      <c r="Z18" s="46"/>
      <c r="AA18" s="46"/>
      <c r="AB18" s="44">
        <f t="shared" si="7"/>
        <v>90</v>
      </c>
      <c r="AC18" s="47">
        <f t="shared" si="13"/>
        <v>40.5</v>
      </c>
      <c r="AD18" s="46">
        <v>100</v>
      </c>
      <c r="AE18" s="46">
        <v>100</v>
      </c>
      <c r="AF18" s="46">
        <v>90</v>
      </c>
      <c r="AG18" s="46">
        <v>100</v>
      </c>
      <c r="AH18" s="46"/>
      <c r="AI18" s="46"/>
      <c r="AJ18" s="46"/>
      <c r="AK18" s="46"/>
      <c r="AL18" s="46"/>
      <c r="AM18" s="46"/>
      <c r="AN18" s="46"/>
      <c r="AO18" s="46"/>
      <c r="AP18" s="46"/>
      <c r="AQ18" s="46"/>
      <c r="AR18" s="46"/>
      <c r="AS18" s="44">
        <f t="shared" si="8"/>
        <v>97.5</v>
      </c>
      <c r="AT18" s="48">
        <f t="shared" si="14"/>
        <v>39</v>
      </c>
      <c r="AU18" s="49"/>
      <c r="AV18" s="46"/>
      <c r="AW18" s="46"/>
      <c r="AX18" s="46"/>
      <c r="AY18" s="46"/>
      <c r="AZ18" s="46"/>
      <c r="BA18" s="44">
        <f t="shared" si="9"/>
        <v>94.6875</v>
      </c>
      <c r="BB18" s="50">
        <f t="shared" si="15"/>
        <v>4.734375</v>
      </c>
      <c r="BC18" s="46"/>
      <c r="BD18" s="46"/>
      <c r="BE18" s="48" t="str">
        <f t="shared" si="16"/>
        <v/>
      </c>
      <c r="BF18" s="51">
        <f t="shared" si="10"/>
        <v>88.96875</v>
      </c>
      <c r="BG18" s="52" t="str">
        <f t="shared" si="11"/>
        <v>APROBADO</v>
      </c>
    </row>
    <row r="19" spans="1:59" ht="30" customHeight="1">
      <c r="A19" s="40">
        <v>5</v>
      </c>
      <c r="B19" s="53" t="s">
        <v>53</v>
      </c>
      <c r="C19" s="42">
        <f>IF(B19&lt;&gt;"",IFERROR(EVAL.ANUAL!X13,""),"")</f>
        <v>10</v>
      </c>
      <c r="D19" s="42">
        <f>IF(B19&lt;&gt;"",IFERROR(EVAL.ANUAL!I13,""),"")</f>
        <v>29</v>
      </c>
      <c r="E19" s="43"/>
      <c r="F19" s="44"/>
      <c r="G19" s="44"/>
      <c r="H19" s="44"/>
      <c r="I19" s="44"/>
      <c r="J19" s="44"/>
      <c r="K19" s="44">
        <f t="shared" si="6"/>
        <v>28.34375</v>
      </c>
      <c r="L19" s="45">
        <f t="shared" si="12"/>
        <v>1.4171875</v>
      </c>
      <c r="M19" s="46">
        <v>60</v>
      </c>
      <c r="N19" s="46">
        <v>12</v>
      </c>
      <c r="O19" s="46"/>
      <c r="P19" s="46"/>
      <c r="Q19" s="46"/>
      <c r="R19" s="46"/>
      <c r="S19" s="46"/>
      <c r="T19" s="46"/>
      <c r="U19" s="46"/>
      <c r="V19" s="46"/>
      <c r="W19" s="46"/>
      <c r="X19" s="46"/>
      <c r="Y19" s="46"/>
      <c r="Z19" s="46"/>
      <c r="AA19" s="46"/>
      <c r="AB19" s="44">
        <f t="shared" si="7"/>
        <v>36</v>
      </c>
      <c r="AC19" s="47">
        <f t="shared" si="13"/>
        <v>16.2</v>
      </c>
      <c r="AD19" s="46">
        <v>60</v>
      </c>
      <c r="AE19" s="46">
        <v>0</v>
      </c>
      <c r="AF19" s="46">
        <v>0</v>
      </c>
      <c r="AG19" s="46">
        <v>35</v>
      </c>
      <c r="AH19" s="46"/>
      <c r="AI19" s="46"/>
      <c r="AJ19" s="46"/>
      <c r="AK19" s="46"/>
      <c r="AL19" s="46"/>
      <c r="AM19" s="46"/>
      <c r="AN19" s="46"/>
      <c r="AO19" s="46"/>
      <c r="AP19" s="46"/>
      <c r="AQ19" s="46"/>
      <c r="AR19" s="46"/>
      <c r="AS19" s="44">
        <f t="shared" si="8"/>
        <v>23.75</v>
      </c>
      <c r="AT19" s="48">
        <f t="shared" si="14"/>
        <v>9.5</v>
      </c>
      <c r="AU19" s="49"/>
      <c r="AV19" s="46"/>
      <c r="AW19" s="46"/>
      <c r="AX19" s="46"/>
      <c r="AY19" s="46"/>
      <c r="AZ19" s="46"/>
      <c r="BA19" s="44">
        <f t="shared" si="9"/>
        <v>28.34375</v>
      </c>
      <c r="BB19" s="50">
        <f t="shared" si="15"/>
        <v>1.4171875</v>
      </c>
      <c r="BC19" s="46"/>
      <c r="BD19" s="46"/>
      <c r="BE19" s="48" t="str">
        <f t="shared" si="16"/>
        <v/>
      </c>
      <c r="BF19" s="51">
        <f t="shared" si="10"/>
        <v>28.534375000000001</v>
      </c>
      <c r="BG19" s="52" t="str">
        <f t="shared" si="11"/>
        <v>REPROBADO</v>
      </c>
    </row>
    <row r="20" spans="1:59" ht="30" customHeight="1">
      <c r="A20" s="40">
        <v>6</v>
      </c>
      <c r="B20" s="53" t="s">
        <v>54</v>
      </c>
      <c r="C20" s="42">
        <f>IF(B20&lt;&gt;"",IFERROR(EVAL.ANUAL!X14,""),"")</f>
        <v>22</v>
      </c>
      <c r="D20" s="42">
        <f>IF(B20&lt;&gt;"",IFERROR(EVAL.ANUAL!I14,""),"")</f>
        <v>64</v>
      </c>
      <c r="E20" s="43"/>
      <c r="F20" s="44"/>
      <c r="G20" s="44"/>
      <c r="H20" s="44"/>
      <c r="I20" s="44"/>
      <c r="J20" s="44"/>
      <c r="K20" s="44">
        <f t="shared" si="6"/>
        <v>72.6875</v>
      </c>
      <c r="L20" s="45">
        <f t="shared" si="12"/>
        <v>3.6343750000000004</v>
      </c>
      <c r="M20" s="46">
        <v>40</v>
      </c>
      <c r="N20" s="46">
        <v>56</v>
      </c>
      <c r="O20" s="46"/>
      <c r="P20" s="46"/>
      <c r="Q20" s="46"/>
      <c r="R20" s="46"/>
      <c r="S20" s="46"/>
      <c r="T20" s="46"/>
      <c r="U20" s="46"/>
      <c r="V20" s="46"/>
      <c r="W20" s="46"/>
      <c r="X20" s="46"/>
      <c r="Y20" s="46"/>
      <c r="Z20" s="46"/>
      <c r="AA20" s="46"/>
      <c r="AB20" s="44">
        <f t="shared" si="7"/>
        <v>48</v>
      </c>
      <c r="AC20" s="47">
        <f t="shared" si="13"/>
        <v>21.6</v>
      </c>
      <c r="AD20" s="46">
        <v>100</v>
      </c>
      <c r="AE20" s="46">
        <v>90</v>
      </c>
      <c r="AF20" s="46">
        <v>100</v>
      </c>
      <c r="AG20" s="46">
        <v>60</v>
      </c>
      <c r="AH20" s="46"/>
      <c r="AI20" s="46"/>
      <c r="AJ20" s="46"/>
      <c r="AK20" s="46"/>
      <c r="AL20" s="46"/>
      <c r="AM20" s="46"/>
      <c r="AN20" s="46"/>
      <c r="AO20" s="46"/>
      <c r="AP20" s="46"/>
      <c r="AQ20" s="46"/>
      <c r="AR20" s="46"/>
      <c r="AS20" s="44">
        <f t="shared" si="8"/>
        <v>87.5</v>
      </c>
      <c r="AT20" s="48">
        <f t="shared" si="14"/>
        <v>35</v>
      </c>
      <c r="AU20" s="49"/>
      <c r="AV20" s="46"/>
      <c r="AW20" s="46"/>
      <c r="AX20" s="46"/>
      <c r="AY20" s="46"/>
      <c r="AZ20" s="46"/>
      <c r="BA20" s="44">
        <f t="shared" si="9"/>
        <v>72.6875</v>
      </c>
      <c r="BB20" s="50">
        <f t="shared" si="15"/>
        <v>3.6343750000000004</v>
      </c>
      <c r="BC20" s="46"/>
      <c r="BD20" s="46"/>
      <c r="BE20" s="48" t="str">
        <f t="shared" si="16"/>
        <v/>
      </c>
      <c r="BF20" s="51">
        <f t="shared" si="10"/>
        <v>63.868749999999999</v>
      </c>
      <c r="BG20" s="52" t="str">
        <f t="shared" si="11"/>
        <v>APROBADO</v>
      </c>
    </row>
    <row r="21" spans="1:59" ht="30" customHeight="1">
      <c r="A21" s="40">
        <v>7</v>
      </c>
      <c r="B21" s="53" t="s">
        <v>55</v>
      </c>
      <c r="C21" s="42">
        <f>IF(B21&lt;&gt;"",IFERROR(EVAL.ANUAL!X15,""),"")</f>
        <v>52</v>
      </c>
      <c r="D21" s="42">
        <f>IF(B21&lt;&gt;"",IFERROR(EVAL.ANUAL!I15,""),"")</f>
        <v>78</v>
      </c>
      <c r="E21" s="43"/>
      <c r="F21" s="44"/>
      <c r="G21" s="44"/>
      <c r="H21" s="44"/>
      <c r="I21" s="44"/>
      <c r="J21" s="44"/>
      <c r="K21" s="44">
        <f t="shared" si="6"/>
        <v>79.0625</v>
      </c>
      <c r="L21" s="45">
        <f t="shared" si="12"/>
        <v>3.953125</v>
      </c>
      <c r="M21" s="46">
        <v>100</v>
      </c>
      <c r="N21" s="46">
        <v>80</v>
      </c>
      <c r="O21" s="46"/>
      <c r="P21" s="46"/>
      <c r="Q21" s="46"/>
      <c r="R21" s="46"/>
      <c r="S21" s="46"/>
      <c r="T21" s="46"/>
      <c r="U21" s="46"/>
      <c r="V21" s="46"/>
      <c r="W21" s="46"/>
      <c r="X21" s="46"/>
      <c r="Y21" s="46"/>
      <c r="Z21" s="46"/>
      <c r="AA21" s="46"/>
      <c r="AB21" s="44">
        <f t="shared" si="7"/>
        <v>90</v>
      </c>
      <c r="AC21" s="47">
        <f t="shared" si="13"/>
        <v>40.5</v>
      </c>
      <c r="AD21" s="46">
        <v>100</v>
      </c>
      <c r="AE21" s="46">
        <v>0</v>
      </c>
      <c r="AF21" s="46">
        <v>100</v>
      </c>
      <c r="AG21" s="46">
        <v>90</v>
      </c>
      <c r="AH21" s="46"/>
      <c r="AI21" s="46"/>
      <c r="AJ21" s="46"/>
      <c r="AK21" s="46"/>
      <c r="AL21" s="46"/>
      <c r="AM21" s="46"/>
      <c r="AN21" s="46"/>
      <c r="AO21" s="46"/>
      <c r="AP21" s="46"/>
      <c r="AQ21" s="46"/>
      <c r="AR21" s="46"/>
      <c r="AS21" s="44">
        <f t="shared" si="8"/>
        <v>72.5</v>
      </c>
      <c r="AT21" s="48">
        <f t="shared" si="14"/>
        <v>29</v>
      </c>
      <c r="AU21" s="49"/>
      <c r="AV21" s="46"/>
      <c r="AW21" s="46"/>
      <c r="AX21" s="46"/>
      <c r="AY21" s="46"/>
      <c r="AZ21" s="46"/>
      <c r="BA21" s="44">
        <f t="shared" si="9"/>
        <v>79.0625</v>
      </c>
      <c r="BB21" s="50">
        <f t="shared" si="15"/>
        <v>3.953125</v>
      </c>
      <c r="BC21" s="46"/>
      <c r="BD21" s="46"/>
      <c r="BE21" s="48" t="str">
        <f t="shared" si="16"/>
        <v/>
      </c>
      <c r="BF21" s="51">
        <f t="shared" si="10"/>
        <v>77.40625</v>
      </c>
      <c r="BG21" s="52" t="str">
        <f t="shared" si="11"/>
        <v>APROBADO</v>
      </c>
    </row>
    <row r="22" spans="1:59" ht="30" customHeight="1">
      <c r="A22" s="40">
        <v>8</v>
      </c>
      <c r="B22" s="53" t="s">
        <v>56</v>
      </c>
      <c r="C22" s="42">
        <f>IF(B22&lt;&gt;"",IFERROR(EVAL.ANUAL!X16,""),"")</f>
        <v>27</v>
      </c>
      <c r="D22" s="42">
        <f>IF(B22&lt;&gt;"",IFERROR(EVAL.ANUAL!I16,""),"")</f>
        <v>80</v>
      </c>
      <c r="E22" s="43"/>
      <c r="F22" s="44"/>
      <c r="G22" s="44"/>
      <c r="H22" s="44"/>
      <c r="I22" s="44"/>
      <c r="J22" s="44"/>
      <c r="K22" s="44">
        <f t="shared" si="6"/>
        <v>85.666666666666671</v>
      </c>
      <c r="L22" s="45">
        <f t="shared" si="12"/>
        <v>4.2833333333333341</v>
      </c>
      <c r="M22" s="46">
        <v>100</v>
      </c>
      <c r="N22" s="46">
        <v>54</v>
      </c>
      <c r="O22" s="46"/>
      <c r="P22" s="46"/>
      <c r="Q22" s="46"/>
      <c r="R22" s="46"/>
      <c r="S22" s="46"/>
      <c r="T22" s="46"/>
      <c r="U22" s="46"/>
      <c r="V22" s="46"/>
      <c r="W22" s="46"/>
      <c r="X22" s="46"/>
      <c r="Y22" s="46"/>
      <c r="Z22" s="46"/>
      <c r="AA22" s="46"/>
      <c r="AB22" s="44">
        <f t="shared" si="7"/>
        <v>77</v>
      </c>
      <c r="AC22" s="47">
        <f t="shared" si="13"/>
        <v>34.65</v>
      </c>
      <c r="AD22" s="46">
        <v>100</v>
      </c>
      <c r="AE22" s="46">
        <v>100</v>
      </c>
      <c r="AF22" s="46">
        <v>90</v>
      </c>
      <c r="AG22" s="46">
        <v>90</v>
      </c>
      <c r="AH22" s="46">
        <v>70</v>
      </c>
      <c r="AI22" s="46"/>
      <c r="AJ22" s="46"/>
      <c r="AK22" s="46"/>
      <c r="AL22" s="46"/>
      <c r="AM22" s="46"/>
      <c r="AN22" s="46"/>
      <c r="AO22" s="46"/>
      <c r="AP22" s="46"/>
      <c r="AQ22" s="46"/>
      <c r="AR22" s="46"/>
      <c r="AS22" s="44">
        <f t="shared" si="8"/>
        <v>90</v>
      </c>
      <c r="AT22" s="48">
        <f t="shared" si="14"/>
        <v>36</v>
      </c>
      <c r="AU22" s="49"/>
      <c r="AV22" s="46"/>
      <c r="AW22" s="46"/>
      <c r="AX22" s="46"/>
      <c r="AY22" s="46"/>
      <c r="AZ22" s="46"/>
      <c r="BA22" s="44">
        <f t="shared" si="9"/>
        <v>85.666666666666671</v>
      </c>
      <c r="BB22" s="50">
        <f t="shared" si="15"/>
        <v>4.2833333333333341</v>
      </c>
      <c r="BC22" s="46"/>
      <c r="BD22" s="46"/>
      <c r="BE22" s="48" t="str">
        <f t="shared" si="16"/>
        <v/>
      </c>
      <c r="BF22" s="51">
        <f t="shared" si="10"/>
        <v>79.216666666666669</v>
      </c>
      <c r="BG22" s="52" t="str">
        <f t="shared" si="11"/>
        <v>APROBADO</v>
      </c>
    </row>
    <row r="23" spans="1:59" ht="30" customHeight="1">
      <c r="A23" s="40">
        <v>9</v>
      </c>
      <c r="B23" s="53" t="s">
        <v>57</v>
      </c>
      <c r="C23" s="42">
        <f>IF(B23&lt;&gt;"",IFERROR(EVAL.ANUAL!X17,""),"")</f>
        <v>18</v>
      </c>
      <c r="D23" s="42">
        <f>IF(B23&lt;&gt;"",IFERROR(EVAL.ANUAL!I17,""),"")</f>
        <v>53</v>
      </c>
      <c r="E23" s="43"/>
      <c r="F23" s="44"/>
      <c r="G23" s="44"/>
      <c r="H23" s="44"/>
      <c r="I23" s="44"/>
      <c r="J23" s="44"/>
      <c r="K23" s="44">
        <f t="shared" si="6"/>
        <v>48.333333333333336</v>
      </c>
      <c r="L23" s="45">
        <f t="shared" si="12"/>
        <v>2.416666666666667</v>
      </c>
      <c r="M23" s="46">
        <v>80</v>
      </c>
      <c r="N23" s="46">
        <v>66</v>
      </c>
      <c r="O23" s="46"/>
      <c r="P23" s="46"/>
      <c r="Q23" s="46"/>
      <c r="R23" s="46"/>
      <c r="S23" s="46"/>
      <c r="T23" s="46"/>
      <c r="U23" s="46"/>
      <c r="V23" s="46"/>
      <c r="W23" s="46"/>
      <c r="X23" s="46"/>
      <c r="Y23" s="46"/>
      <c r="Z23" s="46"/>
      <c r="AA23" s="46"/>
      <c r="AB23" s="44">
        <f t="shared" si="7"/>
        <v>73</v>
      </c>
      <c r="AC23" s="47">
        <f t="shared" si="13"/>
        <v>32.85</v>
      </c>
      <c r="AD23" s="46">
        <v>0</v>
      </c>
      <c r="AE23" s="46">
        <v>0</v>
      </c>
      <c r="AF23" s="46">
        <v>0</v>
      </c>
      <c r="AG23" s="46">
        <v>80</v>
      </c>
      <c r="AH23" s="46">
        <v>100</v>
      </c>
      <c r="AI23" s="46"/>
      <c r="AJ23" s="46"/>
      <c r="AK23" s="46"/>
      <c r="AL23" s="46"/>
      <c r="AM23" s="46"/>
      <c r="AN23" s="46"/>
      <c r="AO23" s="46"/>
      <c r="AP23" s="46"/>
      <c r="AQ23" s="46"/>
      <c r="AR23" s="46"/>
      <c r="AS23" s="44">
        <f t="shared" si="8"/>
        <v>36</v>
      </c>
      <c r="AT23" s="48">
        <f t="shared" si="14"/>
        <v>14.4</v>
      </c>
      <c r="AU23" s="49"/>
      <c r="AV23" s="46"/>
      <c r="AW23" s="46"/>
      <c r="AX23" s="46"/>
      <c r="AY23" s="46"/>
      <c r="AZ23" s="46"/>
      <c r="BA23" s="44">
        <f t="shared" si="9"/>
        <v>48.333333333333336</v>
      </c>
      <c r="BB23" s="50">
        <f t="shared" si="15"/>
        <v>2.416666666666667</v>
      </c>
      <c r="BC23" s="46"/>
      <c r="BD23" s="46"/>
      <c r="BE23" s="48" t="str">
        <f t="shared" si="16"/>
        <v/>
      </c>
      <c r="BF23" s="51">
        <f t="shared" si="10"/>
        <v>52.083333333333336</v>
      </c>
      <c r="BG23" s="52" t="str">
        <f t="shared" si="11"/>
        <v>APROBADO</v>
      </c>
    </row>
    <row r="24" spans="1:59" ht="30" customHeight="1">
      <c r="A24" s="40">
        <v>10</v>
      </c>
      <c r="B24" s="53" t="s">
        <v>58</v>
      </c>
      <c r="C24" s="42">
        <f>IF(B24&lt;&gt;"",IFERROR(EVAL.ANUAL!X18,""),"")</f>
        <v>11</v>
      </c>
      <c r="D24" s="42">
        <f>IF(B24&lt;&gt;"",IFERROR(EVAL.ANUAL!I18,""),"")</f>
        <v>32</v>
      </c>
      <c r="E24" s="43"/>
      <c r="F24" s="44"/>
      <c r="G24" s="44"/>
      <c r="H24" s="44"/>
      <c r="I24" s="44"/>
      <c r="J24" s="44"/>
      <c r="K24" s="44">
        <f t="shared" si="6"/>
        <v>32.333333333333336</v>
      </c>
      <c r="L24" s="45">
        <f t="shared" si="12"/>
        <v>1.6166666666666669</v>
      </c>
      <c r="M24" s="46">
        <v>10</v>
      </c>
      <c r="N24" s="46">
        <v>64</v>
      </c>
      <c r="O24" s="46"/>
      <c r="P24" s="46"/>
      <c r="Q24" s="46"/>
      <c r="R24" s="46"/>
      <c r="S24" s="46"/>
      <c r="T24" s="46"/>
      <c r="U24" s="46"/>
      <c r="V24" s="46"/>
      <c r="W24" s="46"/>
      <c r="X24" s="46"/>
      <c r="Y24" s="46"/>
      <c r="Z24" s="46"/>
      <c r="AA24" s="46"/>
      <c r="AB24" s="44">
        <f t="shared" si="7"/>
        <v>37</v>
      </c>
      <c r="AC24" s="47">
        <f t="shared" si="13"/>
        <v>16.650000000000002</v>
      </c>
      <c r="AD24" s="46">
        <v>0</v>
      </c>
      <c r="AE24" s="46">
        <v>0</v>
      </c>
      <c r="AF24" s="46">
        <v>0</v>
      </c>
      <c r="AG24" s="46">
        <v>50</v>
      </c>
      <c r="AH24" s="46">
        <v>100</v>
      </c>
      <c r="AI24" s="46"/>
      <c r="AJ24" s="46"/>
      <c r="AK24" s="46"/>
      <c r="AL24" s="46"/>
      <c r="AM24" s="46"/>
      <c r="AN24" s="46"/>
      <c r="AO24" s="46"/>
      <c r="AP24" s="46"/>
      <c r="AQ24" s="46"/>
      <c r="AR24" s="46"/>
      <c r="AS24" s="44">
        <f t="shared" si="8"/>
        <v>30</v>
      </c>
      <c r="AT24" s="48">
        <f t="shared" si="14"/>
        <v>12</v>
      </c>
      <c r="AU24" s="49"/>
      <c r="AV24" s="46"/>
      <c r="AW24" s="46"/>
      <c r="AX24" s="46"/>
      <c r="AY24" s="46"/>
      <c r="AZ24" s="46"/>
      <c r="BA24" s="44">
        <f t="shared" si="9"/>
        <v>32.333333333333336</v>
      </c>
      <c r="BB24" s="50">
        <f t="shared" si="15"/>
        <v>1.6166666666666669</v>
      </c>
      <c r="BC24" s="46"/>
      <c r="BD24" s="46"/>
      <c r="BE24" s="48" t="str">
        <f t="shared" si="16"/>
        <v/>
      </c>
      <c r="BF24" s="51">
        <f t="shared" si="10"/>
        <v>31.883333333333336</v>
      </c>
      <c r="BG24" s="52" t="str">
        <f t="shared" si="11"/>
        <v>REPROBADO</v>
      </c>
    </row>
    <row r="25" spans="1:59" ht="30" customHeight="1">
      <c r="A25" s="40">
        <v>11</v>
      </c>
      <c r="B25" s="53" t="s">
        <v>59</v>
      </c>
      <c r="C25" s="42">
        <f>IF(B25&lt;&gt;"",IFERROR(EVAL.ANUAL!X19,""),"")</f>
        <v>26</v>
      </c>
      <c r="D25" s="42">
        <f>IF(B25&lt;&gt;"",IFERROR(EVAL.ANUAL!I19,""),"")</f>
        <v>77</v>
      </c>
      <c r="E25" s="43"/>
      <c r="F25" s="44"/>
      <c r="G25" s="44"/>
      <c r="H25" s="44"/>
      <c r="I25" s="44"/>
      <c r="J25" s="44"/>
      <c r="K25" s="44">
        <f t="shared" si="6"/>
        <v>82</v>
      </c>
      <c r="L25" s="45">
        <f t="shared" si="12"/>
        <v>4.1000000000000005</v>
      </c>
      <c r="M25" s="46">
        <v>100</v>
      </c>
      <c r="N25" s="46">
        <v>56</v>
      </c>
      <c r="O25" s="46"/>
      <c r="P25" s="46"/>
      <c r="Q25" s="46"/>
      <c r="R25" s="46"/>
      <c r="S25" s="46"/>
      <c r="T25" s="46"/>
      <c r="U25" s="46"/>
      <c r="V25" s="46"/>
      <c r="W25" s="46"/>
      <c r="X25" s="46"/>
      <c r="Y25" s="46"/>
      <c r="Z25" s="46"/>
      <c r="AA25" s="46"/>
      <c r="AB25" s="44">
        <f t="shared" si="7"/>
        <v>78</v>
      </c>
      <c r="AC25" s="47">
        <f t="shared" si="13"/>
        <v>35.1</v>
      </c>
      <c r="AD25" s="46">
        <v>100</v>
      </c>
      <c r="AE25" s="46">
        <v>40</v>
      </c>
      <c r="AF25" s="46">
        <v>90</v>
      </c>
      <c r="AG25" s="46">
        <v>90</v>
      </c>
      <c r="AH25" s="46">
        <v>100</v>
      </c>
      <c r="AI25" s="46"/>
      <c r="AJ25" s="46"/>
      <c r="AK25" s="46"/>
      <c r="AL25" s="46"/>
      <c r="AM25" s="46"/>
      <c r="AN25" s="46"/>
      <c r="AO25" s="46"/>
      <c r="AP25" s="46"/>
      <c r="AQ25" s="46"/>
      <c r="AR25" s="46"/>
      <c r="AS25" s="44">
        <f t="shared" si="8"/>
        <v>84</v>
      </c>
      <c r="AT25" s="48">
        <f t="shared" si="14"/>
        <v>33.6</v>
      </c>
      <c r="AU25" s="49"/>
      <c r="AV25" s="46"/>
      <c r="AW25" s="46"/>
      <c r="AX25" s="46"/>
      <c r="AY25" s="46"/>
      <c r="AZ25" s="46"/>
      <c r="BA25" s="44">
        <f t="shared" si="9"/>
        <v>82</v>
      </c>
      <c r="BB25" s="50">
        <f t="shared" si="15"/>
        <v>4.1000000000000005</v>
      </c>
      <c r="BC25" s="46"/>
      <c r="BD25" s="46"/>
      <c r="BE25" s="48" t="str">
        <f t="shared" si="16"/>
        <v/>
      </c>
      <c r="BF25" s="51">
        <f t="shared" si="10"/>
        <v>76.900000000000006</v>
      </c>
      <c r="BG25" s="52" t="str">
        <f t="shared" si="11"/>
        <v>APROBADO</v>
      </c>
    </row>
    <row r="26" spans="1:59" ht="30" customHeight="1">
      <c r="A26" s="40">
        <v>12</v>
      </c>
      <c r="B26" s="53" t="s">
        <v>60</v>
      </c>
      <c r="C26" s="42">
        <f>IF(B26&lt;&gt;"",IFERROR(EVAL.ANUAL!X20,""),"")</f>
        <v>26</v>
      </c>
      <c r="D26" s="42">
        <f>IF(B26&lt;&gt;"",IFERROR(EVAL.ANUAL!I20,""),"")</f>
        <v>77</v>
      </c>
      <c r="E26" s="43"/>
      <c r="F26" s="44"/>
      <c r="G26" s="44"/>
      <c r="H26" s="44"/>
      <c r="I26" s="44"/>
      <c r="J26" s="44"/>
      <c r="K26" s="44">
        <f t="shared" si="6"/>
        <v>78.3125</v>
      </c>
      <c r="L26" s="45">
        <f t="shared" si="12"/>
        <v>3.9156250000000004</v>
      </c>
      <c r="M26" s="46">
        <v>100</v>
      </c>
      <c r="N26" s="46">
        <v>76</v>
      </c>
      <c r="O26" s="46"/>
      <c r="P26" s="46"/>
      <c r="Q26" s="46"/>
      <c r="R26" s="46"/>
      <c r="S26" s="46"/>
      <c r="T26" s="46"/>
      <c r="U26" s="46"/>
      <c r="V26" s="46"/>
      <c r="W26" s="46"/>
      <c r="X26" s="46"/>
      <c r="Y26" s="46"/>
      <c r="Z26" s="46"/>
      <c r="AA26" s="46"/>
      <c r="AB26" s="44">
        <f t="shared" si="7"/>
        <v>88</v>
      </c>
      <c r="AC26" s="47">
        <f t="shared" si="13"/>
        <v>39.6</v>
      </c>
      <c r="AD26" s="46">
        <v>0</v>
      </c>
      <c r="AE26" s="46">
        <v>100</v>
      </c>
      <c r="AF26" s="46">
        <v>90</v>
      </c>
      <c r="AG26" s="46">
        <v>100</v>
      </c>
      <c r="AH26" s="46"/>
      <c r="AI26" s="46"/>
      <c r="AJ26" s="46"/>
      <c r="AK26" s="46"/>
      <c r="AL26" s="46"/>
      <c r="AM26" s="46"/>
      <c r="AN26" s="46"/>
      <c r="AO26" s="46"/>
      <c r="AP26" s="46"/>
      <c r="AQ26" s="46"/>
      <c r="AR26" s="46"/>
      <c r="AS26" s="44">
        <f t="shared" si="8"/>
        <v>72.5</v>
      </c>
      <c r="AT26" s="48">
        <f t="shared" si="14"/>
        <v>29</v>
      </c>
      <c r="AU26" s="49"/>
      <c r="AV26" s="46"/>
      <c r="AW26" s="46"/>
      <c r="AX26" s="46"/>
      <c r="AY26" s="46"/>
      <c r="AZ26" s="46"/>
      <c r="BA26" s="44">
        <f t="shared" si="9"/>
        <v>78.3125</v>
      </c>
      <c r="BB26" s="50">
        <f t="shared" si="15"/>
        <v>3.9156250000000004</v>
      </c>
      <c r="BC26" s="46"/>
      <c r="BD26" s="46"/>
      <c r="BE26" s="48" t="str">
        <f t="shared" si="16"/>
        <v/>
      </c>
      <c r="BF26" s="51">
        <f t="shared" si="10"/>
        <v>76.431250000000006</v>
      </c>
      <c r="BG26" s="52" t="str">
        <f t="shared" si="11"/>
        <v>APROBADO</v>
      </c>
    </row>
    <row r="27" spans="1:59" ht="30" customHeight="1">
      <c r="A27" s="40">
        <v>13</v>
      </c>
      <c r="B27" s="53" t="s">
        <v>61</v>
      </c>
      <c r="C27" s="42">
        <f>IF(B27&lt;&gt;"",IFERROR(EVAL.ANUAL!X21,""),"")</f>
        <v>20</v>
      </c>
      <c r="D27" s="42">
        <f>IF(B27&lt;&gt;"",IFERROR(EVAL.ANUAL!I21,""),"")</f>
        <v>58</v>
      </c>
      <c r="E27" s="43"/>
      <c r="F27" s="44"/>
      <c r="G27" s="44"/>
      <c r="H27" s="44"/>
      <c r="I27" s="44"/>
      <c r="J27" s="44"/>
      <c r="K27" s="44">
        <f t="shared" si="6"/>
        <v>58.666666666666664</v>
      </c>
      <c r="L27" s="45">
        <f t="shared" si="12"/>
        <v>2.9333333333333336</v>
      </c>
      <c r="M27" s="46">
        <v>70</v>
      </c>
      <c r="N27" s="46">
        <v>58</v>
      </c>
      <c r="O27" s="46"/>
      <c r="P27" s="46"/>
      <c r="Q27" s="46"/>
      <c r="R27" s="46"/>
      <c r="S27" s="46"/>
      <c r="T27" s="46"/>
      <c r="U27" s="46"/>
      <c r="V27" s="46"/>
      <c r="W27" s="46"/>
      <c r="X27" s="46"/>
      <c r="Y27" s="46"/>
      <c r="Z27" s="46"/>
      <c r="AA27" s="46"/>
      <c r="AB27" s="44">
        <f t="shared" si="7"/>
        <v>64</v>
      </c>
      <c r="AC27" s="47">
        <f t="shared" si="13"/>
        <v>28.8</v>
      </c>
      <c r="AD27" s="46">
        <v>100</v>
      </c>
      <c r="AE27" s="46">
        <v>0</v>
      </c>
      <c r="AF27" s="46">
        <v>0</v>
      </c>
      <c r="AG27" s="46">
        <v>90</v>
      </c>
      <c r="AH27" s="46">
        <v>90</v>
      </c>
      <c r="AI27" s="46"/>
      <c r="AJ27" s="46"/>
      <c r="AK27" s="46"/>
      <c r="AL27" s="46"/>
      <c r="AM27" s="46"/>
      <c r="AN27" s="46"/>
      <c r="AO27" s="46"/>
      <c r="AP27" s="46"/>
      <c r="AQ27" s="46"/>
      <c r="AR27" s="46"/>
      <c r="AS27" s="44">
        <f t="shared" si="8"/>
        <v>56</v>
      </c>
      <c r="AT27" s="48">
        <f t="shared" si="14"/>
        <v>22.4</v>
      </c>
      <c r="AU27" s="49"/>
      <c r="AV27" s="46"/>
      <c r="AW27" s="46"/>
      <c r="AX27" s="46"/>
      <c r="AY27" s="46"/>
      <c r="AZ27" s="46"/>
      <c r="BA27" s="44">
        <f t="shared" si="9"/>
        <v>58.666666666666664</v>
      </c>
      <c r="BB27" s="50">
        <f t="shared" si="15"/>
        <v>2.9333333333333336</v>
      </c>
      <c r="BC27" s="46"/>
      <c r="BD27" s="46"/>
      <c r="BE27" s="48" t="str">
        <f t="shared" si="16"/>
        <v/>
      </c>
      <c r="BF27" s="51">
        <f t="shared" si="10"/>
        <v>57.066666666666663</v>
      </c>
      <c r="BG27" s="52" t="str">
        <f t="shared" si="11"/>
        <v>APROBADO</v>
      </c>
    </row>
    <row r="28" spans="1:59" ht="30" customHeight="1">
      <c r="A28" s="40">
        <v>14</v>
      </c>
      <c r="B28" s="53"/>
      <c r="C28" s="42" t="str">
        <f>IF(B28&lt;&gt;"",IFERROR(EVAL.ANUAL!X22,""),"")</f>
        <v/>
      </c>
      <c r="D28" s="42" t="str">
        <f>IF(B28&lt;&gt;"",IFERROR(EVAL.ANUAL!I22,""),"")</f>
        <v/>
      </c>
      <c r="E28" s="43"/>
      <c r="F28" s="44"/>
      <c r="G28" s="44"/>
      <c r="H28" s="44"/>
      <c r="I28" s="44"/>
      <c r="J28" s="44"/>
      <c r="K28" s="44" t="str">
        <f t="shared" si="6"/>
        <v/>
      </c>
      <c r="L28" s="45" t="str">
        <f t="shared" si="12"/>
        <v/>
      </c>
      <c r="M28" s="46"/>
      <c r="N28" s="46"/>
      <c r="O28" s="46"/>
      <c r="P28" s="46"/>
      <c r="Q28" s="46"/>
      <c r="R28" s="46"/>
      <c r="S28" s="46"/>
      <c r="T28" s="46"/>
      <c r="U28" s="46"/>
      <c r="V28" s="46"/>
      <c r="W28" s="46"/>
      <c r="X28" s="46"/>
      <c r="Y28" s="46"/>
      <c r="Z28" s="46"/>
      <c r="AA28" s="46"/>
      <c r="AB28" s="44" t="str">
        <f t="shared" si="7"/>
        <v/>
      </c>
      <c r="AC28" s="47" t="str">
        <f t="shared" si="13"/>
        <v/>
      </c>
      <c r="AD28" s="46"/>
      <c r="AE28" s="46"/>
      <c r="AF28" s="46"/>
      <c r="AG28" s="46"/>
      <c r="AH28" s="46"/>
      <c r="AI28" s="46"/>
      <c r="AJ28" s="46"/>
      <c r="AK28" s="46"/>
      <c r="AL28" s="46"/>
      <c r="AM28" s="46"/>
      <c r="AN28" s="46"/>
      <c r="AO28" s="46"/>
      <c r="AP28" s="46"/>
      <c r="AQ28" s="46"/>
      <c r="AR28" s="46"/>
      <c r="AS28" s="44" t="str">
        <f t="shared" si="8"/>
        <v/>
      </c>
      <c r="AT28" s="48" t="str">
        <f t="shared" si="14"/>
        <v/>
      </c>
      <c r="AU28" s="49"/>
      <c r="AV28" s="46"/>
      <c r="AW28" s="46"/>
      <c r="AX28" s="46"/>
      <c r="AY28" s="46"/>
      <c r="AZ28" s="46"/>
      <c r="BA28" s="44" t="str">
        <f t="shared" si="9"/>
        <v/>
      </c>
      <c r="BB28" s="50" t="str">
        <f t="shared" si="15"/>
        <v/>
      </c>
      <c r="BC28" s="46"/>
      <c r="BD28" s="46"/>
      <c r="BE28" s="48" t="str">
        <f t="shared" si="16"/>
        <v/>
      </c>
      <c r="BF28" s="51" t="str">
        <f t="shared" si="10"/>
        <v/>
      </c>
      <c r="BG28" s="52" t="str">
        <f t="shared" si="11"/>
        <v/>
      </c>
    </row>
    <row r="29" spans="1:59" ht="30" customHeight="1">
      <c r="A29" s="40">
        <v>15</v>
      </c>
      <c r="B29" s="53"/>
      <c r="C29" s="42" t="str">
        <f>IF(B29&lt;&gt;"",IFERROR(EVAL.ANUAL!X23,""),"")</f>
        <v/>
      </c>
      <c r="D29" s="42" t="str">
        <f>IF(B29&lt;&gt;"",IFERROR(EVAL.ANUAL!I23,""),"")</f>
        <v/>
      </c>
      <c r="E29" s="43"/>
      <c r="F29" s="44"/>
      <c r="G29" s="44"/>
      <c r="H29" s="44"/>
      <c r="I29" s="44"/>
      <c r="J29" s="44"/>
      <c r="K29" s="44" t="str">
        <f t="shared" si="6"/>
        <v/>
      </c>
      <c r="L29" s="45" t="str">
        <f t="shared" si="12"/>
        <v/>
      </c>
      <c r="M29" s="46"/>
      <c r="N29" s="46"/>
      <c r="O29" s="46"/>
      <c r="P29" s="46"/>
      <c r="Q29" s="46"/>
      <c r="R29" s="46"/>
      <c r="S29" s="46"/>
      <c r="T29" s="46"/>
      <c r="U29" s="46"/>
      <c r="V29" s="46"/>
      <c r="W29" s="46"/>
      <c r="X29" s="46"/>
      <c r="Y29" s="46"/>
      <c r="Z29" s="46"/>
      <c r="AA29" s="46"/>
      <c r="AB29" s="44" t="str">
        <f t="shared" si="7"/>
        <v/>
      </c>
      <c r="AC29" s="47" t="str">
        <f t="shared" si="13"/>
        <v/>
      </c>
      <c r="AD29" s="46"/>
      <c r="AE29" s="46"/>
      <c r="AF29" s="46"/>
      <c r="AG29" s="46"/>
      <c r="AH29" s="46"/>
      <c r="AI29" s="46"/>
      <c r="AJ29" s="46"/>
      <c r="AK29" s="46"/>
      <c r="AL29" s="46"/>
      <c r="AM29" s="46"/>
      <c r="AN29" s="46"/>
      <c r="AO29" s="46"/>
      <c r="AP29" s="46"/>
      <c r="AQ29" s="46"/>
      <c r="AR29" s="46"/>
      <c r="AS29" s="44" t="str">
        <f t="shared" si="8"/>
        <v/>
      </c>
      <c r="AT29" s="48" t="str">
        <f t="shared" si="14"/>
        <v/>
      </c>
      <c r="AU29" s="49"/>
      <c r="AV29" s="46"/>
      <c r="AW29" s="46"/>
      <c r="AX29" s="46"/>
      <c r="AY29" s="46"/>
      <c r="AZ29" s="46"/>
      <c r="BA29" s="44" t="str">
        <f t="shared" si="9"/>
        <v/>
      </c>
      <c r="BB29" s="50" t="str">
        <f t="shared" si="15"/>
        <v/>
      </c>
      <c r="BC29" s="46"/>
      <c r="BD29" s="46"/>
      <c r="BE29" s="48" t="str">
        <f t="shared" si="16"/>
        <v/>
      </c>
      <c r="BF29" s="51" t="str">
        <f t="shared" si="10"/>
        <v/>
      </c>
      <c r="BG29" s="52" t="str">
        <f t="shared" si="11"/>
        <v/>
      </c>
    </row>
    <row r="30" spans="1:59" ht="30" customHeight="1">
      <c r="A30" s="40">
        <v>16</v>
      </c>
      <c r="B30" s="53"/>
      <c r="C30" s="42" t="str">
        <f>IF(B30&lt;&gt;"",IFERROR(EVAL.ANUAL!X24,""),"")</f>
        <v/>
      </c>
      <c r="D30" s="42" t="str">
        <f>IF(B30&lt;&gt;"",IFERROR(EVAL.ANUAL!I24,""),"")</f>
        <v/>
      </c>
      <c r="E30" s="43"/>
      <c r="F30" s="44"/>
      <c r="G30" s="44"/>
      <c r="H30" s="44"/>
      <c r="I30" s="44"/>
      <c r="J30" s="44"/>
      <c r="K30" s="44" t="str">
        <f t="shared" si="6"/>
        <v/>
      </c>
      <c r="L30" s="45" t="str">
        <f t="shared" si="12"/>
        <v/>
      </c>
      <c r="M30" s="46"/>
      <c r="N30" s="46"/>
      <c r="O30" s="46"/>
      <c r="P30" s="46"/>
      <c r="Q30" s="46"/>
      <c r="R30" s="46"/>
      <c r="S30" s="46"/>
      <c r="T30" s="46"/>
      <c r="U30" s="46"/>
      <c r="V30" s="46"/>
      <c r="W30" s="46"/>
      <c r="X30" s="46"/>
      <c r="Y30" s="46"/>
      <c r="Z30" s="46"/>
      <c r="AA30" s="46"/>
      <c r="AB30" s="44" t="str">
        <f t="shared" si="7"/>
        <v/>
      </c>
      <c r="AC30" s="47" t="str">
        <f t="shared" si="13"/>
        <v/>
      </c>
      <c r="AD30" s="46"/>
      <c r="AE30" s="46"/>
      <c r="AF30" s="46"/>
      <c r="AG30" s="46"/>
      <c r="AH30" s="46"/>
      <c r="AI30" s="46"/>
      <c r="AJ30" s="46"/>
      <c r="AK30" s="46"/>
      <c r="AL30" s="46"/>
      <c r="AM30" s="46"/>
      <c r="AN30" s="46"/>
      <c r="AO30" s="46"/>
      <c r="AP30" s="46"/>
      <c r="AQ30" s="46"/>
      <c r="AR30" s="46"/>
      <c r="AS30" s="44" t="str">
        <f t="shared" si="8"/>
        <v/>
      </c>
      <c r="AT30" s="48" t="str">
        <f t="shared" si="14"/>
        <v/>
      </c>
      <c r="AU30" s="49"/>
      <c r="AV30" s="46"/>
      <c r="AW30" s="46"/>
      <c r="AX30" s="46"/>
      <c r="AY30" s="46"/>
      <c r="AZ30" s="46"/>
      <c r="BA30" s="44" t="str">
        <f t="shared" si="9"/>
        <v/>
      </c>
      <c r="BB30" s="50" t="str">
        <f t="shared" si="15"/>
        <v/>
      </c>
      <c r="BC30" s="46"/>
      <c r="BD30" s="46"/>
      <c r="BE30" s="48" t="str">
        <f t="shared" si="16"/>
        <v/>
      </c>
      <c r="BF30" s="51" t="str">
        <f t="shared" si="10"/>
        <v/>
      </c>
      <c r="BG30" s="52" t="str">
        <f t="shared" si="11"/>
        <v/>
      </c>
    </row>
    <row r="31" spans="1:59" ht="30" customHeight="1">
      <c r="A31" s="40">
        <v>17</v>
      </c>
      <c r="B31" s="53"/>
      <c r="C31" s="42" t="str">
        <f>IF(B31&lt;&gt;"",IFERROR(EVAL.ANUAL!X25,""),"")</f>
        <v/>
      </c>
      <c r="D31" s="42" t="str">
        <f>IF(B31&lt;&gt;"",IFERROR(EVAL.ANUAL!I25,""),"")</f>
        <v/>
      </c>
      <c r="E31" s="43"/>
      <c r="F31" s="44"/>
      <c r="G31" s="44"/>
      <c r="H31" s="44"/>
      <c r="I31" s="44"/>
      <c r="J31" s="44"/>
      <c r="K31" s="44" t="str">
        <f t="shared" si="6"/>
        <v/>
      </c>
      <c r="L31" s="45" t="str">
        <f t="shared" si="12"/>
        <v/>
      </c>
      <c r="M31" s="46"/>
      <c r="N31" s="46"/>
      <c r="O31" s="46"/>
      <c r="P31" s="46"/>
      <c r="Q31" s="46"/>
      <c r="R31" s="46"/>
      <c r="S31" s="46"/>
      <c r="T31" s="46"/>
      <c r="U31" s="46"/>
      <c r="V31" s="46"/>
      <c r="W31" s="46"/>
      <c r="X31" s="46"/>
      <c r="Y31" s="46"/>
      <c r="Z31" s="46"/>
      <c r="AA31" s="46"/>
      <c r="AB31" s="44" t="str">
        <f t="shared" si="7"/>
        <v/>
      </c>
      <c r="AC31" s="47" t="str">
        <f t="shared" si="13"/>
        <v/>
      </c>
      <c r="AD31" s="46"/>
      <c r="AE31" s="46"/>
      <c r="AF31" s="46"/>
      <c r="AG31" s="46"/>
      <c r="AH31" s="46"/>
      <c r="AI31" s="46"/>
      <c r="AJ31" s="46"/>
      <c r="AK31" s="46"/>
      <c r="AL31" s="46"/>
      <c r="AM31" s="46"/>
      <c r="AN31" s="46"/>
      <c r="AO31" s="46"/>
      <c r="AP31" s="46"/>
      <c r="AQ31" s="46"/>
      <c r="AR31" s="46"/>
      <c r="AS31" s="44" t="str">
        <f t="shared" si="8"/>
        <v/>
      </c>
      <c r="AT31" s="48" t="str">
        <f t="shared" si="14"/>
        <v/>
      </c>
      <c r="AU31" s="49"/>
      <c r="AV31" s="46"/>
      <c r="AW31" s="46"/>
      <c r="AX31" s="46"/>
      <c r="AY31" s="46"/>
      <c r="AZ31" s="46"/>
      <c r="BA31" s="44" t="str">
        <f t="shared" si="9"/>
        <v/>
      </c>
      <c r="BB31" s="50" t="str">
        <f t="shared" si="15"/>
        <v/>
      </c>
      <c r="BC31" s="46"/>
      <c r="BD31" s="46"/>
      <c r="BE31" s="48" t="str">
        <f t="shared" si="16"/>
        <v/>
      </c>
      <c r="BF31" s="51" t="str">
        <f t="shared" si="10"/>
        <v/>
      </c>
      <c r="BG31" s="52" t="str">
        <f t="shared" si="11"/>
        <v/>
      </c>
    </row>
    <row r="32" spans="1:59" ht="30" customHeight="1">
      <c r="A32" s="40">
        <v>18</v>
      </c>
      <c r="B32" s="55"/>
      <c r="C32" s="42" t="str">
        <f>IF(B32&lt;&gt;"",IFERROR(EVAL.ANUAL!X26,""),"")</f>
        <v/>
      </c>
      <c r="D32" s="42" t="str">
        <f>IF(B32&lt;&gt;"",IFERROR(EVAL.ANUAL!I26,""),"")</f>
        <v/>
      </c>
      <c r="E32" s="43"/>
      <c r="F32" s="44"/>
      <c r="G32" s="44"/>
      <c r="H32" s="44"/>
      <c r="I32" s="44"/>
      <c r="J32" s="44"/>
      <c r="K32" s="44" t="str">
        <f t="shared" si="6"/>
        <v/>
      </c>
      <c r="L32" s="45" t="str">
        <f t="shared" si="12"/>
        <v/>
      </c>
      <c r="M32" s="46"/>
      <c r="N32" s="46"/>
      <c r="O32" s="46"/>
      <c r="P32" s="46"/>
      <c r="Q32" s="46"/>
      <c r="R32" s="46"/>
      <c r="S32" s="46"/>
      <c r="T32" s="46"/>
      <c r="U32" s="46"/>
      <c r="V32" s="46"/>
      <c r="W32" s="46"/>
      <c r="X32" s="46"/>
      <c r="Y32" s="46"/>
      <c r="Z32" s="46"/>
      <c r="AA32" s="46"/>
      <c r="AB32" s="44" t="str">
        <f t="shared" si="7"/>
        <v/>
      </c>
      <c r="AC32" s="47" t="str">
        <f t="shared" si="13"/>
        <v/>
      </c>
      <c r="AD32" s="46"/>
      <c r="AE32" s="46"/>
      <c r="AF32" s="46"/>
      <c r="AG32" s="46"/>
      <c r="AH32" s="46"/>
      <c r="AI32" s="46"/>
      <c r="AJ32" s="46"/>
      <c r="AK32" s="46"/>
      <c r="AL32" s="46"/>
      <c r="AM32" s="46"/>
      <c r="AN32" s="46"/>
      <c r="AO32" s="46"/>
      <c r="AP32" s="46"/>
      <c r="AQ32" s="46"/>
      <c r="AR32" s="46"/>
      <c r="AS32" s="44" t="str">
        <f t="shared" si="8"/>
        <v/>
      </c>
      <c r="AT32" s="48" t="str">
        <f t="shared" si="14"/>
        <v/>
      </c>
      <c r="AU32" s="49"/>
      <c r="AV32" s="46"/>
      <c r="AW32" s="46"/>
      <c r="AX32" s="46"/>
      <c r="AY32" s="46"/>
      <c r="AZ32" s="46"/>
      <c r="BA32" s="44" t="str">
        <f t="shared" si="9"/>
        <v/>
      </c>
      <c r="BB32" s="50" t="str">
        <f t="shared" si="15"/>
        <v/>
      </c>
      <c r="BC32" s="46"/>
      <c r="BD32" s="46"/>
      <c r="BE32" s="48" t="str">
        <f t="shared" si="16"/>
        <v/>
      </c>
      <c r="BF32" s="51" t="str">
        <f t="shared" si="10"/>
        <v/>
      </c>
      <c r="BG32" s="52" t="str">
        <f t="shared" si="11"/>
        <v/>
      </c>
    </row>
    <row r="33" spans="1:59" ht="30" customHeight="1">
      <c r="A33" s="40">
        <v>19</v>
      </c>
      <c r="B33" s="55"/>
      <c r="C33" s="42" t="str">
        <f>IF(B33&lt;&gt;"",IFERROR(EVAL.ANUAL!X27,""),"")</f>
        <v/>
      </c>
      <c r="D33" s="42" t="str">
        <f>IF(B33&lt;&gt;"",IFERROR(EVAL.ANUAL!I27,""),"")</f>
        <v/>
      </c>
      <c r="E33" s="43"/>
      <c r="F33" s="44"/>
      <c r="G33" s="44"/>
      <c r="H33" s="44"/>
      <c r="I33" s="44"/>
      <c r="J33" s="44"/>
      <c r="K33" s="44" t="str">
        <f t="shared" si="6"/>
        <v/>
      </c>
      <c r="L33" s="45" t="str">
        <f t="shared" si="12"/>
        <v/>
      </c>
      <c r="M33" s="46"/>
      <c r="N33" s="46"/>
      <c r="O33" s="46"/>
      <c r="P33" s="46"/>
      <c r="Q33" s="46"/>
      <c r="R33" s="46"/>
      <c r="S33" s="46"/>
      <c r="T33" s="46"/>
      <c r="U33" s="46"/>
      <c r="V33" s="46"/>
      <c r="W33" s="46"/>
      <c r="X33" s="46"/>
      <c r="Y33" s="46"/>
      <c r="Z33" s="46"/>
      <c r="AA33" s="46"/>
      <c r="AB33" s="44"/>
      <c r="AC33" s="47" t="str">
        <f t="shared" si="13"/>
        <v/>
      </c>
      <c r="AD33" s="46"/>
      <c r="AE33" s="46"/>
      <c r="AF33" s="46"/>
      <c r="AG33" s="46"/>
      <c r="AH33" s="46"/>
      <c r="AI33" s="46"/>
      <c r="AJ33" s="46"/>
      <c r="AK33" s="46"/>
      <c r="AL33" s="46"/>
      <c r="AM33" s="46"/>
      <c r="AN33" s="46"/>
      <c r="AO33" s="46"/>
      <c r="AP33" s="46"/>
      <c r="AQ33" s="46"/>
      <c r="AR33" s="46"/>
      <c r="AS33" s="44" t="str">
        <f t="shared" si="8"/>
        <v/>
      </c>
      <c r="AT33" s="48" t="str">
        <f t="shared" si="14"/>
        <v/>
      </c>
      <c r="AU33" s="49"/>
      <c r="AV33" s="46"/>
      <c r="AW33" s="46"/>
      <c r="AX33" s="46"/>
      <c r="AY33" s="46"/>
      <c r="AZ33" s="46"/>
      <c r="BA33" s="44"/>
      <c r="BB33" s="50" t="str">
        <f t="shared" si="15"/>
        <v/>
      </c>
      <c r="BC33" s="46"/>
      <c r="BD33" s="46"/>
      <c r="BE33" s="48" t="str">
        <f t="shared" si="16"/>
        <v/>
      </c>
      <c r="BF33" s="51" t="str">
        <f t="shared" si="10"/>
        <v/>
      </c>
      <c r="BG33" s="52" t="str">
        <f t="shared" si="11"/>
        <v/>
      </c>
    </row>
    <row r="34" spans="1:59" ht="30" customHeight="1">
      <c r="A34" s="40">
        <v>20</v>
      </c>
      <c r="B34" s="55"/>
      <c r="C34" s="42" t="str">
        <f>IF(B34&lt;&gt;"",IFERROR(EVAL.ANUAL!X28,""),"")</f>
        <v/>
      </c>
      <c r="D34" s="42" t="str">
        <f>IF(B34&lt;&gt;"",IFERROR(EVAL.ANUAL!I28,""),"")</f>
        <v/>
      </c>
      <c r="E34" s="43"/>
      <c r="F34" s="44"/>
      <c r="G34" s="44"/>
      <c r="H34" s="44"/>
      <c r="I34" s="44"/>
      <c r="J34" s="44"/>
      <c r="K34" s="44" t="str">
        <f t="shared" si="6"/>
        <v/>
      </c>
      <c r="L34" s="45" t="str">
        <f t="shared" si="12"/>
        <v/>
      </c>
      <c r="M34" s="46"/>
      <c r="N34" s="46"/>
      <c r="O34" s="46"/>
      <c r="P34" s="46"/>
      <c r="Q34" s="46"/>
      <c r="R34" s="46"/>
      <c r="S34" s="46"/>
      <c r="T34" s="46"/>
      <c r="U34" s="46"/>
      <c r="V34" s="46"/>
      <c r="W34" s="46"/>
      <c r="X34" s="46"/>
      <c r="Y34" s="46"/>
      <c r="Z34" s="46"/>
      <c r="AA34" s="46"/>
      <c r="AB34" s="44" t="str">
        <f t="shared" ref="AB34:AB56" si="17">IFERROR(AVERAGE(M34:AA34),"")</f>
        <v/>
      </c>
      <c r="AC34" s="47" t="str">
        <f t="shared" si="13"/>
        <v/>
      </c>
      <c r="AD34" s="46"/>
      <c r="AE34" s="46"/>
      <c r="AF34" s="46"/>
      <c r="AG34" s="46"/>
      <c r="AH34" s="46"/>
      <c r="AI34" s="46"/>
      <c r="AJ34" s="46"/>
      <c r="AK34" s="46"/>
      <c r="AL34" s="46"/>
      <c r="AM34" s="46"/>
      <c r="AN34" s="46"/>
      <c r="AO34" s="46"/>
      <c r="AP34" s="46"/>
      <c r="AQ34" s="46"/>
      <c r="AR34" s="46"/>
      <c r="AS34" s="44" t="str">
        <f t="shared" si="8"/>
        <v/>
      </c>
      <c r="AT34" s="48" t="str">
        <f t="shared" si="14"/>
        <v/>
      </c>
      <c r="AU34" s="49"/>
      <c r="AV34" s="46"/>
      <c r="AW34" s="46"/>
      <c r="AX34" s="46"/>
      <c r="AY34" s="46"/>
      <c r="AZ34" s="46"/>
      <c r="BA34" s="44" t="str">
        <f t="shared" ref="BA34:BA56" si="18">IFERROR(AVERAGE(M34:AB34,AD34:AS34),"")</f>
        <v/>
      </c>
      <c r="BB34" s="50" t="str">
        <f t="shared" si="15"/>
        <v/>
      </c>
      <c r="BC34" s="46"/>
      <c r="BD34" s="46"/>
      <c r="BE34" s="48" t="str">
        <f t="shared" si="16"/>
        <v/>
      </c>
      <c r="BF34" s="51" t="str">
        <f t="shared" si="10"/>
        <v/>
      </c>
      <c r="BG34" s="52" t="str">
        <f t="shared" si="11"/>
        <v/>
      </c>
    </row>
    <row r="35" spans="1:59" ht="30" customHeight="1">
      <c r="A35" s="40">
        <v>21</v>
      </c>
      <c r="B35" s="55"/>
      <c r="C35" s="42" t="str">
        <f>IF(B35&lt;&gt;"",IFERROR(EVAL.ANUAL!X29,""),"")</f>
        <v/>
      </c>
      <c r="D35" s="42" t="str">
        <f>IF(B35&lt;&gt;"",IFERROR(EVAL.ANUAL!I29,""),"")</f>
        <v/>
      </c>
      <c r="E35" s="43"/>
      <c r="F35" s="44"/>
      <c r="G35" s="44"/>
      <c r="H35" s="44"/>
      <c r="I35" s="44"/>
      <c r="J35" s="44"/>
      <c r="K35" s="44" t="str">
        <f t="shared" si="6"/>
        <v/>
      </c>
      <c r="L35" s="45" t="str">
        <f t="shared" si="12"/>
        <v/>
      </c>
      <c r="M35" s="46"/>
      <c r="N35" s="46"/>
      <c r="O35" s="46"/>
      <c r="P35" s="46"/>
      <c r="Q35" s="46"/>
      <c r="R35" s="46"/>
      <c r="S35" s="46"/>
      <c r="T35" s="46"/>
      <c r="U35" s="46"/>
      <c r="V35" s="46"/>
      <c r="W35" s="46"/>
      <c r="X35" s="46"/>
      <c r="Y35" s="46"/>
      <c r="Z35" s="46"/>
      <c r="AA35" s="46"/>
      <c r="AB35" s="44" t="str">
        <f t="shared" si="17"/>
        <v/>
      </c>
      <c r="AC35" s="47" t="str">
        <f t="shared" si="13"/>
        <v/>
      </c>
      <c r="AD35" s="46"/>
      <c r="AE35" s="46"/>
      <c r="AF35" s="46"/>
      <c r="AG35" s="46"/>
      <c r="AH35" s="46"/>
      <c r="AI35" s="46"/>
      <c r="AJ35" s="46"/>
      <c r="AK35" s="46"/>
      <c r="AL35" s="46"/>
      <c r="AM35" s="46"/>
      <c r="AN35" s="46"/>
      <c r="AO35" s="46"/>
      <c r="AP35" s="46"/>
      <c r="AQ35" s="46"/>
      <c r="AR35" s="46"/>
      <c r="AS35" s="44" t="str">
        <f t="shared" si="8"/>
        <v/>
      </c>
      <c r="AT35" s="48" t="str">
        <f t="shared" si="14"/>
        <v/>
      </c>
      <c r="AU35" s="46"/>
      <c r="AV35" s="46"/>
      <c r="AW35" s="46"/>
      <c r="AX35" s="46"/>
      <c r="AY35" s="46"/>
      <c r="AZ35" s="46"/>
      <c r="BA35" s="44" t="str">
        <f t="shared" si="18"/>
        <v/>
      </c>
      <c r="BB35" s="50" t="str">
        <f t="shared" si="15"/>
        <v/>
      </c>
      <c r="BC35" s="46"/>
      <c r="BD35" s="46"/>
      <c r="BE35" s="48" t="str">
        <f t="shared" si="16"/>
        <v/>
      </c>
      <c r="BF35" s="51" t="str">
        <f t="shared" si="10"/>
        <v/>
      </c>
      <c r="BG35" s="52" t="str">
        <f t="shared" si="11"/>
        <v/>
      </c>
    </row>
    <row r="36" spans="1:59" ht="30" customHeight="1">
      <c r="A36" s="56">
        <v>22</v>
      </c>
      <c r="B36" s="55"/>
      <c r="C36" s="42" t="str">
        <f>IF(B36&lt;&gt;"",IFERROR(EVAL.ANUAL!X30,""),"")</f>
        <v/>
      </c>
      <c r="D36" s="42" t="str">
        <f>IF(B36&lt;&gt;"",IFERROR(EVAL.ANUAL!I30,""),"")</f>
        <v/>
      </c>
      <c r="E36" s="43"/>
      <c r="F36" s="44"/>
      <c r="G36" s="44"/>
      <c r="H36" s="44"/>
      <c r="I36" s="44"/>
      <c r="J36" s="44"/>
      <c r="K36" s="44" t="str">
        <f t="shared" si="6"/>
        <v/>
      </c>
      <c r="L36" s="45" t="str">
        <f t="shared" si="12"/>
        <v/>
      </c>
      <c r="M36" s="46"/>
      <c r="N36" s="46"/>
      <c r="O36" s="46"/>
      <c r="P36" s="46"/>
      <c r="Q36" s="46"/>
      <c r="R36" s="46"/>
      <c r="S36" s="46"/>
      <c r="T36" s="46"/>
      <c r="U36" s="46"/>
      <c r="V36" s="46"/>
      <c r="W36" s="46"/>
      <c r="X36" s="46"/>
      <c r="Y36" s="46"/>
      <c r="Z36" s="46"/>
      <c r="AA36" s="46"/>
      <c r="AB36" s="44" t="str">
        <f t="shared" si="17"/>
        <v/>
      </c>
      <c r="AC36" s="47" t="str">
        <f t="shared" si="13"/>
        <v/>
      </c>
      <c r="AD36" s="46"/>
      <c r="AE36" s="46"/>
      <c r="AF36" s="46"/>
      <c r="AG36" s="46"/>
      <c r="AH36" s="46"/>
      <c r="AI36" s="46"/>
      <c r="AJ36" s="46"/>
      <c r="AK36" s="46"/>
      <c r="AL36" s="46"/>
      <c r="AM36" s="46"/>
      <c r="AN36" s="46"/>
      <c r="AO36" s="46"/>
      <c r="AP36" s="46"/>
      <c r="AQ36" s="46"/>
      <c r="AR36" s="46"/>
      <c r="AS36" s="44" t="str">
        <f t="shared" si="8"/>
        <v/>
      </c>
      <c r="AT36" s="48" t="str">
        <f t="shared" si="14"/>
        <v/>
      </c>
      <c r="AU36" s="46"/>
      <c r="AV36" s="46"/>
      <c r="AW36" s="46"/>
      <c r="AX36" s="46"/>
      <c r="AY36" s="46"/>
      <c r="AZ36" s="46"/>
      <c r="BA36" s="44" t="str">
        <f t="shared" si="18"/>
        <v/>
      </c>
      <c r="BB36" s="50" t="str">
        <f t="shared" si="15"/>
        <v/>
      </c>
      <c r="BC36" s="46"/>
      <c r="BD36" s="46"/>
      <c r="BE36" s="48" t="str">
        <f t="shared" si="16"/>
        <v/>
      </c>
      <c r="BF36" s="51" t="str">
        <f t="shared" si="10"/>
        <v/>
      </c>
      <c r="BG36" s="52" t="str">
        <f t="shared" si="11"/>
        <v/>
      </c>
    </row>
    <row r="37" spans="1:59" ht="30" customHeight="1">
      <c r="A37" s="56">
        <v>23</v>
      </c>
      <c r="B37" s="55"/>
      <c r="C37" s="42" t="str">
        <f>IF(B37&lt;&gt;"",IFERROR(EVAL.ANUAL!X31,""),"")</f>
        <v/>
      </c>
      <c r="D37" s="42" t="str">
        <f>IF(B37&lt;&gt;"",IFERROR(EVAL.ANUAL!I31,""),"")</f>
        <v/>
      </c>
      <c r="E37" s="43"/>
      <c r="F37" s="44"/>
      <c r="G37" s="44"/>
      <c r="H37" s="44"/>
      <c r="I37" s="44"/>
      <c r="J37" s="44"/>
      <c r="K37" s="44" t="str">
        <f t="shared" si="6"/>
        <v/>
      </c>
      <c r="L37" s="45" t="str">
        <f t="shared" si="12"/>
        <v/>
      </c>
      <c r="M37" s="46"/>
      <c r="N37" s="46"/>
      <c r="O37" s="46"/>
      <c r="P37" s="46"/>
      <c r="Q37" s="46"/>
      <c r="R37" s="46"/>
      <c r="S37" s="46"/>
      <c r="T37" s="46"/>
      <c r="U37" s="46"/>
      <c r="V37" s="46"/>
      <c r="W37" s="46"/>
      <c r="X37" s="46"/>
      <c r="Y37" s="46"/>
      <c r="Z37" s="46"/>
      <c r="AA37" s="46"/>
      <c r="AB37" s="44" t="str">
        <f t="shared" si="17"/>
        <v/>
      </c>
      <c r="AC37" s="47" t="str">
        <f t="shared" si="13"/>
        <v/>
      </c>
      <c r="AD37" s="46"/>
      <c r="AE37" s="46"/>
      <c r="AF37" s="46"/>
      <c r="AG37" s="46"/>
      <c r="AH37" s="46"/>
      <c r="AI37" s="46"/>
      <c r="AJ37" s="46"/>
      <c r="AK37" s="46"/>
      <c r="AL37" s="46"/>
      <c r="AM37" s="46"/>
      <c r="AN37" s="46"/>
      <c r="AO37" s="46"/>
      <c r="AP37" s="46"/>
      <c r="AQ37" s="46"/>
      <c r="AR37" s="46"/>
      <c r="AS37" s="44" t="str">
        <f t="shared" si="8"/>
        <v/>
      </c>
      <c r="AT37" s="48" t="str">
        <f t="shared" si="14"/>
        <v/>
      </c>
      <c r="AU37" s="46"/>
      <c r="AV37" s="46"/>
      <c r="AW37" s="46"/>
      <c r="AX37" s="46"/>
      <c r="AY37" s="46"/>
      <c r="AZ37" s="46"/>
      <c r="BA37" s="44" t="str">
        <f t="shared" si="18"/>
        <v/>
      </c>
      <c r="BB37" s="50" t="str">
        <f t="shared" si="15"/>
        <v/>
      </c>
      <c r="BC37" s="46"/>
      <c r="BD37" s="46"/>
      <c r="BE37" s="48" t="str">
        <f t="shared" si="16"/>
        <v/>
      </c>
      <c r="BF37" s="51" t="str">
        <f t="shared" si="10"/>
        <v/>
      </c>
      <c r="BG37" s="52" t="str">
        <f t="shared" si="11"/>
        <v/>
      </c>
    </row>
    <row r="38" spans="1:59" ht="30" customHeight="1">
      <c r="A38" s="40"/>
      <c r="B38" s="57"/>
      <c r="C38" s="42" t="str">
        <f>IF(B38&lt;&gt;"",IFERROR(EVAL.ANUAL!X32,""),"")</f>
        <v/>
      </c>
      <c r="D38" s="42" t="str">
        <f>IF(B38&lt;&gt;"",IFERROR(EVAL.ANUAL!I32,""),"")</f>
        <v/>
      </c>
      <c r="E38" s="43"/>
      <c r="F38" s="44"/>
      <c r="G38" s="44"/>
      <c r="H38" s="44"/>
      <c r="I38" s="44"/>
      <c r="J38" s="44"/>
      <c r="K38" s="44" t="str">
        <f t="shared" si="6"/>
        <v/>
      </c>
      <c r="L38" s="45" t="str">
        <f t="shared" si="12"/>
        <v/>
      </c>
      <c r="M38" s="46"/>
      <c r="N38" s="46"/>
      <c r="O38" s="46"/>
      <c r="P38" s="46"/>
      <c r="Q38" s="46"/>
      <c r="R38" s="46"/>
      <c r="S38" s="46"/>
      <c r="T38" s="46"/>
      <c r="U38" s="46"/>
      <c r="V38" s="46"/>
      <c r="W38" s="46"/>
      <c r="X38" s="46"/>
      <c r="Y38" s="46"/>
      <c r="Z38" s="46"/>
      <c r="AA38" s="46"/>
      <c r="AB38" s="44" t="str">
        <f t="shared" si="17"/>
        <v/>
      </c>
      <c r="AC38" s="47" t="str">
        <f t="shared" si="13"/>
        <v/>
      </c>
      <c r="AD38" s="46"/>
      <c r="AE38" s="46"/>
      <c r="AF38" s="46"/>
      <c r="AG38" s="46"/>
      <c r="AH38" s="46"/>
      <c r="AI38" s="46"/>
      <c r="AJ38" s="46"/>
      <c r="AK38" s="46"/>
      <c r="AL38" s="46"/>
      <c r="AM38" s="46"/>
      <c r="AN38" s="46"/>
      <c r="AO38" s="46"/>
      <c r="AP38" s="46"/>
      <c r="AQ38" s="46"/>
      <c r="AR38" s="46"/>
      <c r="AS38" s="44" t="str">
        <f t="shared" si="8"/>
        <v/>
      </c>
      <c r="AT38" s="48" t="str">
        <f t="shared" si="14"/>
        <v/>
      </c>
      <c r="AU38" s="46"/>
      <c r="AV38" s="46"/>
      <c r="AW38" s="46"/>
      <c r="AX38" s="46"/>
      <c r="AY38" s="46"/>
      <c r="AZ38" s="46"/>
      <c r="BA38" s="44" t="str">
        <f t="shared" si="18"/>
        <v/>
      </c>
      <c r="BB38" s="50" t="str">
        <f t="shared" si="15"/>
        <v/>
      </c>
      <c r="BC38" s="46"/>
      <c r="BD38" s="46"/>
      <c r="BE38" s="48" t="str">
        <f t="shared" si="16"/>
        <v/>
      </c>
      <c r="BF38" s="51" t="str">
        <f t="shared" si="10"/>
        <v/>
      </c>
      <c r="BG38" s="52" t="str">
        <f t="shared" si="11"/>
        <v/>
      </c>
    </row>
    <row r="39" spans="1:59" ht="30" customHeight="1">
      <c r="A39" s="40"/>
      <c r="B39" s="57"/>
      <c r="C39" s="42" t="str">
        <f>IF(B39&lt;&gt;"",IFERROR(EVAL.ANUAL!X33,""),"")</f>
        <v/>
      </c>
      <c r="D39" s="42" t="str">
        <f>IF(B39&lt;&gt;"",IFERROR(EVAL.ANUAL!I33,""),"")</f>
        <v/>
      </c>
      <c r="E39" s="43"/>
      <c r="F39" s="44"/>
      <c r="G39" s="44"/>
      <c r="H39" s="44"/>
      <c r="I39" s="44"/>
      <c r="J39" s="44"/>
      <c r="K39" s="44" t="str">
        <f t="shared" si="6"/>
        <v/>
      </c>
      <c r="L39" s="45" t="str">
        <f t="shared" si="12"/>
        <v/>
      </c>
      <c r="M39" s="46"/>
      <c r="N39" s="46"/>
      <c r="O39" s="46"/>
      <c r="P39" s="46"/>
      <c r="Q39" s="46"/>
      <c r="R39" s="46"/>
      <c r="S39" s="46"/>
      <c r="T39" s="46"/>
      <c r="U39" s="46"/>
      <c r="V39" s="46"/>
      <c r="W39" s="46"/>
      <c r="X39" s="46"/>
      <c r="Y39" s="46"/>
      <c r="Z39" s="46"/>
      <c r="AA39" s="46"/>
      <c r="AB39" s="44" t="str">
        <f t="shared" si="17"/>
        <v/>
      </c>
      <c r="AC39" s="47" t="str">
        <f t="shared" si="13"/>
        <v/>
      </c>
      <c r="AD39" s="46"/>
      <c r="AE39" s="46"/>
      <c r="AF39" s="46"/>
      <c r="AG39" s="46"/>
      <c r="AH39" s="46"/>
      <c r="AI39" s="46"/>
      <c r="AJ39" s="46"/>
      <c r="AK39" s="46"/>
      <c r="AL39" s="46"/>
      <c r="AM39" s="46"/>
      <c r="AN39" s="46"/>
      <c r="AO39" s="46"/>
      <c r="AP39" s="46"/>
      <c r="AQ39" s="46"/>
      <c r="AR39" s="46"/>
      <c r="AS39" s="44" t="str">
        <f t="shared" si="8"/>
        <v/>
      </c>
      <c r="AT39" s="48" t="str">
        <f t="shared" si="14"/>
        <v/>
      </c>
      <c r="AU39" s="46"/>
      <c r="AV39" s="46"/>
      <c r="AW39" s="46"/>
      <c r="AX39" s="46"/>
      <c r="AY39" s="46"/>
      <c r="AZ39" s="46"/>
      <c r="BA39" s="44" t="str">
        <f t="shared" si="18"/>
        <v/>
      </c>
      <c r="BB39" s="50" t="str">
        <f t="shared" si="15"/>
        <v/>
      </c>
      <c r="BC39" s="46"/>
      <c r="BD39" s="46"/>
      <c r="BE39" s="48" t="str">
        <f t="shared" si="16"/>
        <v/>
      </c>
      <c r="BF39" s="51" t="str">
        <f t="shared" si="10"/>
        <v/>
      </c>
      <c r="BG39" s="52" t="str">
        <f t="shared" si="11"/>
        <v/>
      </c>
    </row>
    <row r="40" spans="1:59" ht="30" customHeight="1">
      <c r="A40" s="40"/>
      <c r="B40" s="57"/>
      <c r="C40" s="42" t="str">
        <f>IF(B40&lt;&gt;"",IFERROR(EVAL.ANUAL!X34,""),"")</f>
        <v/>
      </c>
      <c r="D40" s="42" t="str">
        <f>IF(B40&lt;&gt;"",IFERROR(EVAL.ANUAL!I34,""),"")</f>
        <v/>
      </c>
      <c r="E40" s="43"/>
      <c r="F40" s="44"/>
      <c r="G40" s="44"/>
      <c r="H40" s="44"/>
      <c r="I40" s="44"/>
      <c r="J40" s="44"/>
      <c r="K40" s="44" t="str">
        <f t="shared" si="6"/>
        <v/>
      </c>
      <c r="L40" s="45" t="str">
        <f t="shared" si="12"/>
        <v/>
      </c>
      <c r="M40" s="46"/>
      <c r="N40" s="46"/>
      <c r="O40" s="46"/>
      <c r="P40" s="46"/>
      <c r="Q40" s="46"/>
      <c r="R40" s="46"/>
      <c r="S40" s="46"/>
      <c r="T40" s="46"/>
      <c r="U40" s="46"/>
      <c r="V40" s="46"/>
      <c r="W40" s="46"/>
      <c r="X40" s="46"/>
      <c r="Y40" s="46"/>
      <c r="Z40" s="46"/>
      <c r="AA40" s="46"/>
      <c r="AB40" s="44" t="str">
        <f t="shared" si="17"/>
        <v/>
      </c>
      <c r="AC40" s="47" t="str">
        <f t="shared" si="13"/>
        <v/>
      </c>
      <c r="AD40" s="46"/>
      <c r="AE40" s="46"/>
      <c r="AF40" s="46"/>
      <c r="AG40" s="46"/>
      <c r="AH40" s="46"/>
      <c r="AI40" s="46"/>
      <c r="AJ40" s="46"/>
      <c r="AK40" s="46"/>
      <c r="AL40" s="46"/>
      <c r="AM40" s="46"/>
      <c r="AN40" s="46"/>
      <c r="AO40" s="46"/>
      <c r="AP40" s="46"/>
      <c r="AQ40" s="46"/>
      <c r="AR40" s="46"/>
      <c r="AS40" s="44" t="str">
        <f t="shared" si="8"/>
        <v/>
      </c>
      <c r="AT40" s="48" t="str">
        <f t="shared" si="14"/>
        <v/>
      </c>
      <c r="AU40" s="46"/>
      <c r="AV40" s="46"/>
      <c r="AW40" s="46"/>
      <c r="AX40" s="46"/>
      <c r="AY40" s="46"/>
      <c r="AZ40" s="46"/>
      <c r="BA40" s="44" t="str">
        <f t="shared" si="18"/>
        <v/>
      </c>
      <c r="BB40" s="50" t="str">
        <f t="shared" si="15"/>
        <v/>
      </c>
      <c r="BC40" s="46"/>
      <c r="BD40" s="46"/>
      <c r="BE40" s="48" t="str">
        <f t="shared" si="16"/>
        <v/>
      </c>
      <c r="BF40" s="51" t="str">
        <f t="shared" si="10"/>
        <v/>
      </c>
      <c r="BG40" s="52" t="str">
        <f t="shared" si="11"/>
        <v/>
      </c>
    </row>
    <row r="41" spans="1:59" ht="30" customHeight="1">
      <c r="A41" s="40"/>
      <c r="B41" s="57"/>
      <c r="C41" s="42" t="str">
        <f>IF(B41&lt;&gt;"",IFERROR(EVAL.ANUAL!X35,""),"")</f>
        <v/>
      </c>
      <c r="D41" s="42" t="str">
        <f>IF(B41&lt;&gt;"",IFERROR(EVAL.ANUAL!I35,""),"")</f>
        <v/>
      </c>
      <c r="E41" s="43"/>
      <c r="F41" s="44"/>
      <c r="G41" s="44"/>
      <c r="H41" s="44"/>
      <c r="I41" s="44"/>
      <c r="J41" s="44"/>
      <c r="K41" s="44" t="str">
        <f t="shared" si="6"/>
        <v/>
      </c>
      <c r="L41" s="45" t="str">
        <f t="shared" si="12"/>
        <v/>
      </c>
      <c r="M41" s="46"/>
      <c r="N41" s="46"/>
      <c r="O41" s="46"/>
      <c r="P41" s="46"/>
      <c r="Q41" s="46"/>
      <c r="R41" s="46"/>
      <c r="S41" s="46"/>
      <c r="T41" s="46"/>
      <c r="U41" s="46"/>
      <c r="V41" s="46"/>
      <c r="W41" s="46"/>
      <c r="X41" s="46"/>
      <c r="Y41" s="46"/>
      <c r="Z41" s="46"/>
      <c r="AA41" s="46"/>
      <c r="AB41" s="44" t="str">
        <f t="shared" si="17"/>
        <v/>
      </c>
      <c r="AC41" s="47" t="str">
        <f t="shared" si="13"/>
        <v/>
      </c>
      <c r="AD41" s="46"/>
      <c r="AE41" s="46"/>
      <c r="AF41" s="46"/>
      <c r="AG41" s="46"/>
      <c r="AH41" s="46"/>
      <c r="AI41" s="46"/>
      <c r="AJ41" s="46"/>
      <c r="AK41" s="46"/>
      <c r="AL41" s="46"/>
      <c r="AM41" s="46"/>
      <c r="AN41" s="46"/>
      <c r="AO41" s="46"/>
      <c r="AP41" s="46"/>
      <c r="AQ41" s="46"/>
      <c r="AR41" s="46"/>
      <c r="AS41" s="44" t="str">
        <f t="shared" si="8"/>
        <v/>
      </c>
      <c r="AT41" s="48" t="str">
        <f t="shared" si="14"/>
        <v/>
      </c>
      <c r="AU41" s="46"/>
      <c r="AV41" s="46"/>
      <c r="AW41" s="46"/>
      <c r="AX41" s="46"/>
      <c r="AY41" s="46"/>
      <c r="AZ41" s="46"/>
      <c r="BA41" s="44" t="str">
        <f t="shared" si="18"/>
        <v/>
      </c>
      <c r="BB41" s="50" t="str">
        <f t="shared" si="15"/>
        <v/>
      </c>
      <c r="BC41" s="46"/>
      <c r="BD41" s="46"/>
      <c r="BE41" s="48" t="str">
        <f t="shared" si="16"/>
        <v/>
      </c>
      <c r="BF41" s="51" t="str">
        <f t="shared" si="10"/>
        <v/>
      </c>
      <c r="BG41" s="52" t="str">
        <f t="shared" si="11"/>
        <v/>
      </c>
    </row>
    <row r="42" spans="1:59" ht="30" customHeight="1">
      <c r="A42" s="40"/>
      <c r="B42" s="57"/>
      <c r="C42" s="42" t="str">
        <f>IF(B42&lt;&gt;"",IFERROR(EVAL.ANUAL!X36,""),"")</f>
        <v/>
      </c>
      <c r="D42" s="42" t="str">
        <f>IF(B42&lt;&gt;"",IFERROR(EVAL.ANUAL!I36,""),"")</f>
        <v/>
      </c>
      <c r="E42" s="43"/>
      <c r="F42" s="44"/>
      <c r="G42" s="44"/>
      <c r="H42" s="44"/>
      <c r="I42" s="44"/>
      <c r="J42" s="44"/>
      <c r="K42" s="44" t="str">
        <f t="shared" si="6"/>
        <v/>
      </c>
      <c r="L42" s="45" t="str">
        <f t="shared" si="12"/>
        <v/>
      </c>
      <c r="M42" s="46"/>
      <c r="N42" s="46"/>
      <c r="O42" s="46"/>
      <c r="P42" s="46"/>
      <c r="Q42" s="46"/>
      <c r="R42" s="46"/>
      <c r="S42" s="46"/>
      <c r="T42" s="46"/>
      <c r="U42" s="46"/>
      <c r="V42" s="46"/>
      <c r="W42" s="46"/>
      <c r="X42" s="46"/>
      <c r="Y42" s="46"/>
      <c r="Z42" s="46"/>
      <c r="AA42" s="46"/>
      <c r="AB42" s="44" t="str">
        <f t="shared" si="17"/>
        <v/>
      </c>
      <c r="AC42" s="47" t="str">
        <f t="shared" si="13"/>
        <v/>
      </c>
      <c r="AD42" s="46"/>
      <c r="AE42" s="46"/>
      <c r="AF42" s="46"/>
      <c r="AG42" s="46"/>
      <c r="AH42" s="46"/>
      <c r="AI42" s="46"/>
      <c r="AJ42" s="46"/>
      <c r="AK42" s="46"/>
      <c r="AL42" s="46"/>
      <c r="AM42" s="46"/>
      <c r="AN42" s="46"/>
      <c r="AO42" s="46"/>
      <c r="AP42" s="46"/>
      <c r="AQ42" s="46"/>
      <c r="AR42" s="46"/>
      <c r="AS42" s="44" t="str">
        <f t="shared" si="8"/>
        <v/>
      </c>
      <c r="AT42" s="48" t="str">
        <f t="shared" si="14"/>
        <v/>
      </c>
      <c r="AU42" s="46"/>
      <c r="AV42" s="46"/>
      <c r="AW42" s="46"/>
      <c r="AX42" s="46"/>
      <c r="AY42" s="46"/>
      <c r="AZ42" s="46"/>
      <c r="BA42" s="44" t="str">
        <f t="shared" si="18"/>
        <v/>
      </c>
      <c r="BB42" s="50" t="str">
        <f t="shared" si="15"/>
        <v/>
      </c>
      <c r="BC42" s="46"/>
      <c r="BD42" s="46"/>
      <c r="BE42" s="48" t="str">
        <f t="shared" si="16"/>
        <v/>
      </c>
      <c r="BF42" s="51" t="str">
        <f t="shared" si="10"/>
        <v/>
      </c>
      <c r="BG42" s="52" t="str">
        <f t="shared" si="11"/>
        <v/>
      </c>
    </row>
    <row r="43" spans="1:59" ht="30" customHeight="1">
      <c r="A43" s="40"/>
      <c r="B43" s="57"/>
      <c r="C43" s="42" t="str">
        <f>IF(B43&lt;&gt;"",IFERROR(EVAL.ANUAL!X37,""),"")</f>
        <v/>
      </c>
      <c r="D43" s="42" t="str">
        <f>IF(B43&lt;&gt;"",IFERROR(EVAL.ANUAL!I37,""),"")</f>
        <v/>
      </c>
      <c r="E43" s="43"/>
      <c r="F43" s="44"/>
      <c r="G43" s="44"/>
      <c r="H43" s="44"/>
      <c r="I43" s="44"/>
      <c r="J43" s="44"/>
      <c r="K43" s="44" t="str">
        <f t="shared" si="6"/>
        <v/>
      </c>
      <c r="L43" s="45" t="str">
        <f t="shared" si="12"/>
        <v/>
      </c>
      <c r="M43" s="46"/>
      <c r="N43" s="46"/>
      <c r="O43" s="46"/>
      <c r="P43" s="46"/>
      <c r="Q43" s="46"/>
      <c r="R43" s="46"/>
      <c r="S43" s="46"/>
      <c r="T43" s="46"/>
      <c r="U43" s="46"/>
      <c r="V43" s="46"/>
      <c r="W43" s="46"/>
      <c r="X43" s="46"/>
      <c r="Y43" s="46"/>
      <c r="Z43" s="46"/>
      <c r="AA43" s="46"/>
      <c r="AB43" s="44" t="str">
        <f t="shared" si="17"/>
        <v/>
      </c>
      <c r="AC43" s="47" t="str">
        <f t="shared" si="13"/>
        <v/>
      </c>
      <c r="AD43" s="46"/>
      <c r="AE43" s="46"/>
      <c r="AF43" s="46"/>
      <c r="AG43" s="46"/>
      <c r="AH43" s="46"/>
      <c r="AI43" s="46"/>
      <c r="AJ43" s="46"/>
      <c r="AK43" s="46"/>
      <c r="AL43" s="46"/>
      <c r="AM43" s="46"/>
      <c r="AN43" s="46"/>
      <c r="AO43" s="46"/>
      <c r="AP43" s="46"/>
      <c r="AQ43" s="46"/>
      <c r="AR43" s="46"/>
      <c r="AS43" s="44" t="str">
        <f t="shared" si="8"/>
        <v/>
      </c>
      <c r="AT43" s="48" t="str">
        <f t="shared" si="14"/>
        <v/>
      </c>
      <c r="AU43" s="46"/>
      <c r="AV43" s="46"/>
      <c r="AW43" s="46"/>
      <c r="AX43" s="46"/>
      <c r="AY43" s="46"/>
      <c r="AZ43" s="46"/>
      <c r="BA43" s="44" t="str">
        <f t="shared" si="18"/>
        <v/>
      </c>
      <c r="BB43" s="50" t="str">
        <f t="shared" si="15"/>
        <v/>
      </c>
      <c r="BC43" s="46"/>
      <c r="BD43" s="46"/>
      <c r="BE43" s="48" t="str">
        <f t="shared" si="16"/>
        <v/>
      </c>
      <c r="BF43" s="51" t="str">
        <f t="shared" si="10"/>
        <v/>
      </c>
      <c r="BG43" s="52" t="str">
        <f t="shared" si="11"/>
        <v/>
      </c>
    </row>
    <row r="44" spans="1:59" ht="30" customHeight="1">
      <c r="A44" s="40"/>
      <c r="B44" s="57"/>
      <c r="C44" s="42" t="str">
        <f>IF(B44&lt;&gt;"",IFERROR(EVAL.ANUAL!X38,""),"")</f>
        <v/>
      </c>
      <c r="D44" s="42" t="str">
        <f>IF(B44&lt;&gt;"",IFERROR(EVAL.ANUAL!I38,""),"")</f>
        <v/>
      </c>
      <c r="E44" s="43"/>
      <c r="F44" s="44"/>
      <c r="G44" s="44"/>
      <c r="H44" s="44"/>
      <c r="I44" s="44"/>
      <c r="J44" s="44"/>
      <c r="K44" s="44" t="str">
        <f t="shared" si="6"/>
        <v/>
      </c>
      <c r="L44" s="45" t="str">
        <f t="shared" si="12"/>
        <v/>
      </c>
      <c r="M44" s="46"/>
      <c r="N44" s="46"/>
      <c r="O44" s="46"/>
      <c r="P44" s="46"/>
      <c r="Q44" s="46"/>
      <c r="R44" s="46"/>
      <c r="S44" s="46"/>
      <c r="T44" s="46"/>
      <c r="U44" s="46"/>
      <c r="V44" s="46"/>
      <c r="W44" s="46"/>
      <c r="X44" s="46"/>
      <c r="Y44" s="46"/>
      <c r="Z44" s="46"/>
      <c r="AA44" s="46"/>
      <c r="AB44" s="44" t="str">
        <f t="shared" si="17"/>
        <v/>
      </c>
      <c r="AC44" s="47" t="str">
        <f t="shared" si="13"/>
        <v/>
      </c>
      <c r="AD44" s="46"/>
      <c r="AE44" s="46"/>
      <c r="AF44" s="46"/>
      <c r="AG44" s="46"/>
      <c r="AH44" s="46"/>
      <c r="AI44" s="46"/>
      <c r="AJ44" s="46"/>
      <c r="AK44" s="46"/>
      <c r="AL44" s="46"/>
      <c r="AM44" s="46"/>
      <c r="AN44" s="46"/>
      <c r="AO44" s="46"/>
      <c r="AP44" s="46"/>
      <c r="AQ44" s="46"/>
      <c r="AR44" s="46"/>
      <c r="AS44" s="44" t="str">
        <f t="shared" si="8"/>
        <v/>
      </c>
      <c r="AT44" s="48" t="str">
        <f t="shared" si="14"/>
        <v/>
      </c>
      <c r="AU44" s="46"/>
      <c r="AV44" s="46"/>
      <c r="AW44" s="46"/>
      <c r="AX44" s="46"/>
      <c r="AY44" s="46"/>
      <c r="AZ44" s="46"/>
      <c r="BA44" s="44" t="str">
        <f t="shared" si="18"/>
        <v/>
      </c>
      <c r="BB44" s="50" t="str">
        <f t="shared" si="15"/>
        <v/>
      </c>
      <c r="BC44" s="46"/>
      <c r="BD44" s="46"/>
      <c r="BE44" s="48" t="str">
        <f t="shared" si="16"/>
        <v/>
      </c>
      <c r="BF44" s="51" t="str">
        <f t="shared" si="10"/>
        <v/>
      </c>
      <c r="BG44" s="52" t="str">
        <f t="shared" si="11"/>
        <v/>
      </c>
    </row>
    <row r="45" spans="1:59" ht="30" customHeight="1">
      <c r="A45" s="40"/>
      <c r="B45" s="57"/>
      <c r="C45" s="42" t="str">
        <f>IF(B45&lt;&gt;"",IFERROR(EVAL.ANUAL!X39,""),"")</f>
        <v/>
      </c>
      <c r="D45" s="42" t="str">
        <f>IF(B45&lt;&gt;"",IFERROR(EVAL.ANUAL!I39,""),"")</f>
        <v/>
      </c>
      <c r="E45" s="43"/>
      <c r="F45" s="44"/>
      <c r="G45" s="44"/>
      <c r="H45" s="44"/>
      <c r="I45" s="44"/>
      <c r="J45" s="44"/>
      <c r="K45" s="44" t="str">
        <f t="shared" si="6"/>
        <v/>
      </c>
      <c r="L45" s="45" t="str">
        <f t="shared" si="12"/>
        <v/>
      </c>
      <c r="M45" s="46"/>
      <c r="N45" s="46"/>
      <c r="O45" s="46"/>
      <c r="P45" s="46"/>
      <c r="Q45" s="46"/>
      <c r="R45" s="46"/>
      <c r="S45" s="46"/>
      <c r="T45" s="46"/>
      <c r="U45" s="46"/>
      <c r="V45" s="46"/>
      <c r="W45" s="46"/>
      <c r="X45" s="46"/>
      <c r="Y45" s="46"/>
      <c r="Z45" s="46"/>
      <c r="AA45" s="46"/>
      <c r="AB45" s="44" t="str">
        <f t="shared" si="17"/>
        <v/>
      </c>
      <c r="AC45" s="47" t="str">
        <f t="shared" si="13"/>
        <v/>
      </c>
      <c r="AD45" s="46"/>
      <c r="AE45" s="46"/>
      <c r="AF45" s="46"/>
      <c r="AG45" s="46"/>
      <c r="AH45" s="46"/>
      <c r="AI45" s="46"/>
      <c r="AJ45" s="46"/>
      <c r="AK45" s="46"/>
      <c r="AL45" s="46"/>
      <c r="AM45" s="46"/>
      <c r="AN45" s="46"/>
      <c r="AO45" s="46"/>
      <c r="AP45" s="46"/>
      <c r="AQ45" s="46"/>
      <c r="AR45" s="46"/>
      <c r="AS45" s="44" t="str">
        <f t="shared" si="8"/>
        <v/>
      </c>
      <c r="AT45" s="48" t="str">
        <f t="shared" si="14"/>
        <v/>
      </c>
      <c r="AU45" s="46"/>
      <c r="AV45" s="46"/>
      <c r="AW45" s="46"/>
      <c r="AX45" s="46"/>
      <c r="AY45" s="46"/>
      <c r="AZ45" s="46"/>
      <c r="BA45" s="44" t="str">
        <f t="shared" si="18"/>
        <v/>
      </c>
      <c r="BB45" s="50" t="str">
        <f t="shared" si="15"/>
        <v/>
      </c>
      <c r="BC45" s="46"/>
      <c r="BD45" s="46"/>
      <c r="BE45" s="48" t="str">
        <f t="shared" si="16"/>
        <v/>
      </c>
      <c r="BF45" s="51" t="str">
        <f t="shared" si="10"/>
        <v/>
      </c>
      <c r="BG45" s="52" t="str">
        <f t="shared" si="11"/>
        <v/>
      </c>
    </row>
    <row r="46" spans="1:59" ht="30" customHeight="1">
      <c r="A46" s="40"/>
      <c r="B46" s="57"/>
      <c r="C46" s="42" t="str">
        <f>IF(B46&lt;&gt;"",IFERROR(EVAL.ANUAL!X40,""),"")</f>
        <v/>
      </c>
      <c r="D46" s="42" t="str">
        <f>IF(B46&lt;&gt;"",IFERROR(EVAL.ANUAL!I40,""),"")</f>
        <v/>
      </c>
      <c r="E46" s="43"/>
      <c r="F46" s="44"/>
      <c r="G46" s="44"/>
      <c r="H46" s="44"/>
      <c r="I46" s="44"/>
      <c r="J46" s="44"/>
      <c r="K46" s="44" t="str">
        <f t="shared" si="6"/>
        <v/>
      </c>
      <c r="L46" s="45" t="str">
        <f t="shared" si="12"/>
        <v/>
      </c>
      <c r="M46" s="46"/>
      <c r="N46" s="46"/>
      <c r="O46" s="46"/>
      <c r="P46" s="46"/>
      <c r="Q46" s="46"/>
      <c r="R46" s="46"/>
      <c r="S46" s="46"/>
      <c r="T46" s="46"/>
      <c r="U46" s="46"/>
      <c r="V46" s="46"/>
      <c r="W46" s="46"/>
      <c r="X46" s="46"/>
      <c r="Y46" s="46"/>
      <c r="Z46" s="46"/>
      <c r="AA46" s="46"/>
      <c r="AB46" s="44" t="str">
        <f t="shared" si="17"/>
        <v/>
      </c>
      <c r="AC46" s="47" t="str">
        <f t="shared" si="13"/>
        <v/>
      </c>
      <c r="AD46" s="46"/>
      <c r="AE46" s="46"/>
      <c r="AF46" s="46"/>
      <c r="AG46" s="46"/>
      <c r="AH46" s="46"/>
      <c r="AI46" s="46"/>
      <c r="AJ46" s="46"/>
      <c r="AK46" s="46"/>
      <c r="AL46" s="46"/>
      <c r="AM46" s="46"/>
      <c r="AN46" s="46"/>
      <c r="AO46" s="46"/>
      <c r="AP46" s="46"/>
      <c r="AQ46" s="46"/>
      <c r="AR46" s="46"/>
      <c r="AS46" s="44" t="str">
        <f t="shared" si="8"/>
        <v/>
      </c>
      <c r="AT46" s="48" t="str">
        <f t="shared" si="14"/>
        <v/>
      </c>
      <c r="AU46" s="46"/>
      <c r="AV46" s="46"/>
      <c r="AW46" s="46"/>
      <c r="AX46" s="46"/>
      <c r="AY46" s="46"/>
      <c r="AZ46" s="46"/>
      <c r="BA46" s="44" t="str">
        <f t="shared" si="18"/>
        <v/>
      </c>
      <c r="BB46" s="50" t="str">
        <f t="shared" si="15"/>
        <v/>
      </c>
      <c r="BC46" s="46"/>
      <c r="BD46" s="46"/>
      <c r="BE46" s="48" t="str">
        <f t="shared" si="16"/>
        <v/>
      </c>
      <c r="BF46" s="51" t="str">
        <f t="shared" si="10"/>
        <v/>
      </c>
      <c r="BG46" s="52" t="str">
        <f t="shared" si="11"/>
        <v/>
      </c>
    </row>
    <row r="47" spans="1:59" ht="30" customHeight="1">
      <c r="A47" s="40"/>
      <c r="B47" s="57"/>
      <c r="C47" s="42" t="str">
        <f>IF(B47&lt;&gt;"",IFERROR(EVAL.ANUAL!X41,""),"")</f>
        <v/>
      </c>
      <c r="D47" s="42" t="str">
        <f>IF(B47&lt;&gt;"",IFERROR(EVAL.ANUAL!I41,""),"")</f>
        <v/>
      </c>
      <c r="E47" s="43"/>
      <c r="F47" s="44"/>
      <c r="G47" s="44"/>
      <c r="H47" s="44"/>
      <c r="I47" s="44"/>
      <c r="J47" s="44"/>
      <c r="K47" s="44" t="str">
        <f t="shared" si="6"/>
        <v/>
      </c>
      <c r="L47" s="45" t="str">
        <f t="shared" si="12"/>
        <v/>
      </c>
      <c r="M47" s="46"/>
      <c r="N47" s="46"/>
      <c r="O47" s="46"/>
      <c r="P47" s="46"/>
      <c r="Q47" s="46"/>
      <c r="R47" s="46"/>
      <c r="S47" s="46"/>
      <c r="T47" s="46"/>
      <c r="U47" s="46"/>
      <c r="V47" s="46"/>
      <c r="W47" s="46"/>
      <c r="X47" s="46"/>
      <c r="Y47" s="46"/>
      <c r="Z47" s="46"/>
      <c r="AA47" s="46"/>
      <c r="AB47" s="44" t="str">
        <f t="shared" si="17"/>
        <v/>
      </c>
      <c r="AC47" s="47" t="str">
        <f t="shared" si="13"/>
        <v/>
      </c>
      <c r="AD47" s="46"/>
      <c r="AE47" s="46"/>
      <c r="AF47" s="46"/>
      <c r="AG47" s="46"/>
      <c r="AH47" s="46"/>
      <c r="AI47" s="46"/>
      <c r="AJ47" s="46"/>
      <c r="AK47" s="46"/>
      <c r="AL47" s="46"/>
      <c r="AM47" s="46"/>
      <c r="AN47" s="46"/>
      <c r="AO47" s="46"/>
      <c r="AP47" s="46"/>
      <c r="AQ47" s="46"/>
      <c r="AR47" s="46"/>
      <c r="AS47" s="44" t="str">
        <f t="shared" si="8"/>
        <v/>
      </c>
      <c r="AT47" s="48" t="str">
        <f t="shared" si="14"/>
        <v/>
      </c>
      <c r="AU47" s="46"/>
      <c r="AV47" s="46"/>
      <c r="AW47" s="46"/>
      <c r="AX47" s="46"/>
      <c r="AY47" s="46"/>
      <c r="AZ47" s="46"/>
      <c r="BA47" s="44" t="str">
        <f t="shared" si="18"/>
        <v/>
      </c>
      <c r="BB47" s="50" t="str">
        <f t="shared" si="15"/>
        <v/>
      </c>
      <c r="BC47" s="46"/>
      <c r="BD47" s="46"/>
      <c r="BE47" s="48" t="str">
        <f t="shared" si="16"/>
        <v/>
      </c>
      <c r="BF47" s="51" t="str">
        <f t="shared" si="10"/>
        <v/>
      </c>
      <c r="BG47" s="52" t="str">
        <f t="shared" si="11"/>
        <v/>
      </c>
    </row>
    <row r="48" spans="1:59" ht="30" customHeight="1">
      <c r="A48" s="40"/>
      <c r="B48" s="57"/>
      <c r="C48" s="42" t="str">
        <f>IF(B48&lt;&gt;"",IFERROR(EVAL.ANUAL!X42,""),"")</f>
        <v/>
      </c>
      <c r="D48" s="42" t="str">
        <f>IF(B48&lt;&gt;"",IFERROR(EVAL.ANUAL!I42,""),"")</f>
        <v/>
      </c>
      <c r="E48" s="43"/>
      <c r="F48" s="44"/>
      <c r="G48" s="44"/>
      <c r="H48" s="44"/>
      <c r="I48" s="44"/>
      <c r="J48" s="44"/>
      <c r="K48" s="44" t="str">
        <f t="shared" si="6"/>
        <v/>
      </c>
      <c r="L48" s="45" t="str">
        <f t="shared" si="12"/>
        <v/>
      </c>
      <c r="M48" s="46"/>
      <c r="N48" s="46"/>
      <c r="O48" s="46"/>
      <c r="P48" s="46"/>
      <c r="Q48" s="46"/>
      <c r="R48" s="46"/>
      <c r="S48" s="46"/>
      <c r="T48" s="46"/>
      <c r="U48" s="46"/>
      <c r="V48" s="46"/>
      <c r="W48" s="46"/>
      <c r="X48" s="46"/>
      <c r="Y48" s="46"/>
      <c r="Z48" s="46"/>
      <c r="AA48" s="46"/>
      <c r="AB48" s="44" t="str">
        <f t="shared" si="17"/>
        <v/>
      </c>
      <c r="AC48" s="47" t="str">
        <f t="shared" si="13"/>
        <v/>
      </c>
      <c r="AD48" s="46"/>
      <c r="AE48" s="46"/>
      <c r="AF48" s="46"/>
      <c r="AG48" s="46"/>
      <c r="AH48" s="46"/>
      <c r="AI48" s="46"/>
      <c r="AJ48" s="46"/>
      <c r="AK48" s="46"/>
      <c r="AL48" s="46"/>
      <c r="AM48" s="46"/>
      <c r="AN48" s="46"/>
      <c r="AO48" s="46"/>
      <c r="AP48" s="46"/>
      <c r="AQ48" s="46"/>
      <c r="AR48" s="46"/>
      <c r="AS48" s="44" t="str">
        <f t="shared" si="8"/>
        <v/>
      </c>
      <c r="AT48" s="48" t="str">
        <f t="shared" si="14"/>
        <v/>
      </c>
      <c r="AU48" s="46"/>
      <c r="AV48" s="46"/>
      <c r="AW48" s="46"/>
      <c r="AX48" s="46"/>
      <c r="AY48" s="46"/>
      <c r="AZ48" s="46"/>
      <c r="BA48" s="44" t="str">
        <f t="shared" si="18"/>
        <v/>
      </c>
      <c r="BB48" s="50" t="str">
        <f t="shared" si="15"/>
        <v/>
      </c>
      <c r="BC48" s="46"/>
      <c r="BD48" s="46"/>
      <c r="BE48" s="48" t="str">
        <f t="shared" si="16"/>
        <v/>
      </c>
      <c r="BF48" s="51" t="str">
        <f t="shared" si="10"/>
        <v/>
      </c>
      <c r="BG48" s="52" t="str">
        <f t="shared" si="11"/>
        <v/>
      </c>
    </row>
    <row r="49" spans="1:59" ht="30" customHeight="1">
      <c r="A49" s="40"/>
      <c r="B49" s="57"/>
      <c r="C49" s="42" t="str">
        <f>IF(B49&lt;&gt;"",IFERROR(EVAL.ANUAL!X43,""),"")</f>
        <v/>
      </c>
      <c r="D49" s="42" t="str">
        <f>IF(B49&lt;&gt;"",IFERROR(EVAL.ANUAL!I43,""),"")</f>
        <v/>
      </c>
      <c r="E49" s="43"/>
      <c r="F49" s="44"/>
      <c r="G49" s="44"/>
      <c r="H49" s="44"/>
      <c r="I49" s="44"/>
      <c r="J49" s="44"/>
      <c r="K49" s="44" t="str">
        <f t="shared" si="6"/>
        <v/>
      </c>
      <c r="L49" s="45" t="str">
        <f t="shared" si="12"/>
        <v/>
      </c>
      <c r="M49" s="46"/>
      <c r="N49" s="46"/>
      <c r="O49" s="46"/>
      <c r="P49" s="46"/>
      <c r="Q49" s="46"/>
      <c r="R49" s="46"/>
      <c r="S49" s="46"/>
      <c r="T49" s="46"/>
      <c r="U49" s="46"/>
      <c r="V49" s="46"/>
      <c r="W49" s="46"/>
      <c r="X49" s="46"/>
      <c r="Y49" s="46"/>
      <c r="Z49" s="46"/>
      <c r="AA49" s="46"/>
      <c r="AB49" s="44" t="str">
        <f t="shared" si="17"/>
        <v/>
      </c>
      <c r="AC49" s="47" t="str">
        <f t="shared" si="13"/>
        <v/>
      </c>
      <c r="AD49" s="46"/>
      <c r="AE49" s="46"/>
      <c r="AF49" s="46"/>
      <c r="AG49" s="46"/>
      <c r="AH49" s="46"/>
      <c r="AI49" s="46"/>
      <c r="AJ49" s="46"/>
      <c r="AK49" s="46"/>
      <c r="AL49" s="46"/>
      <c r="AM49" s="46"/>
      <c r="AN49" s="46"/>
      <c r="AO49" s="46"/>
      <c r="AP49" s="46"/>
      <c r="AQ49" s="46"/>
      <c r="AR49" s="46"/>
      <c r="AS49" s="44" t="str">
        <f t="shared" si="8"/>
        <v/>
      </c>
      <c r="AT49" s="48" t="str">
        <f t="shared" si="14"/>
        <v/>
      </c>
      <c r="AU49" s="46"/>
      <c r="AV49" s="46"/>
      <c r="AW49" s="46"/>
      <c r="AX49" s="46"/>
      <c r="AY49" s="46"/>
      <c r="AZ49" s="46"/>
      <c r="BA49" s="44" t="str">
        <f t="shared" si="18"/>
        <v/>
      </c>
      <c r="BB49" s="50" t="str">
        <f t="shared" si="15"/>
        <v/>
      </c>
      <c r="BC49" s="46"/>
      <c r="BD49" s="46"/>
      <c r="BE49" s="48" t="str">
        <f t="shared" si="16"/>
        <v/>
      </c>
      <c r="BF49" s="51" t="str">
        <f t="shared" si="10"/>
        <v/>
      </c>
      <c r="BG49" s="52" t="str">
        <f t="shared" si="11"/>
        <v/>
      </c>
    </row>
    <row r="50" spans="1:59" ht="30" customHeight="1">
      <c r="A50" s="40"/>
      <c r="B50" s="57"/>
      <c r="C50" s="42" t="str">
        <f>IF(B50&lt;&gt;"",IFERROR(EVAL.ANUAL!X44,""),"")</f>
        <v/>
      </c>
      <c r="D50" s="42" t="str">
        <f>IF(B50&lt;&gt;"",IFERROR(EVAL.ANUAL!I44,""),"")</f>
        <v/>
      </c>
      <c r="E50" s="43"/>
      <c r="F50" s="44"/>
      <c r="G50" s="44"/>
      <c r="H50" s="44"/>
      <c r="I50" s="44"/>
      <c r="J50" s="44"/>
      <c r="K50" s="44" t="str">
        <f t="shared" si="6"/>
        <v/>
      </c>
      <c r="L50" s="45" t="str">
        <f t="shared" si="12"/>
        <v/>
      </c>
      <c r="M50" s="46"/>
      <c r="N50" s="46"/>
      <c r="O50" s="46"/>
      <c r="P50" s="46"/>
      <c r="Q50" s="46"/>
      <c r="R50" s="46"/>
      <c r="S50" s="46"/>
      <c r="T50" s="46"/>
      <c r="U50" s="46"/>
      <c r="V50" s="46"/>
      <c r="W50" s="46"/>
      <c r="X50" s="46"/>
      <c r="Y50" s="46"/>
      <c r="Z50" s="46"/>
      <c r="AA50" s="46"/>
      <c r="AB50" s="44" t="str">
        <f t="shared" si="17"/>
        <v/>
      </c>
      <c r="AC50" s="47" t="str">
        <f t="shared" si="13"/>
        <v/>
      </c>
      <c r="AD50" s="46"/>
      <c r="AE50" s="46"/>
      <c r="AF50" s="46"/>
      <c r="AG50" s="46"/>
      <c r="AH50" s="46"/>
      <c r="AI50" s="46"/>
      <c r="AJ50" s="46"/>
      <c r="AK50" s="46"/>
      <c r="AL50" s="46"/>
      <c r="AM50" s="46"/>
      <c r="AN50" s="46"/>
      <c r="AO50" s="46"/>
      <c r="AP50" s="46"/>
      <c r="AQ50" s="46"/>
      <c r="AR50" s="46"/>
      <c r="AS50" s="44" t="str">
        <f t="shared" si="8"/>
        <v/>
      </c>
      <c r="AT50" s="48" t="str">
        <f t="shared" si="14"/>
        <v/>
      </c>
      <c r="AU50" s="46"/>
      <c r="AV50" s="46"/>
      <c r="AW50" s="46"/>
      <c r="AX50" s="46"/>
      <c r="AY50" s="46"/>
      <c r="AZ50" s="46"/>
      <c r="BA50" s="44" t="str">
        <f t="shared" si="18"/>
        <v/>
      </c>
      <c r="BB50" s="50" t="str">
        <f t="shared" si="15"/>
        <v/>
      </c>
      <c r="BC50" s="46"/>
      <c r="BD50" s="46"/>
      <c r="BE50" s="48" t="str">
        <f t="shared" si="16"/>
        <v/>
      </c>
      <c r="BF50" s="51" t="str">
        <f t="shared" si="10"/>
        <v/>
      </c>
      <c r="BG50" s="52" t="str">
        <f t="shared" si="11"/>
        <v/>
      </c>
    </row>
    <row r="51" spans="1:59" ht="30" customHeight="1">
      <c r="A51" s="40"/>
      <c r="B51" s="57"/>
      <c r="C51" s="42" t="str">
        <f>IF(B51&lt;&gt;"",IFERROR(EVAL.ANUAL!X45,""),"")</f>
        <v/>
      </c>
      <c r="D51" s="42" t="str">
        <f>IF(B51&lt;&gt;"",IFERROR(EVAL.ANUAL!I45,""),"")</f>
        <v/>
      </c>
      <c r="E51" s="43"/>
      <c r="F51" s="44"/>
      <c r="G51" s="44"/>
      <c r="H51" s="44"/>
      <c r="I51" s="44"/>
      <c r="J51" s="44"/>
      <c r="K51" s="44" t="str">
        <f t="shared" si="6"/>
        <v/>
      </c>
      <c r="L51" s="45" t="str">
        <f t="shared" si="12"/>
        <v/>
      </c>
      <c r="M51" s="46"/>
      <c r="N51" s="46"/>
      <c r="O51" s="46"/>
      <c r="P51" s="46"/>
      <c r="Q51" s="46"/>
      <c r="R51" s="46"/>
      <c r="S51" s="46"/>
      <c r="T51" s="46"/>
      <c r="U51" s="46"/>
      <c r="V51" s="46"/>
      <c r="W51" s="46"/>
      <c r="X51" s="46"/>
      <c r="Y51" s="46"/>
      <c r="Z51" s="46"/>
      <c r="AA51" s="46"/>
      <c r="AB51" s="44" t="str">
        <f t="shared" si="17"/>
        <v/>
      </c>
      <c r="AC51" s="47" t="str">
        <f t="shared" si="13"/>
        <v/>
      </c>
      <c r="AD51" s="46"/>
      <c r="AE51" s="46"/>
      <c r="AF51" s="46"/>
      <c r="AG51" s="46"/>
      <c r="AH51" s="46"/>
      <c r="AI51" s="46"/>
      <c r="AJ51" s="46"/>
      <c r="AK51" s="46"/>
      <c r="AL51" s="46"/>
      <c r="AM51" s="46"/>
      <c r="AN51" s="46"/>
      <c r="AO51" s="46"/>
      <c r="AP51" s="46"/>
      <c r="AQ51" s="46"/>
      <c r="AR51" s="46"/>
      <c r="AS51" s="44" t="str">
        <f t="shared" si="8"/>
        <v/>
      </c>
      <c r="AT51" s="48" t="str">
        <f t="shared" si="14"/>
        <v/>
      </c>
      <c r="AU51" s="46"/>
      <c r="AV51" s="46"/>
      <c r="AW51" s="46"/>
      <c r="AX51" s="46"/>
      <c r="AY51" s="46"/>
      <c r="AZ51" s="46"/>
      <c r="BA51" s="44" t="str">
        <f t="shared" si="18"/>
        <v/>
      </c>
      <c r="BB51" s="50" t="str">
        <f t="shared" si="15"/>
        <v/>
      </c>
      <c r="BC51" s="46"/>
      <c r="BD51" s="46"/>
      <c r="BE51" s="48" t="str">
        <f t="shared" si="16"/>
        <v/>
      </c>
      <c r="BF51" s="51" t="str">
        <f t="shared" si="10"/>
        <v/>
      </c>
      <c r="BG51" s="52" t="str">
        <f t="shared" si="11"/>
        <v/>
      </c>
    </row>
    <row r="52" spans="1:59" ht="30" customHeight="1">
      <c r="A52" s="40"/>
      <c r="B52" s="57"/>
      <c r="C52" s="42" t="str">
        <f>IF(B52&lt;&gt;"",IFERROR(EVAL.ANUAL!X46,""),"")</f>
        <v/>
      </c>
      <c r="D52" s="42" t="str">
        <f>IF(B52&lt;&gt;"",IFERROR(EVAL.ANUAL!I46,""),"")</f>
        <v/>
      </c>
      <c r="E52" s="43"/>
      <c r="F52" s="44"/>
      <c r="G52" s="44"/>
      <c r="H52" s="44"/>
      <c r="I52" s="44"/>
      <c r="J52" s="44"/>
      <c r="K52" s="44" t="str">
        <f t="shared" si="6"/>
        <v/>
      </c>
      <c r="L52" s="45" t="str">
        <f t="shared" si="12"/>
        <v/>
      </c>
      <c r="M52" s="46"/>
      <c r="N52" s="46"/>
      <c r="O52" s="46"/>
      <c r="P52" s="46"/>
      <c r="Q52" s="46"/>
      <c r="R52" s="46"/>
      <c r="S52" s="46"/>
      <c r="T52" s="46"/>
      <c r="U52" s="46"/>
      <c r="V52" s="46"/>
      <c r="W52" s="46"/>
      <c r="X52" s="46"/>
      <c r="Y52" s="46"/>
      <c r="Z52" s="46"/>
      <c r="AA52" s="46"/>
      <c r="AB52" s="44" t="str">
        <f t="shared" si="17"/>
        <v/>
      </c>
      <c r="AC52" s="47" t="str">
        <f t="shared" si="13"/>
        <v/>
      </c>
      <c r="AD52" s="46"/>
      <c r="AE52" s="46"/>
      <c r="AF52" s="46"/>
      <c r="AG52" s="46"/>
      <c r="AH52" s="46"/>
      <c r="AI52" s="46"/>
      <c r="AJ52" s="46"/>
      <c r="AK52" s="46"/>
      <c r="AL52" s="46"/>
      <c r="AM52" s="46"/>
      <c r="AN52" s="46"/>
      <c r="AO52" s="46"/>
      <c r="AP52" s="46"/>
      <c r="AQ52" s="46"/>
      <c r="AR52" s="46"/>
      <c r="AS52" s="44" t="str">
        <f t="shared" si="8"/>
        <v/>
      </c>
      <c r="AT52" s="48" t="str">
        <f t="shared" si="14"/>
        <v/>
      </c>
      <c r="AU52" s="46"/>
      <c r="AV52" s="46"/>
      <c r="AW52" s="46"/>
      <c r="AX52" s="46"/>
      <c r="AY52" s="46"/>
      <c r="AZ52" s="46"/>
      <c r="BA52" s="44" t="str">
        <f t="shared" si="18"/>
        <v/>
      </c>
      <c r="BB52" s="50" t="str">
        <f t="shared" si="15"/>
        <v/>
      </c>
      <c r="BC52" s="46"/>
      <c r="BD52" s="46"/>
      <c r="BE52" s="48" t="str">
        <f t="shared" si="16"/>
        <v/>
      </c>
      <c r="BF52" s="51" t="str">
        <f t="shared" si="10"/>
        <v/>
      </c>
      <c r="BG52" s="52" t="str">
        <f t="shared" si="11"/>
        <v/>
      </c>
    </row>
    <row r="53" spans="1:59" ht="30" customHeight="1">
      <c r="A53" s="40"/>
      <c r="B53" s="57"/>
      <c r="C53" s="42" t="str">
        <f>IF(B53&lt;&gt;"",IFERROR(EVAL.ANUAL!X47,""),"")</f>
        <v/>
      </c>
      <c r="D53" s="42" t="str">
        <f>IF(B53&lt;&gt;"",IFERROR(EVAL.ANUAL!I47,""),"")</f>
        <v/>
      </c>
      <c r="E53" s="43"/>
      <c r="F53" s="44"/>
      <c r="G53" s="44"/>
      <c r="H53" s="44"/>
      <c r="I53" s="44"/>
      <c r="J53" s="44"/>
      <c r="K53" s="44" t="str">
        <f t="shared" si="6"/>
        <v/>
      </c>
      <c r="L53" s="45" t="str">
        <f t="shared" si="12"/>
        <v/>
      </c>
      <c r="M53" s="46"/>
      <c r="N53" s="46"/>
      <c r="O53" s="46"/>
      <c r="P53" s="46"/>
      <c r="Q53" s="46"/>
      <c r="R53" s="46"/>
      <c r="S53" s="46"/>
      <c r="T53" s="46"/>
      <c r="U53" s="46"/>
      <c r="V53" s="46"/>
      <c r="W53" s="46"/>
      <c r="X53" s="46"/>
      <c r="Y53" s="46"/>
      <c r="Z53" s="46"/>
      <c r="AA53" s="46"/>
      <c r="AB53" s="44" t="str">
        <f t="shared" si="17"/>
        <v/>
      </c>
      <c r="AC53" s="47" t="str">
        <f t="shared" si="13"/>
        <v/>
      </c>
      <c r="AD53" s="46"/>
      <c r="AE53" s="46"/>
      <c r="AF53" s="46"/>
      <c r="AG53" s="46"/>
      <c r="AH53" s="46"/>
      <c r="AI53" s="46"/>
      <c r="AJ53" s="46"/>
      <c r="AK53" s="46"/>
      <c r="AL53" s="46"/>
      <c r="AM53" s="46"/>
      <c r="AN53" s="46"/>
      <c r="AO53" s="46"/>
      <c r="AP53" s="46"/>
      <c r="AQ53" s="46"/>
      <c r="AR53" s="46"/>
      <c r="AS53" s="44" t="str">
        <f t="shared" si="8"/>
        <v/>
      </c>
      <c r="AT53" s="48" t="str">
        <f t="shared" si="14"/>
        <v/>
      </c>
      <c r="AU53" s="46"/>
      <c r="AV53" s="46"/>
      <c r="AW53" s="46"/>
      <c r="AX53" s="46"/>
      <c r="AY53" s="46"/>
      <c r="AZ53" s="46"/>
      <c r="BA53" s="44" t="str">
        <f t="shared" si="18"/>
        <v/>
      </c>
      <c r="BB53" s="50" t="str">
        <f t="shared" si="15"/>
        <v/>
      </c>
      <c r="BC53" s="46"/>
      <c r="BD53" s="46"/>
      <c r="BE53" s="48" t="str">
        <f t="shared" si="16"/>
        <v/>
      </c>
      <c r="BF53" s="51" t="str">
        <f t="shared" si="10"/>
        <v/>
      </c>
      <c r="BG53" s="52" t="str">
        <f t="shared" si="11"/>
        <v/>
      </c>
    </row>
    <row r="54" spans="1:59" ht="30" customHeight="1">
      <c r="A54" s="40"/>
      <c r="B54" s="57"/>
      <c r="C54" s="42" t="str">
        <f>IF(B54&lt;&gt;"",IFERROR(EVAL.ANUAL!X48,""),"")</f>
        <v/>
      </c>
      <c r="D54" s="42" t="str">
        <f>IF(B54&lt;&gt;"",IFERROR(EVAL.ANUAL!I48,""),"")</f>
        <v/>
      </c>
      <c r="E54" s="43"/>
      <c r="F54" s="44"/>
      <c r="G54" s="44"/>
      <c r="H54" s="44"/>
      <c r="I54" s="44"/>
      <c r="J54" s="44"/>
      <c r="K54" s="44" t="str">
        <f t="shared" si="6"/>
        <v/>
      </c>
      <c r="L54" s="45" t="str">
        <f t="shared" si="12"/>
        <v/>
      </c>
      <c r="M54" s="46"/>
      <c r="N54" s="46"/>
      <c r="O54" s="46"/>
      <c r="P54" s="46"/>
      <c r="Q54" s="46"/>
      <c r="R54" s="46"/>
      <c r="S54" s="46"/>
      <c r="T54" s="46"/>
      <c r="U54" s="46"/>
      <c r="V54" s="46"/>
      <c r="W54" s="46"/>
      <c r="X54" s="46"/>
      <c r="Y54" s="46"/>
      <c r="Z54" s="46"/>
      <c r="AA54" s="46"/>
      <c r="AB54" s="44" t="str">
        <f t="shared" si="17"/>
        <v/>
      </c>
      <c r="AC54" s="47" t="str">
        <f t="shared" si="13"/>
        <v/>
      </c>
      <c r="AD54" s="46"/>
      <c r="AE54" s="46"/>
      <c r="AF54" s="46"/>
      <c r="AG54" s="46"/>
      <c r="AH54" s="46"/>
      <c r="AI54" s="46"/>
      <c r="AJ54" s="46"/>
      <c r="AK54" s="46"/>
      <c r="AL54" s="46"/>
      <c r="AM54" s="46"/>
      <c r="AN54" s="46"/>
      <c r="AO54" s="46"/>
      <c r="AP54" s="46"/>
      <c r="AQ54" s="46"/>
      <c r="AR54" s="46"/>
      <c r="AS54" s="44" t="str">
        <f t="shared" si="8"/>
        <v/>
      </c>
      <c r="AT54" s="48" t="str">
        <f t="shared" si="14"/>
        <v/>
      </c>
      <c r="AU54" s="46"/>
      <c r="AV54" s="46"/>
      <c r="AW54" s="46"/>
      <c r="AX54" s="46"/>
      <c r="AY54" s="46"/>
      <c r="AZ54" s="46"/>
      <c r="BA54" s="44" t="str">
        <f t="shared" si="18"/>
        <v/>
      </c>
      <c r="BB54" s="50" t="str">
        <f t="shared" si="15"/>
        <v/>
      </c>
      <c r="BC54" s="46"/>
      <c r="BD54" s="46"/>
      <c r="BE54" s="48" t="str">
        <f t="shared" si="16"/>
        <v/>
      </c>
      <c r="BF54" s="51" t="str">
        <f t="shared" si="10"/>
        <v/>
      </c>
      <c r="BG54" s="52" t="str">
        <f t="shared" si="11"/>
        <v/>
      </c>
    </row>
    <row r="55" spans="1:59" ht="30" customHeight="1">
      <c r="A55" s="40"/>
      <c r="B55" s="57"/>
      <c r="C55" s="42" t="str">
        <f>IF(B55&lt;&gt;"",IFERROR(EVAL.ANUAL!X49,""),"")</f>
        <v/>
      </c>
      <c r="D55" s="42" t="str">
        <f>IF(B55&lt;&gt;"",IFERROR(EVAL.ANUAL!I49,""),"")</f>
        <v/>
      </c>
      <c r="E55" s="43"/>
      <c r="F55" s="44"/>
      <c r="G55" s="44"/>
      <c r="H55" s="44"/>
      <c r="I55" s="44"/>
      <c r="J55" s="44"/>
      <c r="K55" s="44" t="str">
        <f t="shared" si="6"/>
        <v/>
      </c>
      <c r="L55" s="45" t="str">
        <f t="shared" si="12"/>
        <v/>
      </c>
      <c r="M55" s="46"/>
      <c r="N55" s="46"/>
      <c r="O55" s="46"/>
      <c r="P55" s="46"/>
      <c r="Q55" s="46"/>
      <c r="R55" s="46"/>
      <c r="S55" s="46"/>
      <c r="T55" s="46"/>
      <c r="U55" s="46"/>
      <c r="V55" s="46"/>
      <c r="W55" s="46"/>
      <c r="X55" s="46"/>
      <c r="Y55" s="46"/>
      <c r="Z55" s="46"/>
      <c r="AA55" s="46"/>
      <c r="AB55" s="44" t="str">
        <f t="shared" si="17"/>
        <v/>
      </c>
      <c r="AC55" s="47" t="str">
        <f t="shared" si="13"/>
        <v/>
      </c>
      <c r="AD55" s="46"/>
      <c r="AE55" s="46"/>
      <c r="AF55" s="46"/>
      <c r="AG55" s="46"/>
      <c r="AH55" s="46"/>
      <c r="AI55" s="46"/>
      <c r="AJ55" s="46"/>
      <c r="AK55" s="46"/>
      <c r="AL55" s="46"/>
      <c r="AM55" s="46"/>
      <c r="AN55" s="46"/>
      <c r="AO55" s="46"/>
      <c r="AP55" s="46"/>
      <c r="AQ55" s="46"/>
      <c r="AR55" s="46"/>
      <c r="AS55" s="44" t="str">
        <f t="shared" si="8"/>
        <v/>
      </c>
      <c r="AT55" s="48" t="str">
        <f t="shared" si="14"/>
        <v/>
      </c>
      <c r="AU55" s="46"/>
      <c r="AV55" s="46"/>
      <c r="AW55" s="46"/>
      <c r="AX55" s="46"/>
      <c r="AY55" s="46"/>
      <c r="AZ55" s="46"/>
      <c r="BA55" s="44" t="str">
        <f t="shared" si="18"/>
        <v/>
      </c>
      <c r="BB55" s="50" t="str">
        <f t="shared" si="15"/>
        <v/>
      </c>
      <c r="BC55" s="46"/>
      <c r="BD55" s="46"/>
      <c r="BE55" s="48" t="str">
        <f t="shared" si="16"/>
        <v/>
      </c>
      <c r="BF55" s="51" t="str">
        <f t="shared" si="10"/>
        <v/>
      </c>
      <c r="BG55" s="52" t="str">
        <f t="shared" si="11"/>
        <v/>
      </c>
    </row>
    <row r="56" spans="1:59" ht="30" customHeight="1">
      <c r="A56" s="58"/>
      <c r="B56" s="59"/>
      <c r="C56" s="42" t="str">
        <f>IF(B56&lt;&gt;"",IFERROR(EVAL.ANUAL!X50,""),"")</f>
        <v/>
      </c>
      <c r="D56" s="42" t="str">
        <f>IF(B56&lt;&gt;"",IFERROR(EVAL.ANUAL!I50,""),"")</f>
        <v/>
      </c>
      <c r="E56" s="43"/>
      <c r="F56" s="44"/>
      <c r="G56" s="44"/>
      <c r="H56" s="44"/>
      <c r="I56" s="44"/>
      <c r="J56" s="44"/>
      <c r="K56" s="44" t="str">
        <f t="shared" si="6"/>
        <v/>
      </c>
      <c r="L56" s="45" t="str">
        <f t="shared" si="12"/>
        <v/>
      </c>
      <c r="M56" s="46"/>
      <c r="N56" s="46"/>
      <c r="O56" s="46"/>
      <c r="P56" s="46"/>
      <c r="Q56" s="46"/>
      <c r="R56" s="46"/>
      <c r="S56" s="46"/>
      <c r="T56" s="46"/>
      <c r="U56" s="46"/>
      <c r="V56" s="46"/>
      <c r="W56" s="46"/>
      <c r="X56" s="46"/>
      <c r="Y56" s="46"/>
      <c r="Z56" s="46"/>
      <c r="AA56" s="46"/>
      <c r="AB56" s="44" t="str">
        <f t="shared" si="17"/>
        <v/>
      </c>
      <c r="AC56" s="47" t="str">
        <f t="shared" si="13"/>
        <v/>
      </c>
      <c r="AD56" s="46"/>
      <c r="AE56" s="46"/>
      <c r="AF56" s="46"/>
      <c r="AG56" s="46"/>
      <c r="AH56" s="46"/>
      <c r="AI56" s="46"/>
      <c r="AJ56" s="46"/>
      <c r="AK56" s="46"/>
      <c r="AL56" s="46"/>
      <c r="AM56" s="46"/>
      <c r="AN56" s="46"/>
      <c r="AO56" s="46"/>
      <c r="AP56" s="46"/>
      <c r="AQ56" s="46"/>
      <c r="AR56" s="46"/>
      <c r="AS56" s="44" t="str">
        <f t="shared" si="8"/>
        <v/>
      </c>
      <c r="AT56" s="48" t="str">
        <f t="shared" si="14"/>
        <v/>
      </c>
      <c r="AU56" s="46"/>
      <c r="AV56" s="46"/>
      <c r="AW56" s="46"/>
      <c r="AX56" s="46"/>
      <c r="AY56" s="46"/>
      <c r="AZ56" s="46"/>
      <c r="BA56" s="44" t="str">
        <f t="shared" si="18"/>
        <v/>
      </c>
      <c r="BB56" s="50" t="str">
        <f t="shared" si="15"/>
        <v/>
      </c>
      <c r="BC56" s="46"/>
      <c r="BD56" s="46"/>
      <c r="BE56" s="48" t="str">
        <f t="shared" si="16"/>
        <v/>
      </c>
      <c r="BF56" s="51" t="str">
        <f t="shared" si="10"/>
        <v/>
      </c>
      <c r="BG56" s="52" t="str">
        <f t="shared" si="11"/>
        <v/>
      </c>
    </row>
    <row r="57" spans="1:59" ht="15.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43">
    <mergeCell ref="BG12:BG14"/>
    <mergeCell ref="E9:BB9"/>
    <mergeCell ref="BC9:BE9"/>
    <mergeCell ref="BF9:BF11"/>
    <mergeCell ref="BG9:BG11"/>
    <mergeCell ref="M10:AC10"/>
    <mergeCell ref="AD10:AT10"/>
    <mergeCell ref="BE10:BE11"/>
    <mergeCell ref="BC2:BF2"/>
    <mergeCell ref="BC3:BF8"/>
    <mergeCell ref="AU10:BB10"/>
    <mergeCell ref="AS11:AS14"/>
    <mergeCell ref="AT12:AT14"/>
    <mergeCell ref="BB12:BB14"/>
    <mergeCell ref="BE12:BE14"/>
    <mergeCell ref="BF12:BF14"/>
    <mergeCell ref="A1:AC1"/>
    <mergeCell ref="A2:L2"/>
    <mergeCell ref="T2:AC2"/>
    <mergeCell ref="AD2:AK2"/>
    <mergeCell ref="AR2:BB8"/>
    <mergeCell ref="T3:AC3"/>
    <mergeCell ref="AD3:AK3"/>
    <mergeCell ref="R4:Y4"/>
    <mergeCell ref="Z4:AC4"/>
    <mergeCell ref="AB11:AB14"/>
    <mergeCell ref="AC12:AC14"/>
    <mergeCell ref="A5:AC5"/>
    <mergeCell ref="A6:AC6"/>
    <mergeCell ref="A7:AC7"/>
    <mergeCell ref="A8:L8"/>
    <mergeCell ref="S8:AC8"/>
    <mergeCell ref="B12:D12"/>
    <mergeCell ref="L12:L14"/>
    <mergeCell ref="B13:D13"/>
    <mergeCell ref="B14:D14"/>
    <mergeCell ref="A3:L3"/>
    <mergeCell ref="A4:Q4"/>
    <mergeCell ref="A10:A14"/>
    <mergeCell ref="B10:B11"/>
    <mergeCell ref="C10:C11"/>
    <mergeCell ref="D10:D11"/>
    <mergeCell ref="E10:L10"/>
  </mergeCells>
  <conditionalFormatting sqref="C15:D56">
    <cfRule type="cellIs" dxfId="104" priority="25" operator="lessThan">
      <formula>51</formula>
    </cfRule>
  </conditionalFormatting>
  <conditionalFormatting sqref="E13:K13">
    <cfRule type="cellIs" dxfId="103" priority="1" operator="lessThan">
      <formula>TODAY()</formula>
    </cfRule>
    <cfRule type="timePeriod" dxfId="102" priority="2" timePeriod="today">
      <formula>FLOOR(E13,1)=TODAY()</formula>
    </cfRule>
    <cfRule type="expression" dxfId="101" priority="3">
      <formula>TODAY()-E13&lt;=0</formula>
    </cfRule>
  </conditionalFormatting>
  <conditionalFormatting sqref="M13:AA13">
    <cfRule type="cellIs" dxfId="100" priority="4" operator="lessThan">
      <formula>TODAY()</formula>
    </cfRule>
    <cfRule type="timePeriod" dxfId="99" priority="5" timePeriod="today">
      <formula>FLOOR(M13,1)=TODAY()</formula>
    </cfRule>
    <cfRule type="expression" dxfId="98" priority="6">
      <formula>TODAY()-M13&lt;=0</formula>
    </cfRule>
  </conditionalFormatting>
  <conditionalFormatting sqref="AD13:AR13">
    <cfRule type="cellIs" dxfId="97" priority="7" operator="lessThan">
      <formula>TODAY()</formula>
    </cfRule>
    <cfRule type="timePeriod" dxfId="96" priority="8" timePeriod="today">
      <formula>FLOOR(AD13,1)=TODAY()</formula>
    </cfRule>
    <cfRule type="expression" dxfId="95" priority="9">
      <formula>TODAY()-AD13&lt;=0</formula>
    </cfRule>
  </conditionalFormatting>
  <conditionalFormatting sqref="AU13:BA13">
    <cfRule type="cellIs" dxfId="94" priority="10" operator="lessThan">
      <formula>TODAY()</formula>
    </cfRule>
    <cfRule type="timePeriod" dxfId="93" priority="11" timePeriod="today">
      <formula>FLOOR(AU13,1)=TODAY()</formula>
    </cfRule>
    <cfRule type="expression" dxfId="92" priority="12">
      <formula>TODAY()-AU13&lt;=0</formula>
    </cfRule>
  </conditionalFormatting>
  <conditionalFormatting sqref="BC13:BD13">
    <cfRule type="cellIs" dxfId="91" priority="16" operator="lessThan">
      <formula>TODAY()</formula>
    </cfRule>
    <cfRule type="timePeriod" dxfId="90" priority="17" timePeriod="today">
      <formula>FLOOR(BC13,1)=TODAY()</formula>
    </cfRule>
    <cfRule type="expression" dxfId="89" priority="18">
      <formula>TODAY()-BC13&lt;=0</formula>
    </cfRule>
  </conditionalFormatting>
  <printOptions horizontalCentered="1"/>
  <pageMargins left="0.25" right="0.25" top="0.33" bottom="0.3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000"/>
  <sheetViews>
    <sheetView zoomScale="50" zoomScaleNormal="50" workbookViewId="0">
      <selection activeCell="E14" sqref="E14:I14"/>
    </sheetView>
  </sheetViews>
  <sheetFormatPr baseColWidth="10" defaultColWidth="14.44140625" defaultRowHeight="15" customHeight="1"/>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c r="A1" s="200" t="s">
        <v>62</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8"/>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c r="A2" s="201" t="s">
        <v>1</v>
      </c>
      <c r="B2" s="196"/>
      <c r="C2" s="196"/>
      <c r="D2" s="196"/>
      <c r="E2" s="196"/>
      <c r="F2" s="196"/>
      <c r="G2" s="196"/>
      <c r="H2" s="196"/>
      <c r="I2" s="196"/>
      <c r="J2" s="196"/>
      <c r="K2" s="196"/>
      <c r="L2" s="197"/>
      <c r="M2" s="5" t="s">
        <v>2</v>
      </c>
      <c r="N2" s="5"/>
      <c r="O2" s="5"/>
      <c r="P2" s="5"/>
      <c r="Q2" s="5"/>
      <c r="R2" s="5"/>
      <c r="S2" s="5"/>
      <c r="T2" s="183">
        <v>45421</v>
      </c>
      <c r="U2" s="167"/>
      <c r="V2" s="167"/>
      <c r="W2" s="167"/>
      <c r="X2" s="167"/>
      <c r="Y2" s="167"/>
      <c r="Z2" s="167"/>
      <c r="AA2" s="167"/>
      <c r="AB2" s="167"/>
      <c r="AC2" s="168"/>
      <c r="AD2" s="202" t="s">
        <v>3</v>
      </c>
      <c r="AE2" s="167"/>
      <c r="AF2" s="167"/>
      <c r="AG2" s="167"/>
      <c r="AH2" s="167"/>
      <c r="AI2" s="167"/>
      <c r="AJ2" s="167"/>
      <c r="AK2" s="168"/>
      <c r="AL2" s="6">
        <f>COUNTIF(BF15:BF56,"&gt;51")</f>
        <v>0</v>
      </c>
      <c r="AM2" s="7"/>
      <c r="AN2" s="7"/>
      <c r="AO2" s="7"/>
      <c r="AP2" s="7"/>
      <c r="AQ2" s="7"/>
      <c r="AR2" s="203"/>
      <c r="AS2" s="204"/>
      <c r="AT2" s="204"/>
      <c r="AU2" s="204"/>
      <c r="AV2" s="204"/>
      <c r="AW2" s="204"/>
      <c r="AX2" s="204"/>
      <c r="AY2" s="204"/>
      <c r="AZ2" s="204"/>
      <c r="BA2" s="204"/>
      <c r="BB2" s="205"/>
      <c r="BC2" s="212" t="s">
        <v>4</v>
      </c>
      <c r="BD2" s="174"/>
      <c r="BE2" s="174"/>
      <c r="BF2" s="213"/>
      <c r="BG2" s="8"/>
    </row>
    <row r="3" spans="1:59" ht="22.5" customHeight="1">
      <c r="A3" s="9" t="s">
        <v>5</v>
      </c>
      <c r="B3" s="10"/>
      <c r="C3" s="10"/>
      <c r="D3" s="10"/>
      <c r="E3" s="10"/>
      <c r="F3" s="10"/>
      <c r="G3" s="10"/>
      <c r="H3" s="10"/>
      <c r="I3" s="10"/>
      <c r="J3" s="10"/>
      <c r="K3" s="10"/>
      <c r="L3" s="10"/>
      <c r="M3" s="9" t="s">
        <v>6</v>
      </c>
      <c r="N3" s="10"/>
      <c r="O3" s="10"/>
      <c r="P3" s="10"/>
      <c r="Q3" s="10"/>
      <c r="R3" s="10"/>
      <c r="S3" s="10"/>
      <c r="T3" s="183">
        <v>45530</v>
      </c>
      <c r="U3" s="167"/>
      <c r="V3" s="167"/>
      <c r="W3" s="167"/>
      <c r="X3" s="167"/>
      <c r="Y3" s="167"/>
      <c r="Z3" s="167"/>
      <c r="AA3" s="167"/>
      <c r="AB3" s="167"/>
      <c r="AC3" s="168"/>
      <c r="AD3" s="184" t="s">
        <v>7</v>
      </c>
      <c r="AE3" s="167"/>
      <c r="AF3" s="167"/>
      <c r="AG3" s="167"/>
      <c r="AH3" s="167"/>
      <c r="AI3" s="167"/>
      <c r="AJ3" s="167"/>
      <c r="AK3" s="168"/>
      <c r="AL3" s="11">
        <f>COUNTIF(BF15:BF56,"&lt;=51")</f>
        <v>0</v>
      </c>
      <c r="AM3" s="12"/>
      <c r="AN3" s="12"/>
      <c r="AO3" s="12"/>
      <c r="AP3" s="12"/>
      <c r="AQ3" s="12"/>
      <c r="AR3" s="206"/>
      <c r="AS3" s="207"/>
      <c r="AT3" s="207"/>
      <c r="AU3" s="207"/>
      <c r="AV3" s="207"/>
      <c r="AW3" s="207"/>
      <c r="AX3" s="207"/>
      <c r="AY3" s="207"/>
      <c r="AZ3" s="207"/>
      <c r="BA3" s="207"/>
      <c r="BB3" s="208"/>
      <c r="BC3" s="214">
        <f ca="1">+T3-S8</f>
        <v>145</v>
      </c>
      <c r="BD3" s="215"/>
      <c r="BE3" s="215"/>
      <c r="BF3" s="216"/>
      <c r="BG3" s="13"/>
    </row>
    <row r="4" spans="1:59" ht="23.25" customHeight="1">
      <c r="A4" s="231" t="str">
        <f>+'1erT'!A4:AC4</f>
        <v>CURSO: 2ndo A Secundaria</v>
      </c>
      <c r="B4" s="167"/>
      <c r="C4" s="167"/>
      <c r="D4" s="167"/>
      <c r="E4" s="167"/>
      <c r="F4" s="167"/>
      <c r="G4" s="167"/>
      <c r="H4" s="167"/>
      <c r="I4" s="167"/>
      <c r="J4" s="167"/>
      <c r="K4" s="167"/>
      <c r="L4" s="167"/>
      <c r="M4" s="167"/>
      <c r="N4" s="167"/>
      <c r="O4" s="167"/>
      <c r="P4" s="167"/>
      <c r="Q4" s="186"/>
      <c r="R4" s="185">
        <f>T3-T2-10</f>
        <v>99</v>
      </c>
      <c r="S4" s="167"/>
      <c r="T4" s="167"/>
      <c r="U4" s="167"/>
      <c r="V4" s="167"/>
      <c r="W4" s="167"/>
      <c r="X4" s="167"/>
      <c r="Y4" s="186"/>
      <c r="Z4" s="187" t="s">
        <v>9</v>
      </c>
      <c r="AA4" s="167"/>
      <c r="AB4" s="167"/>
      <c r="AC4" s="168"/>
      <c r="AD4" s="12"/>
      <c r="AE4" s="12"/>
      <c r="AF4" s="12"/>
      <c r="AG4" s="12"/>
      <c r="AH4" s="12"/>
      <c r="AI4" s="12"/>
      <c r="AJ4" s="12"/>
      <c r="AK4" s="12"/>
      <c r="AL4" s="5"/>
      <c r="AM4" s="5"/>
      <c r="AN4" s="5"/>
      <c r="AO4" s="5"/>
      <c r="AP4" s="5"/>
      <c r="AQ4" s="5"/>
      <c r="AR4" s="206"/>
      <c r="AS4" s="207"/>
      <c r="AT4" s="207"/>
      <c r="AU4" s="207"/>
      <c r="AV4" s="207"/>
      <c r="AW4" s="207"/>
      <c r="AX4" s="207"/>
      <c r="AY4" s="207"/>
      <c r="AZ4" s="207"/>
      <c r="BA4" s="207"/>
      <c r="BB4" s="208"/>
      <c r="BC4" s="206"/>
      <c r="BD4" s="207"/>
      <c r="BE4" s="207"/>
      <c r="BF4" s="208"/>
      <c r="BG4" s="14"/>
    </row>
    <row r="5" spans="1:59" ht="22.5" customHeight="1">
      <c r="A5" s="231" t="str">
        <f>+'1erT'!A5:AC5</f>
        <v>DIRECTORA : EUGENIA CONDORI MOYA</v>
      </c>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8"/>
      <c r="AD5" s="12"/>
      <c r="AE5" s="12"/>
      <c r="AF5" s="12"/>
      <c r="AG5" s="12"/>
      <c r="AH5" s="12"/>
      <c r="AI5" s="12"/>
      <c r="AJ5" s="12"/>
      <c r="AK5" s="12"/>
      <c r="AL5" s="12"/>
      <c r="AM5" s="12"/>
      <c r="AN5" s="12"/>
      <c r="AO5" s="12"/>
      <c r="AP5" s="12"/>
      <c r="AQ5" s="12"/>
      <c r="AR5" s="206"/>
      <c r="AS5" s="207"/>
      <c r="AT5" s="207"/>
      <c r="AU5" s="207"/>
      <c r="AV5" s="207"/>
      <c r="AW5" s="207"/>
      <c r="AX5" s="207"/>
      <c r="AY5" s="207"/>
      <c r="AZ5" s="207"/>
      <c r="BA5" s="207"/>
      <c r="BB5" s="208"/>
      <c r="BC5" s="206"/>
      <c r="BD5" s="207"/>
      <c r="BE5" s="207"/>
      <c r="BF5" s="208"/>
      <c r="BG5" s="13"/>
    </row>
    <row r="6" spans="1:59" ht="22.5" customHeight="1">
      <c r="A6" s="231" t="str">
        <f>+'1erT'!A6:AC6</f>
        <v>MAESTRO : MARCELO A. RODRIGUEZ GRACIA</v>
      </c>
      <c r="B6" s="167"/>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8"/>
      <c r="AD6" s="12"/>
      <c r="AE6" s="12"/>
      <c r="AF6" s="12"/>
      <c r="AG6" s="12"/>
      <c r="AH6" s="12"/>
      <c r="AI6" s="12"/>
      <c r="AJ6" s="12"/>
      <c r="AK6" s="12"/>
      <c r="AL6" s="12"/>
      <c r="AM6" s="12"/>
      <c r="AN6" s="12"/>
      <c r="AO6" s="12"/>
      <c r="AP6" s="12"/>
      <c r="AQ6" s="12"/>
      <c r="AR6" s="206"/>
      <c r="AS6" s="207"/>
      <c r="AT6" s="207"/>
      <c r="AU6" s="207"/>
      <c r="AV6" s="207"/>
      <c r="AW6" s="207"/>
      <c r="AX6" s="207"/>
      <c r="AY6" s="207"/>
      <c r="AZ6" s="207"/>
      <c r="BA6" s="207"/>
      <c r="BB6" s="208"/>
      <c r="BC6" s="206"/>
      <c r="BD6" s="207"/>
      <c r="BE6" s="207"/>
      <c r="BF6" s="208"/>
      <c r="BG6" s="13"/>
    </row>
    <row r="7" spans="1:59" ht="22.5" customHeight="1">
      <c r="A7" s="231" t="str">
        <f>+'1erT'!A7:AC7</f>
        <v>CAMPO : COMUNIDAD Y SOCIEDAD</v>
      </c>
      <c r="B7" s="167"/>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8"/>
      <c r="AD7" s="12"/>
      <c r="AE7" s="12"/>
      <c r="AF7" s="12"/>
      <c r="AG7" s="12"/>
      <c r="AH7" s="12"/>
      <c r="AI7" s="12"/>
      <c r="AJ7" s="12"/>
      <c r="AK7" s="12"/>
      <c r="AL7" s="12"/>
      <c r="AM7" s="12"/>
      <c r="AN7" s="12"/>
      <c r="AO7" s="12"/>
      <c r="AP7" s="12"/>
      <c r="AQ7" s="12"/>
      <c r="AR7" s="206"/>
      <c r="AS7" s="207"/>
      <c r="AT7" s="207"/>
      <c r="AU7" s="207"/>
      <c r="AV7" s="207"/>
      <c r="AW7" s="207"/>
      <c r="AX7" s="207"/>
      <c r="AY7" s="207"/>
      <c r="AZ7" s="207"/>
      <c r="BA7" s="207"/>
      <c r="BB7" s="208"/>
      <c r="BC7" s="206"/>
      <c r="BD7" s="207"/>
      <c r="BE7" s="207"/>
      <c r="BF7" s="208"/>
      <c r="BG7" s="13"/>
    </row>
    <row r="8" spans="1:59" ht="22.5" customHeight="1">
      <c r="A8" s="201" t="str">
        <f>+'1erT'!A8:L8</f>
        <v>MATERIA : HISTORIA</v>
      </c>
      <c r="B8" s="196"/>
      <c r="C8" s="196"/>
      <c r="D8" s="196"/>
      <c r="E8" s="196"/>
      <c r="F8" s="196"/>
      <c r="G8" s="196"/>
      <c r="H8" s="196"/>
      <c r="I8" s="196"/>
      <c r="J8" s="196"/>
      <c r="K8" s="196"/>
      <c r="L8" s="197"/>
      <c r="M8" s="5" t="s">
        <v>14</v>
      </c>
      <c r="N8" s="5"/>
      <c r="O8" s="5"/>
      <c r="P8" s="5"/>
      <c r="Q8" s="5"/>
      <c r="R8" s="5"/>
      <c r="S8" s="198">
        <f ca="1">TODAY()</f>
        <v>45385</v>
      </c>
      <c r="T8" s="196"/>
      <c r="U8" s="196"/>
      <c r="V8" s="196"/>
      <c r="W8" s="196"/>
      <c r="X8" s="196"/>
      <c r="Y8" s="196"/>
      <c r="Z8" s="196"/>
      <c r="AA8" s="196"/>
      <c r="AB8" s="196"/>
      <c r="AC8" s="199"/>
      <c r="AD8" s="15"/>
      <c r="AE8" s="7"/>
      <c r="AF8" s="7"/>
      <c r="AG8" s="7"/>
      <c r="AH8" s="7"/>
      <c r="AI8" s="7"/>
      <c r="AJ8" s="7"/>
      <c r="AK8" s="7"/>
      <c r="AL8" s="7"/>
      <c r="AM8" s="7"/>
      <c r="AN8" s="7"/>
      <c r="AO8" s="7"/>
      <c r="AP8" s="7"/>
      <c r="AQ8" s="7"/>
      <c r="AR8" s="209"/>
      <c r="AS8" s="210"/>
      <c r="AT8" s="210"/>
      <c r="AU8" s="210"/>
      <c r="AV8" s="210"/>
      <c r="AW8" s="210"/>
      <c r="AX8" s="210"/>
      <c r="AY8" s="210"/>
      <c r="AZ8" s="210"/>
      <c r="BA8" s="210"/>
      <c r="BB8" s="211"/>
      <c r="BC8" s="209"/>
      <c r="BD8" s="210"/>
      <c r="BE8" s="210"/>
      <c r="BF8" s="211"/>
      <c r="BG8" s="8"/>
    </row>
    <row r="9" spans="1:59" ht="55.5" customHeight="1">
      <c r="A9" s="16"/>
      <c r="B9" s="17"/>
      <c r="C9" s="17"/>
      <c r="D9" s="17"/>
      <c r="E9" s="283" t="s">
        <v>15</v>
      </c>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84" t="s">
        <v>291</v>
      </c>
      <c r="BD9" s="279"/>
      <c r="BE9" s="211"/>
      <c r="BF9" s="227" t="s">
        <v>16</v>
      </c>
      <c r="BG9" s="228" t="s">
        <v>17</v>
      </c>
    </row>
    <row r="10" spans="1:59" ht="18.75" customHeight="1">
      <c r="A10" s="177" t="s">
        <v>18</v>
      </c>
      <c r="B10" s="180" t="s">
        <v>19</v>
      </c>
      <c r="C10" s="182" t="s">
        <v>20</v>
      </c>
      <c r="D10" s="182" t="s">
        <v>21</v>
      </c>
      <c r="E10" s="285" t="s">
        <v>22</v>
      </c>
      <c r="F10" s="186"/>
      <c r="G10" s="186"/>
      <c r="H10" s="186"/>
      <c r="I10" s="186"/>
      <c r="J10" s="186"/>
      <c r="K10" s="186"/>
      <c r="L10" s="286"/>
      <c r="M10" s="287" t="s">
        <v>292</v>
      </c>
      <c r="N10" s="186"/>
      <c r="O10" s="186"/>
      <c r="P10" s="186"/>
      <c r="Q10" s="186"/>
      <c r="R10" s="186"/>
      <c r="S10" s="186"/>
      <c r="T10" s="186"/>
      <c r="U10" s="186"/>
      <c r="V10" s="186"/>
      <c r="W10" s="186"/>
      <c r="X10" s="186"/>
      <c r="Y10" s="186"/>
      <c r="Z10" s="186"/>
      <c r="AA10" s="186"/>
      <c r="AB10" s="186"/>
      <c r="AC10" s="286"/>
      <c r="AD10" s="288" t="s">
        <v>293</v>
      </c>
      <c r="AE10" s="186"/>
      <c r="AF10" s="186"/>
      <c r="AG10" s="186"/>
      <c r="AH10" s="186"/>
      <c r="AI10" s="186"/>
      <c r="AJ10" s="186"/>
      <c r="AK10" s="186"/>
      <c r="AL10" s="186"/>
      <c r="AM10" s="186"/>
      <c r="AN10" s="186"/>
      <c r="AO10" s="186"/>
      <c r="AP10" s="186"/>
      <c r="AQ10" s="186"/>
      <c r="AR10" s="186"/>
      <c r="AS10" s="186"/>
      <c r="AT10" s="286"/>
      <c r="AU10" s="289" t="s">
        <v>23</v>
      </c>
      <c r="AV10" s="186"/>
      <c r="AW10" s="186"/>
      <c r="AX10" s="186"/>
      <c r="AY10" s="186"/>
      <c r="AZ10" s="186"/>
      <c r="BA10" s="186"/>
      <c r="BB10" s="286"/>
      <c r="BC10" s="18" t="s">
        <v>294</v>
      </c>
      <c r="BD10" s="19" t="s">
        <v>295</v>
      </c>
      <c r="BE10" s="229" t="s">
        <v>24</v>
      </c>
      <c r="BF10" s="170"/>
      <c r="BG10" s="170"/>
    </row>
    <row r="11" spans="1:59" ht="180" customHeight="1">
      <c r="A11" s="178"/>
      <c r="B11" s="181"/>
      <c r="C11" s="171"/>
      <c r="D11" s="171"/>
      <c r="E11" s="20" t="s">
        <v>25</v>
      </c>
      <c r="F11" s="21" t="s">
        <v>26</v>
      </c>
      <c r="G11" s="22" t="s">
        <v>27</v>
      </c>
      <c r="H11" s="23" t="s">
        <v>28</v>
      </c>
      <c r="I11" s="21" t="s">
        <v>29</v>
      </c>
      <c r="J11" s="24" t="s">
        <v>30</v>
      </c>
      <c r="K11" s="24" t="s">
        <v>63</v>
      </c>
      <c r="L11" s="25" t="s">
        <v>24</v>
      </c>
      <c r="M11" s="26"/>
      <c r="N11" s="26"/>
      <c r="O11" s="21"/>
      <c r="P11" s="21"/>
      <c r="Q11" s="290"/>
      <c r="R11" s="22"/>
      <c r="S11" s="22"/>
      <c r="T11" s="22"/>
      <c r="U11" s="22"/>
      <c r="V11" s="27"/>
      <c r="W11" s="21"/>
      <c r="X11" s="21"/>
      <c r="Y11" s="21"/>
      <c r="Z11" s="21"/>
      <c r="AA11" s="28"/>
      <c r="AB11" s="291" t="s">
        <v>34</v>
      </c>
      <c r="AC11" s="292" t="s">
        <v>24</v>
      </c>
      <c r="AD11" s="30"/>
      <c r="AE11" s="30"/>
      <c r="AF11" s="30"/>
      <c r="AG11" s="30"/>
      <c r="AH11" s="31"/>
      <c r="AI11" s="26"/>
      <c r="AJ11" s="21"/>
      <c r="AK11" s="21"/>
      <c r="AL11" s="21"/>
      <c r="AM11" s="28"/>
      <c r="AN11" s="22"/>
      <c r="AO11" s="22"/>
      <c r="AP11" s="22"/>
      <c r="AQ11" s="22"/>
      <c r="AR11" s="32"/>
      <c r="AS11" s="293" t="s">
        <v>34</v>
      </c>
      <c r="AT11" s="294" t="s">
        <v>24</v>
      </c>
      <c r="AU11" s="22" t="s">
        <v>40</v>
      </c>
      <c r="AV11" s="23" t="s">
        <v>41</v>
      </c>
      <c r="AW11" s="21" t="s">
        <v>42</v>
      </c>
      <c r="AX11" s="24" t="s">
        <v>43</v>
      </c>
      <c r="AY11" s="22" t="s">
        <v>44</v>
      </c>
      <c r="AZ11" s="34" t="s">
        <v>30</v>
      </c>
      <c r="BA11" s="34" t="s">
        <v>63</v>
      </c>
      <c r="BB11" s="35" t="s">
        <v>24</v>
      </c>
      <c r="BC11" s="24" t="s">
        <v>43</v>
      </c>
      <c r="BD11" s="23" t="s">
        <v>44</v>
      </c>
      <c r="BE11" s="171"/>
      <c r="BF11" s="171"/>
      <c r="BG11" s="171"/>
    </row>
    <row r="12" spans="1:59" ht="64.5" customHeight="1">
      <c r="A12" s="178"/>
      <c r="B12" s="62" t="s">
        <v>45</v>
      </c>
      <c r="C12" s="62"/>
      <c r="D12" s="62"/>
      <c r="E12" s="36"/>
      <c r="F12" s="36"/>
      <c r="G12" s="37"/>
      <c r="H12" s="37"/>
      <c r="I12" s="36"/>
      <c r="J12" s="36"/>
      <c r="K12" s="36"/>
      <c r="L12" s="169" t="str">
        <f>IFERROR(AVERAGE(L15:L56),"")</f>
        <v/>
      </c>
      <c r="M12" s="36"/>
      <c r="N12" s="36"/>
      <c r="O12" s="36"/>
      <c r="P12" s="36"/>
      <c r="Q12" s="36"/>
      <c r="R12" s="37"/>
      <c r="S12" s="37"/>
      <c r="T12" s="37"/>
      <c r="U12" s="37"/>
      <c r="V12" s="37"/>
      <c r="W12" s="36"/>
      <c r="X12" s="36"/>
      <c r="Y12" s="36"/>
      <c r="Z12" s="36"/>
      <c r="AA12" s="36"/>
      <c r="AB12" s="189"/>
      <c r="AC12" s="191" t="str">
        <f>IFERROR(AVERAGE(AC15:AC56),"")</f>
        <v/>
      </c>
      <c r="AD12" s="37"/>
      <c r="AE12" s="37"/>
      <c r="AF12" s="37"/>
      <c r="AG12" s="37"/>
      <c r="AH12" s="37"/>
      <c r="AI12" s="36"/>
      <c r="AJ12" s="36"/>
      <c r="AK12" s="36"/>
      <c r="AL12" s="36"/>
      <c r="AM12" s="36"/>
      <c r="AN12" s="37"/>
      <c r="AO12" s="37"/>
      <c r="AP12" s="37"/>
      <c r="AQ12" s="37"/>
      <c r="AR12" s="37"/>
      <c r="AS12" s="218"/>
      <c r="AT12" s="220" t="str">
        <f>IFERROR(AVERAGE(AT15:AT56),"")</f>
        <v/>
      </c>
      <c r="AU12" s="37"/>
      <c r="AV12" s="37"/>
      <c r="AW12" s="36"/>
      <c r="AX12" s="36"/>
      <c r="AY12" s="37"/>
      <c r="AZ12" s="37"/>
      <c r="BA12" s="37"/>
      <c r="BB12" s="221" t="str">
        <f>IFERROR(AVERAGE(BB15:BB56),"")</f>
        <v/>
      </c>
      <c r="BC12" s="36"/>
      <c r="BD12" s="37"/>
      <c r="BE12" s="220" t="str">
        <f>IFERROR(AVERAGE(BE15:BE56),"")</f>
        <v/>
      </c>
      <c r="BF12" s="230" t="str">
        <f>IF(SUM(BB12,AT12,AC12,L12)=0,"",SUM(BB12,AT12,AC12,L12))</f>
        <v/>
      </c>
      <c r="BG12" s="223"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57.75" customHeight="1">
      <c r="A13" s="178"/>
      <c r="B13" s="62" t="s">
        <v>47</v>
      </c>
      <c r="C13" s="62"/>
      <c r="D13" s="62"/>
      <c r="E13" s="37"/>
      <c r="F13" s="37"/>
      <c r="G13" s="37"/>
      <c r="H13" s="37"/>
      <c r="I13" s="37"/>
      <c r="J13" s="37"/>
      <c r="K13" s="37"/>
      <c r="L13" s="295"/>
      <c r="M13" s="37"/>
      <c r="N13" s="37"/>
      <c r="O13" s="37"/>
      <c r="P13" s="37"/>
      <c r="Q13" s="37"/>
      <c r="R13" s="37"/>
      <c r="S13" s="37"/>
      <c r="T13" s="37"/>
      <c r="U13" s="37"/>
      <c r="V13" s="37"/>
      <c r="W13" s="37"/>
      <c r="X13" s="37"/>
      <c r="Y13" s="37"/>
      <c r="Z13" s="37"/>
      <c r="AA13" s="37"/>
      <c r="AB13" s="189"/>
      <c r="AC13" s="295"/>
      <c r="AD13" s="37"/>
      <c r="AE13" s="37"/>
      <c r="AF13" s="37"/>
      <c r="AG13" s="37"/>
      <c r="AH13" s="37"/>
      <c r="AI13" s="37"/>
      <c r="AJ13" s="37"/>
      <c r="AK13" s="37"/>
      <c r="AL13" s="37"/>
      <c r="AM13" s="37"/>
      <c r="AN13" s="37"/>
      <c r="AO13" s="37"/>
      <c r="AP13" s="37"/>
      <c r="AQ13" s="37"/>
      <c r="AR13" s="37"/>
      <c r="AS13" s="218"/>
      <c r="AT13" s="295"/>
      <c r="AU13" s="37"/>
      <c r="AV13" s="37"/>
      <c r="AW13" s="37"/>
      <c r="AX13" s="37"/>
      <c r="AY13" s="37"/>
      <c r="AZ13" s="37"/>
      <c r="BA13" s="37"/>
      <c r="BB13" s="295"/>
      <c r="BC13" s="37"/>
      <c r="BD13" s="37"/>
      <c r="BE13" s="295"/>
      <c r="BF13" s="170"/>
      <c r="BG13" s="170"/>
    </row>
    <row r="14" spans="1:59" ht="29.25" customHeight="1">
      <c r="A14" s="179"/>
      <c r="B14" s="63" t="s">
        <v>48</v>
      </c>
      <c r="C14" s="63"/>
      <c r="D14" s="63"/>
      <c r="E14" s="38">
        <f t="shared" ref="E14:K14" si="0">+E13-E12</f>
        <v>0</v>
      </c>
      <c r="F14" s="38">
        <f t="shared" si="0"/>
        <v>0</v>
      </c>
      <c r="G14" s="39">
        <f t="shared" si="0"/>
        <v>0</v>
      </c>
      <c r="H14" s="39">
        <f t="shared" si="0"/>
        <v>0</v>
      </c>
      <c r="I14" s="38">
        <f t="shared" si="0"/>
        <v>0</v>
      </c>
      <c r="J14" s="38">
        <f t="shared" si="0"/>
        <v>0</v>
      </c>
      <c r="K14" s="38">
        <f t="shared" si="0"/>
        <v>0</v>
      </c>
      <c r="L14" s="171"/>
      <c r="M14" s="38">
        <f t="shared" ref="M14:AA14" si="1">+M13-M12</f>
        <v>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79"/>
      <c r="AC14" s="171"/>
      <c r="AD14" s="39">
        <f t="shared" ref="AD14:AR14" si="2">+AD13-AD12</f>
        <v>0</v>
      </c>
      <c r="AE14" s="39">
        <f t="shared" si="2"/>
        <v>0</v>
      </c>
      <c r="AF14" s="39">
        <f t="shared" si="2"/>
        <v>0</v>
      </c>
      <c r="AG14" s="39">
        <f t="shared" si="2"/>
        <v>0</v>
      </c>
      <c r="AH14" s="39">
        <f t="shared" si="2"/>
        <v>0</v>
      </c>
      <c r="AI14" s="38">
        <f t="shared" si="2"/>
        <v>0</v>
      </c>
      <c r="AJ14" s="38">
        <f t="shared" si="2"/>
        <v>0</v>
      </c>
      <c r="AK14" s="38">
        <f t="shared" si="2"/>
        <v>0</v>
      </c>
      <c r="AL14" s="38">
        <f t="shared" si="2"/>
        <v>0</v>
      </c>
      <c r="AM14" s="38">
        <f t="shared" si="2"/>
        <v>0</v>
      </c>
      <c r="AN14" s="39">
        <f t="shared" si="2"/>
        <v>0</v>
      </c>
      <c r="AO14" s="39">
        <f t="shared" si="2"/>
        <v>0</v>
      </c>
      <c r="AP14" s="39">
        <f t="shared" si="2"/>
        <v>0</v>
      </c>
      <c r="AQ14" s="39">
        <f t="shared" si="2"/>
        <v>0</v>
      </c>
      <c r="AR14" s="39">
        <f t="shared" si="2"/>
        <v>0</v>
      </c>
      <c r="AS14" s="219"/>
      <c r="AT14" s="171"/>
      <c r="AU14" s="39">
        <f t="shared" ref="AU14:BA14" si="3">+AU13-AU12</f>
        <v>0</v>
      </c>
      <c r="AV14" s="39">
        <f t="shared" si="3"/>
        <v>0</v>
      </c>
      <c r="AW14" s="38">
        <f t="shared" si="3"/>
        <v>0</v>
      </c>
      <c r="AX14" s="38">
        <f t="shared" si="3"/>
        <v>0</v>
      </c>
      <c r="AY14" s="39">
        <f t="shared" si="3"/>
        <v>0</v>
      </c>
      <c r="AZ14" s="39">
        <f t="shared" si="3"/>
        <v>0</v>
      </c>
      <c r="BA14" s="39">
        <f t="shared" si="3"/>
        <v>0</v>
      </c>
      <c r="BB14" s="171"/>
      <c r="BC14" s="38">
        <f t="shared" ref="BC14:BD14" si="4">+BC13-BC12</f>
        <v>0</v>
      </c>
      <c r="BD14" s="39">
        <f t="shared" si="4"/>
        <v>0</v>
      </c>
      <c r="BE14" s="171"/>
      <c r="BF14" s="171"/>
      <c r="BG14" s="171"/>
    </row>
    <row r="15" spans="1:59" ht="30" customHeight="1">
      <c r="A15" s="40">
        <f>IF('1erT'!A15&lt;&gt;"",'1erT'!A15,"")</f>
        <v>1</v>
      </c>
      <c r="B15" s="64" t="str">
        <f>IF('1erT'!B15&lt;&gt;"",'1erT'!B15,"")</f>
        <v>AGUILA SEJAS MATIAS HERNAN</v>
      </c>
      <c r="C15" s="42">
        <f>IF(B15&lt;&gt;"",IFERROR(EVAL.ANUAL!X9,""),"")</f>
        <v>26</v>
      </c>
      <c r="D15" s="42">
        <f>IF(B15&lt;&gt;"",IFERROR(EVAL.ANUAL!P9,""),"")</f>
        <v>0</v>
      </c>
      <c r="E15" s="46"/>
      <c r="F15" s="46"/>
      <c r="G15" s="46"/>
      <c r="H15" s="46"/>
      <c r="I15" s="46"/>
      <c r="J15" s="46"/>
      <c r="K15" s="44" t="str">
        <f t="shared" ref="K15:K56" si="5">IFERROR((AVERAGE(M15:AB15,AD15:AS15)),"")</f>
        <v/>
      </c>
      <c r="L15" s="45" t="str">
        <f t="shared" ref="L15:L56" si="6">IFERROR((AVERAGE(E15:K15)*0.05),"")</f>
        <v/>
      </c>
      <c r="M15" s="46"/>
      <c r="N15" s="46"/>
      <c r="O15" s="46"/>
      <c r="P15" s="46"/>
      <c r="Q15" s="46"/>
      <c r="R15" s="46"/>
      <c r="S15" s="46"/>
      <c r="T15" s="46"/>
      <c r="U15" s="46"/>
      <c r="V15" s="46"/>
      <c r="W15" s="46"/>
      <c r="X15" s="46"/>
      <c r="Y15" s="46"/>
      <c r="Z15" s="46"/>
      <c r="AA15" s="46"/>
      <c r="AB15" s="44" t="str">
        <f t="shared" ref="AB15:AB56" si="7">IFERROR(AVERAGE(M15:AA15),"")</f>
        <v/>
      </c>
      <c r="AC15" s="47" t="str">
        <f t="shared" ref="AC15:AC56" si="8">IFERROR((AVERAGE(M15:AA15)*0.4)+(AB15*0.05),"")</f>
        <v/>
      </c>
      <c r="AD15" s="46"/>
      <c r="AE15" s="46"/>
      <c r="AF15" s="46"/>
      <c r="AG15" s="46"/>
      <c r="AH15" s="46"/>
      <c r="AI15" s="46"/>
      <c r="AJ15" s="46"/>
      <c r="AK15" s="46"/>
      <c r="AL15" s="46"/>
      <c r="AM15" s="46"/>
      <c r="AN15" s="46"/>
      <c r="AO15" s="46"/>
      <c r="AP15" s="46"/>
      <c r="AQ15" s="46"/>
      <c r="AR15" s="46"/>
      <c r="AS15" s="44" t="str">
        <f t="shared" ref="AS15:AS56" si="9">IFERROR(AVERAGE(AD15:AR15),"")</f>
        <v/>
      </c>
      <c r="AT15" s="48" t="str">
        <f t="shared" ref="AT15:AT56" si="10">IFERROR((AVERAGE(AD15:AR15)*0.35)+(AS15*0.05),"")</f>
        <v/>
      </c>
      <c r="AU15" s="46"/>
      <c r="AV15" s="46"/>
      <c r="AW15" s="46"/>
      <c r="AX15" s="46"/>
      <c r="AY15" s="46"/>
      <c r="AZ15" s="46"/>
      <c r="BA15" s="44" t="str">
        <f t="shared" ref="BA15:BA56" si="11">K15</f>
        <v/>
      </c>
      <c r="BB15" s="50" t="str">
        <f t="shared" ref="BB15:BB56" si="12">IFERROR((AVERAGE(AU15:BA15)*0.05),"")</f>
        <v/>
      </c>
      <c r="BC15" s="44"/>
      <c r="BD15" s="44"/>
      <c r="BE15" s="48" t="str">
        <f t="shared" ref="BE15:BE56" si="13">IFERROR((AVERAGE(BC15)*0.025)+(BD15*0.025),"")</f>
        <v/>
      </c>
      <c r="BF15" s="51" t="str">
        <f t="shared" ref="BF15:BF56" si="14">IF(SUM(BB15,AT15,AC15,L15,BE15)=0,"",SUM(BB15,AT15,AC15,L15,BE15))</f>
        <v/>
      </c>
      <c r="BG15" s="52" t="str">
        <f t="shared" ref="BG15:BG56" si="15">IF(BF15="","",IF(BF15&lt;51,"REPROBADO",IF(BF15&gt;=51,"APROBADO"," ")))</f>
        <v/>
      </c>
    </row>
    <row r="16" spans="1:59" ht="30" customHeight="1">
      <c r="A16" s="40">
        <f>IF('1erT'!A16&lt;&gt;"",'1erT'!A16,"")</f>
        <v>2</v>
      </c>
      <c r="B16" s="64" t="str">
        <f>IF('1erT'!B16&lt;&gt;"",'1erT'!B16,"")</f>
        <v>ANTEZANA ARANIBAR JAVIER LEANDRO</v>
      </c>
      <c r="C16" s="42">
        <f>IF(B16&lt;&gt;"",IFERROR(EVAL.ANUAL!X10,""),"")</f>
        <v>30</v>
      </c>
      <c r="D16" s="42">
        <f>IF(B16&lt;&gt;"",IFERROR(EVAL.ANUAL!P10,""),"")</f>
        <v>0</v>
      </c>
      <c r="E16" s="46"/>
      <c r="F16" s="46"/>
      <c r="G16" s="46"/>
      <c r="H16" s="46"/>
      <c r="I16" s="46"/>
      <c r="J16" s="46"/>
      <c r="K16" s="44" t="str">
        <f t="shared" si="5"/>
        <v/>
      </c>
      <c r="L16" s="45" t="str">
        <f t="shared" si="6"/>
        <v/>
      </c>
      <c r="M16" s="46"/>
      <c r="N16" s="46"/>
      <c r="O16" s="46"/>
      <c r="P16" s="46"/>
      <c r="Q16" s="46"/>
      <c r="R16" s="46"/>
      <c r="S16" s="46"/>
      <c r="T16" s="46"/>
      <c r="U16" s="46"/>
      <c r="V16" s="46"/>
      <c r="W16" s="46"/>
      <c r="X16" s="46"/>
      <c r="Y16" s="46"/>
      <c r="Z16" s="46"/>
      <c r="AA16" s="46"/>
      <c r="AB16" s="44" t="str">
        <f t="shared" si="7"/>
        <v/>
      </c>
      <c r="AC16" s="47" t="str">
        <f t="shared" si="8"/>
        <v/>
      </c>
      <c r="AD16" s="46"/>
      <c r="AE16" s="46"/>
      <c r="AF16" s="46"/>
      <c r="AG16" s="46"/>
      <c r="AH16" s="46"/>
      <c r="AI16" s="46"/>
      <c r="AJ16" s="46"/>
      <c r="AK16" s="46"/>
      <c r="AL16" s="46"/>
      <c r="AM16" s="46"/>
      <c r="AN16" s="46"/>
      <c r="AO16" s="46"/>
      <c r="AP16" s="46"/>
      <c r="AQ16" s="46"/>
      <c r="AR16" s="46"/>
      <c r="AS16" s="44" t="str">
        <f t="shared" si="9"/>
        <v/>
      </c>
      <c r="AT16" s="48" t="str">
        <f t="shared" si="10"/>
        <v/>
      </c>
      <c r="AU16" s="46"/>
      <c r="AV16" s="46"/>
      <c r="AW16" s="46"/>
      <c r="AX16" s="46"/>
      <c r="AY16" s="46"/>
      <c r="AZ16" s="46"/>
      <c r="BA16" s="44" t="str">
        <f t="shared" si="11"/>
        <v/>
      </c>
      <c r="BB16" s="50" t="str">
        <f t="shared" si="12"/>
        <v/>
      </c>
      <c r="BC16" s="44"/>
      <c r="BD16" s="44"/>
      <c r="BE16" s="48" t="str">
        <f t="shared" si="13"/>
        <v/>
      </c>
      <c r="BF16" s="51" t="str">
        <f t="shared" si="14"/>
        <v/>
      </c>
      <c r="BG16" s="52" t="str">
        <f t="shared" si="15"/>
        <v/>
      </c>
    </row>
    <row r="17" spans="1:59" ht="30" customHeight="1">
      <c r="A17" s="40">
        <f>IF('1erT'!A17&lt;&gt;"",'1erT'!A17,"")</f>
        <v>3</v>
      </c>
      <c r="B17" s="64" t="str">
        <f>IF('1erT'!B17&lt;&gt;"",'1erT'!B17,"")</f>
        <v>ANTEZANA TORREZ  MATIAS ANDRE</v>
      </c>
      <c r="C17" s="42">
        <f>IF(B17&lt;&gt;"",IFERROR(EVAL.ANUAL!X11,""),"")</f>
        <v>29</v>
      </c>
      <c r="D17" s="42">
        <f>IF(B17&lt;&gt;"",IFERROR(EVAL.ANUAL!P11,""),"")</f>
        <v>0</v>
      </c>
      <c r="E17" s="46"/>
      <c r="F17" s="46"/>
      <c r="G17" s="46"/>
      <c r="H17" s="46"/>
      <c r="I17" s="46"/>
      <c r="J17" s="46"/>
      <c r="K17" s="44" t="str">
        <f t="shared" si="5"/>
        <v/>
      </c>
      <c r="L17" s="45" t="str">
        <f t="shared" si="6"/>
        <v/>
      </c>
      <c r="M17" s="46"/>
      <c r="N17" s="46"/>
      <c r="O17" s="46"/>
      <c r="P17" s="46"/>
      <c r="Q17" s="46"/>
      <c r="R17" s="46"/>
      <c r="S17" s="46"/>
      <c r="T17" s="46"/>
      <c r="U17" s="46"/>
      <c r="V17" s="46"/>
      <c r="W17" s="46"/>
      <c r="X17" s="46"/>
      <c r="Y17" s="46"/>
      <c r="Z17" s="46"/>
      <c r="AA17" s="46"/>
      <c r="AB17" s="44" t="str">
        <f t="shared" si="7"/>
        <v/>
      </c>
      <c r="AC17" s="47" t="str">
        <f t="shared" si="8"/>
        <v/>
      </c>
      <c r="AD17" s="46"/>
      <c r="AE17" s="46"/>
      <c r="AF17" s="46"/>
      <c r="AG17" s="46"/>
      <c r="AH17" s="46"/>
      <c r="AI17" s="46"/>
      <c r="AJ17" s="46"/>
      <c r="AK17" s="46"/>
      <c r="AL17" s="46"/>
      <c r="AM17" s="46"/>
      <c r="AN17" s="46"/>
      <c r="AO17" s="46"/>
      <c r="AP17" s="46"/>
      <c r="AQ17" s="46"/>
      <c r="AR17" s="46"/>
      <c r="AS17" s="44" t="str">
        <f t="shared" si="9"/>
        <v/>
      </c>
      <c r="AT17" s="48" t="str">
        <f t="shared" si="10"/>
        <v/>
      </c>
      <c r="AU17" s="46"/>
      <c r="AV17" s="46"/>
      <c r="AW17" s="46"/>
      <c r="AX17" s="46"/>
      <c r="AY17" s="46"/>
      <c r="AZ17" s="46"/>
      <c r="BA17" s="44" t="str">
        <f t="shared" si="11"/>
        <v/>
      </c>
      <c r="BB17" s="50" t="str">
        <f t="shared" si="12"/>
        <v/>
      </c>
      <c r="BC17" s="44"/>
      <c r="BD17" s="44"/>
      <c r="BE17" s="48" t="str">
        <f t="shared" si="13"/>
        <v/>
      </c>
      <c r="BF17" s="51" t="str">
        <f t="shared" si="14"/>
        <v/>
      </c>
      <c r="BG17" s="52" t="str">
        <f t="shared" si="15"/>
        <v/>
      </c>
    </row>
    <row r="18" spans="1:59" ht="30" customHeight="1">
      <c r="A18" s="40">
        <f>IF('1erT'!A18&lt;&gt;"",'1erT'!A18,"")</f>
        <v>4</v>
      </c>
      <c r="B18" s="64" t="str">
        <f>IF('1erT'!B18&lt;&gt;"",'1erT'!B18,"")</f>
        <v>CARDOZO FRANCO JOHNNY LEONARDO</v>
      </c>
      <c r="C18" s="42">
        <f>IF(B18&lt;&gt;"",IFERROR(EVAL.ANUAL!X12,""),"")</f>
        <v>30</v>
      </c>
      <c r="D18" s="42">
        <f>IF(B18&lt;&gt;"",IFERROR(EVAL.ANUAL!P12,""),"")</f>
        <v>0</v>
      </c>
      <c r="E18" s="46"/>
      <c r="F18" s="46"/>
      <c r="G18" s="46"/>
      <c r="H18" s="46"/>
      <c r="I18" s="46"/>
      <c r="J18" s="46"/>
      <c r="K18" s="44" t="str">
        <f t="shared" si="5"/>
        <v/>
      </c>
      <c r="L18" s="45" t="str">
        <f t="shared" si="6"/>
        <v/>
      </c>
      <c r="M18" s="46"/>
      <c r="N18" s="46"/>
      <c r="O18" s="46"/>
      <c r="P18" s="46"/>
      <c r="Q18" s="46"/>
      <c r="R18" s="46"/>
      <c r="S18" s="46"/>
      <c r="T18" s="46"/>
      <c r="U18" s="46"/>
      <c r="V18" s="46"/>
      <c r="W18" s="46"/>
      <c r="X18" s="46"/>
      <c r="Y18" s="46"/>
      <c r="Z18" s="46"/>
      <c r="AA18" s="46"/>
      <c r="AB18" s="44" t="str">
        <f t="shared" si="7"/>
        <v/>
      </c>
      <c r="AC18" s="47" t="str">
        <f t="shared" si="8"/>
        <v/>
      </c>
      <c r="AD18" s="46"/>
      <c r="AE18" s="46"/>
      <c r="AF18" s="46"/>
      <c r="AG18" s="46"/>
      <c r="AH18" s="46"/>
      <c r="AI18" s="46"/>
      <c r="AJ18" s="46"/>
      <c r="AK18" s="46"/>
      <c r="AL18" s="46"/>
      <c r="AM18" s="46"/>
      <c r="AN18" s="46"/>
      <c r="AO18" s="46"/>
      <c r="AP18" s="46"/>
      <c r="AQ18" s="46"/>
      <c r="AR18" s="46"/>
      <c r="AS18" s="44" t="str">
        <f t="shared" si="9"/>
        <v/>
      </c>
      <c r="AT18" s="48" t="str">
        <f t="shared" si="10"/>
        <v/>
      </c>
      <c r="AU18" s="46"/>
      <c r="AV18" s="46"/>
      <c r="AW18" s="46"/>
      <c r="AX18" s="46"/>
      <c r="AY18" s="46"/>
      <c r="AZ18" s="46"/>
      <c r="BA18" s="44" t="str">
        <f t="shared" si="11"/>
        <v/>
      </c>
      <c r="BB18" s="50" t="str">
        <f t="shared" si="12"/>
        <v/>
      </c>
      <c r="BC18" s="44"/>
      <c r="BD18" s="44"/>
      <c r="BE18" s="48" t="str">
        <f t="shared" si="13"/>
        <v/>
      </c>
      <c r="BF18" s="51" t="str">
        <f t="shared" si="14"/>
        <v/>
      </c>
      <c r="BG18" s="52" t="str">
        <f t="shared" si="15"/>
        <v/>
      </c>
    </row>
    <row r="19" spans="1:59" ht="30" customHeight="1">
      <c r="A19" s="40">
        <f>IF('1erT'!A19&lt;&gt;"",'1erT'!A19,"")</f>
        <v>5</v>
      </c>
      <c r="B19" s="64" t="str">
        <f>IF('1erT'!B19&lt;&gt;"",'1erT'!B19,"")</f>
        <v>ESPINOZA MUÑOZ RUBEN SEBASTIAN</v>
      </c>
      <c r="C19" s="42">
        <f>IF(B19&lt;&gt;"",IFERROR(EVAL.ANUAL!X13,""),"")</f>
        <v>10</v>
      </c>
      <c r="D19" s="42">
        <f>IF(B19&lt;&gt;"",IFERROR(EVAL.ANUAL!P13,""),"")</f>
        <v>0</v>
      </c>
      <c r="E19" s="46"/>
      <c r="F19" s="46"/>
      <c r="G19" s="46"/>
      <c r="H19" s="46"/>
      <c r="I19" s="46"/>
      <c r="J19" s="46"/>
      <c r="K19" s="44" t="str">
        <f t="shared" si="5"/>
        <v/>
      </c>
      <c r="L19" s="45" t="str">
        <f t="shared" si="6"/>
        <v/>
      </c>
      <c r="M19" s="46"/>
      <c r="N19" s="46"/>
      <c r="O19" s="46"/>
      <c r="P19" s="46"/>
      <c r="Q19" s="46"/>
      <c r="R19" s="46"/>
      <c r="S19" s="46"/>
      <c r="T19" s="46"/>
      <c r="U19" s="46"/>
      <c r="V19" s="46"/>
      <c r="W19" s="46"/>
      <c r="X19" s="46"/>
      <c r="Y19" s="46"/>
      <c r="Z19" s="46"/>
      <c r="AA19" s="46"/>
      <c r="AB19" s="44" t="str">
        <f t="shared" si="7"/>
        <v/>
      </c>
      <c r="AC19" s="47" t="str">
        <f t="shared" si="8"/>
        <v/>
      </c>
      <c r="AD19" s="46"/>
      <c r="AE19" s="46"/>
      <c r="AF19" s="46"/>
      <c r="AG19" s="46"/>
      <c r="AH19" s="46"/>
      <c r="AI19" s="46"/>
      <c r="AJ19" s="46"/>
      <c r="AK19" s="46"/>
      <c r="AL19" s="46"/>
      <c r="AM19" s="46"/>
      <c r="AN19" s="46"/>
      <c r="AO19" s="46"/>
      <c r="AP19" s="46"/>
      <c r="AQ19" s="46"/>
      <c r="AR19" s="46"/>
      <c r="AS19" s="44" t="str">
        <f t="shared" si="9"/>
        <v/>
      </c>
      <c r="AT19" s="48" t="str">
        <f t="shared" si="10"/>
        <v/>
      </c>
      <c r="AU19" s="46"/>
      <c r="AV19" s="46"/>
      <c r="AW19" s="46"/>
      <c r="AX19" s="46"/>
      <c r="AY19" s="46"/>
      <c r="AZ19" s="46"/>
      <c r="BA19" s="44" t="str">
        <f t="shared" si="11"/>
        <v/>
      </c>
      <c r="BB19" s="50" t="str">
        <f t="shared" si="12"/>
        <v/>
      </c>
      <c r="BC19" s="44"/>
      <c r="BD19" s="44"/>
      <c r="BE19" s="48" t="str">
        <f t="shared" si="13"/>
        <v/>
      </c>
      <c r="BF19" s="51" t="str">
        <f t="shared" si="14"/>
        <v/>
      </c>
      <c r="BG19" s="52" t="str">
        <f t="shared" si="15"/>
        <v/>
      </c>
    </row>
    <row r="20" spans="1:59" ht="30" customHeight="1">
      <c r="A20" s="40">
        <f>IF('1erT'!A20&lt;&gt;"",'1erT'!A20,"")</f>
        <v>6</v>
      </c>
      <c r="B20" s="64" t="str">
        <f>IF('1erT'!B20&lt;&gt;"",'1erT'!B20,"")</f>
        <v>HUANCA AMURRIO VALENTINA RAFAELA</v>
      </c>
      <c r="C20" s="42">
        <f>IF(B20&lt;&gt;"",IFERROR(EVAL.ANUAL!X14,""),"")</f>
        <v>22</v>
      </c>
      <c r="D20" s="42">
        <f>IF(B20&lt;&gt;"",IFERROR(EVAL.ANUAL!P14,""),"")</f>
        <v>0</v>
      </c>
      <c r="E20" s="46"/>
      <c r="F20" s="46"/>
      <c r="G20" s="46"/>
      <c r="H20" s="46"/>
      <c r="I20" s="46"/>
      <c r="J20" s="46"/>
      <c r="K20" s="44" t="str">
        <f t="shared" si="5"/>
        <v/>
      </c>
      <c r="L20" s="45" t="str">
        <f t="shared" si="6"/>
        <v/>
      </c>
      <c r="M20" s="46"/>
      <c r="N20" s="46"/>
      <c r="O20" s="46"/>
      <c r="P20" s="46"/>
      <c r="Q20" s="46"/>
      <c r="R20" s="46"/>
      <c r="S20" s="46"/>
      <c r="T20" s="46"/>
      <c r="U20" s="46"/>
      <c r="V20" s="46"/>
      <c r="W20" s="46"/>
      <c r="X20" s="46"/>
      <c r="Y20" s="46"/>
      <c r="Z20" s="46"/>
      <c r="AA20" s="46"/>
      <c r="AB20" s="44" t="str">
        <f t="shared" si="7"/>
        <v/>
      </c>
      <c r="AC20" s="47" t="str">
        <f t="shared" si="8"/>
        <v/>
      </c>
      <c r="AD20" s="46"/>
      <c r="AE20" s="46"/>
      <c r="AF20" s="46"/>
      <c r="AG20" s="46"/>
      <c r="AH20" s="46"/>
      <c r="AI20" s="46"/>
      <c r="AJ20" s="46"/>
      <c r="AK20" s="46"/>
      <c r="AL20" s="46"/>
      <c r="AM20" s="46"/>
      <c r="AN20" s="46"/>
      <c r="AO20" s="46"/>
      <c r="AP20" s="46"/>
      <c r="AQ20" s="46"/>
      <c r="AR20" s="46"/>
      <c r="AS20" s="44" t="str">
        <f t="shared" si="9"/>
        <v/>
      </c>
      <c r="AT20" s="48" t="str">
        <f t="shared" si="10"/>
        <v/>
      </c>
      <c r="AU20" s="46"/>
      <c r="AV20" s="46"/>
      <c r="AW20" s="46"/>
      <c r="AX20" s="46"/>
      <c r="AY20" s="46"/>
      <c r="AZ20" s="46"/>
      <c r="BA20" s="44" t="str">
        <f t="shared" si="11"/>
        <v/>
      </c>
      <c r="BB20" s="50" t="str">
        <f t="shared" si="12"/>
        <v/>
      </c>
      <c r="BC20" s="44"/>
      <c r="BD20" s="44"/>
      <c r="BE20" s="48" t="str">
        <f t="shared" si="13"/>
        <v/>
      </c>
      <c r="BF20" s="51" t="str">
        <f t="shared" si="14"/>
        <v/>
      </c>
      <c r="BG20" s="52" t="str">
        <f t="shared" si="15"/>
        <v/>
      </c>
    </row>
    <row r="21" spans="1:59" ht="30" customHeight="1">
      <c r="A21" s="40">
        <f>IF('1erT'!A21&lt;&gt;"",'1erT'!A21,"")</f>
        <v>7</v>
      </c>
      <c r="B21" s="64" t="str">
        <f>IF('1erT'!B21&lt;&gt;"",'1erT'!B21,"")</f>
        <v>MERCADO ROJAS MARIA BELEN</v>
      </c>
      <c r="C21" s="42">
        <f>IF(B21&lt;&gt;"",IFERROR(EVAL.ANUAL!X15,""),"")</f>
        <v>52</v>
      </c>
      <c r="D21" s="42">
        <f>IF(B21&lt;&gt;"",IFERROR(EVAL.ANUAL!P15,""),"")</f>
        <v>0</v>
      </c>
      <c r="E21" s="46"/>
      <c r="F21" s="46"/>
      <c r="G21" s="46"/>
      <c r="H21" s="46"/>
      <c r="I21" s="46"/>
      <c r="J21" s="46"/>
      <c r="K21" s="44" t="str">
        <f t="shared" si="5"/>
        <v/>
      </c>
      <c r="L21" s="45" t="str">
        <f t="shared" si="6"/>
        <v/>
      </c>
      <c r="M21" s="46"/>
      <c r="N21" s="46"/>
      <c r="O21" s="46"/>
      <c r="P21" s="46"/>
      <c r="Q21" s="46"/>
      <c r="R21" s="46"/>
      <c r="S21" s="46"/>
      <c r="T21" s="46"/>
      <c r="U21" s="46"/>
      <c r="V21" s="46"/>
      <c r="W21" s="46"/>
      <c r="X21" s="46"/>
      <c r="Y21" s="46"/>
      <c r="Z21" s="46"/>
      <c r="AA21" s="46"/>
      <c r="AB21" s="44" t="str">
        <f t="shared" si="7"/>
        <v/>
      </c>
      <c r="AC21" s="47" t="str">
        <f t="shared" si="8"/>
        <v/>
      </c>
      <c r="AD21" s="46"/>
      <c r="AE21" s="46"/>
      <c r="AF21" s="46"/>
      <c r="AG21" s="46"/>
      <c r="AH21" s="46"/>
      <c r="AI21" s="46"/>
      <c r="AJ21" s="46"/>
      <c r="AK21" s="46"/>
      <c r="AL21" s="46"/>
      <c r="AM21" s="46"/>
      <c r="AN21" s="46"/>
      <c r="AO21" s="46"/>
      <c r="AP21" s="46"/>
      <c r="AQ21" s="46"/>
      <c r="AR21" s="46"/>
      <c r="AS21" s="44" t="str">
        <f t="shared" si="9"/>
        <v/>
      </c>
      <c r="AT21" s="48" t="str">
        <f t="shared" si="10"/>
        <v/>
      </c>
      <c r="AU21" s="46"/>
      <c r="AV21" s="46"/>
      <c r="AW21" s="46"/>
      <c r="AX21" s="46"/>
      <c r="AY21" s="46"/>
      <c r="AZ21" s="46"/>
      <c r="BA21" s="44" t="str">
        <f t="shared" si="11"/>
        <v/>
      </c>
      <c r="BB21" s="50" t="str">
        <f t="shared" si="12"/>
        <v/>
      </c>
      <c r="BC21" s="44"/>
      <c r="BD21" s="44"/>
      <c r="BE21" s="48" t="str">
        <f t="shared" si="13"/>
        <v/>
      </c>
      <c r="BF21" s="51" t="str">
        <f t="shared" si="14"/>
        <v/>
      </c>
      <c r="BG21" s="52" t="str">
        <f t="shared" si="15"/>
        <v/>
      </c>
    </row>
    <row r="22" spans="1:59" ht="30" customHeight="1">
      <c r="A22" s="40">
        <f>IF('1erT'!A22&lt;&gt;"",'1erT'!A22,"")</f>
        <v>8</v>
      </c>
      <c r="B22" s="64" t="str">
        <f>IF('1erT'!B22&lt;&gt;"",'1erT'!B22,"")</f>
        <v>NUMBELA SAAVEDRA RAFAEL</v>
      </c>
      <c r="C22" s="42">
        <f>IF(B22&lt;&gt;"",IFERROR(EVAL.ANUAL!X16,""),"")</f>
        <v>27</v>
      </c>
      <c r="D22" s="42">
        <f>IF(B22&lt;&gt;"",IFERROR(EVAL.ANUAL!P16,""),"")</f>
        <v>0</v>
      </c>
      <c r="E22" s="46"/>
      <c r="F22" s="46"/>
      <c r="G22" s="46"/>
      <c r="H22" s="46"/>
      <c r="I22" s="46"/>
      <c r="J22" s="46"/>
      <c r="K22" s="44" t="str">
        <f t="shared" si="5"/>
        <v/>
      </c>
      <c r="L22" s="45" t="str">
        <f t="shared" si="6"/>
        <v/>
      </c>
      <c r="M22" s="46"/>
      <c r="N22" s="46"/>
      <c r="O22" s="46"/>
      <c r="P22" s="46"/>
      <c r="Q22" s="46"/>
      <c r="R22" s="46"/>
      <c r="S22" s="46"/>
      <c r="T22" s="46"/>
      <c r="U22" s="46"/>
      <c r="V22" s="46"/>
      <c r="W22" s="46"/>
      <c r="X22" s="46"/>
      <c r="Y22" s="46"/>
      <c r="Z22" s="46"/>
      <c r="AA22" s="46"/>
      <c r="AB22" s="44" t="str">
        <f t="shared" si="7"/>
        <v/>
      </c>
      <c r="AC22" s="47" t="str">
        <f t="shared" si="8"/>
        <v/>
      </c>
      <c r="AD22" s="46"/>
      <c r="AE22" s="46"/>
      <c r="AF22" s="46"/>
      <c r="AG22" s="46"/>
      <c r="AH22" s="46"/>
      <c r="AI22" s="46"/>
      <c r="AJ22" s="46"/>
      <c r="AK22" s="46"/>
      <c r="AL22" s="46"/>
      <c r="AM22" s="46"/>
      <c r="AN22" s="46"/>
      <c r="AO22" s="46"/>
      <c r="AP22" s="46"/>
      <c r="AQ22" s="46"/>
      <c r="AR22" s="46"/>
      <c r="AS22" s="44" t="str">
        <f t="shared" si="9"/>
        <v/>
      </c>
      <c r="AT22" s="48" t="str">
        <f t="shared" si="10"/>
        <v/>
      </c>
      <c r="AU22" s="46"/>
      <c r="AV22" s="46"/>
      <c r="AW22" s="46"/>
      <c r="AX22" s="46"/>
      <c r="AY22" s="46"/>
      <c r="AZ22" s="46"/>
      <c r="BA22" s="44" t="str">
        <f t="shared" si="11"/>
        <v/>
      </c>
      <c r="BB22" s="50" t="str">
        <f t="shared" si="12"/>
        <v/>
      </c>
      <c r="BC22" s="44"/>
      <c r="BD22" s="44"/>
      <c r="BE22" s="48" t="str">
        <f t="shared" si="13"/>
        <v/>
      </c>
      <c r="BF22" s="51" t="str">
        <f t="shared" si="14"/>
        <v/>
      </c>
      <c r="BG22" s="52" t="str">
        <f t="shared" si="15"/>
        <v/>
      </c>
    </row>
    <row r="23" spans="1:59" ht="30" customHeight="1">
      <c r="A23" s="40">
        <f>IF('1erT'!A23&lt;&gt;"",'1erT'!A23,"")</f>
        <v>9</v>
      </c>
      <c r="B23" s="64" t="str">
        <f>IF('1erT'!B23&lt;&gt;"",'1erT'!B23,"")</f>
        <v>PEÑALOZA PRADO RAFAEL ANDRES</v>
      </c>
      <c r="C23" s="42">
        <f>IF(B23&lt;&gt;"",IFERROR(EVAL.ANUAL!X17,""),"")</f>
        <v>18</v>
      </c>
      <c r="D23" s="42">
        <f>IF(B23&lt;&gt;"",IFERROR(EVAL.ANUAL!P17,""),"")</f>
        <v>0</v>
      </c>
      <c r="E23" s="46"/>
      <c r="F23" s="46"/>
      <c r="G23" s="46"/>
      <c r="H23" s="46"/>
      <c r="I23" s="46"/>
      <c r="J23" s="46"/>
      <c r="K23" s="44" t="str">
        <f t="shared" si="5"/>
        <v/>
      </c>
      <c r="L23" s="45" t="str">
        <f t="shared" si="6"/>
        <v/>
      </c>
      <c r="M23" s="46"/>
      <c r="N23" s="46"/>
      <c r="O23" s="46"/>
      <c r="P23" s="46"/>
      <c r="Q23" s="46"/>
      <c r="R23" s="46"/>
      <c r="S23" s="46"/>
      <c r="T23" s="46"/>
      <c r="U23" s="46"/>
      <c r="V23" s="46"/>
      <c r="W23" s="46"/>
      <c r="X23" s="46"/>
      <c r="Y23" s="46"/>
      <c r="Z23" s="46"/>
      <c r="AA23" s="46"/>
      <c r="AB23" s="44" t="str">
        <f t="shared" si="7"/>
        <v/>
      </c>
      <c r="AC23" s="47" t="str">
        <f t="shared" si="8"/>
        <v/>
      </c>
      <c r="AD23" s="46"/>
      <c r="AE23" s="46"/>
      <c r="AF23" s="46"/>
      <c r="AG23" s="46"/>
      <c r="AH23" s="46"/>
      <c r="AI23" s="46"/>
      <c r="AJ23" s="46"/>
      <c r="AK23" s="46"/>
      <c r="AL23" s="46"/>
      <c r="AM23" s="46"/>
      <c r="AN23" s="46"/>
      <c r="AO23" s="46"/>
      <c r="AP23" s="46"/>
      <c r="AQ23" s="46"/>
      <c r="AR23" s="46"/>
      <c r="AS23" s="44" t="str">
        <f t="shared" si="9"/>
        <v/>
      </c>
      <c r="AT23" s="48" t="str">
        <f t="shared" si="10"/>
        <v/>
      </c>
      <c r="AU23" s="46"/>
      <c r="AV23" s="46"/>
      <c r="AW23" s="46"/>
      <c r="AX23" s="46"/>
      <c r="AY23" s="46"/>
      <c r="AZ23" s="46"/>
      <c r="BA23" s="44" t="str">
        <f t="shared" si="11"/>
        <v/>
      </c>
      <c r="BB23" s="50" t="str">
        <f t="shared" si="12"/>
        <v/>
      </c>
      <c r="BC23" s="44"/>
      <c r="BD23" s="44"/>
      <c r="BE23" s="48" t="str">
        <f t="shared" si="13"/>
        <v/>
      </c>
      <c r="BF23" s="51" t="str">
        <f t="shared" si="14"/>
        <v/>
      </c>
      <c r="BG23" s="52" t="str">
        <f t="shared" si="15"/>
        <v/>
      </c>
    </row>
    <row r="24" spans="1:59" ht="30" customHeight="1">
      <c r="A24" s="40">
        <f>IF('1erT'!A24&lt;&gt;"",'1erT'!A24,"")</f>
        <v>10</v>
      </c>
      <c r="B24" s="64" t="str">
        <f>IF('1erT'!B24&lt;&gt;"",'1erT'!B24,"")</f>
        <v>PARDO LOPEZ ABIGAIL</v>
      </c>
      <c r="C24" s="42">
        <f>IF(B24&lt;&gt;"",IFERROR(EVAL.ANUAL!X18,""),"")</f>
        <v>11</v>
      </c>
      <c r="D24" s="42">
        <f>IF(B24&lt;&gt;"",IFERROR(EVAL.ANUAL!P18,""),"")</f>
        <v>0</v>
      </c>
      <c r="E24" s="46"/>
      <c r="F24" s="46"/>
      <c r="G24" s="46"/>
      <c r="H24" s="46"/>
      <c r="I24" s="46"/>
      <c r="J24" s="46"/>
      <c r="K24" s="44" t="str">
        <f t="shared" si="5"/>
        <v/>
      </c>
      <c r="L24" s="45" t="str">
        <f t="shared" si="6"/>
        <v/>
      </c>
      <c r="M24" s="46"/>
      <c r="N24" s="46"/>
      <c r="O24" s="46"/>
      <c r="P24" s="46"/>
      <c r="Q24" s="46"/>
      <c r="R24" s="46"/>
      <c r="S24" s="46"/>
      <c r="T24" s="46"/>
      <c r="U24" s="46"/>
      <c r="V24" s="46"/>
      <c r="W24" s="46"/>
      <c r="X24" s="46"/>
      <c r="Y24" s="46"/>
      <c r="Z24" s="46"/>
      <c r="AA24" s="46"/>
      <c r="AB24" s="44" t="str">
        <f t="shared" si="7"/>
        <v/>
      </c>
      <c r="AC24" s="47" t="str">
        <f t="shared" si="8"/>
        <v/>
      </c>
      <c r="AD24" s="46"/>
      <c r="AE24" s="46"/>
      <c r="AF24" s="46"/>
      <c r="AG24" s="46"/>
      <c r="AH24" s="46"/>
      <c r="AI24" s="46"/>
      <c r="AJ24" s="46"/>
      <c r="AK24" s="46"/>
      <c r="AL24" s="46"/>
      <c r="AM24" s="46"/>
      <c r="AN24" s="46"/>
      <c r="AO24" s="46"/>
      <c r="AP24" s="46"/>
      <c r="AQ24" s="46"/>
      <c r="AR24" s="46"/>
      <c r="AS24" s="44" t="str">
        <f t="shared" si="9"/>
        <v/>
      </c>
      <c r="AT24" s="48" t="str">
        <f t="shared" si="10"/>
        <v/>
      </c>
      <c r="AU24" s="46"/>
      <c r="AV24" s="46"/>
      <c r="AW24" s="46"/>
      <c r="AX24" s="46"/>
      <c r="AY24" s="46"/>
      <c r="AZ24" s="46"/>
      <c r="BA24" s="44" t="str">
        <f t="shared" si="11"/>
        <v/>
      </c>
      <c r="BB24" s="50" t="str">
        <f t="shared" si="12"/>
        <v/>
      </c>
      <c r="BC24" s="44"/>
      <c r="BD24" s="44"/>
      <c r="BE24" s="48" t="str">
        <f t="shared" si="13"/>
        <v/>
      </c>
      <c r="BF24" s="51" t="str">
        <f t="shared" si="14"/>
        <v/>
      </c>
      <c r="BG24" s="52" t="str">
        <f t="shared" si="15"/>
        <v/>
      </c>
    </row>
    <row r="25" spans="1:59" ht="30" customHeight="1">
      <c r="A25" s="40">
        <f>IF('1erT'!A25&lt;&gt;"",'1erT'!A25,"")</f>
        <v>11</v>
      </c>
      <c r="B25" s="64" t="str">
        <f>IF('1erT'!B25&lt;&gt;"",'1erT'!B25,"")</f>
        <v>ROCABADO ANDIA MARIANA</v>
      </c>
      <c r="C25" s="42">
        <f>IF(B25&lt;&gt;"",IFERROR(EVAL.ANUAL!X19,""),"")</f>
        <v>26</v>
      </c>
      <c r="D25" s="42">
        <f>IF(B25&lt;&gt;"",IFERROR(EVAL.ANUAL!P19,""),"")</f>
        <v>0</v>
      </c>
      <c r="E25" s="46"/>
      <c r="F25" s="46"/>
      <c r="G25" s="46"/>
      <c r="H25" s="46"/>
      <c r="I25" s="46"/>
      <c r="J25" s="46"/>
      <c r="K25" s="44" t="str">
        <f t="shared" si="5"/>
        <v/>
      </c>
      <c r="L25" s="45" t="str">
        <f t="shared" si="6"/>
        <v/>
      </c>
      <c r="M25" s="46"/>
      <c r="N25" s="46"/>
      <c r="O25" s="46"/>
      <c r="P25" s="46"/>
      <c r="Q25" s="46"/>
      <c r="R25" s="46"/>
      <c r="S25" s="46"/>
      <c r="T25" s="46"/>
      <c r="U25" s="46"/>
      <c r="V25" s="46"/>
      <c r="W25" s="46"/>
      <c r="X25" s="46"/>
      <c r="Y25" s="46"/>
      <c r="Z25" s="46"/>
      <c r="AA25" s="46"/>
      <c r="AB25" s="44" t="str">
        <f t="shared" si="7"/>
        <v/>
      </c>
      <c r="AC25" s="47" t="str">
        <f t="shared" si="8"/>
        <v/>
      </c>
      <c r="AD25" s="46"/>
      <c r="AE25" s="46"/>
      <c r="AF25" s="46"/>
      <c r="AG25" s="46"/>
      <c r="AH25" s="46"/>
      <c r="AI25" s="46"/>
      <c r="AJ25" s="46"/>
      <c r="AK25" s="46"/>
      <c r="AL25" s="46"/>
      <c r="AM25" s="46"/>
      <c r="AN25" s="46"/>
      <c r="AO25" s="46"/>
      <c r="AP25" s="46"/>
      <c r="AQ25" s="46"/>
      <c r="AR25" s="46"/>
      <c r="AS25" s="44" t="str">
        <f t="shared" si="9"/>
        <v/>
      </c>
      <c r="AT25" s="48" t="str">
        <f t="shared" si="10"/>
        <v/>
      </c>
      <c r="AU25" s="46"/>
      <c r="AV25" s="46"/>
      <c r="AW25" s="46"/>
      <c r="AX25" s="46"/>
      <c r="AY25" s="46"/>
      <c r="AZ25" s="46"/>
      <c r="BA25" s="44" t="str">
        <f t="shared" si="11"/>
        <v/>
      </c>
      <c r="BB25" s="50" t="str">
        <f t="shared" si="12"/>
        <v/>
      </c>
      <c r="BC25" s="44"/>
      <c r="BD25" s="44"/>
      <c r="BE25" s="48" t="str">
        <f t="shared" si="13"/>
        <v/>
      </c>
      <c r="BF25" s="51" t="str">
        <f t="shared" si="14"/>
        <v/>
      </c>
      <c r="BG25" s="52" t="str">
        <f t="shared" si="15"/>
        <v/>
      </c>
    </row>
    <row r="26" spans="1:59" ht="30" customHeight="1">
      <c r="A26" s="40">
        <f>IF('1erT'!A26&lt;&gt;"",'1erT'!A26,"")</f>
        <v>12</v>
      </c>
      <c r="B26" s="64" t="str">
        <f>IF('1erT'!B26&lt;&gt;"",'1erT'!B26,"")</f>
        <v>SEJAS CAMPOS ZULMA</v>
      </c>
      <c r="C26" s="42">
        <f>IF(B26&lt;&gt;"",IFERROR(EVAL.ANUAL!X20,""),"")</f>
        <v>26</v>
      </c>
      <c r="D26" s="42">
        <f>IF(B26&lt;&gt;"",IFERROR(EVAL.ANUAL!P20,""),"")</f>
        <v>0</v>
      </c>
      <c r="E26" s="46"/>
      <c r="F26" s="46"/>
      <c r="G26" s="46"/>
      <c r="H26" s="46"/>
      <c r="I26" s="46"/>
      <c r="J26" s="46"/>
      <c r="K26" s="44" t="str">
        <f t="shared" si="5"/>
        <v/>
      </c>
      <c r="L26" s="45" t="str">
        <f t="shared" si="6"/>
        <v/>
      </c>
      <c r="M26" s="46"/>
      <c r="N26" s="46"/>
      <c r="O26" s="46"/>
      <c r="P26" s="46"/>
      <c r="Q26" s="46"/>
      <c r="R26" s="46"/>
      <c r="S26" s="46"/>
      <c r="T26" s="46"/>
      <c r="U26" s="46"/>
      <c r="V26" s="46"/>
      <c r="W26" s="46"/>
      <c r="X26" s="46"/>
      <c r="Y26" s="46"/>
      <c r="Z26" s="46"/>
      <c r="AA26" s="46"/>
      <c r="AB26" s="44" t="str">
        <f t="shared" si="7"/>
        <v/>
      </c>
      <c r="AC26" s="47" t="str">
        <f t="shared" si="8"/>
        <v/>
      </c>
      <c r="AD26" s="46"/>
      <c r="AE26" s="46"/>
      <c r="AF26" s="46"/>
      <c r="AG26" s="46"/>
      <c r="AH26" s="46"/>
      <c r="AI26" s="46"/>
      <c r="AJ26" s="46"/>
      <c r="AK26" s="46"/>
      <c r="AL26" s="46"/>
      <c r="AM26" s="46"/>
      <c r="AN26" s="46"/>
      <c r="AO26" s="46"/>
      <c r="AP26" s="46"/>
      <c r="AQ26" s="46"/>
      <c r="AR26" s="46"/>
      <c r="AS26" s="44" t="str">
        <f t="shared" si="9"/>
        <v/>
      </c>
      <c r="AT26" s="48" t="str">
        <f t="shared" si="10"/>
        <v/>
      </c>
      <c r="AU26" s="46"/>
      <c r="AV26" s="46"/>
      <c r="AW26" s="46"/>
      <c r="AX26" s="46"/>
      <c r="AY26" s="46"/>
      <c r="AZ26" s="46"/>
      <c r="BA26" s="44" t="str">
        <f t="shared" si="11"/>
        <v/>
      </c>
      <c r="BB26" s="50" t="str">
        <f t="shared" si="12"/>
        <v/>
      </c>
      <c r="BC26" s="44"/>
      <c r="BD26" s="44"/>
      <c r="BE26" s="48" t="str">
        <f t="shared" si="13"/>
        <v/>
      </c>
      <c r="BF26" s="51" t="str">
        <f t="shared" si="14"/>
        <v/>
      </c>
      <c r="BG26" s="52" t="str">
        <f t="shared" si="15"/>
        <v/>
      </c>
    </row>
    <row r="27" spans="1:59" ht="30" customHeight="1">
      <c r="A27" s="40">
        <f>IF('1erT'!A27&lt;&gt;"",'1erT'!A27,"")</f>
        <v>13</v>
      </c>
      <c r="B27" s="64" t="str">
        <f>IF('1erT'!B27&lt;&gt;"",'1erT'!B27,"")</f>
        <v>VARGAS REQUEZ ZOE</v>
      </c>
      <c r="C27" s="42">
        <f>IF(B27&lt;&gt;"",IFERROR(EVAL.ANUAL!X21,""),"")</f>
        <v>20</v>
      </c>
      <c r="D27" s="42">
        <f>IF(B27&lt;&gt;"",IFERROR(EVAL.ANUAL!P21,""),"")</f>
        <v>0</v>
      </c>
      <c r="E27" s="46"/>
      <c r="F27" s="46"/>
      <c r="G27" s="46"/>
      <c r="H27" s="46"/>
      <c r="I27" s="46"/>
      <c r="J27" s="46"/>
      <c r="K27" s="44" t="str">
        <f t="shared" si="5"/>
        <v/>
      </c>
      <c r="L27" s="45" t="str">
        <f t="shared" si="6"/>
        <v/>
      </c>
      <c r="M27" s="46"/>
      <c r="N27" s="46"/>
      <c r="O27" s="46"/>
      <c r="P27" s="46"/>
      <c r="Q27" s="46"/>
      <c r="R27" s="46"/>
      <c r="S27" s="46"/>
      <c r="T27" s="46"/>
      <c r="U27" s="46"/>
      <c r="V27" s="46"/>
      <c r="W27" s="46"/>
      <c r="X27" s="46"/>
      <c r="Y27" s="46"/>
      <c r="Z27" s="46"/>
      <c r="AA27" s="46"/>
      <c r="AB27" s="44" t="str">
        <f t="shared" si="7"/>
        <v/>
      </c>
      <c r="AC27" s="47" t="str">
        <f t="shared" si="8"/>
        <v/>
      </c>
      <c r="AD27" s="46"/>
      <c r="AE27" s="46"/>
      <c r="AF27" s="46"/>
      <c r="AG27" s="46"/>
      <c r="AH27" s="46"/>
      <c r="AI27" s="46"/>
      <c r="AJ27" s="46"/>
      <c r="AK27" s="46"/>
      <c r="AL27" s="46"/>
      <c r="AM27" s="46"/>
      <c r="AN27" s="46"/>
      <c r="AO27" s="46"/>
      <c r="AP27" s="46"/>
      <c r="AQ27" s="46"/>
      <c r="AR27" s="46"/>
      <c r="AS27" s="44" t="str">
        <f t="shared" si="9"/>
        <v/>
      </c>
      <c r="AT27" s="48" t="str">
        <f t="shared" si="10"/>
        <v/>
      </c>
      <c r="AU27" s="46"/>
      <c r="AV27" s="46"/>
      <c r="AW27" s="46"/>
      <c r="AX27" s="46"/>
      <c r="AY27" s="46"/>
      <c r="AZ27" s="46"/>
      <c r="BA27" s="44" t="str">
        <f t="shared" si="11"/>
        <v/>
      </c>
      <c r="BB27" s="50" t="str">
        <f t="shared" si="12"/>
        <v/>
      </c>
      <c r="BC27" s="44"/>
      <c r="BD27" s="44"/>
      <c r="BE27" s="48" t="str">
        <f t="shared" si="13"/>
        <v/>
      </c>
      <c r="BF27" s="51" t="str">
        <f t="shared" si="14"/>
        <v/>
      </c>
      <c r="BG27" s="52" t="str">
        <f t="shared" si="15"/>
        <v/>
      </c>
    </row>
    <row r="28" spans="1:59" ht="30" customHeight="1">
      <c r="A28" s="40">
        <f>IF('1erT'!A28&lt;&gt;"",'1erT'!A28,"")</f>
        <v>14</v>
      </c>
      <c r="B28" s="64" t="str">
        <f>IF('1erT'!B28&lt;&gt;"",'1erT'!B28,"")</f>
        <v/>
      </c>
      <c r="C28" s="42" t="str">
        <f>IF(B28&lt;&gt;"",IFERROR(EVAL.ANUAL!X22,""),"")</f>
        <v/>
      </c>
      <c r="D28" s="42" t="str">
        <f>IF(B28&lt;&gt;"",IFERROR(EVAL.ANUAL!P22,""),"")</f>
        <v/>
      </c>
      <c r="E28" s="46"/>
      <c r="F28" s="46"/>
      <c r="G28" s="46"/>
      <c r="H28" s="46"/>
      <c r="I28" s="46"/>
      <c r="J28" s="46"/>
      <c r="K28" s="44" t="str">
        <f t="shared" si="5"/>
        <v/>
      </c>
      <c r="L28" s="45" t="str">
        <f t="shared" si="6"/>
        <v/>
      </c>
      <c r="M28" s="46"/>
      <c r="N28" s="46"/>
      <c r="O28" s="46"/>
      <c r="P28" s="46"/>
      <c r="Q28" s="46"/>
      <c r="R28" s="46"/>
      <c r="S28" s="46"/>
      <c r="T28" s="46"/>
      <c r="U28" s="46"/>
      <c r="V28" s="46"/>
      <c r="W28" s="46"/>
      <c r="X28" s="46"/>
      <c r="Y28" s="46"/>
      <c r="Z28" s="46"/>
      <c r="AA28" s="46"/>
      <c r="AB28" s="44" t="str">
        <f t="shared" si="7"/>
        <v/>
      </c>
      <c r="AC28" s="47" t="str">
        <f t="shared" si="8"/>
        <v/>
      </c>
      <c r="AD28" s="46"/>
      <c r="AE28" s="46"/>
      <c r="AF28" s="46"/>
      <c r="AG28" s="46"/>
      <c r="AH28" s="46"/>
      <c r="AI28" s="46"/>
      <c r="AJ28" s="46"/>
      <c r="AK28" s="46"/>
      <c r="AL28" s="46"/>
      <c r="AM28" s="46"/>
      <c r="AN28" s="46"/>
      <c r="AO28" s="46"/>
      <c r="AP28" s="46"/>
      <c r="AQ28" s="46"/>
      <c r="AR28" s="46"/>
      <c r="AS28" s="44" t="str">
        <f t="shared" si="9"/>
        <v/>
      </c>
      <c r="AT28" s="48" t="str">
        <f t="shared" si="10"/>
        <v/>
      </c>
      <c r="AU28" s="46"/>
      <c r="AV28" s="46"/>
      <c r="AW28" s="46"/>
      <c r="AX28" s="46"/>
      <c r="AY28" s="46"/>
      <c r="AZ28" s="46"/>
      <c r="BA28" s="44" t="str">
        <f t="shared" si="11"/>
        <v/>
      </c>
      <c r="BB28" s="50" t="str">
        <f t="shared" si="12"/>
        <v/>
      </c>
      <c r="BC28" s="44"/>
      <c r="BD28" s="44"/>
      <c r="BE28" s="48" t="str">
        <f t="shared" si="13"/>
        <v/>
      </c>
      <c r="BF28" s="51" t="str">
        <f t="shared" si="14"/>
        <v/>
      </c>
      <c r="BG28" s="52" t="str">
        <f t="shared" si="15"/>
        <v/>
      </c>
    </row>
    <row r="29" spans="1:59" ht="30" customHeight="1">
      <c r="A29" s="40">
        <f>IF('1erT'!A29&lt;&gt;"",'1erT'!A29,"")</f>
        <v>15</v>
      </c>
      <c r="B29" s="64" t="str">
        <f>IF('1erT'!B29&lt;&gt;"",'1erT'!B29,"")</f>
        <v/>
      </c>
      <c r="C29" s="42" t="str">
        <f>IF(B29&lt;&gt;"",IFERROR(EVAL.ANUAL!X23,""),"")</f>
        <v/>
      </c>
      <c r="D29" s="42" t="str">
        <f>IF(B29&lt;&gt;"",IFERROR(EVAL.ANUAL!P23,""),"")</f>
        <v/>
      </c>
      <c r="E29" s="46"/>
      <c r="F29" s="46"/>
      <c r="G29" s="46"/>
      <c r="H29" s="46"/>
      <c r="I29" s="46"/>
      <c r="J29" s="46"/>
      <c r="K29" s="44" t="str">
        <f t="shared" si="5"/>
        <v/>
      </c>
      <c r="L29" s="45" t="str">
        <f t="shared" si="6"/>
        <v/>
      </c>
      <c r="M29" s="46"/>
      <c r="N29" s="46"/>
      <c r="O29" s="46"/>
      <c r="P29" s="46"/>
      <c r="Q29" s="46"/>
      <c r="R29" s="46"/>
      <c r="S29" s="46"/>
      <c r="T29" s="46"/>
      <c r="U29" s="46"/>
      <c r="V29" s="46"/>
      <c r="W29" s="46"/>
      <c r="X29" s="46"/>
      <c r="Y29" s="46"/>
      <c r="Z29" s="46"/>
      <c r="AA29" s="46"/>
      <c r="AB29" s="44" t="str">
        <f t="shared" si="7"/>
        <v/>
      </c>
      <c r="AC29" s="47" t="str">
        <f t="shared" si="8"/>
        <v/>
      </c>
      <c r="AD29" s="46"/>
      <c r="AE29" s="46"/>
      <c r="AF29" s="46"/>
      <c r="AG29" s="46"/>
      <c r="AH29" s="46"/>
      <c r="AI29" s="46"/>
      <c r="AJ29" s="46"/>
      <c r="AK29" s="46"/>
      <c r="AL29" s="46"/>
      <c r="AM29" s="46"/>
      <c r="AN29" s="46"/>
      <c r="AO29" s="46"/>
      <c r="AP29" s="46"/>
      <c r="AQ29" s="46"/>
      <c r="AR29" s="46"/>
      <c r="AS29" s="44" t="str">
        <f t="shared" si="9"/>
        <v/>
      </c>
      <c r="AT29" s="48" t="str">
        <f t="shared" si="10"/>
        <v/>
      </c>
      <c r="AU29" s="46"/>
      <c r="AV29" s="46"/>
      <c r="AW29" s="46"/>
      <c r="AX29" s="46"/>
      <c r="AY29" s="46"/>
      <c r="AZ29" s="46"/>
      <c r="BA29" s="44" t="str">
        <f t="shared" si="11"/>
        <v/>
      </c>
      <c r="BB29" s="50" t="str">
        <f t="shared" si="12"/>
        <v/>
      </c>
      <c r="BC29" s="44"/>
      <c r="BD29" s="44"/>
      <c r="BE29" s="48" t="str">
        <f t="shared" si="13"/>
        <v/>
      </c>
      <c r="BF29" s="51" t="str">
        <f t="shared" si="14"/>
        <v/>
      </c>
      <c r="BG29" s="52" t="str">
        <f t="shared" si="15"/>
        <v/>
      </c>
    </row>
    <row r="30" spans="1:59" ht="30" customHeight="1">
      <c r="A30" s="40">
        <f>IF('1erT'!A30&lt;&gt;"",'1erT'!A30,"")</f>
        <v>16</v>
      </c>
      <c r="B30" s="64" t="str">
        <f>IF('1erT'!B30&lt;&gt;"",'1erT'!B30,"")</f>
        <v/>
      </c>
      <c r="C30" s="42" t="str">
        <f>IF(B30&lt;&gt;"",IFERROR(EVAL.ANUAL!X24,""),"")</f>
        <v/>
      </c>
      <c r="D30" s="42" t="str">
        <f>IF(B30&lt;&gt;"",IFERROR(EVAL.ANUAL!P24,""),"")</f>
        <v/>
      </c>
      <c r="E30" s="46"/>
      <c r="F30" s="46"/>
      <c r="G30" s="46"/>
      <c r="H30" s="46"/>
      <c r="I30" s="46"/>
      <c r="J30" s="46"/>
      <c r="K30" s="44" t="str">
        <f t="shared" si="5"/>
        <v/>
      </c>
      <c r="L30" s="45" t="str">
        <f t="shared" si="6"/>
        <v/>
      </c>
      <c r="M30" s="46"/>
      <c r="N30" s="46"/>
      <c r="O30" s="46"/>
      <c r="P30" s="46"/>
      <c r="Q30" s="46"/>
      <c r="R30" s="46"/>
      <c r="S30" s="46"/>
      <c r="T30" s="46"/>
      <c r="U30" s="46"/>
      <c r="V30" s="46"/>
      <c r="W30" s="46"/>
      <c r="X30" s="46"/>
      <c r="Y30" s="46"/>
      <c r="Z30" s="46"/>
      <c r="AA30" s="46"/>
      <c r="AB30" s="44" t="str">
        <f t="shared" si="7"/>
        <v/>
      </c>
      <c r="AC30" s="47" t="str">
        <f t="shared" si="8"/>
        <v/>
      </c>
      <c r="AD30" s="46"/>
      <c r="AE30" s="46"/>
      <c r="AF30" s="46"/>
      <c r="AG30" s="46"/>
      <c r="AH30" s="46"/>
      <c r="AI30" s="46"/>
      <c r="AJ30" s="46"/>
      <c r="AK30" s="46"/>
      <c r="AL30" s="46"/>
      <c r="AM30" s="46"/>
      <c r="AN30" s="46"/>
      <c r="AO30" s="46"/>
      <c r="AP30" s="46"/>
      <c r="AQ30" s="46"/>
      <c r="AR30" s="46"/>
      <c r="AS30" s="44" t="str">
        <f t="shared" si="9"/>
        <v/>
      </c>
      <c r="AT30" s="48" t="str">
        <f t="shared" si="10"/>
        <v/>
      </c>
      <c r="AU30" s="46"/>
      <c r="AV30" s="46"/>
      <c r="AW30" s="46"/>
      <c r="AX30" s="46"/>
      <c r="AY30" s="46"/>
      <c r="AZ30" s="46"/>
      <c r="BA30" s="44" t="str">
        <f t="shared" si="11"/>
        <v/>
      </c>
      <c r="BB30" s="50" t="str">
        <f t="shared" si="12"/>
        <v/>
      </c>
      <c r="BC30" s="44"/>
      <c r="BD30" s="44"/>
      <c r="BE30" s="48" t="str">
        <f t="shared" si="13"/>
        <v/>
      </c>
      <c r="BF30" s="51" t="str">
        <f t="shared" si="14"/>
        <v/>
      </c>
      <c r="BG30" s="52" t="str">
        <f t="shared" si="15"/>
        <v/>
      </c>
    </row>
    <row r="31" spans="1:59" ht="30" customHeight="1">
      <c r="A31" s="40">
        <f>IF('1erT'!A31&lt;&gt;"",'1erT'!A31,"")</f>
        <v>17</v>
      </c>
      <c r="B31" s="64" t="str">
        <f>IF('1erT'!B31&lt;&gt;"",'1erT'!B31,"")</f>
        <v/>
      </c>
      <c r="C31" s="42" t="str">
        <f>IF(B31&lt;&gt;"",IFERROR(EVAL.ANUAL!X25,""),"")</f>
        <v/>
      </c>
      <c r="D31" s="42" t="str">
        <f>IF(B31&lt;&gt;"",IFERROR(EVAL.ANUAL!P25,""),"")</f>
        <v/>
      </c>
      <c r="E31" s="46"/>
      <c r="F31" s="46"/>
      <c r="G31" s="46"/>
      <c r="H31" s="46"/>
      <c r="I31" s="46"/>
      <c r="J31" s="46"/>
      <c r="K31" s="44" t="str">
        <f t="shared" si="5"/>
        <v/>
      </c>
      <c r="L31" s="45" t="str">
        <f t="shared" si="6"/>
        <v/>
      </c>
      <c r="M31" s="46"/>
      <c r="N31" s="46"/>
      <c r="O31" s="46"/>
      <c r="P31" s="46"/>
      <c r="Q31" s="46"/>
      <c r="R31" s="46"/>
      <c r="S31" s="46"/>
      <c r="T31" s="46"/>
      <c r="U31" s="46"/>
      <c r="V31" s="46"/>
      <c r="W31" s="46"/>
      <c r="X31" s="46"/>
      <c r="Y31" s="46"/>
      <c r="Z31" s="46"/>
      <c r="AA31" s="46"/>
      <c r="AB31" s="44" t="str">
        <f t="shared" si="7"/>
        <v/>
      </c>
      <c r="AC31" s="47" t="str">
        <f t="shared" si="8"/>
        <v/>
      </c>
      <c r="AD31" s="46"/>
      <c r="AE31" s="46"/>
      <c r="AF31" s="46"/>
      <c r="AG31" s="46"/>
      <c r="AH31" s="46"/>
      <c r="AI31" s="46"/>
      <c r="AJ31" s="46"/>
      <c r="AK31" s="46"/>
      <c r="AL31" s="46"/>
      <c r="AM31" s="46"/>
      <c r="AN31" s="46"/>
      <c r="AO31" s="46"/>
      <c r="AP31" s="46"/>
      <c r="AQ31" s="46"/>
      <c r="AR31" s="46"/>
      <c r="AS31" s="44" t="str">
        <f t="shared" si="9"/>
        <v/>
      </c>
      <c r="AT31" s="48" t="str">
        <f t="shared" si="10"/>
        <v/>
      </c>
      <c r="AU31" s="46"/>
      <c r="AV31" s="46"/>
      <c r="AW31" s="46"/>
      <c r="AX31" s="46"/>
      <c r="AY31" s="46"/>
      <c r="AZ31" s="46"/>
      <c r="BA31" s="44" t="str">
        <f t="shared" si="11"/>
        <v/>
      </c>
      <c r="BB31" s="50" t="str">
        <f t="shared" si="12"/>
        <v/>
      </c>
      <c r="BC31" s="44"/>
      <c r="BD31" s="44"/>
      <c r="BE31" s="48" t="str">
        <f t="shared" si="13"/>
        <v/>
      </c>
      <c r="BF31" s="51" t="str">
        <f t="shared" si="14"/>
        <v/>
      </c>
      <c r="BG31" s="52" t="str">
        <f t="shared" si="15"/>
        <v/>
      </c>
    </row>
    <row r="32" spans="1:59" ht="30" customHeight="1">
      <c r="A32" s="40">
        <f>IF('1erT'!A32&lt;&gt;"",'1erT'!A32,"")</f>
        <v>18</v>
      </c>
      <c r="B32" s="64" t="str">
        <f>IF('1erT'!B32&lt;&gt;"",'1erT'!B32,"")</f>
        <v/>
      </c>
      <c r="C32" s="42" t="str">
        <f>IF(B32&lt;&gt;"",IFERROR(EVAL.ANUAL!X26,""),"")</f>
        <v/>
      </c>
      <c r="D32" s="42" t="str">
        <f>IF(B32&lt;&gt;"",IFERROR(EVAL.ANUAL!P26,""),"")</f>
        <v/>
      </c>
      <c r="E32" s="46"/>
      <c r="F32" s="46"/>
      <c r="G32" s="46"/>
      <c r="H32" s="46"/>
      <c r="I32" s="46"/>
      <c r="J32" s="46"/>
      <c r="K32" s="44" t="str">
        <f t="shared" si="5"/>
        <v/>
      </c>
      <c r="L32" s="45" t="str">
        <f t="shared" si="6"/>
        <v/>
      </c>
      <c r="M32" s="46"/>
      <c r="N32" s="46"/>
      <c r="O32" s="46"/>
      <c r="P32" s="46"/>
      <c r="Q32" s="46"/>
      <c r="R32" s="46"/>
      <c r="S32" s="46"/>
      <c r="T32" s="46"/>
      <c r="U32" s="46"/>
      <c r="V32" s="46"/>
      <c r="W32" s="46"/>
      <c r="X32" s="46"/>
      <c r="Y32" s="46"/>
      <c r="Z32" s="46"/>
      <c r="AA32" s="46"/>
      <c r="AB32" s="44" t="str">
        <f t="shared" si="7"/>
        <v/>
      </c>
      <c r="AC32" s="47" t="str">
        <f t="shared" si="8"/>
        <v/>
      </c>
      <c r="AD32" s="46"/>
      <c r="AE32" s="46"/>
      <c r="AF32" s="46"/>
      <c r="AG32" s="46"/>
      <c r="AH32" s="46"/>
      <c r="AI32" s="46"/>
      <c r="AJ32" s="46"/>
      <c r="AK32" s="46"/>
      <c r="AL32" s="46"/>
      <c r="AM32" s="46"/>
      <c r="AN32" s="46"/>
      <c r="AO32" s="46"/>
      <c r="AP32" s="46"/>
      <c r="AQ32" s="46"/>
      <c r="AR32" s="46"/>
      <c r="AS32" s="44" t="str">
        <f t="shared" si="9"/>
        <v/>
      </c>
      <c r="AT32" s="48" t="str">
        <f t="shared" si="10"/>
        <v/>
      </c>
      <c r="AU32" s="46"/>
      <c r="AV32" s="46"/>
      <c r="AW32" s="46"/>
      <c r="AX32" s="46"/>
      <c r="AY32" s="46"/>
      <c r="AZ32" s="46"/>
      <c r="BA32" s="44" t="str">
        <f t="shared" si="11"/>
        <v/>
      </c>
      <c r="BB32" s="50" t="str">
        <f t="shared" si="12"/>
        <v/>
      </c>
      <c r="BC32" s="44"/>
      <c r="BD32" s="44"/>
      <c r="BE32" s="48" t="str">
        <f t="shared" si="13"/>
        <v/>
      </c>
      <c r="BF32" s="51" t="str">
        <f t="shared" si="14"/>
        <v/>
      </c>
      <c r="BG32" s="52" t="str">
        <f t="shared" si="15"/>
        <v/>
      </c>
    </row>
    <row r="33" spans="1:59" ht="30" customHeight="1">
      <c r="A33" s="40">
        <f>IF('1erT'!A33&lt;&gt;"",'1erT'!A33,"")</f>
        <v>19</v>
      </c>
      <c r="B33" s="64" t="str">
        <f>IF('1erT'!B33&lt;&gt;"",'1erT'!B33,"")</f>
        <v/>
      </c>
      <c r="C33" s="42" t="str">
        <f>IF(B33&lt;&gt;"",IFERROR(EVAL.ANUAL!X27,""),"")</f>
        <v/>
      </c>
      <c r="D33" s="42" t="str">
        <f>IF(B33&lt;&gt;"",IFERROR(EVAL.ANUAL!P27,""),"")</f>
        <v/>
      </c>
      <c r="E33" s="46"/>
      <c r="F33" s="46"/>
      <c r="G33" s="46"/>
      <c r="H33" s="46"/>
      <c r="I33" s="46"/>
      <c r="J33" s="46"/>
      <c r="K33" s="44" t="str">
        <f t="shared" si="5"/>
        <v/>
      </c>
      <c r="L33" s="45" t="str">
        <f t="shared" si="6"/>
        <v/>
      </c>
      <c r="M33" s="46"/>
      <c r="N33" s="46"/>
      <c r="O33" s="46"/>
      <c r="P33" s="46"/>
      <c r="Q33" s="46"/>
      <c r="R33" s="46"/>
      <c r="S33" s="46"/>
      <c r="T33" s="46"/>
      <c r="U33" s="46"/>
      <c r="V33" s="46"/>
      <c r="W33" s="46"/>
      <c r="X33" s="46"/>
      <c r="Y33" s="46"/>
      <c r="Z33" s="46"/>
      <c r="AA33" s="46"/>
      <c r="AB33" s="44" t="str">
        <f t="shared" si="7"/>
        <v/>
      </c>
      <c r="AC33" s="47" t="str">
        <f t="shared" si="8"/>
        <v/>
      </c>
      <c r="AD33" s="46"/>
      <c r="AE33" s="46"/>
      <c r="AF33" s="46"/>
      <c r="AG33" s="46"/>
      <c r="AH33" s="46"/>
      <c r="AI33" s="46"/>
      <c r="AJ33" s="46"/>
      <c r="AK33" s="46"/>
      <c r="AL33" s="46"/>
      <c r="AM33" s="46"/>
      <c r="AN33" s="46"/>
      <c r="AO33" s="46"/>
      <c r="AP33" s="46"/>
      <c r="AQ33" s="46"/>
      <c r="AR33" s="46"/>
      <c r="AS33" s="44" t="str">
        <f t="shared" si="9"/>
        <v/>
      </c>
      <c r="AT33" s="48" t="str">
        <f t="shared" si="10"/>
        <v/>
      </c>
      <c r="AU33" s="46"/>
      <c r="AV33" s="46"/>
      <c r="AW33" s="46"/>
      <c r="AX33" s="46"/>
      <c r="AY33" s="46"/>
      <c r="AZ33" s="46"/>
      <c r="BA33" s="44" t="str">
        <f t="shared" si="11"/>
        <v/>
      </c>
      <c r="BB33" s="50" t="str">
        <f t="shared" si="12"/>
        <v/>
      </c>
      <c r="BC33" s="44"/>
      <c r="BD33" s="44"/>
      <c r="BE33" s="48" t="str">
        <f t="shared" si="13"/>
        <v/>
      </c>
      <c r="BF33" s="51" t="str">
        <f t="shared" si="14"/>
        <v/>
      </c>
      <c r="BG33" s="52" t="str">
        <f t="shared" si="15"/>
        <v/>
      </c>
    </row>
    <row r="34" spans="1:59" ht="30" customHeight="1">
      <c r="A34" s="40">
        <f>IF('1erT'!A34&lt;&gt;"",'1erT'!A34,"")</f>
        <v>20</v>
      </c>
      <c r="B34" s="64" t="str">
        <f>IF('1erT'!B34&lt;&gt;"",'1erT'!B34,"")</f>
        <v/>
      </c>
      <c r="C34" s="42" t="str">
        <f>IF(B34&lt;&gt;"",IFERROR(EVAL.ANUAL!X28,""),"")</f>
        <v/>
      </c>
      <c r="D34" s="42" t="str">
        <f>IF(B34&lt;&gt;"",IFERROR(EVAL.ANUAL!P28,""),"")</f>
        <v/>
      </c>
      <c r="E34" s="46"/>
      <c r="F34" s="46"/>
      <c r="G34" s="46"/>
      <c r="H34" s="46"/>
      <c r="I34" s="46"/>
      <c r="J34" s="46"/>
      <c r="K34" s="44" t="str">
        <f t="shared" si="5"/>
        <v/>
      </c>
      <c r="L34" s="45" t="str">
        <f t="shared" si="6"/>
        <v/>
      </c>
      <c r="M34" s="46"/>
      <c r="N34" s="46"/>
      <c r="O34" s="46"/>
      <c r="P34" s="46"/>
      <c r="Q34" s="46"/>
      <c r="R34" s="46"/>
      <c r="S34" s="46"/>
      <c r="T34" s="46"/>
      <c r="U34" s="46"/>
      <c r="V34" s="46"/>
      <c r="W34" s="46"/>
      <c r="X34" s="46"/>
      <c r="Y34" s="46"/>
      <c r="Z34" s="46"/>
      <c r="AA34" s="46"/>
      <c r="AB34" s="44" t="str">
        <f t="shared" si="7"/>
        <v/>
      </c>
      <c r="AC34" s="47" t="str">
        <f t="shared" si="8"/>
        <v/>
      </c>
      <c r="AD34" s="46"/>
      <c r="AE34" s="46"/>
      <c r="AF34" s="46"/>
      <c r="AG34" s="46"/>
      <c r="AH34" s="46"/>
      <c r="AI34" s="46"/>
      <c r="AJ34" s="46"/>
      <c r="AK34" s="46"/>
      <c r="AL34" s="46"/>
      <c r="AM34" s="46"/>
      <c r="AN34" s="46"/>
      <c r="AO34" s="46"/>
      <c r="AP34" s="46"/>
      <c r="AQ34" s="46"/>
      <c r="AR34" s="46"/>
      <c r="AS34" s="44" t="str">
        <f t="shared" si="9"/>
        <v/>
      </c>
      <c r="AT34" s="48" t="str">
        <f t="shared" si="10"/>
        <v/>
      </c>
      <c r="AU34" s="46"/>
      <c r="AV34" s="46"/>
      <c r="AW34" s="46"/>
      <c r="AX34" s="46"/>
      <c r="AY34" s="46"/>
      <c r="AZ34" s="46"/>
      <c r="BA34" s="44" t="str">
        <f t="shared" si="11"/>
        <v/>
      </c>
      <c r="BB34" s="50" t="str">
        <f t="shared" si="12"/>
        <v/>
      </c>
      <c r="BC34" s="44"/>
      <c r="BD34" s="44"/>
      <c r="BE34" s="48" t="str">
        <f t="shared" si="13"/>
        <v/>
      </c>
      <c r="BF34" s="51" t="str">
        <f t="shared" si="14"/>
        <v/>
      </c>
      <c r="BG34" s="52" t="str">
        <f t="shared" si="15"/>
        <v/>
      </c>
    </row>
    <row r="35" spans="1:59" ht="30" customHeight="1">
      <c r="A35" s="40">
        <f>IF('1erT'!A35&lt;&gt;"",'1erT'!A35,"")</f>
        <v>21</v>
      </c>
      <c r="B35" s="64" t="str">
        <f>IF('1erT'!B35&lt;&gt;"",'1erT'!B35,"")</f>
        <v/>
      </c>
      <c r="C35" s="42" t="str">
        <f>IF(B35&lt;&gt;"",IFERROR(EVAL.ANUAL!X29,""),"")</f>
        <v/>
      </c>
      <c r="D35" s="42" t="str">
        <f>IF(B35&lt;&gt;"",IFERROR(EVAL.ANUAL!P29,""),"")</f>
        <v/>
      </c>
      <c r="E35" s="46"/>
      <c r="F35" s="46"/>
      <c r="G35" s="46"/>
      <c r="H35" s="46"/>
      <c r="I35" s="46"/>
      <c r="J35" s="46"/>
      <c r="K35" s="44" t="str">
        <f t="shared" si="5"/>
        <v/>
      </c>
      <c r="L35" s="45" t="str">
        <f t="shared" si="6"/>
        <v/>
      </c>
      <c r="M35" s="46"/>
      <c r="N35" s="46"/>
      <c r="O35" s="46"/>
      <c r="P35" s="46"/>
      <c r="Q35" s="46"/>
      <c r="R35" s="46"/>
      <c r="S35" s="46"/>
      <c r="T35" s="46"/>
      <c r="U35" s="46"/>
      <c r="V35" s="46"/>
      <c r="W35" s="46"/>
      <c r="X35" s="46"/>
      <c r="Y35" s="46"/>
      <c r="Z35" s="46"/>
      <c r="AA35" s="46"/>
      <c r="AB35" s="44" t="str">
        <f t="shared" si="7"/>
        <v/>
      </c>
      <c r="AC35" s="47" t="str">
        <f t="shared" si="8"/>
        <v/>
      </c>
      <c r="AD35" s="46"/>
      <c r="AE35" s="46"/>
      <c r="AF35" s="46"/>
      <c r="AG35" s="46"/>
      <c r="AH35" s="46"/>
      <c r="AI35" s="46"/>
      <c r="AJ35" s="46"/>
      <c r="AK35" s="46"/>
      <c r="AL35" s="46"/>
      <c r="AM35" s="46"/>
      <c r="AN35" s="46"/>
      <c r="AO35" s="46"/>
      <c r="AP35" s="46"/>
      <c r="AQ35" s="46"/>
      <c r="AR35" s="46"/>
      <c r="AS35" s="44" t="str">
        <f t="shared" si="9"/>
        <v/>
      </c>
      <c r="AT35" s="48" t="str">
        <f t="shared" si="10"/>
        <v/>
      </c>
      <c r="AU35" s="46"/>
      <c r="AV35" s="46"/>
      <c r="AW35" s="46"/>
      <c r="AX35" s="46"/>
      <c r="AY35" s="46"/>
      <c r="AZ35" s="46"/>
      <c r="BA35" s="44" t="str">
        <f t="shared" si="11"/>
        <v/>
      </c>
      <c r="BB35" s="50" t="str">
        <f t="shared" si="12"/>
        <v/>
      </c>
      <c r="BC35" s="44"/>
      <c r="BD35" s="44"/>
      <c r="BE35" s="48" t="str">
        <f t="shared" si="13"/>
        <v/>
      </c>
      <c r="BF35" s="51" t="str">
        <f t="shared" si="14"/>
        <v/>
      </c>
      <c r="BG35" s="52" t="str">
        <f t="shared" si="15"/>
        <v/>
      </c>
    </row>
    <row r="36" spans="1:59" ht="30" customHeight="1">
      <c r="A36" s="40">
        <f>IF('1erT'!A36&lt;&gt;"",'1erT'!A36,"")</f>
        <v>22</v>
      </c>
      <c r="B36" s="64" t="str">
        <f>IF('1erT'!B36&lt;&gt;"",'1erT'!B36,"")</f>
        <v/>
      </c>
      <c r="C36" s="42" t="str">
        <f>IF(B36&lt;&gt;"",IFERROR(EVAL.ANUAL!X30,""),"")</f>
        <v/>
      </c>
      <c r="D36" s="42" t="str">
        <f>IF(B36&lt;&gt;"",IFERROR(EVAL.ANUAL!P30,""),"")</f>
        <v/>
      </c>
      <c r="E36" s="46"/>
      <c r="F36" s="46"/>
      <c r="G36" s="46"/>
      <c r="H36" s="46"/>
      <c r="I36" s="46"/>
      <c r="J36" s="46"/>
      <c r="K36" s="44" t="str">
        <f t="shared" si="5"/>
        <v/>
      </c>
      <c r="L36" s="45" t="str">
        <f t="shared" si="6"/>
        <v/>
      </c>
      <c r="M36" s="46"/>
      <c r="N36" s="46"/>
      <c r="O36" s="46"/>
      <c r="P36" s="46"/>
      <c r="Q36" s="46"/>
      <c r="R36" s="46"/>
      <c r="S36" s="46"/>
      <c r="T36" s="46"/>
      <c r="U36" s="46"/>
      <c r="V36" s="46"/>
      <c r="W36" s="46"/>
      <c r="X36" s="46"/>
      <c r="Y36" s="46"/>
      <c r="Z36" s="46"/>
      <c r="AA36" s="46"/>
      <c r="AB36" s="44" t="str">
        <f t="shared" si="7"/>
        <v/>
      </c>
      <c r="AC36" s="47" t="str">
        <f t="shared" si="8"/>
        <v/>
      </c>
      <c r="AD36" s="46"/>
      <c r="AE36" s="46"/>
      <c r="AF36" s="46"/>
      <c r="AG36" s="46"/>
      <c r="AH36" s="46"/>
      <c r="AI36" s="46"/>
      <c r="AJ36" s="46"/>
      <c r="AK36" s="46"/>
      <c r="AL36" s="46"/>
      <c r="AM36" s="46"/>
      <c r="AN36" s="46"/>
      <c r="AO36" s="46"/>
      <c r="AP36" s="46"/>
      <c r="AQ36" s="46"/>
      <c r="AR36" s="46"/>
      <c r="AS36" s="44" t="str">
        <f t="shared" si="9"/>
        <v/>
      </c>
      <c r="AT36" s="48" t="str">
        <f t="shared" si="10"/>
        <v/>
      </c>
      <c r="AU36" s="46"/>
      <c r="AV36" s="46"/>
      <c r="AW36" s="46"/>
      <c r="AX36" s="46"/>
      <c r="AY36" s="46"/>
      <c r="AZ36" s="46"/>
      <c r="BA36" s="44" t="str">
        <f t="shared" si="11"/>
        <v/>
      </c>
      <c r="BB36" s="50" t="str">
        <f t="shared" si="12"/>
        <v/>
      </c>
      <c r="BC36" s="44"/>
      <c r="BD36" s="44"/>
      <c r="BE36" s="48" t="str">
        <f t="shared" si="13"/>
        <v/>
      </c>
      <c r="BF36" s="51" t="str">
        <f t="shared" si="14"/>
        <v/>
      </c>
      <c r="BG36" s="52" t="str">
        <f t="shared" si="15"/>
        <v/>
      </c>
    </row>
    <row r="37" spans="1:59" ht="30" customHeight="1">
      <c r="A37" s="40">
        <f>IF('1erT'!A37&lt;&gt;"",'1erT'!A37,"")</f>
        <v>23</v>
      </c>
      <c r="B37" s="64" t="str">
        <f>IF('1erT'!B37&lt;&gt;"",'1erT'!B37,"")</f>
        <v/>
      </c>
      <c r="C37" s="42" t="str">
        <f>IF(B37&lt;&gt;"",IFERROR(EVAL.ANUAL!X31,""),"")</f>
        <v/>
      </c>
      <c r="D37" s="42" t="str">
        <f>IF(B37&lt;&gt;"",IFERROR(EVAL.ANUAL!P31,""),"")</f>
        <v/>
      </c>
      <c r="E37" s="46"/>
      <c r="F37" s="46"/>
      <c r="G37" s="46"/>
      <c r="H37" s="46"/>
      <c r="I37" s="46"/>
      <c r="J37" s="46"/>
      <c r="K37" s="44" t="str">
        <f t="shared" si="5"/>
        <v/>
      </c>
      <c r="L37" s="45" t="str">
        <f t="shared" si="6"/>
        <v/>
      </c>
      <c r="M37" s="46"/>
      <c r="N37" s="46"/>
      <c r="O37" s="46"/>
      <c r="P37" s="46"/>
      <c r="Q37" s="46"/>
      <c r="R37" s="46"/>
      <c r="S37" s="46"/>
      <c r="T37" s="46"/>
      <c r="U37" s="46"/>
      <c r="V37" s="46"/>
      <c r="W37" s="46"/>
      <c r="X37" s="46"/>
      <c r="Y37" s="46"/>
      <c r="Z37" s="46"/>
      <c r="AA37" s="46"/>
      <c r="AB37" s="44" t="str">
        <f t="shared" si="7"/>
        <v/>
      </c>
      <c r="AC37" s="47" t="str">
        <f t="shared" si="8"/>
        <v/>
      </c>
      <c r="AD37" s="46"/>
      <c r="AE37" s="46"/>
      <c r="AF37" s="46"/>
      <c r="AG37" s="46"/>
      <c r="AH37" s="46"/>
      <c r="AI37" s="46"/>
      <c r="AJ37" s="46"/>
      <c r="AK37" s="46"/>
      <c r="AL37" s="46"/>
      <c r="AM37" s="46"/>
      <c r="AN37" s="46"/>
      <c r="AO37" s="46"/>
      <c r="AP37" s="46"/>
      <c r="AQ37" s="46"/>
      <c r="AR37" s="46"/>
      <c r="AS37" s="44" t="str">
        <f t="shared" si="9"/>
        <v/>
      </c>
      <c r="AT37" s="48" t="str">
        <f t="shared" si="10"/>
        <v/>
      </c>
      <c r="AU37" s="46"/>
      <c r="AV37" s="46"/>
      <c r="AW37" s="46"/>
      <c r="AX37" s="46"/>
      <c r="AY37" s="46"/>
      <c r="AZ37" s="46"/>
      <c r="BA37" s="44" t="str">
        <f t="shared" si="11"/>
        <v/>
      </c>
      <c r="BB37" s="50" t="str">
        <f t="shared" si="12"/>
        <v/>
      </c>
      <c r="BC37" s="44"/>
      <c r="BD37" s="44"/>
      <c r="BE37" s="48" t="str">
        <f t="shared" si="13"/>
        <v/>
      </c>
      <c r="BF37" s="51" t="str">
        <f t="shared" si="14"/>
        <v/>
      </c>
      <c r="BG37" s="52" t="str">
        <f t="shared" si="15"/>
        <v/>
      </c>
    </row>
    <row r="38" spans="1:59" ht="30" customHeight="1">
      <c r="A38" s="40" t="str">
        <f>IF('1erT'!A38&lt;&gt;"",'1erT'!A38,"")</f>
        <v/>
      </c>
      <c r="B38" s="64" t="str">
        <f>IF('1erT'!B38&lt;&gt;"",'1erT'!B38,"")</f>
        <v/>
      </c>
      <c r="C38" s="42" t="str">
        <f>IF(B38&lt;&gt;"",IFERROR(EVAL.ANUAL!X32,""),"")</f>
        <v/>
      </c>
      <c r="D38" s="42" t="str">
        <f>IF(B38&lt;&gt;"",IFERROR(EVAL.ANUAL!P32,""),"")</f>
        <v/>
      </c>
      <c r="E38" s="46"/>
      <c r="F38" s="46"/>
      <c r="G38" s="46"/>
      <c r="H38" s="46"/>
      <c r="I38" s="46"/>
      <c r="J38" s="46"/>
      <c r="K38" s="44" t="str">
        <f t="shared" si="5"/>
        <v/>
      </c>
      <c r="L38" s="45" t="str">
        <f t="shared" si="6"/>
        <v/>
      </c>
      <c r="M38" s="46"/>
      <c r="N38" s="46"/>
      <c r="O38" s="46"/>
      <c r="P38" s="46"/>
      <c r="Q38" s="46"/>
      <c r="R38" s="46"/>
      <c r="S38" s="46"/>
      <c r="T38" s="46"/>
      <c r="U38" s="46"/>
      <c r="V38" s="46"/>
      <c r="W38" s="46"/>
      <c r="X38" s="46"/>
      <c r="Y38" s="46"/>
      <c r="Z38" s="46"/>
      <c r="AA38" s="46"/>
      <c r="AB38" s="44" t="str">
        <f t="shared" si="7"/>
        <v/>
      </c>
      <c r="AC38" s="47" t="str">
        <f t="shared" si="8"/>
        <v/>
      </c>
      <c r="AD38" s="46"/>
      <c r="AE38" s="46"/>
      <c r="AF38" s="46"/>
      <c r="AG38" s="46"/>
      <c r="AH38" s="46"/>
      <c r="AI38" s="46"/>
      <c r="AJ38" s="46"/>
      <c r="AK38" s="46"/>
      <c r="AL38" s="46"/>
      <c r="AM38" s="46"/>
      <c r="AN38" s="46"/>
      <c r="AO38" s="46"/>
      <c r="AP38" s="46"/>
      <c r="AQ38" s="46"/>
      <c r="AR38" s="46"/>
      <c r="AS38" s="44" t="str">
        <f t="shared" si="9"/>
        <v/>
      </c>
      <c r="AT38" s="48" t="str">
        <f t="shared" si="10"/>
        <v/>
      </c>
      <c r="AU38" s="46"/>
      <c r="AV38" s="46"/>
      <c r="AW38" s="46"/>
      <c r="AX38" s="46"/>
      <c r="AY38" s="46"/>
      <c r="AZ38" s="46"/>
      <c r="BA38" s="44" t="str">
        <f t="shared" si="11"/>
        <v/>
      </c>
      <c r="BB38" s="50" t="str">
        <f t="shared" si="12"/>
        <v/>
      </c>
      <c r="BC38" s="44"/>
      <c r="BD38" s="44"/>
      <c r="BE38" s="48" t="str">
        <f t="shared" si="13"/>
        <v/>
      </c>
      <c r="BF38" s="51" t="str">
        <f t="shared" si="14"/>
        <v/>
      </c>
      <c r="BG38" s="52" t="str">
        <f t="shared" si="15"/>
        <v/>
      </c>
    </row>
    <row r="39" spans="1:59" ht="30" customHeight="1">
      <c r="A39" s="40" t="str">
        <f>IF('1erT'!A39&lt;&gt;"",'1erT'!A39,"")</f>
        <v/>
      </c>
      <c r="B39" s="64" t="str">
        <f>IF('1erT'!B39&lt;&gt;"",'1erT'!B39,"")</f>
        <v/>
      </c>
      <c r="C39" s="42" t="str">
        <f>IF(B39&lt;&gt;"",IFERROR(EVAL.ANUAL!X33,""),"")</f>
        <v/>
      </c>
      <c r="D39" s="42" t="str">
        <f>IF(B39&lt;&gt;"",IFERROR(EVAL.ANUAL!P33,""),"")</f>
        <v/>
      </c>
      <c r="E39" s="46"/>
      <c r="F39" s="46"/>
      <c r="G39" s="46"/>
      <c r="H39" s="46"/>
      <c r="I39" s="46"/>
      <c r="J39" s="46"/>
      <c r="K39" s="44" t="str">
        <f t="shared" si="5"/>
        <v/>
      </c>
      <c r="L39" s="45" t="str">
        <f t="shared" si="6"/>
        <v/>
      </c>
      <c r="M39" s="46"/>
      <c r="N39" s="46"/>
      <c r="O39" s="46"/>
      <c r="P39" s="46"/>
      <c r="Q39" s="46"/>
      <c r="R39" s="46"/>
      <c r="S39" s="46"/>
      <c r="T39" s="46"/>
      <c r="U39" s="46"/>
      <c r="V39" s="46"/>
      <c r="W39" s="46"/>
      <c r="X39" s="46"/>
      <c r="Y39" s="46"/>
      <c r="Z39" s="46"/>
      <c r="AA39" s="46"/>
      <c r="AB39" s="44" t="str">
        <f t="shared" si="7"/>
        <v/>
      </c>
      <c r="AC39" s="47" t="str">
        <f t="shared" si="8"/>
        <v/>
      </c>
      <c r="AD39" s="46"/>
      <c r="AE39" s="46"/>
      <c r="AF39" s="46"/>
      <c r="AG39" s="46"/>
      <c r="AH39" s="46"/>
      <c r="AI39" s="46"/>
      <c r="AJ39" s="46"/>
      <c r="AK39" s="46"/>
      <c r="AL39" s="46"/>
      <c r="AM39" s="46"/>
      <c r="AN39" s="46"/>
      <c r="AO39" s="46"/>
      <c r="AP39" s="46"/>
      <c r="AQ39" s="46"/>
      <c r="AR39" s="46"/>
      <c r="AS39" s="44" t="str">
        <f t="shared" si="9"/>
        <v/>
      </c>
      <c r="AT39" s="48" t="str">
        <f t="shared" si="10"/>
        <v/>
      </c>
      <c r="AU39" s="46"/>
      <c r="AV39" s="46"/>
      <c r="AW39" s="46"/>
      <c r="AX39" s="46"/>
      <c r="AY39" s="46"/>
      <c r="AZ39" s="46"/>
      <c r="BA39" s="44" t="str">
        <f t="shared" si="11"/>
        <v/>
      </c>
      <c r="BB39" s="50" t="str">
        <f t="shared" si="12"/>
        <v/>
      </c>
      <c r="BC39" s="44"/>
      <c r="BD39" s="44"/>
      <c r="BE39" s="48" t="str">
        <f t="shared" si="13"/>
        <v/>
      </c>
      <c r="BF39" s="51" t="str">
        <f t="shared" si="14"/>
        <v/>
      </c>
      <c r="BG39" s="52" t="str">
        <f t="shared" si="15"/>
        <v/>
      </c>
    </row>
    <row r="40" spans="1:59" ht="30" customHeight="1">
      <c r="A40" s="40" t="str">
        <f>IF('1erT'!A40&lt;&gt;"",'1erT'!A40,"")</f>
        <v/>
      </c>
      <c r="B40" s="64" t="str">
        <f>IF('1erT'!B40&lt;&gt;"",'1erT'!B40,"")</f>
        <v/>
      </c>
      <c r="C40" s="42" t="str">
        <f>IF(B40&lt;&gt;"",IFERROR(EVAL.ANUAL!X34,""),"")</f>
        <v/>
      </c>
      <c r="D40" s="42" t="str">
        <f>IF(B40&lt;&gt;"",IFERROR(EVAL.ANUAL!P34,""),"")</f>
        <v/>
      </c>
      <c r="E40" s="46"/>
      <c r="F40" s="46"/>
      <c r="G40" s="46"/>
      <c r="H40" s="46"/>
      <c r="I40" s="46"/>
      <c r="J40" s="46"/>
      <c r="K40" s="44" t="str">
        <f t="shared" si="5"/>
        <v/>
      </c>
      <c r="L40" s="45" t="str">
        <f t="shared" si="6"/>
        <v/>
      </c>
      <c r="M40" s="46"/>
      <c r="N40" s="46"/>
      <c r="O40" s="46"/>
      <c r="P40" s="46"/>
      <c r="Q40" s="46"/>
      <c r="R40" s="46"/>
      <c r="S40" s="46"/>
      <c r="T40" s="46"/>
      <c r="U40" s="46"/>
      <c r="V40" s="46"/>
      <c r="W40" s="46"/>
      <c r="X40" s="46"/>
      <c r="Y40" s="46"/>
      <c r="Z40" s="46"/>
      <c r="AA40" s="46"/>
      <c r="AB40" s="44" t="str">
        <f t="shared" si="7"/>
        <v/>
      </c>
      <c r="AC40" s="47" t="str">
        <f t="shared" si="8"/>
        <v/>
      </c>
      <c r="AD40" s="46"/>
      <c r="AE40" s="46"/>
      <c r="AF40" s="46"/>
      <c r="AG40" s="46"/>
      <c r="AH40" s="46"/>
      <c r="AI40" s="46"/>
      <c r="AJ40" s="46"/>
      <c r="AK40" s="46"/>
      <c r="AL40" s="46"/>
      <c r="AM40" s="46"/>
      <c r="AN40" s="46"/>
      <c r="AO40" s="46"/>
      <c r="AP40" s="46"/>
      <c r="AQ40" s="46"/>
      <c r="AR40" s="46"/>
      <c r="AS40" s="44" t="str">
        <f t="shared" si="9"/>
        <v/>
      </c>
      <c r="AT40" s="48" t="str">
        <f t="shared" si="10"/>
        <v/>
      </c>
      <c r="AU40" s="46"/>
      <c r="AV40" s="46"/>
      <c r="AW40" s="46"/>
      <c r="AX40" s="46"/>
      <c r="AY40" s="46"/>
      <c r="AZ40" s="46"/>
      <c r="BA40" s="44" t="str">
        <f t="shared" si="11"/>
        <v/>
      </c>
      <c r="BB40" s="50" t="str">
        <f t="shared" si="12"/>
        <v/>
      </c>
      <c r="BC40" s="44"/>
      <c r="BD40" s="44"/>
      <c r="BE40" s="48" t="str">
        <f t="shared" si="13"/>
        <v/>
      </c>
      <c r="BF40" s="51" t="str">
        <f t="shared" si="14"/>
        <v/>
      </c>
      <c r="BG40" s="52" t="str">
        <f t="shared" si="15"/>
        <v/>
      </c>
    </row>
    <row r="41" spans="1:59" ht="30" customHeight="1">
      <c r="A41" s="40" t="str">
        <f>IF('1erT'!A41&lt;&gt;"",'1erT'!A41,"")</f>
        <v/>
      </c>
      <c r="B41" s="64" t="str">
        <f>IF('1erT'!B41&lt;&gt;"",'1erT'!B41,"")</f>
        <v/>
      </c>
      <c r="C41" s="42" t="str">
        <f>IF(B41&lt;&gt;"",IFERROR(EVAL.ANUAL!X35,""),"")</f>
        <v/>
      </c>
      <c r="D41" s="42" t="str">
        <f>IF(B41&lt;&gt;"",IFERROR(EVAL.ANUAL!P35,""),"")</f>
        <v/>
      </c>
      <c r="E41" s="46"/>
      <c r="F41" s="46"/>
      <c r="G41" s="46"/>
      <c r="H41" s="46"/>
      <c r="I41" s="46"/>
      <c r="J41" s="46"/>
      <c r="K41" s="44" t="str">
        <f t="shared" si="5"/>
        <v/>
      </c>
      <c r="L41" s="45" t="str">
        <f t="shared" si="6"/>
        <v/>
      </c>
      <c r="M41" s="46"/>
      <c r="N41" s="46"/>
      <c r="O41" s="46"/>
      <c r="P41" s="46"/>
      <c r="Q41" s="46"/>
      <c r="R41" s="46"/>
      <c r="S41" s="46"/>
      <c r="T41" s="46"/>
      <c r="U41" s="46"/>
      <c r="V41" s="46"/>
      <c r="W41" s="46"/>
      <c r="X41" s="46"/>
      <c r="Y41" s="46"/>
      <c r="Z41" s="46"/>
      <c r="AA41" s="46"/>
      <c r="AB41" s="44" t="str">
        <f t="shared" si="7"/>
        <v/>
      </c>
      <c r="AC41" s="47" t="str">
        <f t="shared" si="8"/>
        <v/>
      </c>
      <c r="AD41" s="46"/>
      <c r="AE41" s="46"/>
      <c r="AF41" s="46"/>
      <c r="AG41" s="46"/>
      <c r="AH41" s="46"/>
      <c r="AI41" s="46"/>
      <c r="AJ41" s="46"/>
      <c r="AK41" s="46"/>
      <c r="AL41" s="46"/>
      <c r="AM41" s="46"/>
      <c r="AN41" s="46"/>
      <c r="AO41" s="46"/>
      <c r="AP41" s="46"/>
      <c r="AQ41" s="46"/>
      <c r="AR41" s="46"/>
      <c r="AS41" s="44" t="str">
        <f t="shared" si="9"/>
        <v/>
      </c>
      <c r="AT41" s="48" t="str">
        <f t="shared" si="10"/>
        <v/>
      </c>
      <c r="AU41" s="46"/>
      <c r="AV41" s="46"/>
      <c r="AW41" s="46"/>
      <c r="AX41" s="46"/>
      <c r="AY41" s="46"/>
      <c r="AZ41" s="46"/>
      <c r="BA41" s="44" t="str">
        <f t="shared" si="11"/>
        <v/>
      </c>
      <c r="BB41" s="50" t="str">
        <f t="shared" si="12"/>
        <v/>
      </c>
      <c r="BC41" s="44"/>
      <c r="BD41" s="44"/>
      <c r="BE41" s="48" t="str">
        <f t="shared" si="13"/>
        <v/>
      </c>
      <c r="BF41" s="51" t="str">
        <f t="shared" si="14"/>
        <v/>
      </c>
      <c r="BG41" s="52" t="str">
        <f t="shared" si="15"/>
        <v/>
      </c>
    </row>
    <row r="42" spans="1:59" ht="30" customHeight="1">
      <c r="A42" s="40" t="str">
        <f>IF('1erT'!A42&lt;&gt;"",'1erT'!A42,"")</f>
        <v/>
      </c>
      <c r="B42" s="64" t="str">
        <f>IF('1erT'!B42&lt;&gt;"",'1erT'!B42,"")</f>
        <v/>
      </c>
      <c r="C42" s="42" t="str">
        <f>IF(B42&lt;&gt;"",IFERROR(EVAL.ANUAL!X36,""),"")</f>
        <v/>
      </c>
      <c r="D42" s="42" t="str">
        <f>IF(B42&lt;&gt;"",IFERROR(EVAL.ANUAL!P36,""),"")</f>
        <v/>
      </c>
      <c r="E42" s="46"/>
      <c r="F42" s="46"/>
      <c r="G42" s="46"/>
      <c r="H42" s="46"/>
      <c r="I42" s="46"/>
      <c r="J42" s="46"/>
      <c r="K42" s="44" t="str">
        <f t="shared" si="5"/>
        <v/>
      </c>
      <c r="L42" s="45" t="str">
        <f t="shared" si="6"/>
        <v/>
      </c>
      <c r="M42" s="46"/>
      <c r="N42" s="46"/>
      <c r="O42" s="46"/>
      <c r="P42" s="46"/>
      <c r="Q42" s="46"/>
      <c r="R42" s="46"/>
      <c r="S42" s="46"/>
      <c r="T42" s="46"/>
      <c r="U42" s="46"/>
      <c r="V42" s="46"/>
      <c r="W42" s="46"/>
      <c r="X42" s="46"/>
      <c r="Y42" s="46"/>
      <c r="Z42" s="46"/>
      <c r="AA42" s="46"/>
      <c r="AB42" s="44" t="str">
        <f t="shared" si="7"/>
        <v/>
      </c>
      <c r="AC42" s="47" t="str">
        <f t="shared" si="8"/>
        <v/>
      </c>
      <c r="AD42" s="46"/>
      <c r="AE42" s="46"/>
      <c r="AF42" s="46"/>
      <c r="AG42" s="46"/>
      <c r="AH42" s="46"/>
      <c r="AI42" s="46"/>
      <c r="AJ42" s="46"/>
      <c r="AK42" s="46"/>
      <c r="AL42" s="46"/>
      <c r="AM42" s="46"/>
      <c r="AN42" s="46"/>
      <c r="AO42" s="46"/>
      <c r="AP42" s="46"/>
      <c r="AQ42" s="46"/>
      <c r="AR42" s="46"/>
      <c r="AS42" s="44" t="str">
        <f t="shared" si="9"/>
        <v/>
      </c>
      <c r="AT42" s="48" t="str">
        <f t="shared" si="10"/>
        <v/>
      </c>
      <c r="AU42" s="46"/>
      <c r="AV42" s="46"/>
      <c r="AW42" s="46"/>
      <c r="AX42" s="46"/>
      <c r="AY42" s="46"/>
      <c r="AZ42" s="46"/>
      <c r="BA42" s="44" t="str">
        <f t="shared" si="11"/>
        <v/>
      </c>
      <c r="BB42" s="50" t="str">
        <f t="shared" si="12"/>
        <v/>
      </c>
      <c r="BC42" s="44"/>
      <c r="BD42" s="44"/>
      <c r="BE42" s="48" t="str">
        <f t="shared" si="13"/>
        <v/>
      </c>
      <c r="BF42" s="51" t="str">
        <f t="shared" si="14"/>
        <v/>
      </c>
      <c r="BG42" s="52" t="str">
        <f t="shared" si="15"/>
        <v/>
      </c>
    </row>
    <row r="43" spans="1:59" ht="30" customHeight="1">
      <c r="A43" s="40" t="str">
        <f>IF('1erT'!A43&lt;&gt;"",'1erT'!A43,"")</f>
        <v/>
      </c>
      <c r="B43" s="64" t="str">
        <f>IF('1erT'!B43&lt;&gt;"",'1erT'!B43,"")</f>
        <v/>
      </c>
      <c r="C43" s="42" t="str">
        <f>IF(B43&lt;&gt;"",IFERROR(EVAL.ANUAL!X37,""),"")</f>
        <v/>
      </c>
      <c r="D43" s="42" t="str">
        <f>IF(B43&lt;&gt;"",IFERROR(EVAL.ANUAL!P37,""),"")</f>
        <v/>
      </c>
      <c r="E43" s="46"/>
      <c r="F43" s="46"/>
      <c r="G43" s="46"/>
      <c r="H43" s="46"/>
      <c r="I43" s="46"/>
      <c r="J43" s="46"/>
      <c r="K43" s="44" t="str">
        <f t="shared" si="5"/>
        <v/>
      </c>
      <c r="L43" s="45" t="str">
        <f t="shared" si="6"/>
        <v/>
      </c>
      <c r="M43" s="46"/>
      <c r="N43" s="46"/>
      <c r="O43" s="46"/>
      <c r="P43" s="46"/>
      <c r="Q43" s="46"/>
      <c r="R43" s="46"/>
      <c r="S43" s="46"/>
      <c r="T43" s="46"/>
      <c r="U43" s="46"/>
      <c r="V43" s="46"/>
      <c r="W43" s="46"/>
      <c r="X43" s="46"/>
      <c r="Y43" s="46"/>
      <c r="Z43" s="46"/>
      <c r="AA43" s="46"/>
      <c r="AB43" s="44" t="str">
        <f t="shared" si="7"/>
        <v/>
      </c>
      <c r="AC43" s="47" t="str">
        <f t="shared" si="8"/>
        <v/>
      </c>
      <c r="AD43" s="46"/>
      <c r="AE43" s="46"/>
      <c r="AF43" s="46"/>
      <c r="AG43" s="46"/>
      <c r="AH43" s="46"/>
      <c r="AI43" s="46"/>
      <c r="AJ43" s="46"/>
      <c r="AK43" s="46"/>
      <c r="AL43" s="46"/>
      <c r="AM43" s="46"/>
      <c r="AN43" s="46"/>
      <c r="AO43" s="46"/>
      <c r="AP43" s="46"/>
      <c r="AQ43" s="46"/>
      <c r="AR43" s="46"/>
      <c r="AS43" s="44" t="str">
        <f t="shared" si="9"/>
        <v/>
      </c>
      <c r="AT43" s="48" t="str">
        <f t="shared" si="10"/>
        <v/>
      </c>
      <c r="AU43" s="46"/>
      <c r="AV43" s="46"/>
      <c r="AW43" s="46"/>
      <c r="AX43" s="46"/>
      <c r="AY43" s="46"/>
      <c r="AZ43" s="46"/>
      <c r="BA43" s="44" t="str">
        <f t="shared" si="11"/>
        <v/>
      </c>
      <c r="BB43" s="50" t="str">
        <f t="shared" si="12"/>
        <v/>
      </c>
      <c r="BC43" s="44"/>
      <c r="BD43" s="44"/>
      <c r="BE43" s="48" t="str">
        <f t="shared" si="13"/>
        <v/>
      </c>
      <c r="BF43" s="51" t="str">
        <f t="shared" si="14"/>
        <v/>
      </c>
      <c r="BG43" s="52" t="str">
        <f t="shared" si="15"/>
        <v/>
      </c>
    </row>
    <row r="44" spans="1:59" ht="30" customHeight="1">
      <c r="A44" s="40" t="str">
        <f>IF('1erT'!A44&lt;&gt;"",'1erT'!A44,"")</f>
        <v/>
      </c>
      <c r="B44" s="64" t="str">
        <f>IF('1erT'!B44&lt;&gt;"",'1erT'!B44,"")</f>
        <v/>
      </c>
      <c r="C44" s="42" t="str">
        <f>IF(B44&lt;&gt;"",IFERROR(EVAL.ANUAL!X38,""),"")</f>
        <v/>
      </c>
      <c r="D44" s="42" t="str">
        <f>IF(B44&lt;&gt;"",IFERROR(EVAL.ANUAL!P38,""),"")</f>
        <v/>
      </c>
      <c r="E44" s="46"/>
      <c r="F44" s="46"/>
      <c r="G44" s="46"/>
      <c r="H44" s="46"/>
      <c r="I44" s="46"/>
      <c r="J44" s="46"/>
      <c r="K44" s="44" t="str">
        <f t="shared" si="5"/>
        <v/>
      </c>
      <c r="L44" s="45" t="str">
        <f t="shared" si="6"/>
        <v/>
      </c>
      <c r="M44" s="46"/>
      <c r="N44" s="46"/>
      <c r="O44" s="46"/>
      <c r="P44" s="46"/>
      <c r="Q44" s="46"/>
      <c r="R44" s="46"/>
      <c r="S44" s="46"/>
      <c r="T44" s="46"/>
      <c r="U44" s="46"/>
      <c r="V44" s="46"/>
      <c r="W44" s="46"/>
      <c r="X44" s="46"/>
      <c r="Y44" s="46"/>
      <c r="Z44" s="46"/>
      <c r="AA44" s="46"/>
      <c r="AB44" s="44" t="str">
        <f t="shared" si="7"/>
        <v/>
      </c>
      <c r="AC44" s="47" t="str">
        <f t="shared" si="8"/>
        <v/>
      </c>
      <c r="AD44" s="46"/>
      <c r="AE44" s="46"/>
      <c r="AF44" s="46"/>
      <c r="AG44" s="46"/>
      <c r="AH44" s="46"/>
      <c r="AI44" s="46"/>
      <c r="AJ44" s="46"/>
      <c r="AK44" s="46"/>
      <c r="AL44" s="46"/>
      <c r="AM44" s="46"/>
      <c r="AN44" s="46"/>
      <c r="AO44" s="46"/>
      <c r="AP44" s="46"/>
      <c r="AQ44" s="46"/>
      <c r="AR44" s="46"/>
      <c r="AS44" s="44" t="str">
        <f t="shared" si="9"/>
        <v/>
      </c>
      <c r="AT44" s="48" t="str">
        <f t="shared" si="10"/>
        <v/>
      </c>
      <c r="AU44" s="46"/>
      <c r="AV44" s="46"/>
      <c r="AW44" s="46"/>
      <c r="AX44" s="46"/>
      <c r="AY44" s="46"/>
      <c r="AZ44" s="46"/>
      <c r="BA44" s="44" t="str">
        <f t="shared" si="11"/>
        <v/>
      </c>
      <c r="BB44" s="50" t="str">
        <f t="shared" si="12"/>
        <v/>
      </c>
      <c r="BC44" s="44"/>
      <c r="BD44" s="44"/>
      <c r="BE44" s="48" t="str">
        <f t="shared" si="13"/>
        <v/>
      </c>
      <c r="BF44" s="51" t="str">
        <f t="shared" si="14"/>
        <v/>
      </c>
      <c r="BG44" s="52" t="str">
        <f t="shared" si="15"/>
        <v/>
      </c>
    </row>
    <row r="45" spans="1:59" ht="30" customHeight="1">
      <c r="A45" s="40" t="str">
        <f>IF('1erT'!A45&lt;&gt;"",'1erT'!A45,"")</f>
        <v/>
      </c>
      <c r="B45" s="64" t="str">
        <f>IF('1erT'!B45&lt;&gt;"",'1erT'!B45,"")</f>
        <v/>
      </c>
      <c r="C45" s="42" t="str">
        <f>IF(B45&lt;&gt;"",IFERROR(EVAL.ANUAL!X39,""),"")</f>
        <v/>
      </c>
      <c r="D45" s="42" t="str">
        <f>IF(B45&lt;&gt;"",IFERROR(EVAL.ANUAL!P39,""),"")</f>
        <v/>
      </c>
      <c r="E45" s="46"/>
      <c r="F45" s="46"/>
      <c r="G45" s="46"/>
      <c r="H45" s="46"/>
      <c r="I45" s="46"/>
      <c r="J45" s="46"/>
      <c r="K45" s="44" t="str">
        <f t="shared" si="5"/>
        <v/>
      </c>
      <c r="L45" s="45" t="str">
        <f t="shared" si="6"/>
        <v/>
      </c>
      <c r="M45" s="46"/>
      <c r="N45" s="46"/>
      <c r="O45" s="46"/>
      <c r="P45" s="46"/>
      <c r="Q45" s="46"/>
      <c r="R45" s="46"/>
      <c r="S45" s="46"/>
      <c r="T45" s="46"/>
      <c r="U45" s="46"/>
      <c r="V45" s="46"/>
      <c r="W45" s="46"/>
      <c r="X45" s="46"/>
      <c r="Y45" s="46"/>
      <c r="Z45" s="46"/>
      <c r="AA45" s="46"/>
      <c r="AB45" s="44" t="str">
        <f t="shared" si="7"/>
        <v/>
      </c>
      <c r="AC45" s="47" t="str">
        <f t="shared" si="8"/>
        <v/>
      </c>
      <c r="AD45" s="46"/>
      <c r="AE45" s="46"/>
      <c r="AF45" s="46"/>
      <c r="AG45" s="46"/>
      <c r="AH45" s="46"/>
      <c r="AI45" s="46"/>
      <c r="AJ45" s="46"/>
      <c r="AK45" s="46"/>
      <c r="AL45" s="46"/>
      <c r="AM45" s="46"/>
      <c r="AN45" s="46"/>
      <c r="AO45" s="46"/>
      <c r="AP45" s="46"/>
      <c r="AQ45" s="46"/>
      <c r="AR45" s="46"/>
      <c r="AS45" s="44" t="str">
        <f t="shared" si="9"/>
        <v/>
      </c>
      <c r="AT45" s="48" t="str">
        <f t="shared" si="10"/>
        <v/>
      </c>
      <c r="AU45" s="46"/>
      <c r="AV45" s="46"/>
      <c r="AW45" s="46"/>
      <c r="AX45" s="46"/>
      <c r="AY45" s="46"/>
      <c r="AZ45" s="46"/>
      <c r="BA45" s="44" t="str">
        <f t="shared" si="11"/>
        <v/>
      </c>
      <c r="BB45" s="50" t="str">
        <f t="shared" si="12"/>
        <v/>
      </c>
      <c r="BC45" s="44"/>
      <c r="BD45" s="44"/>
      <c r="BE45" s="48" t="str">
        <f t="shared" si="13"/>
        <v/>
      </c>
      <c r="BF45" s="51" t="str">
        <f t="shared" si="14"/>
        <v/>
      </c>
      <c r="BG45" s="52" t="str">
        <f t="shared" si="15"/>
        <v/>
      </c>
    </row>
    <row r="46" spans="1:59" ht="30" customHeight="1">
      <c r="A46" s="40" t="str">
        <f>IF('1erT'!A46&lt;&gt;"",'1erT'!A46,"")</f>
        <v/>
      </c>
      <c r="B46" s="64" t="str">
        <f>IF('1erT'!B46&lt;&gt;"",'1erT'!B46,"")</f>
        <v/>
      </c>
      <c r="C46" s="42" t="str">
        <f>IF(B46&lt;&gt;"",IFERROR(EVAL.ANUAL!X40,""),"")</f>
        <v/>
      </c>
      <c r="D46" s="42" t="str">
        <f>IF(B46&lt;&gt;"",IFERROR(EVAL.ANUAL!P40,""),"")</f>
        <v/>
      </c>
      <c r="E46" s="46"/>
      <c r="F46" s="46"/>
      <c r="G46" s="46"/>
      <c r="H46" s="46"/>
      <c r="I46" s="46"/>
      <c r="J46" s="46"/>
      <c r="K46" s="44" t="str">
        <f t="shared" si="5"/>
        <v/>
      </c>
      <c r="L46" s="45" t="str">
        <f t="shared" si="6"/>
        <v/>
      </c>
      <c r="M46" s="46"/>
      <c r="N46" s="46"/>
      <c r="O46" s="46"/>
      <c r="P46" s="46"/>
      <c r="Q46" s="46"/>
      <c r="R46" s="46"/>
      <c r="S46" s="46"/>
      <c r="T46" s="46"/>
      <c r="U46" s="46"/>
      <c r="V46" s="46"/>
      <c r="W46" s="46"/>
      <c r="X46" s="46"/>
      <c r="Y46" s="46"/>
      <c r="Z46" s="46"/>
      <c r="AA46" s="46"/>
      <c r="AB46" s="44" t="str">
        <f t="shared" si="7"/>
        <v/>
      </c>
      <c r="AC46" s="47" t="str">
        <f t="shared" si="8"/>
        <v/>
      </c>
      <c r="AD46" s="46"/>
      <c r="AE46" s="46"/>
      <c r="AF46" s="46"/>
      <c r="AG46" s="46"/>
      <c r="AH46" s="46"/>
      <c r="AI46" s="46"/>
      <c r="AJ46" s="46"/>
      <c r="AK46" s="46"/>
      <c r="AL46" s="46"/>
      <c r="AM46" s="46"/>
      <c r="AN46" s="46"/>
      <c r="AO46" s="46"/>
      <c r="AP46" s="46"/>
      <c r="AQ46" s="46"/>
      <c r="AR46" s="46"/>
      <c r="AS46" s="44" t="str">
        <f t="shared" si="9"/>
        <v/>
      </c>
      <c r="AT46" s="48" t="str">
        <f t="shared" si="10"/>
        <v/>
      </c>
      <c r="AU46" s="46"/>
      <c r="AV46" s="46"/>
      <c r="AW46" s="46"/>
      <c r="AX46" s="46"/>
      <c r="AY46" s="46"/>
      <c r="AZ46" s="46"/>
      <c r="BA46" s="44" t="str">
        <f t="shared" si="11"/>
        <v/>
      </c>
      <c r="BB46" s="50" t="str">
        <f t="shared" si="12"/>
        <v/>
      </c>
      <c r="BC46" s="44"/>
      <c r="BD46" s="44"/>
      <c r="BE46" s="48" t="str">
        <f t="shared" si="13"/>
        <v/>
      </c>
      <c r="BF46" s="51" t="str">
        <f t="shared" si="14"/>
        <v/>
      </c>
      <c r="BG46" s="52" t="str">
        <f t="shared" si="15"/>
        <v/>
      </c>
    </row>
    <row r="47" spans="1:59" ht="30" customHeight="1">
      <c r="A47" s="40" t="str">
        <f>IF('1erT'!A47&lt;&gt;"",'1erT'!A47,"")</f>
        <v/>
      </c>
      <c r="B47" s="64" t="str">
        <f>IF('1erT'!B47&lt;&gt;"",'1erT'!B47,"")</f>
        <v/>
      </c>
      <c r="C47" s="42" t="str">
        <f>IF(B47&lt;&gt;"",IFERROR(EVAL.ANUAL!X41,""),"")</f>
        <v/>
      </c>
      <c r="D47" s="42" t="str">
        <f>IF(B47&lt;&gt;"",IFERROR(EVAL.ANUAL!P41,""),"")</f>
        <v/>
      </c>
      <c r="E47" s="46"/>
      <c r="F47" s="46"/>
      <c r="G47" s="46"/>
      <c r="H47" s="46"/>
      <c r="I47" s="46"/>
      <c r="J47" s="46"/>
      <c r="K47" s="44" t="str">
        <f t="shared" si="5"/>
        <v/>
      </c>
      <c r="L47" s="45" t="str">
        <f t="shared" si="6"/>
        <v/>
      </c>
      <c r="M47" s="46"/>
      <c r="N47" s="46"/>
      <c r="O47" s="46"/>
      <c r="P47" s="46"/>
      <c r="Q47" s="46"/>
      <c r="R47" s="46"/>
      <c r="S47" s="46"/>
      <c r="T47" s="46"/>
      <c r="U47" s="46"/>
      <c r="V47" s="46"/>
      <c r="W47" s="46"/>
      <c r="X47" s="46"/>
      <c r="Y47" s="46"/>
      <c r="Z47" s="46"/>
      <c r="AA47" s="46"/>
      <c r="AB47" s="44" t="str">
        <f t="shared" si="7"/>
        <v/>
      </c>
      <c r="AC47" s="47" t="str">
        <f t="shared" si="8"/>
        <v/>
      </c>
      <c r="AD47" s="46"/>
      <c r="AE47" s="46"/>
      <c r="AF47" s="46"/>
      <c r="AG47" s="46"/>
      <c r="AH47" s="46"/>
      <c r="AI47" s="46"/>
      <c r="AJ47" s="46"/>
      <c r="AK47" s="46"/>
      <c r="AL47" s="46"/>
      <c r="AM47" s="46"/>
      <c r="AN47" s="46"/>
      <c r="AO47" s="46"/>
      <c r="AP47" s="46"/>
      <c r="AQ47" s="46"/>
      <c r="AR47" s="46"/>
      <c r="AS47" s="44" t="str">
        <f t="shared" si="9"/>
        <v/>
      </c>
      <c r="AT47" s="48" t="str">
        <f t="shared" si="10"/>
        <v/>
      </c>
      <c r="AU47" s="46"/>
      <c r="AV47" s="46"/>
      <c r="AW47" s="46"/>
      <c r="AX47" s="46"/>
      <c r="AY47" s="46"/>
      <c r="AZ47" s="46"/>
      <c r="BA47" s="44" t="str">
        <f t="shared" si="11"/>
        <v/>
      </c>
      <c r="BB47" s="50" t="str">
        <f t="shared" si="12"/>
        <v/>
      </c>
      <c r="BC47" s="44"/>
      <c r="BD47" s="44"/>
      <c r="BE47" s="48" t="str">
        <f t="shared" si="13"/>
        <v/>
      </c>
      <c r="BF47" s="51" t="str">
        <f t="shared" si="14"/>
        <v/>
      </c>
      <c r="BG47" s="52" t="str">
        <f t="shared" si="15"/>
        <v/>
      </c>
    </row>
    <row r="48" spans="1:59" ht="30" customHeight="1">
      <c r="A48" s="40" t="str">
        <f>IF('1erT'!A48&lt;&gt;"",'1erT'!A48,"")</f>
        <v/>
      </c>
      <c r="B48" s="64" t="str">
        <f>IF('1erT'!B48&lt;&gt;"",'1erT'!B48,"")</f>
        <v/>
      </c>
      <c r="C48" s="42" t="str">
        <f>IF(B48&lt;&gt;"",IFERROR(EVAL.ANUAL!X42,""),"")</f>
        <v/>
      </c>
      <c r="D48" s="42" t="str">
        <f>IF(B48&lt;&gt;"",IFERROR(EVAL.ANUAL!P42,""),"")</f>
        <v/>
      </c>
      <c r="E48" s="46"/>
      <c r="F48" s="46"/>
      <c r="G48" s="46"/>
      <c r="H48" s="46"/>
      <c r="I48" s="46"/>
      <c r="J48" s="46"/>
      <c r="K48" s="44" t="str">
        <f t="shared" si="5"/>
        <v/>
      </c>
      <c r="L48" s="45" t="str">
        <f t="shared" si="6"/>
        <v/>
      </c>
      <c r="M48" s="46"/>
      <c r="N48" s="46"/>
      <c r="O48" s="46"/>
      <c r="P48" s="46"/>
      <c r="Q48" s="46"/>
      <c r="R48" s="46"/>
      <c r="S48" s="46"/>
      <c r="T48" s="46"/>
      <c r="U48" s="46"/>
      <c r="V48" s="46"/>
      <c r="W48" s="46"/>
      <c r="X48" s="46"/>
      <c r="Y48" s="46"/>
      <c r="Z48" s="46"/>
      <c r="AA48" s="46"/>
      <c r="AB48" s="44" t="str">
        <f t="shared" si="7"/>
        <v/>
      </c>
      <c r="AC48" s="47" t="str">
        <f t="shared" si="8"/>
        <v/>
      </c>
      <c r="AD48" s="46"/>
      <c r="AE48" s="46"/>
      <c r="AF48" s="46"/>
      <c r="AG48" s="46"/>
      <c r="AH48" s="46"/>
      <c r="AI48" s="46"/>
      <c r="AJ48" s="46"/>
      <c r="AK48" s="46"/>
      <c r="AL48" s="46"/>
      <c r="AM48" s="46"/>
      <c r="AN48" s="46"/>
      <c r="AO48" s="46"/>
      <c r="AP48" s="46"/>
      <c r="AQ48" s="46"/>
      <c r="AR48" s="46"/>
      <c r="AS48" s="44" t="str">
        <f t="shared" si="9"/>
        <v/>
      </c>
      <c r="AT48" s="48" t="str">
        <f t="shared" si="10"/>
        <v/>
      </c>
      <c r="AU48" s="46"/>
      <c r="AV48" s="46"/>
      <c r="AW48" s="46"/>
      <c r="AX48" s="46"/>
      <c r="AY48" s="46"/>
      <c r="AZ48" s="46"/>
      <c r="BA48" s="44" t="str">
        <f t="shared" si="11"/>
        <v/>
      </c>
      <c r="BB48" s="50" t="str">
        <f t="shared" si="12"/>
        <v/>
      </c>
      <c r="BC48" s="44"/>
      <c r="BD48" s="44"/>
      <c r="BE48" s="48" t="str">
        <f t="shared" si="13"/>
        <v/>
      </c>
      <c r="BF48" s="51" t="str">
        <f t="shared" si="14"/>
        <v/>
      </c>
      <c r="BG48" s="52" t="str">
        <f t="shared" si="15"/>
        <v/>
      </c>
    </row>
    <row r="49" spans="1:59" ht="30" customHeight="1">
      <c r="A49" s="40" t="str">
        <f>IF('1erT'!A49&lt;&gt;"",'1erT'!A49,"")</f>
        <v/>
      </c>
      <c r="B49" s="64" t="str">
        <f>IF('1erT'!B49&lt;&gt;"",'1erT'!B49,"")</f>
        <v/>
      </c>
      <c r="C49" s="42" t="str">
        <f>IF(B49&lt;&gt;"",IFERROR(EVAL.ANUAL!X43,""),"")</f>
        <v/>
      </c>
      <c r="D49" s="42" t="str">
        <f>IF(B49&lt;&gt;"",IFERROR(EVAL.ANUAL!P43,""),"")</f>
        <v/>
      </c>
      <c r="E49" s="46"/>
      <c r="F49" s="46"/>
      <c r="G49" s="46"/>
      <c r="H49" s="46"/>
      <c r="I49" s="46"/>
      <c r="J49" s="46"/>
      <c r="K49" s="44" t="str">
        <f t="shared" si="5"/>
        <v/>
      </c>
      <c r="L49" s="45" t="str">
        <f t="shared" si="6"/>
        <v/>
      </c>
      <c r="M49" s="46"/>
      <c r="N49" s="46"/>
      <c r="O49" s="46"/>
      <c r="P49" s="46"/>
      <c r="Q49" s="46"/>
      <c r="R49" s="46"/>
      <c r="S49" s="46"/>
      <c r="T49" s="46"/>
      <c r="U49" s="46"/>
      <c r="V49" s="46"/>
      <c r="W49" s="46"/>
      <c r="X49" s="46"/>
      <c r="Y49" s="46"/>
      <c r="Z49" s="46"/>
      <c r="AA49" s="46"/>
      <c r="AB49" s="44" t="str">
        <f t="shared" si="7"/>
        <v/>
      </c>
      <c r="AC49" s="47" t="str">
        <f t="shared" si="8"/>
        <v/>
      </c>
      <c r="AD49" s="46"/>
      <c r="AE49" s="46"/>
      <c r="AF49" s="46"/>
      <c r="AG49" s="46"/>
      <c r="AH49" s="46"/>
      <c r="AI49" s="46"/>
      <c r="AJ49" s="46"/>
      <c r="AK49" s="46"/>
      <c r="AL49" s="46"/>
      <c r="AM49" s="46"/>
      <c r="AN49" s="46"/>
      <c r="AO49" s="46"/>
      <c r="AP49" s="46"/>
      <c r="AQ49" s="46"/>
      <c r="AR49" s="46"/>
      <c r="AS49" s="44" t="str">
        <f t="shared" si="9"/>
        <v/>
      </c>
      <c r="AT49" s="48" t="str">
        <f t="shared" si="10"/>
        <v/>
      </c>
      <c r="AU49" s="46"/>
      <c r="AV49" s="46"/>
      <c r="AW49" s="46"/>
      <c r="AX49" s="46"/>
      <c r="AY49" s="46"/>
      <c r="AZ49" s="46"/>
      <c r="BA49" s="44" t="str">
        <f t="shared" si="11"/>
        <v/>
      </c>
      <c r="BB49" s="50" t="str">
        <f t="shared" si="12"/>
        <v/>
      </c>
      <c r="BC49" s="44"/>
      <c r="BD49" s="44"/>
      <c r="BE49" s="48" t="str">
        <f t="shared" si="13"/>
        <v/>
      </c>
      <c r="BF49" s="51" t="str">
        <f t="shared" si="14"/>
        <v/>
      </c>
      <c r="BG49" s="52" t="str">
        <f t="shared" si="15"/>
        <v/>
      </c>
    </row>
    <row r="50" spans="1:59" ht="30" customHeight="1">
      <c r="A50" s="40" t="str">
        <f>IF('1erT'!A50&lt;&gt;"",'1erT'!A50,"")</f>
        <v/>
      </c>
      <c r="B50" s="64" t="str">
        <f>IF('1erT'!B50&lt;&gt;"",'1erT'!B50,"")</f>
        <v/>
      </c>
      <c r="C50" s="42" t="str">
        <f>IF(B50&lt;&gt;"",IFERROR(EVAL.ANUAL!X44,""),"")</f>
        <v/>
      </c>
      <c r="D50" s="42" t="str">
        <f>IF(B50&lt;&gt;"",IFERROR(EVAL.ANUAL!P44,""),"")</f>
        <v/>
      </c>
      <c r="E50" s="46"/>
      <c r="F50" s="46"/>
      <c r="G50" s="46"/>
      <c r="H50" s="46"/>
      <c r="I50" s="46"/>
      <c r="J50" s="46"/>
      <c r="K50" s="44" t="str">
        <f t="shared" si="5"/>
        <v/>
      </c>
      <c r="L50" s="45" t="str">
        <f t="shared" si="6"/>
        <v/>
      </c>
      <c r="M50" s="46"/>
      <c r="N50" s="46"/>
      <c r="O50" s="46"/>
      <c r="P50" s="46"/>
      <c r="Q50" s="46"/>
      <c r="R50" s="46"/>
      <c r="S50" s="46"/>
      <c r="T50" s="46"/>
      <c r="U50" s="46"/>
      <c r="V50" s="46"/>
      <c r="W50" s="46"/>
      <c r="X50" s="46"/>
      <c r="Y50" s="46"/>
      <c r="Z50" s="46"/>
      <c r="AA50" s="46"/>
      <c r="AB50" s="44" t="str">
        <f t="shared" si="7"/>
        <v/>
      </c>
      <c r="AC50" s="47" t="str">
        <f t="shared" si="8"/>
        <v/>
      </c>
      <c r="AD50" s="46"/>
      <c r="AE50" s="46"/>
      <c r="AF50" s="46"/>
      <c r="AG50" s="46"/>
      <c r="AH50" s="46"/>
      <c r="AI50" s="46"/>
      <c r="AJ50" s="46"/>
      <c r="AK50" s="46"/>
      <c r="AL50" s="46"/>
      <c r="AM50" s="46"/>
      <c r="AN50" s="46"/>
      <c r="AO50" s="46"/>
      <c r="AP50" s="46"/>
      <c r="AQ50" s="46"/>
      <c r="AR50" s="46"/>
      <c r="AS50" s="44" t="str">
        <f t="shared" si="9"/>
        <v/>
      </c>
      <c r="AT50" s="48" t="str">
        <f t="shared" si="10"/>
        <v/>
      </c>
      <c r="AU50" s="46"/>
      <c r="AV50" s="46"/>
      <c r="AW50" s="46"/>
      <c r="AX50" s="46"/>
      <c r="AY50" s="46"/>
      <c r="AZ50" s="46"/>
      <c r="BA50" s="44" t="str">
        <f t="shared" si="11"/>
        <v/>
      </c>
      <c r="BB50" s="50" t="str">
        <f t="shared" si="12"/>
        <v/>
      </c>
      <c r="BC50" s="44"/>
      <c r="BD50" s="44"/>
      <c r="BE50" s="48" t="str">
        <f t="shared" si="13"/>
        <v/>
      </c>
      <c r="BF50" s="51" t="str">
        <f t="shared" si="14"/>
        <v/>
      </c>
      <c r="BG50" s="52" t="str">
        <f t="shared" si="15"/>
        <v/>
      </c>
    </row>
    <row r="51" spans="1:59" ht="30" customHeight="1">
      <c r="A51" s="40" t="str">
        <f>IF('1erT'!A51&lt;&gt;"",'1erT'!A51,"")</f>
        <v/>
      </c>
      <c r="B51" s="64" t="str">
        <f>IF('1erT'!B51&lt;&gt;"",'1erT'!B51,"")</f>
        <v/>
      </c>
      <c r="C51" s="42" t="str">
        <f>IF(B51&lt;&gt;"",IFERROR(EVAL.ANUAL!X45,""),"")</f>
        <v/>
      </c>
      <c r="D51" s="42" t="str">
        <f>IF(B51&lt;&gt;"",IFERROR(EVAL.ANUAL!P45,""),"")</f>
        <v/>
      </c>
      <c r="E51" s="46"/>
      <c r="F51" s="46"/>
      <c r="G51" s="46"/>
      <c r="H51" s="46"/>
      <c r="I51" s="46"/>
      <c r="J51" s="46"/>
      <c r="K51" s="44" t="str">
        <f t="shared" si="5"/>
        <v/>
      </c>
      <c r="L51" s="45" t="str">
        <f t="shared" si="6"/>
        <v/>
      </c>
      <c r="M51" s="46"/>
      <c r="N51" s="46"/>
      <c r="O51" s="46"/>
      <c r="P51" s="46"/>
      <c r="Q51" s="46"/>
      <c r="R51" s="46"/>
      <c r="S51" s="46"/>
      <c r="T51" s="46"/>
      <c r="U51" s="46"/>
      <c r="V51" s="46"/>
      <c r="W51" s="46"/>
      <c r="X51" s="46"/>
      <c r="Y51" s="46"/>
      <c r="Z51" s="46"/>
      <c r="AA51" s="46"/>
      <c r="AB51" s="44" t="str">
        <f t="shared" si="7"/>
        <v/>
      </c>
      <c r="AC51" s="47" t="str">
        <f t="shared" si="8"/>
        <v/>
      </c>
      <c r="AD51" s="46"/>
      <c r="AE51" s="46"/>
      <c r="AF51" s="46"/>
      <c r="AG51" s="46"/>
      <c r="AH51" s="46"/>
      <c r="AI51" s="46"/>
      <c r="AJ51" s="46"/>
      <c r="AK51" s="46"/>
      <c r="AL51" s="46"/>
      <c r="AM51" s="46"/>
      <c r="AN51" s="46"/>
      <c r="AO51" s="46"/>
      <c r="AP51" s="46"/>
      <c r="AQ51" s="46"/>
      <c r="AR51" s="46"/>
      <c r="AS51" s="44" t="str">
        <f t="shared" si="9"/>
        <v/>
      </c>
      <c r="AT51" s="48" t="str">
        <f t="shared" si="10"/>
        <v/>
      </c>
      <c r="AU51" s="46"/>
      <c r="AV51" s="46"/>
      <c r="AW51" s="46"/>
      <c r="AX51" s="46"/>
      <c r="AY51" s="46"/>
      <c r="AZ51" s="46"/>
      <c r="BA51" s="44" t="str">
        <f t="shared" si="11"/>
        <v/>
      </c>
      <c r="BB51" s="50" t="str">
        <f t="shared" si="12"/>
        <v/>
      </c>
      <c r="BC51" s="44"/>
      <c r="BD51" s="44"/>
      <c r="BE51" s="48" t="str">
        <f t="shared" si="13"/>
        <v/>
      </c>
      <c r="BF51" s="51" t="str">
        <f t="shared" si="14"/>
        <v/>
      </c>
      <c r="BG51" s="52" t="str">
        <f t="shared" si="15"/>
        <v/>
      </c>
    </row>
    <row r="52" spans="1:59" ht="30" customHeight="1">
      <c r="A52" s="40" t="str">
        <f>IF('1erT'!A52&lt;&gt;"",'1erT'!A52,"")</f>
        <v/>
      </c>
      <c r="B52" s="64" t="str">
        <f>IF('1erT'!B52&lt;&gt;"",'1erT'!B52,"")</f>
        <v/>
      </c>
      <c r="C52" s="42" t="str">
        <f>IF(B52&lt;&gt;"",IFERROR(EVAL.ANUAL!X46,""),"")</f>
        <v/>
      </c>
      <c r="D52" s="42" t="str">
        <f>IF(B52&lt;&gt;"",IFERROR(EVAL.ANUAL!P46,""),"")</f>
        <v/>
      </c>
      <c r="E52" s="46"/>
      <c r="F52" s="46"/>
      <c r="G52" s="46"/>
      <c r="H52" s="46"/>
      <c r="I52" s="46"/>
      <c r="J52" s="46"/>
      <c r="K52" s="44" t="str">
        <f t="shared" si="5"/>
        <v/>
      </c>
      <c r="L52" s="45" t="str">
        <f t="shared" si="6"/>
        <v/>
      </c>
      <c r="M52" s="46"/>
      <c r="N52" s="46"/>
      <c r="O52" s="46"/>
      <c r="P52" s="46"/>
      <c r="Q52" s="46"/>
      <c r="R52" s="46"/>
      <c r="S52" s="46"/>
      <c r="T52" s="46"/>
      <c r="U52" s="46"/>
      <c r="V52" s="46"/>
      <c r="W52" s="46"/>
      <c r="X52" s="46"/>
      <c r="Y52" s="46"/>
      <c r="Z52" s="46"/>
      <c r="AA52" s="46"/>
      <c r="AB52" s="44" t="str">
        <f t="shared" si="7"/>
        <v/>
      </c>
      <c r="AC52" s="47" t="str">
        <f t="shared" si="8"/>
        <v/>
      </c>
      <c r="AD52" s="46"/>
      <c r="AE52" s="46"/>
      <c r="AF52" s="46"/>
      <c r="AG52" s="46"/>
      <c r="AH52" s="46"/>
      <c r="AI52" s="46"/>
      <c r="AJ52" s="46"/>
      <c r="AK52" s="46"/>
      <c r="AL52" s="46"/>
      <c r="AM52" s="46"/>
      <c r="AN52" s="46"/>
      <c r="AO52" s="46"/>
      <c r="AP52" s="46"/>
      <c r="AQ52" s="46"/>
      <c r="AR52" s="46"/>
      <c r="AS52" s="44" t="str">
        <f t="shared" si="9"/>
        <v/>
      </c>
      <c r="AT52" s="48" t="str">
        <f t="shared" si="10"/>
        <v/>
      </c>
      <c r="AU52" s="46"/>
      <c r="AV52" s="46"/>
      <c r="AW52" s="46"/>
      <c r="AX52" s="46"/>
      <c r="AY52" s="46"/>
      <c r="AZ52" s="46"/>
      <c r="BA52" s="44" t="str">
        <f t="shared" si="11"/>
        <v/>
      </c>
      <c r="BB52" s="50" t="str">
        <f t="shared" si="12"/>
        <v/>
      </c>
      <c r="BC52" s="44"/>
      <c r="BD52" s="44"/>
      <c r="BE52" s="48" t="str">
        <f t="shared" si="13"/>
        <v/>
      </c>
      <c r="BF52" s="51" t="str">
        <f t="shared" si="14"/>
        <v/>
      </c>
      <c r="BG52" s="52" t="str">
        <f t="shared" si="15"/>
        <v/>
      </c>
    </row>
    <row r="53" spans="1:59" ht="30" customHeight="1">
      <c r="A53" s="40" t="str">
        <f>IF('1erT'!A53&lt;&gt;"",'1erT'!A53,"")</f>
        <v/>
      </c>
      <c r="B53" s="64" t="str">
        <f>IF('1erT'!B53&lt;&gt;"",'1erT'!B53,"")</f>
        <v/>
      </c>
      <c r="C53" s="42" t="str">
        <f>IF(B53&lt;&gt;"",IFERROR(EVAL.ANUAL!X47,""),"")</f>
        <v/>
      </c>
      <c r="D53" s="42" t="str">
        <f>IF(B53&lt;&gt;"",IFERROR(EVAL.ANUAL!P47,""),"")</f>
        <v/>
      </c>
      <c r="E53" s="46"/>
      <c r="F53" s="46"/>
      <c r="G53" s="46"/>
      <c r="H53" s="46"/>
      <c r="I53" s="46"/>
      <c r="J53" s="46"/>
      <c r="K53" s="44" t="str">
        <f t="shared" si="5"/>
        <v/>
      </c>
      <c r="L53" s="45" t="str">
        <f t="shared" si="6"/>
        <v/>
      </c>
      <c r="M53" s="46"/>
      <c r="N53" s="46"/>
      <c r="O53" s="46"/>
      <c r="P53" s="46"/>
      <c r="Q53" s="46"/>
      <c r="R53" s="46"/>
      <c r="S53" s="46"/>
      <c r="T53" s="46"/>
      <c r="U53" s="46"/>
      <c r="V53" s="46"/>
      <c r="W53" s="46"/>
      <c r="X53" s="46"/>
      <c r="Y53" s="46"/>
      <c r="Z53" s="46"/>
      <c r="AA53" s="46"/>
      <c r="AB53" s="44" t="str">
        <f t="shared" si="7"/>
        <v/>
      </c>
      <c r="AC53" s="47" t="str">
        <f t="shared" si="8"/>
        <v/>
      </c>
      <c r="AD53" s="46"/>
      <c r="AE53" s="46"/>
      <c r="AF53" s="46"/>
      <c r="AG53" s="46"/>
      <c r="AH53" s="46"/>
      <c r="AI53" s="46"/>
      <c r="AJ53" s="46"/>
      <c r="AK53" s="46"/>
      <c r="AL53" s="46"/>
      <c r="AM53" s="46"/>
      <c r="AN53" s="46"/>
      <c r="AO53" s="46"/>
      <c r="AP53" s="46"/>
      <c r="AQ53" s="46"/>
      <c r="AR53" s="46"/>
      <c r="AS53" s="44" t="str">
        <f t="shared" si="9"/>
        <v/>
      </c>
      <c r="AT53" s="48" t="str">
        <f t="shared" si="10"/>
        <v/>
      </c>
      <c r="AU53" s="46"/>
      <c r="AV53" s="46"/>
      <c r="AW53" s="46"/>
      <c r="AX53" s="46"/>
      <c r="AY53" s="46"/>
      <c r="AZ53" s="46"/>
      <c r="BA53" s="44" t="str">
        <f t="shared" si="11"/>
        <v/>
      </c>
      <c r="BB53" s="50" t="str">
        <f t="shared" si="12"/>
        <v/>
      </c>
      <c r="BC53" s="44"/>
      <c r="BD53" s="44"/>
      <c r="BE53" s="48" t="str">
        <f t="shared" si="13"/>
        <v/>
      </c>
      <c r="BF53" s="51" t="str">
        <f t="shared" si="14"/>
        <v/>
      </c>
      <c r="BG53" s="52" t="str">
        <f t="shared" si="15"/>
        <v/>
      </c>
    </row>
    <row r="54" spans="1:59" ht="30" customHeight="1">
      <c r="A54" s="40" t="str">
        <f>IF('1erT'!A54&lt;&gt;"",'1erT'!A54,"")</f>
        <v/>
      </c>
      <c r="B54" s="64" t="str">
        <f>IF('1erT'!B54&lt;&gt;"",'1erT'!B54,"")</f>
        <v/>
      </c>
      <c r="C54" s="42" t="str">
        <f>IF(B54&lt;&gt;"",IFERROR(EVAL.ANUAL!X48,""),"")</f>
        <v/>
      </c>
      <c r="D54" s="42" t="str">
        <f>IF(B54&lt;&gt;"",IFERROR(EVAL.ANUAL!P48,""),"")</f>
        <v/>
      </c>
      <c r="E54" s="46"/>
      <c r="F54" s="46"/>
      <c r="G54" s="46"/>
      <c r="H54" s="46"/>
      <c r="I54" s="46"/>
      <c r="J54" s="46"/>
      <c r="K54" s="44" t="str">
        <f t="shared" si="5"/>
        <v/>
      </c>
      <c r="L54" s="45" t="str">
        <f t="shared" si="6"/>
        <v/>
      </c>
      <c r="M54" s="46"/>
      <c r="N54" s="46"/>
      <c r="O54" s="46"/>
      <c r="P54" s="46"/>
      <c r="Q54" s="46"/>
      <c r="R54" s="46"/>
      <c r="S54" s="46"/>
      <c r="T54" s="46"/>
      <c r="U54" s="46"/>
      <c r="V54" s="46"/>
      <c r="W54" s="46"/>
      <c r="X54" s="46"/>
      <c r="Y54" s="46"/>
      <c r="Z54" s="46"/>
      <c r="AA54" s="46"/>
      <c r="AB54" s="44" t="str">
        <f t="shared" si="7"/>
        <v/>
      </c>
      <c r="AC54" s="47" t="str">
        <f t="shared" si="8"/>
        <v/>
      </c>
      <c r="AD54" s="46"/>
      <c r="AE54" s="46"/>
      <c r="AF54" s="46"/>
      <c r="AG54" s="46"/>
      <c r="AH54" s="46"/>
      <c r="AI54" s="46"/>
      <c r="AJ54" s="46"/>
      <c r="AK54" s="46"/>
      <c r="AL54" s="46"/>
      <c r="AM54" s="46"/>
      <c r="AN54" s="46"/>
      <c r="AO54" s="46"/>
      <c r="AP54" s="46"/>
      <c r="AQ54" s="46"/>
      <c r="AR54" s="46"/>
      <c r="AS54" s="44" t="str">
        <f t="shared" si="9"/>
        <v/>
      </c>
      <c r="AT54" s="48" t="str">
        <f t="shared" si="10"/>
        <v/>
      </c>
      <c r="AU54" s="46"/>
      <c r="AV54" s="46"/>
      <c r="AW54" s="46"/>
      <c r="AX54" s="46"/>
      <c r="AY54" s="46"/>
      <c r="AZ54" s="46"/>
      <c r="BA54" s="44" t="str">
        <f t="shared" si="11"/>
        <v/>
      </c>
      <c r="BB54" s="50" t="str">
        <f t="shared" si="12"/>
        <v/>
      </c>
      <c r="BC54" s="44"/>
      <c r="BD54" s="44"/>
      <c r="BE54" s="48" t="str">
        <f t="shared" si="13"/>
        <v/>
      </c>
      <c r="BF54" s="51" t="str">
        <f t="shared" si="14"/>
        <v/>
      </c>
      <c r="BG54" s="52" t="str">
        <f t="shared" si="15"/>
        <v/>
      </c>
    </row>
    <row r="55" spans="1:59" ht="30" customHeight="1">
      <c r="A55" s="40" t="str">
        <f>IF('1erT'!A55&lt;&gt;"",'1erT'!A55,"")</f>
        <v/>
      </c>
      <c r="B55" s="64" t="str">
        <f>IF('1erT'!B55&lt;&gt;"",'1erT'!B55,"")</f>
        <v/>
      </c>
      <c r="C55" s="42" t="str">
        <f>IF(B55&lt;&gt;"",IFERROR(EVAL.ANUAL!X49,""),"")</f>
        <v/>
      </c>
      <c r="D55" s="42" t="str">
        <f>IF(B55&lt;&gt;"",IFERROR(EVAL.ANUAL!P49,""),"")</f>
        <v/>
      </c>
      <c r="E55" s="46"/>
      <c r="F55" s="46"/>
      <c r="G55" s="46"/>
      <c r="H55" s="46"/>
      <c r="I55" s="46"/>
      <c r="J55" s="46"/>
      <c r="K55" s="44" t="str">
        <f t="shared" si="5"/>
        <v/>
      </c>
      <c r="L55" s="45" t="str">
        <f t="shared" si="6"/>
        <v/>
      </c>
      <c r="M55" s="46"/>
      <c r="N55" s="46"/>
      <c r="O55" s="46"/>
      <c r="P55" s="46"/>
      <c r="Q55" s="46"/>
      <c r="R55" s="46"/>
      <c r="S55" s="46"/>
      <c r="T55" s="46"/>
      <c r="U55" s="46"/>
      <c r="V55" s="46"/>
      <c r="W55" s="46"/>
      <c r="X55" s="46"/>
      <c r="Y55" s="46"/>
      <c r="Z55" s="46"/>
      <c r="AA55" s="46"/>
      <c r="AB55" s="44" t="str">
        <f t="shared" si="7"/>
        <v/>
      </c>
      <c r="AC55" s="47" t="str">
        <f t="shared" si="8"/>
        <v/>
      </c>
      <c r="AD55" s="46"/>
      <c r="AE55" s="46"/>
      <c r="AF55" s="46"/>
      <c r="AG55" s="46"/>
      <c r="AH55" s="46"/>
      <c r="AI55" s="46"/>
      <c r="AJ55" s="46"/>
      <c r="AK55" s="46"/>
      <c r="AL55" s="46"/>
      <c r="AM55" s="46"/>
      <c r="AN55" s="46"/>
      <c r="AO55" s="46"/>
      <c r="AP55" s="46"/>
      <c r="AQ55" s="46"/>
      <c r="AR55" s="46"/>
      <c r="AS55" s="44" t="str">
        <f t="shared" si="9"/>
        <v/>
      </c>
      <c r="AT55" s="48" t="str">
        <f t="shared" si="10"/>
        <v/>
      </c>
      <c r="AU55" s="46"/>
      <c r="AV55" s="46"/>
      <c r="AW55" s="46"/>
      <c r="AX55" s="46"/>
      <c r="AY55" s="46"/>
      <c r="AZ55" s="46"/>
      <c r="BA55" s="44" t="str">
        <f t="shared" si="11"/>
        <v/>
      </c>
      <c r="BB55" s="50" t="str">
        <f t="shared" si="12"/>
        <v/>
      </c>
      <c r="BC55" s="44"/>
      <c r="BD55" s="44"/>
      <c r="BE55" s="48" t="str">
        <f t="shared" si="13"/>
        <v/>
      </c>
      <c r="BF55" s="51" t="str">
        <f t="shared" si="14"/>
        <v/>
      </c>
      <c r="BG55" s="52" t="str">
        <f t="shared" si="15"/>
        <v/>
      </c>
    </row>
    <row r="56" spans="1:59" ht="30" customHeight="1">
      <c r="A56" s="40" t="str">
        <f>IF('1erT'!A56&lt;&gt;"",'1erT'!A56,"")</f>
        <v/>
      </c>
      <c r="B56" s="64" t="str">
        <f>IF('1erT'!B56&lt;&gt;"",'1erT'!B56,"")</f>
        <v/>
      </c>
      <c r="C56" s="42" t="str">
        <f>IF(B56&lt;&gt;"",IFERROR(EVAL.ANUAL!X50,""),"")</f>
        <v/>
      </c>
      <c r="D56" s="42" t="str">
        <f>IF(B56&lt;&gt;"",IFERROR(EVAL.ANUAL!P50,""),"")</f>
        <v/>
      </c>
      <c r="E56" s="46"/>
      <c r="F56" s="46"/>
      <c r="G56" s="46"/>
      <c r="H56" s="46"/>
      <c r="I56" s="46"/>
      <c r="J56" s="46"/>
      <c r="K56" s="44" t="str">
        <f t="shared" si="5"/>
        <v/>
      </c>
      <c r="L56" s="45" t="str">
        <f t="shared" si="6"/>
        <v/>
      </c>
      <c r="M56" s="46"/>
      <c r="N56" s="46"/>
      <c r="O56" s="46"/>
      <c r="P56" s="46"/>
      <c r="Q56" s="46"/>
      <c r="R56" s="46"/>
      <c r="S56" s="46"/>
      <c r="T56" s="46"/>
      <c r="U56" s="46"/>
      <c r="V56" s="46"/>
      <c r="W56" s="46"/>
      <c r="X56" s="46"/>
      <c r="Y56" s="46"/>
      <c r="Z56" s="46"/>
      <c r="AA56" s="46"/>
      <c r="AB56" s="44" t="str">
        <f t="shared" si="7"/>
        <v/>
      </c>
      <c r="AC56" s="47" t="str">
        <f t="shared" si="8"/>
        <v/>
      </c>
      <c r="AD56" s="46"/>
      <c r="AE56" s="46"/>
      <c r="AF56" s="46"/>
      <c r="AG56" s="46"/>
      <c r="AH56" s="46"/>
      <c r="AI56" s="46"/>
      <c r="AJ56" s="46"/>
      <c r="AK56" s="46"/>
      <c r="AL56" s="46"/>
      <c r="AM56" s="46"/>
      <c r="AN56" s="46"/>
      <c r="AO56" s="46"/>
      <c r="AP56" s="46"/>
      <c r="AQ56" s="46"/>
      <c r="AR56" s="46"/>
      <c r="AS56" s="44" t="str">
        <f t="shared" si="9"/>
        <v/>
      </c>
      <c r="AT56" s="48" t="str">
        <f t="shared" si="10"/>
        <v/>
      </c>
      <c r="AU56" s="46"/>
      <c r="AV56" s="46"/>
      <c r="AW56" s="46"/>
      <c r="AX56" s="46"/>
      <c r="AY56" s="46"/>
      <c r="AZ56" s="46"/>
      <c r="BA56" s="44" t="str">
        <f t="shared" si="11"/>
        <v/>
      </c>
      <c r="BB56" s="50" t="str">
        <f t="shared" si="12"/>
        <v/>
      </c>
      <c r="BC56" s="44"/>
      <c r="BD56" s="44"/>
      <c r="BE56" s="48" t="str">
        <f t="shared" si="13"/>
        <v/>
      </c>
      <c r="BF56" s="51" t="str">
        <f t="shared" si="14"/>
        <v/>
      </c>
      <c r="BG56" s="52" t="str">
        <f t="shared" si="15"/>
        <v/>
      </c>
    </row>
    <row r="57" spans="1:59" ht="15.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39">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8:L8"/>
    <mergeCell ref="A10:A14"/>
    <mergeCell ref="B10:B11"/>
    <mergeCell ref="C10:C11"/>
    <mergeCell ref="D10:D11"/>
    <mergeCell ref="M10:AC10"/>
    <mergeCell ref="L12:L14"/>
  </mergeCells>
  <conditionalFormatting sqref="C15:D56">
    <cfRule type="cellIs" dxfId="88" priority="61" operator="lessThan">
      <formula>51</formula>
    </cfRule>
  </conditionalFormatting>
  <conditionalFormatting sqref="E13:K13 BA13">
    <cfRule type="cellIs" dxfId="17" priority="1" operator="lessThan">
      <formula>TODAY()</formula>
    </cfRule>
    <cfRule type="timePeriod" dxfId="16" priority="2" timePeriod="today">
      <formula>FLOOR(E13,1)=TODAY()</formula>
    </cfRule>
    <cfRule type="expression" dxfId="15" priority="3">
      <formula>TODAY()-E13&lt;=0</formula>
    </cfRule>
  </conditionalFormatting>
  <conditionalFormatting sqref="M13">
    <cfRule type="cellIs" dxfId="14" priority="16" operator="lessThan">
      <formula>TODAY()</formula>
    </cfRule>
    <cfRule type="timePeriod" dxfId="13" priority="17" timePeriod="today">
      <formula>FLOOR(M13,1)=TODAY()</formula>
    </cfRule>
    <cfRule type="expression" dxfId="12" priority="18">
      <formula>TODAY()-M13&lt;=0</formula>
    </cfRule>
  </conditionalFormatting>
  <conditionalFormatting sqref="M13:AA13">
    <cfRule type="cellIs" dxfId="11" priority="4" operator="lessThan">
      <formula>TODAY()</formula>
    </cfRule>
    <cfRule type="timePeriod" dxfId="10" priority="5" timePeriod="today">
      <formula>FLOOR(M13,1)=TODAY()</formula>
    </cfRule>
    <cfRule type="expression" dxfId="9" priority="6">
      <formula>TODAY()-M13&lt;=0</formula>
    </cfRule>
  </conditionalFormatting>
  <conditionalFormatting sqref="AD13:AR13">
    <cfRule type="cellIs" dxfId="8" priority="7" operator="lessThan">
      <formula>TODAY()</formula>
    </cfRule>
    <cfRule type="timePeriod" dxfId="7" priority="8" timePeriod="today">
      <formula>FLOOR(AD13,1)=TODAY()</formula>
    </cfRule>
    <cfRule type="expression" dxfId="6" priority="9">
      <formula>TODAY()-AD13&lt;=0</formula>
    </cfRule>
  </conditionalFormatting>
  <conditionalFormatting sqref="AU13:BA13">
    <cfRule type="cellIs" dxfId="5" priority="10" operator="lessThan">
      <formula>TODAY()</formula>
    </cfRule>
    <cfRule type="timePeriod" dxfId="4" priority="11" timePeriod="today">
      <formula>FLOOR(AU13,1)=TODAY()</formula>
    </cfRule>
    <cfRule type="expression" dxfId="3" priority="12">
      <formula>TODAY()-AU13&lt;=0</formula>
    </cfRule>
  </conditionalFormatting>
  <conditionalFormatting sqref="BC13:BD13">
    <cfRule type="cellIs" dxfId="2" priority="13" operator="lessThan">
      <formula>TODAY()</formula>
    </cfRule>
    <cfRule type="timePeriod" dxfId="1" priority="14" timePeriod="today">
      <formula>FLOOR(BC13,1)=TODAY()</formula>
    </cfRule>
    <cfRule type="expression" dxfId="0" priority="15">
      <formula>TODAY()-BC13&lt;=0</formula>
    </cfRule>
  </conditionalFormatting>
  <printOptions horizontalCentered="1"/>
  <pageMargins left="0.25" right="0.25" top="0.33" bottom="0.33"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000"/>
  <sheetViews>
    <sheetView topLeftCell="A31" zoomScale="50" zoomScaleNormal="50" workbookViewId="0">
      <selection activeCell="E9" sqref="E9:BE56"/>
    </sheetView>
  </sheetViews>
  <sheetFormatPr baseColWidth="10" defaultColWidth="14.44140625" defaultRowHeight="15" customHeight="1"/>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5.6640625" customWidth="1"/>
    <col min="58" max="58" width="15.6640625" customWidth="1"/>
    <col min="59" max="59" width="46" customWidth="1"/>
  </cols>
  <sheetData>
    <row r="1" spans="1:59" ht="28.8">
      <c r="A1" s="200" t="s">
        <v>64</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8"/>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c r="A2" s="201" t="s">
        <v>1</v>
      </c>
      <c r="B2" s="196"/>
      <c r="C2" s="196"/>
      <c r="D2" s="196"/>
      <c r="E2" s="196"/>
      <c r="F2" s="196"/>
      <c r="G2" s="196"/>
      <c r="H2" s="196"/>
      <c r="I2" s="196"/>
      <c r="J2" s="196"/>
      <c r="K2" s="196"/>
      <c r="L2" s="197"/>
      <c r="M2" s="5" t="s">
        <v>2</v>
      </c>
      <c r="N2" s="5"/>
      <c r="O2" s="5"/>
      <c r="P2" s="5"/>
      <c r="Q2" s="5"/>
      <c r="R2" s="5"/>
      <c r="S2" s="5"/>
      <c r="T2" s="183">
        <v>45533</v>
      </c>
      <c r="U2" s="167"/>
      <c r="V2" s="167"/>
      <c r="W2" s="167"/>
      <c r="X2" s="167"/>
      <c r="Y2" s="167"/>
      <c r="Z2" s="167"/>
      <c r="AA2" s="167"/>
      <c r="AB2" s="167"/>
      <c r="AC2" s="168"/>
      <c r="AD2" s="202" t="s">
        <v>3</v>
      </c>
      <c r="AE2" s="167"/>
      <c r="AF2" s="167"/>
      <c r="AG2" s="167"/>
      <c r="AH2" s="167"/>
      <c r="AI2" s="167"/>
      <c r="AJ2" s="167"/>
      <c r="AK2" s="168"/>
      <c r="AL2" s="6">
        <f>COUNTIF(BF15:BF56,"&gt;51")</f>
        <v>0</v>
      </c>
      <c r="AM2" s="7"/>
      <c r="AN2" s="7"/>
      <c r="AO2" s="7"/>
      <c r="AP2" s="7"/>
      <c r="AQ2" s="7"/>
      <c r="AR2" s="203"/>
      <c r="AS2" s="204"/>
      <c r="AT2" s="204"/>
      <c r="AU2" s="204"/>
      <c r="AV2" s="204"/>
      <c r="AW2" s="204"/>
      <c r="AX2" s="204"/>
      <c r="AY2" s="204"/>
      <c r="AZ2" s="204"/>
      <c r="BA2" s="204"/>
      <c r="BB2" s="205"/>
      <c r="BC2" s="212" t="s">
        <v>4</v>
      </c>
      <c r="BD2" s="174"/>
      <c r="BE2" s="174"/>
      <c r="BF2" s="213"/>
      <c r="BG2" s="8"/>
    </row>
    <row r="3" spans="1:59" ht="22.5" customHeight="1">
      <c r="A3" s="9" t="s">
        <v>5</v>
      </c>
      <c r="B3" s="10"/>
      <c r="C3" s="10"/>
      <c r="D3" s="10"/>
      <c r="E3" s="10"/>
      <c r="F3" s="10"/>
      <c r="G3" s="10"/>
      <c r="H3" s="10"/>
      <c r="I3" s="10"/>
      <c r="J3" s="10"/>
      <c r="K3" s="10"/>
      <c r="L3" s="10"/>
      <c r="M3" s="9" t="s">
        <v>6</v>
      </c>
      <c r="N3" s="10"/>
      <c r="O3" s="10"/>
      <c r="P3" s="10"/>
      <c r="Q3" s="10"/>
      <c r="R3" s="10"/>
      <c r="S3" s="10"/>
      <c r="T3" s="183">
        <v>45626</v>
      </c>
      <c r="U3" s="167"/>
      <c r="V3" s="167"/>
      <c r="W3" s="167"/>
      <c r="X3" s="167"/>
      <c r="Y3" s="167"/>
      <c r="Z3" s="167"/>
      <c r="AA3" s="167"/>
      <c r="AB3" s="167"/>
      <c r="AC3" s="168"/>
      <c r="AD3" s="184" t="s">
        <v>7</v>
      </c>
      <c r="AE3" s="167"/>
      <c r="AF3" s="167"/>
      <c r="AG3" s="167"/>
      <c r="AH3" s="167"/>
      <c r="AI3" s="167"/>
      <c r="AJ3" s="167"/>
      <c r="AK3" s="168"/>
      <c r="AL3" s="11">
        <f>COUNTIF(BF15:BF56,"&lt;=51")</f>
        <v>0</v>
      </c>
      <c r="AM3" s="12"/>
      <c r="AN3" s="12"/>
      <c r="AO3" s="12"/>
      <c r="AP3" s="12"/>
      <c r="AQ3" s="12"/>
      <c r="AR3" s="206"/>
      <c r="AS3" s="207"/>
      <c r="AT3" s="207"/>
      <c r="AU3" s="207"/>
      <c r="AV3" s="207"/>
      <c r="AW3" s="207"/>
      <c r="AX3" s="207"/>
      <c r="AY3" s="207"/>
      <c r="AZ3" s="207"/>
      <c r="BA3" s="207"/>
      <c r="BB3" s="208"/>
      <c r="BC3" s="214">
        <f ca="1">+T3-S8</f>
        <v>241</v>
      </c>
      <c r="BD3" s="215"/>
      <c r="BE3" s="215"/>
      <c r="BF3" s="216"/>
      <c r="BG3" s="13"/>
    </row>
    <row r="4" spans="1:59" ht="23.25" customHeight="1">
      <c r="A4" s="231" t="str">
        <f>+'1erT'!A4:AC4</f>
        <v>CURSO: 2ndo A Secundaria</v>
      </c>
      <c r="B4" s="167"/>
      <c r="C4" s="167"/>
      <c r="D4" s="167"/>
      <c r="E4" s="167"/>
      <c r="F4" s="167"/>
      <c r="G4" s="167"/>
      <c r="H4" s="167"/>
      <c r="I4" s="167"/>
      <c r="J4" s="167"/>
      <c r="K4" s="167"/>
      <c r="L4" s="167"/>
      <c r="M4" s="167"/>
      <c r="N4" s="167"/>
      <c r="O4" s="167"/>
      <c r="P4" s="167"/>
      <c r="Q4" s="186"/>
      <c r="R4" s="185">
        <f>T3-T2</f>
        <v>93</v>
      </c>
      <c r="S4" s="167"/>
      <c r="T4" s="167"/>
      <c r="U4" s="167"/>
      <c r="V4" s="167"/>
      <c r="W4" s="167"/>
      <c r="X4" s="167"/>
      <c r="Y4" s="186"/>
      <c r="Z4" s="187" t="s">
        <v>9</v>
      </c>
      <c r="AA4" s="167"/>
      <c r="AB4" s="167"/>
      <c r="AC4" s="168"/>
      <c r="AD4" s="12"/>
      <c r="AE4" s="12"/>
      <c r="AF4" s="12"/>
      <c r="AG4" s="12"/>
      <c r="AH4" s="12"/>
      <c r="AI4" s="12"/>
      <c r="AJ4" s="12"/>
      <c r="AK4" s="12"/>
      <c r="AL4" s="5"/>
      <c r="AM4" s="5"/>
      <c r="AN4" s="5"/>
      <c r="AO4" s="5"/>
      <c r="AP4" s="5"/>
      <c r="AQ4" s="5"/>
      <c r="AR4" s="206"/>
      <c r="AS4" s="207"/>
      <c r="AT4" s="207"/>
      <c r="AU4" s="207"/>
      <c r="AV4" s="207"/>
      <c r="AW4" s="207"/>
      <c r="AX4" s="207"/>
      <c r="AY4" s="207"/>
      <c r="AZ4" s="207"/>
      <c r="BA4" s="207"/>
      <c r="BB4" s="208"/>
      <c r="BC4" s="206"/>
      <c r="BD4" s="207"/>
      <c r="BE4" s="207"/>
      <c r="BF4" s="208"/>
      <c r="BG4" s="14"/>
    </row>
    <row r="5" spans="1:59" ht="22.5" customHeight="1">
      <c r="A5" s="231" t="str">
        <f>+'1erT'!A5:AC5</f>
        <v>DIRECTORA : EUGENIA CONDORI MOYA</v>
      </c>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8"/>
      <c r="AD5" s="12"/>
      <c r="AE5" s="12"/>
      <c r="AF5" s="12"/>
      <c r="AG5" s="12"/>
      <c r="AH5" s="12"/>
      <c r="AI5" s="12"/>
      <c r="AJ5" s="12"/>
      <c r="AK5" s="12"/>
      <c r="AL5" s="12"/>
      <c r="AM5" s="12"/>
      <c r="AN5" s="12"/>
      <c r="AO5" s="12"/>
      <c r="AP5" s="12"/>
      <c r="AQ5" s="12"/>
      <c r="AR5" s="206"/>
      <c r="AS5" s="207"/>
      <c r="AT5" s="207"/>
      <c r="AU5" s="207"/>
      <c r="AV5" s="207"/>
      <c r="AW5" s="207"/>
      <c r="AX5" s="207"/>
      <c r="AY5" s="207"/>
      <c r="AZ5" s="207"/>
      <c r="BA5" s="207"/>
      <c r="BB5" s="208"/>
      <c r="BC5" s="206"/>
      <c r="BD5" s="207"/>
      <c r="BE5" s="207"/>
      <c r="BF5" s="208"/>
      <c r="BG5" s="13"/>
    </row>
    <row r="6" spans="1:59" ht="22.5" customHeight="1">
      <c r="A6" s="231" t="str">
        <f>+'1erT'!A6:AC6</f>
        <v>MAESTRO : MARCELO A. RODRIGUEZ GRACIA</v>
      </c>
      <c r="B6" s="167"/>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8"/>
      <c r="AD6" s="12"/>
      <c r="AE6" s="12"/>
      <c r="AF6" s="12"/>
      <c r="AG6" s="12"/>
      <c r="AH6" s="12"/>
      <c r="AI6" s="12"/>
      <c r="AJ6" s="12"/>
      <c r="AK6" s="12"/>
      <c r="AL6" s="12"/>
      <c r="AM6" s="12"/>
      <c r="AN6" s="12"/>
      <c r="AO6" s="12"/>
      <c r="AP6" s="12"/>
      <c r="AQ6" s="12"/>
      <c r="AR6" s="206"/>
      <c r="AS6" s="207"/>
      <c r="AT6" s="207"/>
      <c r="AU6" s="207"/>
      <c r="AV6" s="207"/>
      <c r="AW6" s="207"/>
      <c r="AX6" s="207"/>
      <c r="AY6" s="207"/>
      <c r="AZ6" s="207"/>
      <c r="BA6" s="207"/>
      <c r="BB6" s="208"/>
      <c r="BC6" s="206"/>
      <c r="BD6" s="207"/>
      <c r="BE6" s="207"/>
      <c r="BF6" s="208"/>
      <c r="BG6" s="13"/>
    </row>
    <row r="7" spans="1:59" ht="22.5" customHeight="1">
      <c r="A7" s="231" t="str">
        <f>+'1erT'!A7:AC7</f>
        <v>CAMPO : COMUNIDAD Y SOCIEDAD</v>
      </c>
      <c r="B7" s="167"/>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8"/>
      <c r="AD7" s="12"/>
      <c r="AE7" s="12"/>
      <c r="AF7" s="12"/>
      <c r="AG7" s="12"/>
      <c r="AH7" s="12"/>
      <c r="AI7" s="12"/>
      <c r="AJ7" s="12"/>
      <c r="AK7" s="12"/>
      <c r="AL7" s="12"/>
      <c r="AM7" s="12"/>
      <c r="AN7" s="12"/>
      <c r="AO7" s="12"/>
      <c r="AP7" s="12"/>
      <c r="AQ7" s="12"/>
      <c r="AR7" s="206"/>
      <c r="AS7" s="207"/>
      <c r="AT7" s="207"/>
      <c r="AU7" s="207"/>
      <c r="AV7" s="207"/>
      <c r="AW7" s="207"/>
      <c r="AX7" s="207"/>
      <c r="AY7" s="207"/>
      <c r="AZ7" s="207"/>
      <c r="BA7" s="207"/>
      <c r="BB7" s="208"/>
      <c r="BC7" s="206"/>
      <c r="BD7" s="207"/>
      <c r="BE7" s="207"/>
      <c r="BF7" s="208"/>
      <c r="BG7" s="13"/>
    </row>
    <row r="8" spans="1:59" ht="22.5" customHeight="1">
      <c r="A8" s="201" t="str">
        <f>+'1erT'!A8:L8</f>
        <v>MATERIA : HISTORIA</v>
      </c>
      <c r="B8" s="196"/>
      <c r="C8" s="196"/>
      <c r="D8" s="196"/>
      <c r="E8" s="196"/>
      <c r="F8" s="196"/>
      <c r="G8" s="196"/>
      <c r="H8" s="196"/>
      <c r="I8" s="196"/>
      <c r="J8" s="196"/>
      <c r="K8" s="196"/>
      <c r="L8" s="197"/>
      <c r="M8" s="5" t="s">
        <v>14</v>
      </c>
      <c r="N8" s="5"/>
      <c r="O8" s="5"/>
      <c r="P8" s="5"/>
      <c r="Q8" s="5"/>
      <c r="R8" s="5"/>
      <c r="S8" s="198">
        <f ca="1">TODAY()</f>
        <v>45385</v>
      </c>
      <c r="T8" s="196"/>
      <c r="U8" s="196"/>
      <c r="V8" s="196"/>
      <c r="W8" s="196"/>
      <c r="X8" s="196"/>
      <c r="Y8" s="196"/>
      <c r="Z8" s="196"/>
      <c r="AA8" s="196"/>
      <c r="AB8" s="196"/>
      <c r="AC8" s="199"/>
      <c r="AD8" s="15"/>
      <c r="AE8" s="7"/>
      <c r="AF8" s="7"/>
      <c r="AG8" s="7"/>
      <c r="AH8" s="7"/>
      <c r="AI8" s="7"/>
      <c r="AJ8" s="7"/>
      <c r="AK8" s="7"/>
      <c r="AL8" s="7"/>
      <c r="AM8" s="7"/>
      <c r="AN8" s="7"/>
      <c r="AO8" s="7"/>
      <c r="AP8" s="7"/>
      <c r="AQ8" s="7"/>
      <c r="AR8" s="209"/>
      <c r="AS8" s="210"/>
      <c r="AT8" s="210"/>
      <c r="AU8" s="210"/>
      <c r="AV8" s="210"/>
      <c r="AW8" s="210"/>
      <c r="AX8" s="210"/>
      <c r="AY8" s="210"/>
      <c r="AZ8" s="210"/>
      <c r="BA8" s="210"/>
      <c r="BB8" s="211"/>
      <c r="BC8" s="209"/>
      <c r="BD8" s="210"/>
      <c r="BE8" s="210"/>
      <c r="BF8" s="211"/>
      <c r="BG8" s="8"/>
    </row>
    <row r="9" spans="1:59" ht="55.5" customHeight="1">
      <c r="A9" s="16"/>
      <c r="B9" s="17"/>
      <c r="C9" s="17"/>
      <c r="D9" s="17"/>
      <c r="E9" s="283" t="s">
        <v>15</v>
      </c>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84" t="s">
        <v>291</v>
      </c>
      <c r="BD9" s="279"/>
      <c r="BE9" s="211"/>
      <c r="BF9" s="227" t="s">
        <v>16</v>
      </c>
      <c r="BG9" s="228" t="s">
        <v>17</v>
      </c>
    </row>
    <row r="10" spans="1:59" ht="18.75" customHeight="1">
      <c r="A10" s="177" t="s">
        <v>18</v>
      </c>
      <c r="B10" s="180" t="s">
        <v>19</v>
      </c>
      <c r="C10" s="182" t="s">
        <v>20</v>
      </c>
      <c r="D10" s="182" t="s">
        <v>21</v>
      </c>
      <c r="E10" s="285" t="s">
        <v>22</v>
      </c>
      <c r="F10" s="186"/>
      <c r="G10" s="186"/>
      <c r="H10" s="186"/>
      <c r="I10" s="186"/>
      <c r="J10" s="186"/>
      <c r="K10" s="186"/>
      <c r="L10" s="286"/>
      <c r="M10" s="287" t="s">
        <v>292</v>
      </c>
      <c r="N10" s="186"/>
      <c r="O10" s="186"/>
      <c r="P10" s="186"/>
      <c r="Q10" s="186"/>
      <c r="R10" s="186"/>
      <c r="S10" s="186"/>
      <c r="T10" s="186"/>
      <c r="U10" s="186"/>
      <c r="V10" s="186"/>
      <c r="W10" s="186"/>
      <c r="X10" s="186"/>
      <c r="Y10" s="186"/>
      <c r="Z10" s="186"/>
      <c r="AA10" s="186"/>
      <c r="AB10" s="186"/>
      <c r="AC10" s="286"/>
      <c r="AD10" s="288" t="s">
        <v>293</v>
      </c>
      <c r="AE10" s="186"/>
      <c r="AF10" s="186"/>
      <c r="AG10" s="186"/>
      <c r="AH10" s="186"/>
      <c r="AI10" s="186"/>
      <c r="AJ10" s="186"/>
      <c r="AK10" s="186"/>
      <c r="AL10" s="186"/>
      <c r="AM10" s="186"/>
      <c r="AN10" s="186"/>
      <c r="AO10" s="186"/>
      <c r="AP10" s="186"/>
      <c r="AQ10" s="186"/>
      <c r="AR10" s="186"/>
      <c r="AS10" s="186"/>
      <c r="AT10" s="286"/>
      <c r="AU10" s="289" t="s">
        <v>23</v>
      </c>
      <c r="AV10" s="186"/>
      <c r="AW10" s="186"/>
      <c r="AX10" s="186"/>
      <c r="AY10" s="186"/>
      <c r="AZ10" s="186"/>
      <c r="BA10" s="186"/>
      <c r="BB10" s="286"/>
      <c r="BC10" s="18" t="s">
        <v>294</v>
      </c>
      <c r="BD10" s="19" t="s">
        <v>295</v>
      </c>
      <c r="BE10" s="229" t="s">
        <v>24</v>
      </c>
      <c r="BF10" s="170"/>
      <c r="BG10" s="170"/>
    </row>
    <row r="11" spans="1:59" ht="180" customHeight="1">
      <c r="A11" s="178"/>
      <c r="B11" s="181"/>
      <c r="C11" s="171"/>
      <c r="D11" s="171"/>
      <c r="E11" s="20" t="s">
        <v>25</v>
      </c>
      <c r="F11" s="21" t="s">
        <v>26</v>
      </c>
      <c r="G11" s="22" t="s">
        <v>27</v>
      </c>
      <c r="H11" s="23" t="s">
        <v>28</v>
      </c>
      <c r="I11" s="21" t="s">
        <v>29</v>
      </c>
      <c r="J11" s="24" t="s">
        <v>30</v>
      </c>
      <c r="K11" s="24" t="s">
        <v>63</v>
      </c>
      <c r="L11" s="25" t="s">
        <v>24</v>
      </c>
      <c r="M11" s="26"/>
      <c r="N11" s="26"/>
      <c r="O11" s="21"/>
      <c r="P11" s="21"/>
      <c r="Q11" s="290"/>
      <c r="R11" s="22"/>
      <c r="S11" s="22"/>
      <c r="T11" s="22"/>
      <c r="U11" s="22"/>
      <c r="V11" s="27"/>
      <c r="W11" s="21"/>
      <c r="X11" s="21"/>
      <c r="Y11" s="21"/>
      <c r="Z11" s="21"/>
      <c r="AA11" s="28"/>
      <c r="AB11" s="291" t="s">
        <v>34</v>
      </c>
      <c r="AC11" s="292" t="s">
        <v>24</v>
      </c>
      <c r="AD11" s="30"/>
      <c r="AE11" s="30"/>
      <c r="AF11" s="30"/>
      <c r="AG11" s="30"/>
      <c r="AH11" s="31"/>
      <c r="AI11" s="26"/>
      <c r="AJ11" s="21"/>
      <c r="AK11" s="21"/>
      <c r="AL11" s="21"/>
      <c r="AM11" s="28"/>
      <c r="AN11" s="22"/>
      <c r="AO11" s="22"/>
      <c r="AP11" s="22"/>
      <c r="AQ11" s="22"/>
      <c r="AR11" s="32"/>
      <c r="AS11" s="293" t="s">
        <v>34</v>
      </c>
      <c r="AT11" s="294" t="s">
        <v>24</v>
      </c>
      <c r="AU11" s="22" t="s">
        <v>40</v>
      </c>
      <c r="AV11" s="23" t="s">
        <v>41</v>
      </c>
      <c r="AW11" s="21" t="s">
        <v>42</v>
      </c>
      <c r="AX11" s="24" t="s">
        <v>43</v>
      </c>
      <c r="AY11" s="22" t="s">
        <v>44</v>
      </c>
      <c r="AZ11" s="34" t="s">
        <v>30</v>
      </c>
      <c r="BA11" s="34" t="s">
        <v>63</v>
      </c>
      <c r="BB11" s="35" t="s">
        <v>24</v>
      </c>
      <c r="BC11" s="24" t="s">
        <v>43</v>
      </c>
      <c r="BD11" s="23" t="s">
        <v>44</v>
      </c>
      <c r="BE11" s="171"/>
      <c r="BF11" s="171"/>
      <c r="BG11" s="171"/>
    </row>
    <row r="12" spans="1:59" ht="64.5" customHeight="1">
      <c r="A12" s="178"/>
      <c r="B12" s="62" t="s">
        <v>45</v>
      </c>
      <c r="C12" s="62"/>
      <c r="D12" s="62"/>
      <c r="E12" s="36"/>
      <c r="F12" s="36"/>
      <c r="G12" s="37"/>
      <c r="H12" s="37"/>
      <c r="I12" s="36"/>
      <c r="J12" s="36"/>
      <c r="K12" s="36"/>
      <c r="L12" s="169" t="str">
        <f>IFERROR(AVERAGE(L15:L56),"")</f>
        <v/>
      </c>
      <c r="M12" s="36"/>
      <c r="N12" s="36"/>
      <c r="O12" s="36"/>
      <c r="P12" s="36"/>
      <c r="Q12" s="36"/>
      <c r="R12" s="37"/>
      <c r="S12" s="37"/>
      <c r="T12" s="37"/>
      <c r="U12" s="37"/>
      <c r="V12" s="37"/>
      <c r="W12" s="36"/>
      <c r="X12" s="36"/>
      <c r="Y12" s="36"/>
      <c r="Z12" s="36"/>
      <c r="AA12" s="36"/>
      <c r="AB12" s="189"/>
      <c r="AC12" s="191" t="str">
        <f>IFERROR(AVERAGE(AC15:AC56),"")</f>
        <v/>
      </c>
      <c r="AD12" s="37"/>
      <c r="AE12" s="37"/>
      <c r="AF12" s="37"/>
      <c r="AG12" s="37"/>
      <c r="AH12" s="37"/>
      <c r="AI12" s="36"/>
      <c r="AJ12" s="36"/>
      <c r="AK12" s="36"/>
      <c r="AL12" s="36"/>
      <c r="AM12" s="36"/>
      <c r="AN12" s="37"/>
      <c r="AO12" s="37"/>
      <c r="AP12" s="37"/>
      <c r="AQ12" s="37"/>
      <c r="AR12" s="37"/>
      <c r="AS12" s="218"/>
      <c r="AT12" s="220" t="str">
        <f>IFERROR(AVERAGE(AT15:AT56),"")</f>
        <v/>
      </c>
      <c r="AU12" s="37"/>
      <c r="AV12" s="37"/>
      <c r="AW12" s="36"/>
      <c r="AX12" s="36"/>
      <c r="AY12" s="37"/>
      <c r="AZ12" s="37"/>
      <c r="BA12" s="37"/>
      <c r="BB12" s="221" t="str">
        <f>IFERROR(AVERAGE(BB15:BB56),"")</f>
        <v/>
      </c>
      <c r="BC12" s="36"/>
      <c r="BD12" s="37"/>
      <c r="BE12" s="220" t="str">
        <f>IFERROR(AVERAGE(BE15:BE56),"")</f>
        <v/>
      </c>
      <c r="BF12" s="230" t="str">
        <f>IF(SUM(BB12,AT12,AC12,L12)=0,"",SUM(BB12,AT12,AC12,L12))</f>
        <v/>
      </c>
      <c r="BG12" s="223"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66.75" customHeight="1">
      <c r="A13" s="178"/>
      <c r="B13" s="62" t="s">
        <v>47</v>
      </c>
      <c r="C13" s="62"/>
      <c r="D13" s="62"/>
      <c r="E13" s="37"/>
      <c r="F13" s="37"/>
      <c r="G13" s="37"/>
      <c r="H13" s="37"/>
      <c r="I13" s="37"/>
      <c r="J13" s="37"/>
      <c r="K13" s="37"/>
      <c r="L13" s="295"/>
      <c r="M13" s="37"/>
      <c r="N13" s="37"/>
      <c r="O13" s="37"/>
      <c r="P13" s="37"/>
      <c r="Q13" s="37"/>
      <c r="R13" s="37"/>
      <c r="S13" s="37"/>
      <c r="T13" s="37"/>
      <c r="U13" s="37"/>
      <c r="V13" s="37"/>
      <c r="W13" s="37"/>
      <c r="X13" s="37"/>
      <c r="Y13" s="37"/>
      <c r="Z13" s="37"/>
      <c r="AA13" s="37"/>
      <c r="AB13" s="189"/>
      <c r="AC13" s="295"/>
      <c r="AD13" s="37"/>
      <c r="AE13" s="37"/>
      <c r="AF13" s="37"/>
      <c r="AG13" s="37"/>
      <c r="AH13" s="37"/>
      <c r="AI13" s="37"/>
      <c r="AJ13" s="37"/>
      <c r="AK13" s="37"/>
      <c r="AL13" s="37"/>
      <c r="AM13" s="37"/>
      <c r="AN13" s="37"/>
      <c r="AO13" s="37"/>
      <c r="AP13" s="37"/>
      <c r="AQ13" s="37"/>
      <c r="AR13" s="37"/>
      <c r="AS13" s="218"/>
      <c r="AT13" s="295"/>
      <c r="AU13" s="37"/>
      <c r="AV13" s="37"/>
      <c r="AW13" s="37"/>
      <c r="AX13" s="37"/>
      <c r="AY13" s="37"/>
      <c r="AZ13" s="37"/>
      <c r="BA13" s="37"/>
      <c r="BB13" s="295"/>
      <c r="BC13" s="37"/>
      <c r="BD13" s="37"/>
      <c r="BE13" s="295"/>
      <c r="BF13" s="170"/>
      <c r="BG13" s="170"/>
    </row>
    <row r="14" spans="1:59" ht="29.25" customHeight="1">
      <c r="A14" s="179"/>
      <c r="B14" s="63" t="s">
        <v>48</v>
      </c>
      <c r="C14" s="63"/>
      <c r="D14" s="63"/>
      <c r="E14" s="38">
        <f t="shared" ref="E14:K14" si="0">+E13-E12</f>
        <v>0</v>
      </c>
      <c r="F14" s="38">
        <f t="shared" si="0"/>
        <v>0</v>
      </c>
      <c r="G14" s="39">
        <f t="shared" si="0"/>
        <v>0</v>
      </c>
      <c r="H14" s="39">
        <f t="shared" si="0"/>
        <v>0</v>
      </c>
      <c r="I14" s="38">
        <f t="shared" si="0"/>
        <v>0</v>
      </c>
      <c r="J14" s="38">
        <f t="shared" si="0"/>
        <v>0</v>
      </c>
      <c r="K14" s="38">
        <f t="shared" si="0"/>
        <v>0</v>
      </c>
      <c r="L14" s="171"/>
      <c r="M14" s="38">
        <f t="shared" ref="M14:AA14" si="1">+M13-M12</f>
        <v>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79"/>
      <c r="AC14" s="171"/>
      <c r="AD14" s="39">
        <f t="shared" ref="AD14:AI14" si="2">+AD13-AD12</f>
        <v>0</v>
      </c>
      <c r="AE14" s="39">
        <f t="shared" si="2"/>
        <v>0</v>
      </c>
      <c r="AF14" s="39">
        <f t="shared" si="2"/>
        <v>0</v>
      </c>
      <c r="AG14" s="39">
        <f t="shared" si="2"/>
        <v>0</v>
      </c>
      <c r="AH14" s="39">
        <f t="shared" si="2"/>
        <v>0</v>
      </c>
      <c r="AI14" s="38">
        <f t="shared" si="2"/>
        <v>0</v>
      </c>
      <c r="AJ14" s="38">
        <f t="shared" ref="AJ14:AR14" si="3">+AJ13-AJ12</f>
        <v>0</v>
      </c>
      <c r="AK14" s="38">
        <f t="shared" si="3"/>
        <v>0</v>
      </c>
      <c r="AL14" s="38">
        <f t="shared" si="3"/>
        <v>0</v>
      </c>
      <c r="AM14" s="38">
        <f t="shared" si="3"/>
        <v>0</v>
      </c>
      <c r="AN14" s="39">
        <f t="shared" si="3"/>
        <v>0</v>
      </c>
      <c r="AO14" s="39">
        <f t="shared" si="3"/>
        <v>0</v>
      </c>
      <c r="AP14" s="39">
        <f t="shared" si="3"/>
        <v>0</v>
      </c>
      <c r="AQ14" s="39">
        <f t="shared" si="3"/>
        <v>0</v>
      </c>
      <c r="AR14" s="39">
        <f t="shared" si="3"/>
        <v>0</v>
      </c>
      <c r="AS14" s="219"/>
      <c r="AT14" s="171"/>
      <c r="AU14" s="39">
        <f t="shared" ref="AU14:BA14" si="4">+AU13-AU12</f>
        <v>0</v>
      </c>
      <c r="AV14" s="39">
        <f t="shared" si="4"/>
        <v>0</v>
      </c>
      <c r="AW14" s="38">
        <f t="shared" si="4"/>
        <v>0</v>
      </c>
      <c r="AX14" s="38">
        <f t="shared" si="4"/>
        <v>0</v>
      </c>
      <c r="AY14" s="39">
        <f t="shared" si="4"/>
        <v>0</v>
      </c>
      <c r="AZ14" s="39">
        <f t="shared" si="4"/>
        <v>0</v>
      </c>
      <c r="BA14" s="39">
        <f t="shared" si="4"/>
        <v>0</v>
      </c>
      <c r="BB14" s="171"/>
      <c r="BC14" s="38">
        <f t="shared" ref="BC14:BD14" si="5">+BC13-BC12</f>
        <v>0</v>
      </c>
      <c r="BD14" s="39">
        <f t="shared" si="5"/>
        <v>0</v>
      </c>
      <c r="BE14" s="171"/>
      <c r="BF14" s="171"/>
      <c r="BG14" s="171"/>
    </row>
    <row r="15" spans="1:59" ht="30" customHeight="1">
      <c r="A15" s="40">
        <f>IF('1erT'!A15&lt;&gt;"",'1erT'!A15,"")</f>
        <v>1</v>
      </c>
      <c r="B15" s="64" t="str">
        <f>IF('1erT'!B15&lt;&gt;"",'1erT'!B15,"")</f>
        <v>AGUILA SEJAS MATIAS HERNAN</v>
      </c>
      <c r="C15" s="42">
        <f>IF(B15&lt;&gt;"",IFERROR(EVAL.ANUAL!X9,""),"")</f>
        <v>26</v>
      </c>
      <c r="D15" s="42">
        <f>IF(B15&lt;&gt;"",IFERROR(EVAL.ANUAL!W9,""),"")</f>
        <v>0</v>
      </c>
      <c r="E15" s="46"/>
      <c r="F15" s="46"/>
      <c r="G15" s="46"/>
      <c r="H15" s="46"/>
      <c r="I15" s="46"/>
      <c r="J15" s="46"/>
      <c r="K15" s="44" t="str">
        <f t="shared" ref="K15:K56" si="6">IFERROR((AVERAGE(M15:AB15,AD15:AS15)),"")</f>
        <v/>
      </c>
      <c r="L15" s="45" t="str">
        <f t="shared" ref="L15:L56" si="7">IFERROR((AVERAGE(E15:K15)*0.05),"")</f>
        <v/>
      </c>
      <c r="M15" s="46"/>
      <c r="N15" s="46"/>
      <c r="O15" s="46"/>
      <c r="P15" s="46"/>
      <c r="Q15" s="46"/>
      <c r="R15" s="46"/>
      <c r="S15" s="46"/>
      <c r="T15" s="46"/>
      <c r="U15" s="46"/>
      <c r="V15" s="46"/>
      <c r="W15" s="46"/>
      <c r="X15" s="46"/>
      <c r="Y15" s="46"/>
      <c r="Z15" s="46"/>
      <c r="AA15" s="46"/>
      <c r="AB15" s="44" t="str">
        <f t="shared" ref="AB15:AB56" si="8">IFERROR(AVERAGE(M15:AA15),"")</f>
        <v/>
      </c>
      <c r="AC15" s="47" t="str">
        <f t="shared" ref="AC15:AC56" si="9">IFERROR((AVERAGE(M15:AA15)*0.4)+(AB15*0.05),"")</f>
        <v/>
      </c>
      <c r="AD15" s="46"/>
      <c r="AE15" s="46"/>
      <c r="AF15" s="46"/>
      <c r="AG15" s="46"/>
      <c r="AH15" s="46"/>
      <c r="AI15" s="46"/>
      <c r="AJ15" s="46"/>
      <c r="AK15" s="46"/>
      <c r="AL15" s="46"/>
      <c r="AM15" s="46"/>
      <c r="AN15" s="46"/>
      <c r="AO15" s="46"/>
      <c r="AP15" s="46"/>
      <c r="AQ15" s="46"/>
      <c r="AR15" s="46"/>
      <c r="AS15" s="44" t="str">
        <f t="shared" ref="AS15:AS56" si="10">IFERROR(AVERAGE(AD15:AR15),"")</f>
        <v/>
      </c>
      <c r="AT15" s="48" t="str">
        <f t="shared" ref="AT15:AT56" si="11">IFERROR((AVERAGE(AD15:AR15)*0.35)+(AS15*0.05),"")</f>
        <v/>
      </c>
      <c r="AU15" s="46"/>
      <c r="AV15" s="46"/>
      <c r="AW15" s="46"/>
      <c r="AX15" s="46"/>
      <c r="AY15" s="46"/>
      <c r="AZ15" s="46"/>
      <c r="BA15" s="44" t="str">
        <f t="shared" ref="BA15:BA56" si="12">K15</f>
        <v/>
      </c>
      <c r="BB15" s="50" t="str">
        <f t="shared" ref="BB15:BB56" si="13">IFERROR((AVERAGE(AU15:BA15)*0.05),"")</f>
        <v/>
      </c>
      <c r="BC15" s="44"/>
      <c r="BD15" s="44"/>
      <c r="BE15" s="48" t="str">
        <f t="shared" ref="BE15:BE56" si="14">IFERROR((AVERAGE(BC15)*0.025)+(BD15*0.025),"")</f>
        <v/>
      </c>
      <c r="BF15" s="51" t="str">
        <f t="shared" ref="BF15:BF56" si="15">IF(SUM(BB15,AT15,AC15,L15,BE15)=0,"",SUM(BB15,AT15,AC15,L15,BE15))</f>
        <v/>
      </c>
      <c r="BG15" s="52" t="str">
        <f t="shared" ref="BG15:BG56" si="16">IF(BF15="","",IF(BF15&lt;51,"REPROBADO",IF(BF15&gt;=51,"APROBADO"," ")))</f>
        <v/>
      </c>
    </row>
    <row r="16" spans="1:59" ht="30" customHeight="1">
      <c r="A16" s="40">
        <f>IF('1erT'!A16&lt;&gt;"",'1erT'!A16,"")</f>
        <v>2</v>
      </c>
      <c r="B16" s="64" t="str">
        <f>IF('1erT'!B16&lt;&gt;"",'1erT'!B16,"")</f>
        <v>ANTEZANA ARANIBAR JAVIER LEANDRO</v>
      </c>
      <c r="C16" s="42">
        <f>IF(B16&lt;&gt;"",IFERROR(EVAL.ANUAL!X10,""),"")</f>
        <v>30</v>
      </c>
      <c r="D16" s="42">
        <f>IF(B16&lt;&gt;"",IFERROR(EVAL.ANUAL!W10,""),"")</f>
        <v>0</v>
      </c>
      <c r="E16" s="46"/>
      <c r="F16" s="46"/>
      <c r="G16" s="46"/>
      <c r="H16" s="46"/>
      <c r="I16" s="46"/>
      <c r="J16" s="46"/>
      <c r="K16" s="44" t="str">
        <f t="shared" si="6"/>
        <v/>
      </c>
      <c r="L16" s="45" t="str">
        <f t="shared" si="7"/>
        <v/>
      </c>
      <c r="M16" s="46"/>
      <c r="N16" s="46"/>
      <c r="O16" s="46"/>
      <c r="P16" s="46"/>
      <c r="Q16" s="46"/>
      <c r="R16" s="46"/>
      <c r="S16" s="46"/>
      <c r="T16" s="46"/>
      <c r="U16" s="46"/>
      <c r="V16" s="46"/>
      <c r="W16" s="46"/>
      <c r="X16" s="46"/>
      <c r="Y16" s="46"/>
      <c r="Z16" s="46"/>
      <c r="AA16" s="46"/>
      <c r="AB16" s="44" t="str">
        <f t="shared" si="8"/>
        <v/>
      </c>
      <c r="AC16" s="47" t="str">
        <f t="shared" si="9"/>
        <v/>
      </c>
      <c r="AD16" s="46"/>
      <c r="AE16" s="46"/>
      <c r="AF16" s="46"/>
      <c r="AG16" s="46"/>
      <c r="AH16" s="46"/>
      <c r="AI16" s="46"/>
      <c r="AJ16" s="46"/>
      <c r="AK16" s="46"/>
      <c r="AL16" s="46"/>
      <c r="AM16" s="46"/>
      <c r="AN16" s="46"/>
      <c r="AO16" s="46"/>
      <c r="AP16" s="46"/>
      <c r="AQ16" s="46"/>
      <c r="AR16" s="46"/>
      <c r="AS16" s="44" t="str">
        <f t="shared" si="10"/>
        <v/>
      </c>
      <c r="AT16" s="48" t="str">
        <f t="shared" si="11"/>
        <v/>
      </c>
      <c r="AU16" s="46"/>
      <c r="AV16" s="46"/>
      <c r="AW16" s="46"/>
      <c r="AX16" s="46"/>
      <c r="AY16" s="46"/>
      <c r="AZ16" s="46"/>
      <c r="BA16" s="44" t="str">
        <f t="shared" si="12"/>
        <v/>
      </c>
      <c r="BB16" s="50" t="str">
        <f t="shared" si="13"/>
        <v/>
      </c>
      <c r="BC16" s="44"/>
      <c r="BD16" s="44"/>
      <c r="BE16" s="48" t="str">
        <f t="shared" si="14"/>
        <v/>
      </c>
      <c r="BF16" s="51" t="str">
        <f t="shared" si="15"/>
        <v/>
      </c>
      <c r="BG16" s="52" t="str">
        <f t="shared" si="16"/>
        <v/>
      </c>
    </row>
    <row r="17" spans="1:59" ht="30" customHeight="1">
      <c r="A17" s="40">
        <f>IF('1erT'!A17&lt;&gt;"",'1erT'!A17,"")</f>
        <v>3</v>
      </c>
      <c r="B17" s="64" t="str">
        <f>IF('1erT'!B17&lt;&gt;"",'1erT'!B17,"")</f>
        <v>ANTEZANA TORREZ  MATIAS ANDRE</v>
      </c>
      <c r="C17" s="42">
        <f>IF(B17&lt;&gt;"",IFERROR(EVAL.ANUAL!X11,""),"")</f>
        <v>29</v>
      </c>
      <c r="D17" s="42">
        <f>IF(B17&lt;&gt;"",IFERROR(EVAL.ANUAL!W11,""),"")</f>
        <v>0</v>
      </c>
      <c r="E17" s="46"/>
      <c r="F17" s="46"/>
      <c r="G17" s="46"/>
      <c r="H17" s="46"/>
      <c r="I17" s="46"/>
      <c r="J17" s="46"/>
      <c r="K17" s="44" t="str">
        <f t="shared" si="6"/>
        <v/>
      </c>
      <c r="L17" s="45" t="str">
        <f t="shared" si="7"/>
        <v/>
      </c>
      <c r="M17" s="46"/>
      <c r="N17" s="46"/>
      <c r="O17" s="46"/>
      <c r="P17" s="46"/>
      <c r="Q17" s="46"/>
      <c r="R17" s="46"/>
      <c r="S17" s="46"/>
      <c r="T17" s="46"/>
      <c r="U17" s="46"/>
      <c r="V17" s="46"/>
      <c r="W17" s="46"/>
      <c r="X17" s="46"/>
      <c r="Y17" s="46"/>
      <c r="Z17" s="46"/>
      <c r="AA17" s="46"/>
      <c r="AB17" s="44" t="str">
        <f t="shared" si="8"/>
        <v/>
      </c>
      <c r="AC17" s="47" t="str">
        <f t="shared" si="9"/>
        <v/>
      </c>
      <c r="AD17" s="46"/>
      <c r="AE17" s="46"/>
      <c r="AF17" s="46"/>
      <c r="AG17" s="46"/>
      <c r="AH17" s="46"/>
      <c r="AI17" s="46"/>
      <c r="AJ17" s="46"/>
      <c r="AK17" s="46"/>
      <c r="AL17" s="46"/>
      <c r="AM17" s="46"/>
      <c r="AN17" s="46"/>
      <c r="AO17" s="46"/>
      <c r="AP17" s="46"/>
      <c r="AQ17" s="46"/>
      <c r="AR17" s="46"/>
      <c r="AS17" s="44" t="str">
        <f t="shared" si="10"/>
        <v/>
      </c>
      <c r="AT17" s="48" t="str">
        <f t="shared" si="11"/>
        <v/>
      </c>
      <c r="AU17" s="46"/>
      <c r="AV17" s="46"/>
      <c r="AW17" s="46"/>
      <c r="AX17" s="46"/>
      <c r="AY17" s="46"/>
      <c r="AZ17" s="46"/>
      <c r="BA17" s="44" t="str">
        <f t="shared" si="12"/>
        <v/>
      </c>
      <c r="BB17" s="50" t="str">
        <f t="shared" si="13"/>
        <v/>
      </c>
      <c r="BC17" s="44"/>
      <c r="BD17" s="44"/>
      <c r="BE17" s="48" t="str">
        <f t="shared" si="14"/>
        <v/>
      </c>
      <c r="BF17" s="51" t="str">
        <f t="shared" si="15"/>
        <v/>
      </c>
      <c r="BG17" s="52" t="str">
        <f t="shared" si="16"/>
        <v/>
      </c>
    </row>
    <row r="18" spans="1:59" ht="30" customHeight="1">
      <c r="A18" s="40">
        <f>IF('1erT'!A18&lt;&gt;"",'1erT'!A18,"")</f>
        <v>4</v>
      </c>
      <c r="B18" s="64" t="str">
        <f>IF('1erT'!B18&lt;&gt;"",'1erT'!B18,"")</f>
        <v>CARDOZO FRANCO JOHNNY LEONARDO</v>
      </c>
      <c r="C18" s="42">
        <f>IF(B18&lt;&gt;"",IFERROR(EVAL.ANUAL!X12,""),"")</f>
        <v>30</v>
      </c>
      <c r="D18" s="42">
        <f>IF(B18&lt;&gt;"",IFERROR(EVAL.ANUAL!W12,""),"")</f>
        <v>0</v>
      </c>
      <c r="E18" s="46"/>
      <c r="F18" s="46"/>
      <c r="G18" s="46"/>
      <c r="H18" s="46"/>
      <c r="I18" s="46"/>
      <c r="J18" s="46"/>
      <c r="K18" s="44" t="str">
        <f t="shared" si="6"/>
        <v/>
      </c>
      <c r="L18" s="45" t="str">
        <f t="shared" si="7"/>
        <v/>
      </c>
      <c r="M18" s="46"/>
      <c r="N18" s="46"/>
      <c r="O18" s="46"/>
      <c r="P18" s="46"/>
      <c r="Q18" s="46"/>
      <c r="R18" s="46"/>
      <c r="S18" s="46"/>
      <c r="T18" s="46"/>
      <c r="U18" s="46"/>
      <c r="V18" s="46"/>
      <c r="W18" s="46"/>
      <c r="X18" s="46"/>
      <c r="Y18" s="46"/>
      <c r="Z18" s="46"/>
      <c r="AA18" s="46"/>
      <c r="AB18" s="44" t="str">
        <f t="shared" si="8"/>
        <v/>
      </c>
      <c r="AC18" s="47" t="str">
        <f t="shared" si="9"/>
        <v/>
      </c>
      <c r="AD18" s="46"/>
      <c r="AE18" s="46"/>
      <c r="AF18" s="46"/>
      <c r="AG18" s="46"/>
      <c r="AH18" s="46"/>
      <c r="AI18" s="46"/>
      <c r="AJ18" s="46"/>
      <c r="AK18" s="46"/>
      <c r="AL18" s="46"/>
      <c r="AM18" s="46"/>
      <c r="AN18" s="46"/>
      <c r="AO18" s="46"/>
      <c r="AP18" s="46"/>
      <c r="AQ18" s="46"/>
      <c r="AR18" s="46"/>
      <c r="AS18" s="44" t="str">
        <f t="shared" si="10"/>
        <v/>
      </c>
      <c r="AT18" s="48" t="str">
        <f t="shared" si="11"/>
        <v/>
      </c>
      <c r="AU18" s="46"/>
      <c r="AV18" s="46"/>
      <c r="AW18" s="46"/>
      <c r="AX18" s="46"/>
      <c r="AY18" s="46"/>
      <c r="AZ18" s="46"/>
      <c r="BA18" s="44" t="str">
        <f t="shared" si="12"/>
        <v/>
      </c>
      <c r="BB18" s="50" t="str">
        <f t="shared" si="13"/>
        <v/>
      </c>
      <c r="BC18" s="44"/>
      <c r="BD18" s="44"/>
      <c r="BE18" s="48" t="str">
        <f t="shared" si="14"/>
        <v/>
      </c>
      <c r="BF18" s="51" t="str">
        <f t="shared" si="15"/>
        <v/>
      </c>
      <c r="BG18" s="52" t="str">
        <f t="shared" si="16"/>
        <v/>
      </c>
    </row>
    <row r="19" spans="1:59" ht="30" customHeight="1">
      <c r="A19" s="40">
        <f>IF('1erT'!A19&lt;&gt;"",'1erT'!A19,"")</f>
        <v>5</v>
      </c>
      <c r="B19" s="64" t="str">
        <f>IF('1erT'!B19&lt;&gt;"",'1erT'!B19,"")</f>
        <v>ESPINOZA MUÑOZ RUBEN SEBASTIAN</v>
      </c>
      <c r="C19" s="42">
        <f>IF(B19&lt;&gt;"",IFERROR(EVAL.ANUAL!X13,""),"")</f>
        <v>10</v>
      </c>
      <c r="D19" s="42">
        <f>IF(B19&lt;&gt;"",IFERROR(EVAL.ANUAL!W13,""),"")</f>
        <v>0</v>
      </c>
      <c r="E19" s="46"/>
      <c r="F19" s="46"/>
      <c r="G19" s="46"/>
      <c r="H19" s="46"/>
      <c r="I19" s="46"/>
      <c r="J19" s="46"/>
      <c r="K19" s="44" t="str">
        <f t="shared" si="6"/>
        <v/>
      </c>
      <c r="L19" s="45" t="str">
        <f t="shared" si="7"/>
        <v/>
      </c>
      <c r="M19" s="46"/>
      <c r="N19" s="46"/>
      <c r="O19" s="46"/>
      <c r="P19" s="46"/>
      <c r="Q19" s="46"/>
      <c r="R19" s="46"/>
      <c r="S19" s="46"/>
      <c r="T19" s="46"/>
      <c r="U19" s="46"/>
      <c r="V19" s="46"/>
      <c r="W19" s="46"/>
      <c r="X19" s="46"/>
      <c r="Y19" s="46"/>
      <c r="Z19" s="46"/>
      <c r="AA19" s="46"/>
      <c r="AB19" s="44" t="str">
        <f t="shared" si="8"/>
        <v/>
      </c>
      <c r="AC19" s="47" t="str">
        <f t="shared" si="9"/>
        <v/>
      </c>
      <c r="AD19" s="46"/>
      <c r="AE19" s="46"/>
      <c r="AF19" s="46"/>
      <c r="AG19" s="46"/>
      <c r="AH19" s="46"/>
      <c r="AI19" s="46"/>
      <c r="AJ19" s="46"/>
      <c r="AK19" s="46"/>
      <c r="AL19" s="46"/>
      <c r="AM19" s="46"/>
      <c r="AN19" s="46"/>
      <c r="AO19" s="46"/>
      <c r="AP19" s="46"/>
      <c r="AQ19" s="46"/>
      <c r="AR19" s="46"/>
      <c r="AS19" s="44" t="str">
        <f t="shared" si="10"/>
        <v/>
      </c>
      <c r="AT19" s="48" t="str">
        <f t="shared" si="11"/>
        <v/>
      </c>
      <c r="AU19" s="46"/>
      <c r="AV19" s="46"/>
      <c r="AW19" s="46"/>
      <c r="AX19" s="46"/>
      <c r="AY19" s="46"/>
      <c r="AZ19" s="46"/>
      <c r="BA19" s="44" t="str">
        <f t="shared" si="12"/>
        <v/>
      </c>
      <c r="BB19" s="50" t="str">
        <f t="shared" si="13"/>
        <v/>
      </c>
      <c r="BC19" s="44"/>
      <c r="BD19" s="44"/>
      <c r="BE19" s="48" t="str">
        <f t="shared" si="14"/>
        <v/>
      </c>
      <c r="BF19" s="51" t="str">
        <f t="shared" si="15"/>
        <v/>
      </c>
      <c r="BG19" s="52" t="str">
        <f t="shared" si="16"/>
        <v/>
      </c>
    </row>
    <row r="20" spans="1:59" ht="30" customHeight="1">
      <c r="A20" s="40">
        <f>IF('1erT'!A20&lt;&gt;"",'1erT'!A20,"")</f>
        <v>6</v>
      </c>
      <c r="B20" s="64" t="str">
        <f>IF('1erT'!B20&lt;&gt;"",'1erT'!B20,"")</f>
        <v>HUANCA AMURRIO VALENTINA RAFAELA</v>
      </c>
      <c r="C20" s="42">
        <f>IF(B20&lt;&gt;"",IFERROR(EVAL.ANUAL!X14,""),"")</f>
        <v>22</v>
      </c>
      <c r="D20" s="42">
        <f>IF(B20&lt;&gt;"",IFERROR(EVAL.ANUAL!W14,""),"")</f>
        <v>0</v>
      </c>
      <c r="E20" s="46"/>
      <c r="F20" s="46"/>
      <c r="G20" s="46"/>
      <c r="H20" s="46"/>
      <c r="I20" s="46"/>
      <c r="J20" s="46"/>
      <c r="K20" s="44" t="str">
        <f t="shared" si="6"/>
        <v/>
      </c>
      <c r="L20" s="45" t="str">
        <f t="shared" si="7"/>
        <v/>
      </c>
      <c r="M20" s="46"/>
      <c r="N20" s="46"/>
      <c r="O20" s="46"/>
      <c r="P20" s="46"/>
      <c r="Q20" s="46"/>
      <c r="R20" s="46"/>
      <c r="S20" s="46"/>
      <c r="T20" s="46"/>
      <c r="U20" s="46"/>
      <c r="V20" s="46"/>
      <c r="W20" s="46"/>
      <c r="X20" s="46"/>
      <c r="Y20" s="46"/>
      <c r="Z20" s="46"/>
      <c r="AA20" s="46"/>
      <c r="AB20" s="44" t="str">
        <f t="shared" si="8"/>
        <v/>
      </c>
      <c r="AC20" s="47" t="str">
        <f t="shared" si="9"/>
        <v/>
      </c>
      <c r="AD20" s="46"/>
      <c r="AE20" s="46"/>
      <c r="AF20" s="46"/>
      <c r="AG20" s="46"/>
      <c r="AH20" s="46"/>
      <c r="AI20" s="46"/>
      <c r="AJ20" s="46"/>
      <c r="AK20" s="46"/>
      <c r="AL20" s="46"/>
      <c r="AM20" s="46"/>
      <c r="AN20" s="46"/>
      <c r="AO20" s="46"/>
      <c r="AP20" s="46"/>
      <c r="AQ20" s="46"/>
      <c r="AR20" s="46"/>
      <c r="AS20" s="44" t="str">
        <f t="shared" si="10"/>
        <v/>
      </c>
      <c r="AT20" s="48" t="str">
        <f t="shared" si="11"/>
        <v/>
      </c>
      <c r="AU20" s="46"/>
      <c r="AV20" s="46"/>
      <c r="AW20" s="46"/>
      <c r="AX20" s="46"/>
      <c r="AY20" s="46"/>
      <c r="AZ20" s="46"/>
      <c r="BA20" s="44" t="str">
        <f t="shared" si="12"/>
        <v/>
      </c>
      <c r="BB20" s="50" t="str">
        <f t="shared" si="13"/>
        <v/>
      </c>
      <c r="BC20" s="44"/>
      <c r="BD20" s="44"/>
      <c r="BE20" s="48" t="str">
        <f t="shared" si="14"/>
        <v/>
      </c>
      <c r="BF20" s="51" t="str">
        <f t="shared" si="15"/>
        <v/>
      </c>
      <c r="BG20" s="52" t="str">
        <f t="shared" si="16"/>
        <v/>
      </c>
    </row>
    <row r="21" spans="1:59" ht="30" customHeight="1">
      <c r="A21" s="40">
        <f>IF('1erT'!A21&lt;&gt;"",'1erT'!A21,"")</f>
        <v>7</v>
      </c>
      <c r="B21" s="64" t="str">
        <f>IF('1erT'!B21&lt;&gt;"",'1erT'!B21,"")</f>
        <v>MERCADO ROJAS MARIA BELEN</v>
      </c>
      <c r="C21" s="42">
        <f>IF(B21&lt;&gt;"",IFERROR(EVAL.ANUAL!X15,""),"")</f>
        <v>52</v>
      </c>
      <c r="D21" s="42">
        <f>IF(B21&lt;&gt;"",IFERROR(EVAL.ANUAL!W15,""),"")</f>
        <v>78</v>
      </c>
      <c r="E21" s="46"/>
      <c r="F21" s="46"/>
      <c r="G21" s="46"/>
      <c r="H21" s="46"/>
      <c r="I21" s="46"/>
      <c r="J21" s="46"/>
      <c r="K21" s="44" t="str">
        <f t="shared" si="6"/>
        <v/>
      </c>
      <c r="L21" s="45" t="str">
        <f t="shared" si="7"/>
        <v/>
      </c>
      <c r="M21" s="46"/>
      <c r="N21" s="46"/>
      <c r="O21" s="46"/>
      <c r="P21" s="46"/>
      <c r="Q21" s="46"/>
      <c r="R21" s="46"/>
      <c r="S21" s="46"/>
      <c r="T21" s="46"/>
      <c r="U21" s="46"/>
      <c r="V21" s="46"/>
      <c r="W21" s="46"/>
      <c r="X21" s="46"/>
      <c r="Y21" s="46"/>
      <c r="Z21" s="46"/>
      <c r="AA21" s="46"/>
      <c r="AB21" s="44" t="str">
        <f t="shared" si="8"/>
        <v/>
      </c>
      <c r="AC21" s="47" t="str">
        <f t="shared" si="9"/>
        <v/>
      </c>
      <c r="AD21" s="46"/>
      <c r="AE21" s="46"/>
      <c r="AF21" s="46"/>
      <c r="AG21" s="46"/>
      <c r="AH21" s="46"/>
      <c r="AI21" s="46"/>
      <c r="AJ21" s="46"/>
      <c r="AK21" s="46"/>
      <c r="AL21" s="46"/>
      <c r="AM21" s="46"/>
      <c r="AN21" s="46"/>
      <c r="AO21" s="46"/>
      <c r="AP21" s="46"/>
      <c r="AQ21" s="46"/>
      <c r="AR21" s="46"/>
      <c r="AS21" s="44" t="str">
        <f t="shared" si="10"/>
        <v/>
      </c>
      <c r="AT21" s="48" t="str">
        <f t="shared" si="11"/>
        <v/>
      </c>
      <c r="AU21" s="46"/>
      <c r="AV21" s="46"/>
      <c r="AW21" s="46"/>
      <c r="AX21" s="46"/>
      <c r="AY21" s="46"/>
      <c r="AZ21" s="46"/>
      <c r="BA21" s="44" t="str">
        <f t="shared" si="12"/>
        <v/>
      </c>
      <c r="BB21" s="50" t="str">
        <f t="shared" si="13"/>
        <v/>
      </c>
      <c r="BC21" s="44"/>
      <c r="BD21" s="44"/>
      <c r="BE21" s="48" t="str">
        <f t="shared" si="14"/>
        <v/>
      </c>
      <c r="BF21" s="51" t="str">
        <f t="shared" si="15"/>
        <v/>
      </c>
      <c r="BG21" s="52" t="str">
        <f t="shared" si="16"/>
        <v/>
      </c>
    </row>
    <row r="22" spans="1:59" ht="30" customHeight="1">
      <c r="A22" s="40">
        <f>IF('1erT'!A22&lt;&gt;"",'1erT'!A22,"")</f>
        <v>8</v>
      </c>
      <c r="B22" s="64" t="str">
        <f>IF('1erT'!B22&lt;&gt;"",'1erT'!B22,"")</f>
        <v>NUMBELA SAAVEDRA RAFAEL</v>
      </c>
      <c r="C22" s="42">
        <f>IF(B22&lt;&gt;"",IFERROR(EVAL.ANUAL!X16,""),"")</f>
        <v>27</v>
      </c>
      <c r="D22" s="42">
        <f>IF(B22&lt;&gt;"",IFERROR(EVAL.ANUAL!W16,""),"")</f>
        <v>0</v>
      </c>
      <c r="E22" s="46"/>
      <c r="F22" s="46"/>
      <c r="G22" s="46"/>
      <c r="H22" s="46"/>
      <c r="I22" s="46"/>
      <c r="J22" s="46"/>
      <c r="K22" s="44" t="str">
        <f t="shared" si="6"/>
        <v/>
      </c>
      <c r="L22" s="45" t="str">
        <f t="shared" si="7"/>
        <v/>
      </c>
      <c r="M22" s="46"/>
      <c r="N22" s="46"/>
      <c r="O22" s="46"/>
      <c r="P22" s="46"/>
      <c r="Q22" s="46"/>
      <c r="R22" s="46"/>
      <c r="S22" s="46"/>
      <c r="T22" s="46"/>
      <c r="U22" s="46"/>
      <c r="V22" s="46"/>
      <c r="W22" s="46"/>
      <c r="X22" s="46"/>
      <c r="Y22" s="46"/>
      <c r="Z22" s="46"/>
      <c r="AA22" s="46"/>
      <c r="AB22" s="44" t="str">
        <f t="shared" si="8"/>
        <v/>
      </c>
      <c r="AC22" s="47" t="str">
        <f t="shared" si="9"/>
        <v/>
      </c>
      <c r="AD22" s="46"/>
      <c r="AE22" s="46"/>
      <c r="AF22" s="46"/>
      <c r="AG22" s="46"/>
      <c r="AH22" s="46"/>
      <c r="AI22" s="46"/>
      <c r="AJ22" s="46"/>
      <c r="AK22" s="46"/>
      <c r="AL22" s="46"/>
      <c r="AM22" s="46"/>
      <c r="AN22" s="46"/>
      <c r="AO22" s="46"/>
      <c r="AP22" s="46"/>
      <c r="AQ22" s="46"/>
      <c r="AR22" s="46"/>
      <c r="AS22" s="44" t="str">
        <f t="shared" si="10"/>
        <v/>
      </c>
      <c r="AT22" s="48" t="str">
        <f t="shared" si="11"/>
        <v/>
      </c>
      <c r="AU22" s="46"/>
      <c r="AV22" s="46"/>
      <c r="AW22" s="46"/>
      <c r="AX22" s="46"/>
      <c r="AY22" s="46"/>
      <c r="AZ22" s="46"/>
      <c r="BA22" s="44" t="str">
        <f t="shared" si="12"/>
        <v/>
      </c>
      <c r="BB22" s="50" t="str">
        <f t="shared" si="13"/>
        <v/>
      </c>
      <c r="BC22" s="44"/>
      <c r="BD22" s="44"/>
      <c r="BE22" s="48" t="str">
        <f t="shared" si="14"/>
        <v/>
      </c>
      <c r="BF22" s="51" t="str">
        <f t="shared" si="15"/>
        <v/>
      </c>
      <c r="BG22" s="52" t="str">
        <f t="shared" si="16"/>
        <v/>
      </c>
    </row>
    <row r="23" spans="1:59" ht="30" customHeight="1">
      <c r="A23" s="40">
        <f>IF('1erT'!A23&lt;&gt;"",'1erT'!A23,"")</f>
        <v>9</v>
      </c>
      <c r="B23" s="64" t="str">
        <f>IF('1erT'!B23&lt;&gt;"",'1erT'!B23,"")</f>
        <v>PEÑALOZA PRADO RAFAEL ANDRES</v>
      </c>
      <c r="C23" s="42">
        <f>IF(B23&lt;&gt;"",IFERROR(EVAL.ANUAL!X17,""),"")</f>
        <v>18</v>
      </c>
      <c r="D23" s="42">
        <f>IF(B23&lt;&gt;"",IFERROR(EVAL.ANUAL!W17,""),"")</f>
        <v>0</v>
      </c>
      <c r="E23" s="46"/>
      <c r="F23" s="46"/>
      <c r="G23" s="46"/>
      <c r="H23" s="46"/>
      <c r="I23" s="46"/>
      <c r="J23" s="46"/>
      <c r="K23" s="44" t="str">
        <f t="shared" si="6"/>
        <v/>
      </c>
      <c r="L23" s="45" t="str">
        <f t="shared" si="7"/>
        <v/>
      </c>
      <c r="M23" s="46"/>
      <c r="N23" s="46"/>
      <c r="O23" s="46"/>
      <c r="P23" s="46"/>
      <c r="Q23" s="46"/>
      <c r="R23" s="46"/>
      <c r="S23" s="46"/>
      <c r="T23" s="46"/>
      <c r="U23" s="46"/>
      <c r="V23" s="46"/>
      <c r="W23" s="46"/>
      <c r="X23" s="46"/>
      <c r="Y23" s="46"/>
      <c r="Z23" s="46"/>
      <c r="AA23" s="46"/>
      <c r="AB23" s="44" t="str">
        <f t="shared" si="8"/>
        <v/>
      </c>
      <c r="AC23" s="47" t="str">
        <f t="shared" si="9"/>
        <v/>
      </c>
      <c r="AD23" s="46"/>
      <c r="AE23" s="46"/>
      <c r="AF23" s="46"/>
      <c r="AG23" s="46"/>
      <c r="AH23" s="46"/>
      <c r="AI23" s="46"/>
      <c r="AJ23" s="46"/>
      <c r="AK23" s="46"/>
      <c r="AL23" s="46"/>
      <c r="AM23" s="46"/>
      <c r="AN23" s="46"/>
      <c r="AO23" s="46"/>
      <c r="AP23" s="46"/>
      <c r="AQ23" s="46"/>
      <c r="AR23" s="46"/>
      <c r="AS23" s="44" t="str">
        <f t="shared" si="10"/>
        <v/>
      </c>
      <c r="AT23" s="48" t="str">
        <f t="shared" si="11"/>
        <v/>
      </c>
      <c r="AU23" s="46"/>
      <c r="AV23" s="46"/>
      <c r="AW23" s="46"/>
      <c r="AX23" s="46"/>
      <c r="AY23" s="46"/>
      <c r="AZ23" s="46"/>
      <c r="BA23" s="44" t="str">
        <f t="shared" si="12"/>
        <v/>
      </c>
      <c r="BB23" s="50" t="str">
        <f t="shared" si="13"/>
        <v/>
      </c>
      <c r="BC23" s="44"/>
      <c r="BD23" s="44"/>
      <c r="BE23" s="48" t="str">
        <f t="shared" si="14"/>
        <v/>
      </c>
      <c r="BF23" s="51" t="str">
        <f t="shared" si="15"/>
        <v/>
      </c>
      <c r="BG23" s="52" t="str">
        <f t="shared" si="16"/>
        <v/>
      </c>
    </row>
    <row r="24" spans="1:59" ht="30" customHeight="1">
      <c r="A24" s="40">
        <f>IF('1erT'!A24&lt;&gt;"",'1erT'!A24,"")</f>
        <v>10</v>
      </c>
      <c r="B24" s="64" t="str">
        <f>IF('1erT'!B24&lt;&gt;"",'1erT'!B24,"")</f>
        <v>PARDO LOPEZ ABIGAIL</v>
      </c>
      <c r="C24" s="42">
        <f>IF(B24&lt;&gt;"",IFERROR(EVAL.ANUAL!X18,""),"")</f>
        <v>11</v>
      </c>
      <c r="D24" s="42">
        <f>IF(B24&lt;&gt;"",IFERROR(EVAL.ANUAL!W18,""),"")</f>
        <v>0</v>
      </c>
      <c r="E24" s="46"/>
      <c r="F24" s="46"/>
      <c r="G24" s="46"/>
      <c r="H24" s="46"/>
      <c r="I24" s="46"/>
      <c r="J24" s="46"/>
      <c r="K24" s="44" t="str">
        <f t="shared" si="6"/>
        <v/>
      </c>
      <c r="L24" s="45" t="str">
        <f t="shared" si="7"/>
        <v/>
      </c>
      <c r="M24" s="46"/>
      <c r="N24" s="46"/>
      <c r="O24" s="46"/>
      <c r="P24" s="46"/>
      <c r="Q24" s="46"/>
      <c r="R24" s="46"/>
      <c r="S24" s="46"/>
      <c r="T24" s="46"/>
      <c r="U24" s="46"/>
      <c r="V24" s="46"/>
      <c r="W24" s="46"/>
      <c r="X24" s="46"/>
      <c r="Y24" s="46"/>
      <c r="Z24" s="46"/>
      <c r="AA24" s="46"/>
      <c r="AB24" s="44" t="str">
        <f t="shared" si="8"/>
        <v/>
      </c>
      <c r="AC24" s="47" t="str">
        <f t="shared" si="9"/>
        <v/>
      </c>
      <c r="AD24" s="46"/>
      <c r="AE24" s="46"/>
      <c r="AF24" s="46"/>
      <c r="AG24" s="46"/>
      <c r="AH24" s="46"/>
      <c r="AI24" s="46"/>
      <c r="AJ24" s="46"/>
      <c r="AK24" s="46"/>
      <c r="AL24" s="46"/>
      <c r="AM24" s="46"/>
      <c r="AN24" s="46"/>
      <c r="AO24" s="46"/>
      <c r="AP24" s="46"/>
      <c r="AQ24" s="46"/>
      <c r="AR24" s="46"/>
      <c r="AS24" s="44" t="str">
        <f t="shared" si="10"/>
        <v/>
      </c>
      <c r="AT24" s="48" t="str">
        <f t="shared" si="11"/>
        <v/>
      </c>
      <c r="AU24" s="46"/>
      <c r="AV24" s="46"/>
      <c r="AW24" s="46"/>
      <c r="AX24" s="46"/>
      <c r="AY24" s="46"/>
      <c r="AZ24" s="46"/>
      <c r="BA24" s="44" t="str">
        <f t="shared" si="12"/>
        <v/>
      </c>
      <c r="BB24" s="50" t="str">
        <f t="shared" si="13"/>
        <v/>
      </c>
      <c r="BC24" s="44"/>
      <c r="BD24" s="44"/>
      <c r="BE24" s="48" t="str">
        <f t="shared" si="14"/>
        <v/>
      </c>
      <c r="BF24" s="51" t="str">
        <f t="shared" si="15"/>
        <v/>
      </c>
      <c r="BG24" s="52" t="str">
        <f t="shared" si="16"/>
        <v/>
      </c>
    </row>
    <row r="25" spans="1:59" ht="30" customHeight="1">
      <c r="A25" s="40">
        <f>IF('1erT'!A25&lt;&gt;"",'1erT'!A25,"")</f>
        <v>11</v>
      </c>
      <c r="B25" s="64" t="str">
        <f>IF('1erT'!B25&lt;&gt;"",'1erT'!B25,"")</f>
        <v>ROCABADO ANDIA MARIANA</v>
      </c>
      <c r="C25" s="42">
        <f>IF(B25&lt;&gt;"",IFERROR(EVAL.ANUAL!X19,""),"")</f>
        <v>26</v>
      </c>
      <c r="D25" s="42">
        <f>IF(B25&lt;&gt;"",IFERROR(EVAL.ANUAL!W19,""),"")</f>
        <v>0</v>
      </c>
      <c r="E25" s="46"/>
      <c r="F25" s="46"/>
      <c r="G25" s="46"/>
      <c r="H25" s="46"/>
      <c r="I25" s="46"/>
      <c r="J25" s="46"/>
      <c r="K25" s="44" t="str">
        <f t="shared" si="6"/>
        <v/>
      </c>
      <c r="L25" s="45" t="str">
        <f t="shared" si="7"/>
        <v/>
      </c>
      <c r="M25" s="46"/>
      <c r="N25" s="46"/>
      <c r="O25" s="46"/>
      <c r="P25" s="46"/>
      <c r="Q25" s="46"/>
      <c r="R25" s="46"/>
      <c r="S25" s="46"/>
      <c r="T25" s="46"/>
      <c r="U25" s="46"/>
      <c r="V25" s="46"/>
      <c r="W25" s="46"/>
      <c r="X25" s="46"/>
      <c r="Y25" s="46"/>
      <c r="Z25" s="46"/>
      <c r="AA25" s="46"/>
      <c r="AB25" s="44" t="str">
        <f t="shared" si="8"/>
        <v/>
      </c>
      <c r="AC25" s="47" t="str">
        <f t="shared" si="9"/>
        <v/>
      </c>
      <c r="AD25" s="46"/>
      <c r="AE25" s="46"/>
      <c r="AF25" s="46"/>
      <c r="AG25" s="46"/>
      <c r="AH25" s="46"/>
      <c r="AI25" s="46"/>
      <c r="AJ25" s="46"/>
      <c r="AK25" s="46"/>
      <c r="AL25" s="46"/>
      <c r="AM25" s="46"/>
      <c r="AN25" s="46"/>
      <c r="AO25" s="46"/>
      <c r="AP25" s="46"/>
      <c r="AQ25" s="46"/>
      <c r="AR25" s="46"/>
      <c r="AS25" s="44" t="str">
        <f t="shared" si="10"/>
        <v/>
      </c>
      <c r="AT25" s="48" t="str">
        <f t="shared" si="11"/>
        <v/>
      </c>
      <c r="AU25" s="46"/>
      <c r="AV25" s="46"/>
      <c r="AW25" s="46"/>
      <c r="AX25" s="46"/>
      <c r="AY25" s="46"/>
      <c r="AZ25" s="46"/>
      <c r="BA25" s="44" t="str">
        <f t="shared" si="12"/>
        <v/>
      </c>
      <c r="BB25" s="50" t="str">
        <f t="shared" si="13"/>
        <v/>
      </c>
      <c r="BC25" s="44"/>
      <c r="BD25" s="44"/>
      <c r="BE25" s="48" t="str">
        <f t="shared" si="14"/>
        <v/>
      </c>
      <c r="BF25" s="51" t="str">
        <f t="shared" si="15"/>
        <v/>
      </c>
      <c r="BG25" s="52" t="str">
        <f t="shared" si="16"/>
        <v/>
      </c>
    </row>
    <row r="26" spans="1:59" ht="30" customHeight="1">
      <c r="A26" s="40">
        <f>IF('1erT'!A26&lt;&gt;"",'1erT'!A26,"")</f>
        <v>12</v>
      </c>
      <c r="B26" s="64" t="str">
        <f>IF('1erT'!B26&lt;&gt;"",'1erT'!B26,"")</f>
        <v>SEJAS CAMPOS ZULMA</v>
      </c>
      <c r="C26" s="42">
        <f>IF(B26&lt;&gt;"",IFERROR(EVAL.ANUAL!X20,""),"")</f>
        <v>26</v>
      </c>
      <c r="D26" s="42">
        <f>IF(B26&lt;&gt;"",IFERROR(EVAL.ANUAL!W20,""),"")</f>
        <v>0</v>
      </c>
      <c r="E26" s="46"/>
      <c r="F26" s="46"/>
      <c r="G26" s="46"/>
      <c r="H26" s="46"/>
      <c r="I26" s="46"/>
      <c r="J26" s="46"/>
      <c r="K26" s="44" t="str">
        <f t="shared" si="6"/>
        <v/>
      </c>
      <c r="L26" s="45" t="str">
        <f t="shared" si="7"/>
        <v/>
      </c>
      <c r="M26" s="46"/>
      <c r="N26" s="46"/>
      <c r="O26" s="46"/>
      <c r="P26" s="46"/>
      <c r="Q26" s="46"/>
      <c r="R26" s="46"/>
      <c r="S26" s="46"/>
      <c r="T26" s="46"/>
      <c r="U26" s="46"/>
      <c r="V26" s="46"/>
      <c r="W26" s="46"/>
      <c r="X26" s="46"/>
      <c r="Y26" s="46"/>
      <c r="Z26" s="46"/>
      <c r="AA26" s="46"/>
      <c r="AB26" s="44" t="str">
        <f t="shared" si="8"/>
        <v/>
      </c>
      <c r="AC26" s="47" t="str">
        <f t="shared" si="9"/>
        <v/>
      </c>
      <c r="AD26" s="46"/>
      <c r="AE26" s="46"/>
      <c r="AF26" s="46"/>
      <c r="AG26" s="46"/>
      <c r="AH26" s="46"/>
      <c r="AI26" s="46"/>
      <c r="AJ26" s="46"/>
      <c r="AK26" s="46"/>
      <c r="AL26" s="46"/>
      <c r="AM26" s="46"/>
      <c r="AN26" s="46"/>
      <c r="AO26" s="46"/>
      <c r="AP26" s="46"/>
      <c r="AQ26" s="46"/>
      <c r="AR26" s="46"/>
      <c r="AS26" s="44" t="str">
        <f t="shared" si="10"/>
        <v/>
      </c>
      <c r="AT26" s="48" t="str">
        <f t="shared" si="11"/>
        <v/>
      </c>
      <c r="AU26" s="46"/>
      <c r="AV26" s="46"/>
      <c r="AW26" s="46"/>
      <c r="AX26" s="46"/>
      <c r="AY26" s="46"/>
      <c r="AZ26" s="46"/>
      <c r="BA26" s="44" t="str">
        <f t="shared" si="12"/>
        <v/>
      </c>
      <c r="BB26" s="50" t="str">
        <f t="shared" si="13"/>
        <v/>
      </c>
      <c r="BC26" s="44"/>
      <c r="BD26" s="44"/>
      <c r="BE26" s="48" t="str">
        <f t="shared" si="14"/>
        <v/>
      </c>
      <c r="BF26" s="51" t="str">
        <f t="shared" si="15"/>
        <v/>
      </c>
      <c r="BG26" s="52" t="str">
        <f t="shared" si="16"/>
        <v/>
      </c>
    </row>
    <row r="27" spans="1:59" ht="30" customHeight="1">
      <c r="A27" s="40">
        <f>IF('1erT'!A27&lt;&gt;"",'1erT'!A27,"")</f>
        <v>13</v>
      </c>
      <c r="B27" s="64" t="str">
        <f>IF('1erT'!B27&lt;&gt;"",'1erT'!B27,"")</f>
        <v>VARGAS REQUEZ ZOE</v>
      </c>
      <c r="C27" s="42">
        <f>IF(B27&lt;&gt;"",IFERROR(EVAL.ANUAL!X21,""),"")</f>
        <v>20</v>
      </c>
      <c r="D27" s="42">
        <f>IF(B27&lt;&gt;"",IFERROR(EVAL.ANUAL!W21,""),"")</f>
        <v>0</v>
      </c>
      <c r="E27" s="46"/>
      <c r="F27" s="46"/>
      <c r="G27" s="46"/>
      <c r="H27" s="46"/>
      <c r="I27" s="46"/>
      <c r="J27" s="46"/>
      <c r="K27" s="44" t="str">
        <f t="shared" si="6"/>
        <v/>
      </c>
      <c r="L27" s="45" t="str">
        <f t="shared" si="7"/>
        <v/>
      </c>
      <c r="M27" s="46"/>
      <c r="N27" s="46"/>
      <c r="O27" s="46"/>
      <c r="P27" s="46"/>
      <c r="Q27" s="46"/>
      <c r="R27" s="46"/>
      <c r="S27" s="46"/>
      <c r="T27" s="46"/>
      <c r="U27" s="46"/>
      <c r="V27" s="46"/>
      <c r="W27" s="46"/>
      <c r="X27" s="46"/>
      <c r="Y27" s="46"/>
      <c r="Z27" s="46"/>
      <c r="AA27" s="46"/>
      <c r="AB27" s="44" t="str">
        <f t="shared" si="8"/>
        <v/>
      </c>
      <c r="AC27" s="47" t="str">
        <f t="shared" si="9"/>
        <v/>
      </c>
      <c r="AD27" s="46"/>
      <c r="AE27" s="46"/>
      <c r="AF27" s="46"/>
      <c r="AG27" s="46"/>
      <c r="AH27" s="46"/>
      <c r="AI27" s="46"/>
      <c r="AJ27" s="46"/>
      <c r="AK27" s="46"/>
      <c r="AL27" s="46"/>
      <c r="AM27" s="46"/>
      <c r="AN27" s="46"/>
      <c r="AO27" s="46"/>
      <c r="AP27" s="46"/>
      <c r="AQ27" s="46"/>
      <c r="AR27" s="46"/>
      <c r="AS27" s="44" t="str">
        <f t="shared" si="10"/>
        <v/>
      </c>
      <c r="AT27" s="48" t="str">
        <f t="shared" si="11"/>
        <v/>
      </c>
      <c r="AU27" s="46"/>
      <c r="AV27" s="46"/>
      <c r="AW27" s="46"/>
      <c r="AX27" s="46"/>
      <c r="AY27" s="46"/>
      <c r="AZ27" s="46"/>
      <c r="BA27" s="44" t="str">
        <f t="shared" si="12"/>
        <v/>
      </c>
      <c r="BB27" s="50" t="str">
        <f t="shared" si="13"/>
        <v/>
      </c>
      <c r="BC27" s="44"/>
      <c r="BD27" s="44"/>
      <c r="BE27" s="48" t="str">
        <f t="shared" si="14"/>
        <v/>
      </c>
      <c r="BF27" s="51" t="str">
        <f t="shared" si="15"/>
        <v/>
      </c>
      <c r="BG27" s="52" t="str">
        <f t="shared" si="16"/>
        <v/>
      </c>
    </row>
    <row r="28" spans="1:59" ht="30" customHeight="1">
      <c r="A28" s="40">
        <f>IF('1erT'!A28&lt;&gt;"",'1erT'!A28,"")</f>
        <v>14</v>
      </c>
      <c r="B28" s="64" t="str">
        <f>IF('1erT'!B28&lt;&gt;"",'1erT'!B28,"")</f>
        <v/>
      </c>
      <c r="C28" s="42" t="str">
        <f>IF(B28&lt;&gt;"",IFERROR(EVAL.ANUAL!X22,""),"")</f>
        <v/>
      </c>
      <c r="D28" s="42" t="str">
        <f>IF(B28&lt;&gt;"",IFERROR(EVAL.ANUAL!W22,""),"")</f>
        <v/>
      </c>
      <c r="E28" s="46"/>
      <c r="F28" s="46"/>
      <c r="G28" s="46"/>
      <c r="H28" s="46"/>
      <c r="I28" s="46"/>
      <c r="J28" s="46"/>
      <c r="K28" s="44" t="str">
        <f t="shared" si="6"/>
        <v/>
      </c>
      <c r="L28" s="45" t="str">
        <f t="shared" si="7"/>
        <v/>
      </c>
      <c r="M28" s="46"/>
      <c r="N28" s="46"/>
      <c r="O28" s="46"/>
      <c r="P28" s="46"/>
      <c r="Q28" s="46"/>
      <c r="R28" s="46"/>
      <c r="S28" s="46"/>
      <c r="T28" s="46"/>
      <c r="U28" s="46"/>
      <c r="V28" s="46"/>
      <c r="W28" s="46"/>
      <c r="X28" s="46"/>
      <c r="Y28" s="46"/>
      <c r="Z28" s="46"/>
      <c r="AA28" s="46"/>
      <c r="AB28" s="44" t="str">
        <f t="shared" si="8"/>
        <v/>
      </c>
      <c r="AC28" s="47" t="str">
        <f t="shared" si="9"/>
        <v/>
      </c>
      <c r="AD28" s="46"/>
      <c r="AE28" s="46"/>
      <c r="AF28" s="46"/>
      <c r="AG28" s="46"/>
      <c r="AH28" s="46"/>
      <c r="AI28" s="46"/>
      <c r="AJ28" s="46"/>
      <c r="AK28" s="46"/>
      <c r="AL28" s="46"/>
      <c r="AM28" s="46"/>
      <c r="AN28" s="46"/>
      <c r="AO28" s="46"/>
      <c r="AP28" s="46"/>
      <c r="AQ28" s="46"/>
      <c r="AR28" s="46"/>
      <c r="AS28" s="44" t="str">
        <f t="shared" si="10"/>
        <v/>
      </c>
      <c r="AT28" s="48" t="str">
        <f t="shared" si="11"/>
        <v/>
      </c>
      <c r="AU28" s="46"/>
      <c r="AV28" s="46"/>
      <c r="AW28" s="46"/>
      <c r="AX28" s="46"/>
      <c r="AY28" s="46"/>
      <c r="AZ28" s="46"/>
      <c r="BA28" s="44" t="str">
        <f t="shared" si="12"/>
        <v/>
      </c>
      <c r="BB28" s="50" t="str">
        <f t="shared" si="13"/>
        <v/>
      </c>
      <c r="BC28" s="44"/>
      <c r="BD28" s="44"/>
      <c r="BE28" s="48" t="str">
        <f t="shared" si="14"/>
        <v/>
      </c>
      <c r="BF28" s="51" t="str">
        <f t="shared" si="15"/>
        <v/>
      </c>
      <c r="BG28" s="52" t="str">
        <f t="shared" si="16"/>
        <v/>
      </c>
    </row>
    <row r="29" spans="1:59" ht="30" customHeight="1">
      <c r="A29" s="40">
        <f>IF('1erT'!A29&lt;&gt;"",'1erT'!A29,"")</f>
        <v>15</v>
      </c>
      <c r="B29" s="64" t="str">
        <f>IF('1erT'!B29&lt;&gt;"",'1erT'!B29,"")</f>
        <v/>
      </c>
      <c r="C29" s="42" t="str">
        <f>IF(B29&lt;&gt;"",IFERROR(EVAL.ANUAL!X23,""),"")</f>
        <v/>
      </c>
      <c r="D29" s="42" t="str">
        <f>IF(B29&lt;&gt;"",IFERROR(EVAL.ANUAL!W23,""),"")</f>
        <v/>
      </c>
      <c r="E29" s="46"/>
      <c r="F29" s="46"/>
      <c r="G29" s="46"/>
      <c r="H29" s="46"/>
      <c r="I29" s="46"/>
      <c r="J29" s="46"/>
      <c r="K29" s="44" t="str">
        <f t="shared" si="6"/>
        <v/>
      </c>
      <c r="L29" s="45" t="str">
        <f t="shared" si="7"/>
        <v/>
      </c>
      <c r="M29" s="46"/>
      <c r="N29" s="46"/>
      <c r="O29" s="46"/>
      <c r="P29" s="46"/>
      <c r="Q29" s="46"/>
      <c r="R29" s="46"/>
      <c r="S29" s="46"/>
      <c r="T29" s="46"/>
      <c r="U29" s="46"/>
      <c r="V29" s="46"/>
      <c r="W29" s="46"/>
      <c r="X29" s="46"/>
      <c r="Y29" s="46"/>
      <c r="Z29" s="46"/>
      <c r="AA29" s="46"/>
      <c r="AB29" s="44" t="str">
        <f t="shared" si="8"/>
        <v/>
      </c>
      <c r="AC29" s="47" t="str">
        <f t="shared" si="9"/>
        <v/>
      </c>
      <c r="AD29" s="46"/>
      <c r="AE29" s="46"/>
      <c r="AF29" s="46"/>
      <c r="AG29" s="46"/>
      <c r="AH29" s="46"/>
      <c r="AI29" s="46"/>
      <c r="AJ29" s="46"/>
      <c r="AK29" s="46"/>
      <c r="AL29" s="46"/>
      <c r="AM29" s="46"/>
      <c r="AN29" s="46"/>
      <c r="AO29" s="46"/>
      <c r="AP29" s="46"/>
      <c r="AQ29" s="46"/>
      <c r="AR29" s="46"/>
      <c r="AS29" s="44" t="str">
        <f t="shared" si="10"/>
        <v/>
      </c>
      <c r="AT29" s="48" t="str">
        <f t="shared" si="11"/>
        <v/>
      </c>
      <c r="AU29" s="46"/>
      <c r="AV29" s="46"/>
      <c r="AW29" s="46"/>
      <c r="AX29" s="46"/>
      <c r="AY29" s="46"/>
      <c r="AZ29" s="46"/>
      <c r="BA29" s="44" t="str">
        <f t="shared" si="12"/>
        <v/>
      </c>
      <c r="BB29" s="50" t="str">
        <f t="shared" si="13"/>
        <v/>
      </c>
      <c r="BC29" s="44"/>
      <c r="BD29" s="44"/>
      <c r="BE29" s="48" t="str">
        <f t="shared" si="14"/>
        <v/>
      </c>
      <c r="BF29" s="51" t="str">
        <f t="shared" si="15"/>
        <v/>
      </c>
      <c r="BG29" s="52" t="str">
        <f t="shared" si="16"/>
        <v/>
      </c>
    </row>
    <row r="30" spans="1:59" ht="30" customHeight="1">
      <c r="A30" s="40">
        <f>IF('1erT'!A30&lt;&gt;"",'1erT'!A30,"")</f>
        <v>16</v>
      </c>
      <c r="B30" s="64" t="str">
        <f>IF('1erT'!B30&lt;&gt;"",'1erT'!B30,"")</f>
        <v/>
      </c>
      <c r="C30" s="42" t="str">
        <f>IF(B30&lt;&gt;"",IFERROR(EVAL.ANUAL!X24,""),"")</f>
        <v/>
      </c>
      <c r="D30" s="42" t="str">
        <f>IF(B30&lt;&gt;"",IFERROR(EVAL.ANUAL!W24,""),"")</f>
        <v/>
      </c>
      <c r="E30" s="46"/>
      <c r="F30" s="46"/>
      <c r="G30" s="46"/>
      <c r="H30" s="46"/>
      <c r="I30" s="46"/>
      <c r="J30" s="46"/>
      <c r="K30" s="44" t="str">
        <f t="shared" si="6"/>
        <v/>
      </c>
      <c r="L30" s="45" t="str">
        <f t="shared" si="7"/>
        <v/>
      </c>
      <c r="M30" s="46"/>
      <c r="N30" s="46"/>
      <c r="O30" s="46"/>
      <c r="P30" s="46"/>
      <c r="Q30" s="46"/>
      <c r="R30" s="46"/>
      <c r="S30" s="46"/>
      <c r="T30" s="46"/>
      <c r="U30" s="46"/>
      <c r="V30" s="46"/>
      <c r="W30" s="46"/>
      <c r="X30" s="46"/>
      <c r="Y30" s="46"/>
      <c r="Z30" s="46"/>
      <c r="AA30" s="46"/>
      <c r="AB30" s="44" t="str">
        <f t="shared" si="8"/>
        <v/>
      </c>
      <c r="AC30" s="47" t="str">
        <f t="shared" si="9"/>
        <v/>
      </c>
      <c r="AD30" s="46"/>
      <c r="AE30" s="46"/>
      <c r="AF30" s="46"/>
      <c r="AG30" s="46"/>
      <c r="AH30" s="46"/>
      <c r="AI30" s="46"/>
      <c r="AJ30" s="46"/>
      <c r="AK30" s="46"/>
      <c r="AL30" s="46"/>
      <c r="AM30" s="46"/>
      <c r="AN30" s="46"/>
      <c r="AO30" s="46"/>
      <c r="AP30" s="46"/>
      <c r="AQ30" s="46"/>
      <c r="AR30" s="46"/>
      <c r="AS30" s="44" t="str">
        <f t="shared" si="10"/>
        <v/>
      </c>
      <c r="AT30" s="48" t="str">
        <f t="shared" si="11"/>
        <v/>
      </c>
      <c r="AU30" s="46"/>
      <c r="AV30" s="46"/>
      <c r="AW30" s="46"/>
      <c r="AX30" s="46"/>
      <c r="AY30" s="46"/>
      <c r="AZ30" s="46"/>
      <c r="BA30" s="44" t="str">
        <f t="shared" si="12"/>
        <v/>
      </c>
      <c r="BB30" s="50" t="str">
        <f t="shared" si="13"/>
        <v/>
      </c>
      <c r="BC30" s="44"/>
      <c r="BD30" s="44"/>
      <c r="BE30" s="48" t="str">
        <f t="shared" si="14"/>
        <v/>
      </c>
      <c r="BF30" s="51" t="str">
        <f t="shared" si="15"/>
        <v/>
      </c>
      <c r="BG30" s="52" t="str">
        <f t="shared" si="16"/>
        <v/>
      </c>
    </row>
    <row r="31" spans="1:59" ht="30" customHeight="1">
      <c r="A31" s="40">
        <f>IF('1erT'!A31&lt;&gt;"",'1erT'!A31,"")</f>
        <v>17</v>
      </c>
      <c r="B31" s="64" t="str">
        <f>IF('1erT'!B31&lt;&gt;"",'1erT'!B31,"")</f>
        <v/>
      </c>
      <c r="C31" s="42" t="str">
        <f>IF(B31&lt;&gt;"",IFERROR(EVAL.ANUAL!X25,""),"")</f>
        <v/>
      </c>
      <c r="D31" s="42" t="str">
        <f>IF(B31&lt;&gt;"",IFERROR(EVAL.ANUAL!W25,""),"")</f>
        <v/>
      </c>
      <c r="E31" s="46"/>
      <c r="F31" s="46"/>
      <c r="G31" s="46"/>
      <c r="H31" s="46"/>
      <c r="I31" s="46"/>
      <c r="J31" s="46"/>
      <c r="K31" s="44" t="str">
        <f t="shared" si="6"/>
        <v/>
      </c>
      <c r="L31" s="45" t="str">
        <f t="shared" si="7"/>
        <v/>
      </c>
      <c r="M31" s="46"/>
      <c r="N31" s="46"/>
      <c r="O31" s="46"/>
      <c r="P31" s="46"/>
      <c r="Q31" s="46"/>
      <c r="R31" s="46"/>
      <c r="S31" s="46"/>
      <c r="T31" s="46"/>
      <c r="U31" s="46"/>
      <c r="V31" s="46"/>
      <c r="W31" s="46"/>
      <c r="X31" s="46"/>
      <c r="Y31" s="46"/>
      <c r="Z31" s="46"/>
      <c r="AA31" s="46"/>
      <c r="AB31" s="44" t="str">
        <f t="shared" si="8"/>
        <v/>
      </c>
      <c r="AC31" s="47" t="str">
        <f t="shared" si="9"/>
        <v/>
      </c>
      <c r="AD31" s="46"/>
      <c r="AE31" s="46"/>
      <c r="AF31" s="46"/>
      <c r="AG31" s="46"/>
      <c r="AH31" s="46"/>
      <c r="AI31" s="46"/>
      <c r="AJ31" s="46"/>
      <c r="AK31" s="46"/>
      <c r="AL31" s="46"/>
      <c r="AM31" s="46"/>
      <c r="AN31" s="46"/>
      <c r="AO31" s="46"/>
      <c r="AP31" s="46"/>
      <c r="AQ31" s="46"/>
      <c r="AR31" s="46"/>
      <c r="AS31" s="44" t="str">
        <f t="shared" si="10"/>
        <v/>
      </c>
      <c r="AT31" s="48" t="str">
        <f t="shared" si="11"/>
        <v/>
      </c>
      <c r="AU31" s="46"/>
      <c r="AV31" s="46"/>
      <c r="AW31" s="46"/>
      <c r="AX31" s="46"/>
      <c r="AY31" s="46"/>
      <c r="AZ31" s="46"/>
      <c r="BA31" s="44" t="str">
        <f t="shared" si="12"/>
        <v/>
      </c>
      <c r="BB31" s="50" t="str">
        <f t="shared" si="13"/>
        <v/>
      </c>
      <c r="BC31" s="44"/>
      <c r="BD31" s="44"/>
      <c r="BE31" s="48" t="str">
        <f t="shared" si="14"/>
        <v/>
      </c>
      <c r="BF31" s="51" t="str">
        <f t="shared" si="15"/>
        <v/>
      </c>
      <c r="BG31" s="52" t="str">
        <f t="shared" si="16"/>
        <v/>
      </c>
    </row>
    <row r="32" spans="1:59" ht="30" customHeight="1">
      <c r="A32" s="40">
        <f>IF('1erT'!A32&lt;&gt;"",'1erT'!A32,"")</f>
        <v>18</v>
      </c>
      <c r="B32" s="64" t="str">
        <f>IF('1erT'!B32&lt;&gt;"",'1erT'!B32,"")</f>
        <v/>
      </c>
      <c r="C32" s="42" t="str">
        <f>IF(B32&lt;&gt;"",IFERROR(EVAL.ANUAL!X26,""),"")</f>
        <v/>
      </c>
      <c r="D32" s="42" t="str">
        <f>IF(B32&lt;&gt;"",IFERROR(EVAL.ANUAL!W26,""),"")</f>
        <v/>
      </c>
      <c r="E32" s="46"/>
      <c r="F32" s="46"/>
      <c r="G32" s="46"/>
      <c r="H32" s="46"/>
      <c r="I32" s="46"/>
      <c r="J32" s="46"/>
      <c r="K32" s="44" t="str">
        <f t="shared" si="6"/>
        <v/>
      </c>
      <c r="L32" s="45" t="str">
        <f t="shared" si="7"/>
        <v/>
      </c>
      <c r="M32" s="46"/>
      <c r="N32" s="46"/>
      <c r="O32" s="46"/>
      <c r="P32" s="46"/>
      <c r="Q32" s="46"/>
      <c r="R32" s="46"/>
      <c r="S32" s="46"/>
      <c r="T32" s="46"/>
      <c r="U32" s="46"/>
      <c r="V32" s="46"/>
      <c r="W32" s="46"/>
      <c r="X32" s="46"/>
      <c r="Y32" s="46"/>
      <c r="Z32" s="46"/>
      <c r="AA32" s="46"/>
      <c r="AB32" s="44" t="str">
        <f t="shared" si="8"/>
        <v/>
      </c>
      <c r="AC32" s="47" t="str">
        <f t="shared" si="9"/>
        <v/>
      </c>
      <c r="AD32" s="46"/>
      <c r="AE32" s="46"/>
      <c r="AF32" s="46"/>
      <c r="AG32" s="46"/>
      <c r="AH32" s="46"/>
      <c r="AI32" s="46"/>
      <c r="AJ32" s="46"/>
      <c r="AK32" s="46"/>
      <c r="AL32" s="46"/>
      <c r="AM32" s="46"/>
      <c r="AN32" s="46"/>
      <c r="AO32" s="46"/>
      <c r="AP32" s="46"/>
      <c r="AQ32" s="46"/>
      <c r="AR32" s="46"/>
      <c r="AS32" s="44" t="str">
        <f t="shared" si="10"/>
        <v/>
      </c>
      <c r="AT32" s="48" t="str">
        <f t="shared" si="11"/>
        <v/>
      </c>
      <c r="AU32" s="46"/>
      <c r="AV32" s="46"/>
      <c r="AW32" s="46"/>
      <c r="AX32" s="46"/>
      <c r="AY32" s="46"/>
      <c r="AZ32" s="46"/>
      <c r="BA32" s="44" t="str">
        <f t="shared" si="12"/>
        <v/>
      </c>
      <c r="BB32" s="50" t="str">
        <f t="shared" si="13"/>
        <v/>
      </c>
      <c r="BC32" s="44"/>
      <c r="BD32" s="44"/>
      <c r="BE32" s="48" t="str">
        <f t="shared" si="14"/>
        <v/>
      </c>
      <c r="BF32" s="51" t="str">
        <f t="shared" si="15"/>
        <v/>
      </c>
      <c r="BG32" s="52" t="str">
        <f t="shared" si="16"/>
        <v/>
      </c>
    </row>
    <row r="33" spans="1:59" ht="30" customHeight="1">
      <c r="A33" s="40">
        <f>IF('1erT'!A33&lt;&gt;"",'1erT'!A33,"")</f>
        <v>19</v>
      </c>
      <c r="B33" s="64" t="str">
        <f>IF('1erT'!B33&lt;&gt;"",'1erT'!B33,"")</f>
        <v/>
      </c>
      <c r="C33" s="42" t="str">
        <f>IF(B33&lt;&gt;"",IFERROR(EVAL.ANUAL!X27,""),"")</f>
        <v/>
      </c>
      <c r="D33" s="42" t="str">
        <f>IF(B33&lt;&gt;"",IFERROR(EVAL.ANUAL!W27,""),"")</f>
        <v/>
      </c>
      <c r="E33" s="46"/>
      <c r="F33" s="46"/>
      <c r="G33" s="46"/>
      <c r="H33" s="46"/>
      <c r="I33" s="46"/>
      <c r="J33" s="46"/>
      <c r="K33" s="44" t="str">
        <f t="shared" si="6"/>
        <v/>
      </c>
      <c r="L33" s="45" t="str">
        <f t="shared" si="7"/>
        <v/>
      </c>
      <c r="M33" s="46"/>
      <c r="N33" s="46"/>
      <c r="O33" s="46"/>
      <c r="P33" s="46"/>
      <c r="Q33" s="46"/>
      <c r="R33" s="46"/>
      <c r="S33" s="46"/>
      <c r="T33" s="46"/>
      <c r="U33" s="46"/>
      <c r="V33" s="46"/>
      <c r="W33" s="46"/>
      <c r="X33" s="46"/>
      <c r="Y33" s="46"/>
      <c r="Z33" s="46"/>
      <c r="AA33" s="46"/>
      <c r="AB33" s="44" t="str">
        <f t="shared" si="8"/>
        <v/>
      </c>
      <c r="AC33" s="47" t="str">
        <f t="shared" si="9"/>
        <v/>
      </c>
      <c r="AD33" s="46"/>
      <c r="AE33" s="46"/>
      <c r="AF33" s="46"/>
      <c r="AG33" s="46"/>
      <c r="AH33" s="46"/>
      <c r="AI33" s="46"/>
      <c r="AJ33" s="46"/>
      <c r="AK33" s="46"/>
      <c r="AL33" s="46"/>
      <c r="AM33" s="46"/>
      <c r="AN33" s="46"/>
      <c r="AO33" s="46"/>
      <c r="AP33" s="46"/>
      <c r="AQ33" s="46"/>
      <c r="AR33" s="46"/>
      <c r="AS33" s="44" t="str">
        <f t="shared" si="10"/>
        <v/>
      </c>
      <c r="AT33" s="48" t="str">
        <f t="shared" si="11"/>
        <v/>
      </c>
      <c r="AU33" s="46"/>
      <c r="AV33" s="46"/>
      <c r="AW33" s="46"/>
      <c r="AX33" s="46"/>
      <c r="AY33" s="46"/>
      <c r="AZ33" s="46"/>
      <c r="BA33" s="44" t="str">
        <f t="shared" si="12"/>
        <v/>
      </c>
      <c r="BB33" s="50" t="str">
        <f t="shared" si="13"/>
        <v/>
      </c>
      <c r="BC33" s="44"/>
      <c r="BD33" s="44"/>
      <c r="BE33" s="48" t="str">
        <f t="shared" si="14"/>
        <v/>
      </c>
      <c r="BF33" s="51" t="str">
        <f t="shared" si="15"/>
        <v/>
      </c>
      <c r="BG33" s="52" t="str">
        <f t="shared" si="16"/>
        <v/>
      </c>
    </row>
    <row r="34" spans="1:59" ht="30" customHeight="1">
      <c r="A34" s="40">
        <f>IF('1erT'!A34&lt;&gt;"",'1erT'!A34,"")</f>
        <v>20</v>
      </c>
      <c r="B34" s="64" t="str">
        <f>IF('1erT'!B34&lt;&gt;"",'1erT'!B34,"")</f>
        <v/>
      </c>
      <c r="C34" s="42" t="str">
        <f>IF(B34&lt;&gt;"",IFERROR(EVAL.ANUAL!X28,""),"")</f>
        <v/>
      </c>
      <c r="D34" s="42" t="str">
        <f>IF(B34&lt;&gt;"",IFERROR(EVAL.ANUAL!W28,""),"")</f>
        <v/>
      </c>
      <c r="E34" s="46"/>
      <c r="F34" s="46"/>
      <c r="G34" s="46"/>
      <c r="H34" s="46"/>
      <c r="I34" s="46"/>
      <c r="J34" s="46"/>
      <c r="K34" s="44" t="str">
        <f t="shared" si="6"/>
        <v/>
      </c>
      <c r="L34" s="45" t="str">
        <f t="shared" si="7"/>
        <v/>
      </c>
      <c r="M34" s="46"/>
      <c r="N34" s="46"/>
      <c r="O34" s="46"/>
      <c r="P34" s="46"/>
      <c r="Q34" s="46"/>
      <c r="R34" s="46"/>
      <c r="S34" s="46"/>
      <c r="T34" s="46"/>
      <c r="U34" s="46"/>
      <c r="V34" s="46"/>
      <c r="W34" s="46"/>
      <c r="X34" s="46"/>
      <c r="Y34" s="46"/>
      <c r="Z34" s="46"/>
      <c r="AA34" s="46"/>
      <c r="AB34" s="44" t="str">
        <f t="shared" si="8"/>
        <v/>
      </c>
      <c r="AC34" s="47" t="str">
        <f t="shared" si="9"/>
        <v/>
      </c>
      <c r="AD34" s="46"/>
      <c r="AE34" s="46"/>
      <c r="AF34" s="46"/>
      <c r="AG34" s="46"/>
      <c r="AH34" s="46"/>
      <c r="AI34" s="46"/>
      <c r="AJ34" s="46"/>
      <c r="AK34" s="46"/>
      <c r="AL34" s="46"/>
      <c r="AM34" s="46"/>
      <c r="AN34" s="46"/>
      <c r="AO34" s="46"/>
      <c r="AP34" s="46"/>
      <c r="AQ34" s="46"/>
      <c r="AR34" s="46"/>
      <c r="AS34" s="44" t="str">
        <f t="shared" si="10"/>
        <v/>
      </c>
      <c r="AT34" s="48" t="str">
        <f t="shared" si="11"/>
        <v/>
      </c>
      <c r="AU34" s="46"/>
      <c r="AV34" s="46"/>
      <c r="AW34" s="46"/>
      <c r="AX34" s="46"/>
      <c r="AY34" s="46"/>
      <c r="AZ34" s="46"/>
      <c r="BA34" s="44" t="str">
        <f t="shared" si="12"/>
        <v/>
      </c>
      <c r="BB34" s="50" t="str">
        <f t="shared" si="13"/>
        <v/>
      </c>
      <c r="BC34" s="44"/>
      <c r="BD34" s="44"/>
      <c r="BE34" s="48" t="str">
        <f t="shared" si="14"/>
        <v/>
      </c>
      <c r="BF34" s="51" t="str">
        <f t="shared" si="15"/>
        <v/>
      </c>
      <c r="BG34" s="52" t="str">
        <f t="shared" si="16"/>
        <v/>
      </c>
    </row>
    <row r="35" spans="1:59" ht="30" customHeight="1">
      <c r="A35" s="40">
        <f>IF('1erT'!A35&lt;&gt;"",'1erT'!A35,"")</f>
        <v>21</v>
      </c>
      <c r="B35" s="64" t="str">
        <f>IF('1erT'!B35&lt;&gt;"",'1erT'!B35,"")</f>
        <v/>
      </c>
      <c r="C35" s="42" t="str">
        <f>IF(B35&lt;&gt;"",IFERROR(EVAL.ANUAL!X29,""),"")</f>
        <v/>
      </c>
      <c r="D35" s="42" t="str">
        <f>IF(B35&lt;&gt;"",IFERROR(EVAL.ANUAL!W29,""),"")</f>
        <v/>
      </c>
      <c r="E35" s="46"/>
      <c r="F35" s="46"/>
      <c r="G35" s="46"/>
      <c r="H35" s="46"/>
      <c r="I35" s="46"/>
      <c r="J35" s="46"/>
      <c r="K35" s="44" t="str">
        <f t="shared" si="6"/>
        <v/>
      </c>
      <c r="L35" s="45" t="str">
        <f t="shared" si="7"/>
        <v/>
      </c>
      <c r="M35" s="46"/>
      <c r="N35" s="46"/>
      <c r="O35" s="46"/>
      <c r="P35" s="46"/>
      <c r="Q35" s="46"/>
      <c r="R35" s="46"/>
      <c r="S35" s="46"/>
      <c r="T35" s="46"/>
      <c r="U35" s="46"/>
      <c r="V35" s="46"/>
      <c r="W35" s="46"/>
      <c r="X35" s="46"/>
      <c r="Y35" s="46"/>
      <c r="Z35" s="46"/>
      <c r="AA35" s="46"/>
      <c r="AB35" s="44" t="str">
        <f t="shared" si="8"/>
        <v/>
      </c>
      <c r="AC35" s="47" t="str">
        <f t="shared" si="9"/>
        <v/>
      </c>
      <c r="AD35" s="46"/>
      <c r="AE35" s="46"/>
      <c r="AF35" s="46"/>
      <c r="AG35" s="46"/>
      <c r="AH35" s="46"/>
      <c r="AI35" s="46"/>
      <c r="AJ35" s="46"/>
      <c r="AK35" s="46"/>
      <c r="AL35" s="46"/>
      <c r="AM35" s="46"/>
      <c r="AN35" s="46"/>
      <c r="AO35" s="46"/>
      <c r="AP35" s="46"/>
      <c r="AQ35" s="46"/>
      <c r="AR35" s="46"/>
      <c r="AS35" s="44" t="str">
        <f t="shared" si="10"/>
        <v/>
      </c>
      <c r="AT35" s="48" t="str">
        <f t="shared" si="11"/>
        <v/>
      </c>
      <c r="AU35" s="46"/>
      <c r="AV35" s="46"/>
      <c r="AW35" s="46"/>
      <c r="AX35" s="46"/>
      <c r="AY35" s="46"/>
      <c r="AZ35" s="46"/>
      <c r="BA35" s="44" t="str">
        <f t="shared" si="12"/>
        <v/>
      </c>
      <c r="BB35" s="50" t="str">
        <f t="shared" si="13"/>
        <v/>
      </c>
      <c r="BC35" s="44"/>
      <c r="BD35" s="44"/>
      <c r="BE35" s="48" t="str">
        <f t="shared" si="14"/>
        <v/>
      </c>
      <c r="BF35" s="51" t="str">
        <f t="shared" si="15"/>
        <v/>
      </c>
      <c r="BG35" s="52" t="str">
        <f t="shared" si="16"/>
        <v/>
      </c>
    </row>
    <row r="36" spans="1:59" ht="30" customHeight="1">
      <c r="A36" s="40">
        <f>IF('1erT'!A36&lt;&gt;"",'1erT'!A36,"")</f>
        <v>22</v>
      </c>
      <c r="B36" s="64" t="str">
        <f>IF('1erT'!B36&lt;&gt;"",'1erT'!B36,"")</f>
        <v/>
      </c>
      <c r="C36" s="42" t="str">
        <f>IF(B36&lt;&gt;"",IFERROR(EVAL.ANUAL!X30,""),"")</f>
        <v/>
      </c>
      <c r="D36" s="42" t="str">
        <f>IF(B36&lt;&gt;"",IFERROR(EVAL.ANUAL!W30,""),"")</f>
        <v/>
      </c>
      <c r="E36" s="46"/>
      <c r="F36" s="46"/>
      <c r="G36" s="46"/>
      <c r="H36" s="46"/>
      <c r="I36" s="46"/>
      <c r="J36" s="46"/>
      <c r="K36" s="44" t="str">
        <f t="shared" si="6"/>
        <v/>
      </c>
      <c r="L36" s="45" t="str">
        <f t="shared" si="7"/>
        <v/>
      </c>
      <c r="M36" s="46"/>
      <c r="N36" s="46"/>
      <c r="O36" s="46"/>
      <c r="P36" s="46"/>
      <c r="Q36" s="46"/>
      <c r="R36" s="46"/>
      <c r="S36" s="46"/>
      <c r="T36" s="46"/>
      <c r="U36" s="46"/>
      <c r="V36" s="46"/>
      <c r="W36" s="46"/>
      <c r="X36" s="46"/>
      <c r="Y36" s="46"/>
      <c r="Z36" s="46"/>
      <c r="AA36" s="46"/>
      <c r="AB36" s="44" t="str">
        <f t="shared" si="8"/>
        <v/>
      </c>
      <c r="AC36" s="47" t="str">
        <f t="shared" si="9"/>
        <v/>
      </c>
      <c r="AD36" s="46"/>
      <c r="AE36" s="46"/>
      <c r="AF36" s="46"/>
      <c r="AG36" s="46"/>
      <c r="AH36" s="46"/>
      <c r="AI36" s="46"/>
      <c r="AJ36" s="46"/>
      <c r="AK36" s="46"/>
      <c r="AL36" s="46"/>
      <c r="AM36" s="46"/>
      <c r="AN36" s="46"/>
      <c r="AO36" s="46"/>
      <c r="AP36" s="46"/>
      <c r="AQ36" s="46"/>
      <c r="AR36" s="46"/>
      <c r="AS36" s="44" t="str">
        <f t="shared" si="10"/>
        <v/>
      </c>
      <c r="AT36" s="48" t="str">
        <f t="shared" si="11"/>
        <v/>
      </c>
      <c r="AU36" s="46"/>
      <c r="AV36" s="46"/>
      <c r="AW36" s="46"/>
      <c r="AX36" s="46"/>
      <c r="AY36" s="46"/>
      <c r="AZ36" s="46"/>
      <c r="BA36" s="44" t="str">
        <f t="shared" si="12"/>
        <v/>
      </c>
      <c r="BB36" s="50" t="str">
        <f t="shared" si="13"/>
        <v/>
      </c>
      <c r="BC36" s="44"/>
      <c r="BD36" s="44"/>
      <c r="BE36" s="48" t="str">
        <f t="shared" si="14"/>
        <v/>
      </c>
      <c r="BF36" s="51" t="str">
        <f t="shared" si="15"/>
        <v/>
      </c>
      <c r="BG36" s="52" t="str">
        <f t="shared" si="16"/>
        <v/>
      </c>
    </row>
    <row r="37" spans="1:59" ht="30" customHeight="1">
      <c r="A37" s="40">
        <f>IF('1erT'!A37&lt;&gt;"",'1erT'!A37,"")</f>
        <v>23</v>
      </c>
      <c r="B37" s="64" t="str">
        <f>IF('1erT'!B37&lt;&gt;"",'1erT'!B37,"")</f>
        <v/>
      </c>
      <c r="C37" s="42" t="str">
        <f>IF(B37&lt;&gt;"",IFERROR(EVAL.ANUAL!X31,""),"")</f>
        <v/>
      </c>
      <c r="D37" s="42" t="str">
        <f>IF(B37&lt;&gt;"",IFERROR(EVAL.ANUAL!W31,""),"")</f>
        <v/>
      </c>
      <c r="E37" s="46"/>
      <c r="F37" s="46"/>
      <c r="G37" s="46"/>
      <c r="H37" s="46"/>
      <c r="I37" s="46"/>
      <c r="J37" s="46"/>
      <c r="K37" s="44" t="str">
        <f t="shared" si="6"/>
        <v/>
      </c>
      <c r="L37" s="45" t="str">
        <f t="shared" si="7"/>
        <v/>
      </c>
      <c r="M37" s="46"/>
      <c r="N37" s="46"/>
      <c r="O37" s="46"/>
      <c r="P37" s="46"/>
      <c r="Q37" s="46"/>
      <c r="R37" s="46"/>
      <c r="S37" s="46"/>
      <c r="T37" s="46"/>
      <c r="U37" s="46"/>
      <c r="V37" s="46"/>
      <c r="W37" s="46"/>
      <c r="X37" s="46"/>
      <c r="Y37" s="46"/>
      <c r="Z37" s="46"/>
      <c r="AA37" s="46"/>
      <c r="AB37" s="44" t="str">
        <f t="shared" si="8"/>
        <v/>
      </c>
      <c r="AC37" s="47" t="str">
        <f t="shared" si="9"/>
        <v/>
      </c>
      <c r="AD37" s="46"/>
      <c r="AE37" s="46"/>
      <c r="AF37" s="46"/>
      <c r="AG37" s="46"/>
      <c r="AH37" s="46"/>
      <c r="AI37" s="46"/>
      <c r="AJ37" s="46"/>
      <c r="AK37" s="46"/>
      <c r="AL37" s="46"/>
      <c r="AM37" s="46"/>
      <c r="AN37" s="46"/>
      <c r="AO37" s="46"/>
      <c r="AP37" s="46"/>
      <c r="AQ37" s="46"/>
      <c r="AR37" s="46"/>
      <c r="AS37" s="44" t="str">
        <f t="shared" si="10"/>
        <v/>
      </c>
      <c r="AT37" s="48" t="str">
        <f t="shared" si="11"/>
        <v/>
      </c>
      <c r="AU37" s="46"/>
      <c r="AV37" s="46"/>
      <c r="AW37" s="46"/>
      <c r="AX37" s="46"/>
      <c r="AY37" s="46"/>
      <c r="AZ37" s="46"/>
      <c r="BA37" s="44" t="str">
        <f t="shared" si="12"/>
        <v/>
      </c>
      <c r="BB37" s="50" t="str">
        <f t="shared" si="13"/>
        <v/>
      </c>
      <c r="BC37" s="44"/>
      <c r="BD37" s="44"/>
      <c r="BE37" s="48" t="str">
        <f t="shared" si="14"/>
        <v/>
      </c>
      <c r="BF37" s="51" t="str">
        <f t="shared" si="15"/>
        <v/>
      </c>
      <c r="BG37" s="52" t="str">
        <f t="shared" si="16"/>
        <v/>
      </c>
    </row>
    <row r="38" spans="1:59" ht="30" customHeight="1">
      <c r="A38" s="40" t="str">
        <f>IF('1erT'!A38&lt;&gt;"",'1erT'!A38,"")</f>
        <v/>
      </c>
      <c r="B38" s="64" t="str">
        <f>IF('1erT'!B38&lt;&gt;"",'1erT'!B38,"")</f>
        <v/>
      </c>
      <c r="C38" s="42" t="str">
        <f>IF(B38&lt;&gt;"",IFERROR(EVAL.ANUAL!X32,""),"")</f>
        <v/>
      </c>
      <c r="D38" s="42" t="str">
        <f>IF(B38&lt;&gt;"",IFERROR(EVAL.ANUAL!W32,""),"")</f>
        <v/>
      </c>
      <c r="E38" s="46"/>
      <c r="F38" s="46"/>
      <c r="G38" s="46"/>
      <c r="H38" s="46"/>
      <c r="I38" s="46"/>
      <c r="J38" s="46"/>
      <c r="K38" s="44" t="str">
        <f t="shared" si="6"/>
        <v/>
      </c>
      <c r="L38" s="45" t="str">
        <f t="shared" si="7"/>
        <v/>
      </c>
      <c r="M38" s="46"/>
      <c r="N38" s="46"/>
      <c r="O38" s="46"/>
      <c r="P38" s="46"/>
      <c r="Q38" s="46"/>
      <c r="R38" s="46"/>
      <c r="S38" s="46"/>
      <c r="T38" s="46"/>
      <c r="U38" s="46"/>
      <c r="V38" s="46"/>
      <c r="W38" s="46"/>
      <c r="X38" s="46"/>
      <c r="Y38" s="46"/>
      <c r="Z38" s="46"/>
      <c r="AA38" s="46"/>
      <c r="AB38" s="44" t="str">
        <f t="shared" si="8"/>
        <v/>
      </c>
      <c r="AC38" s="47" t="str">
        <f t="shared" si="9"/>
        <v/>
      </c>
      <c r="AD38" s="46"/>
      <c r="AE38" s="46"/>
      <c r="AF38" s="46"/>
      <c r="AG38" s="46"/>
      <c r="AH38" s="46"/>
      <c r="AI38" s="46"/>
      <c r="AJ38" s="46"/>
      <c r="AK38" s="46"/>
      <c r="AL38" s="46"/>
      <c r="AM38" s="46"/>
      <c r="AN38" s="46"/>
      <c r="AO38" s="46"/>
      <c r="AP38" s="46"/>
      <c r="AQ38" s="46"/>
      <c r="AR38" s="46"/>
      <c r="AS38" s="44" t="str">
        <f t="shared" si="10"/>
        <v/>
      </c>
      <c r="AT38" s="48" t="str">
        <f t="shared" si="11"/>
        <v/>
      </c>
      <c r="AU38" s="46"/>
      <c r="AV38" s="46"/>
      <c r="AW38" s="46"/>
      <c r="AX38" s="46"/>
      <c r="AY38" s="46"/>
      <c r="AZ38" s="46"/>
      <c r="BA38" s="44" t="str">
        <f t="shared" si="12"/>
        <v/>
      </c>
      <c r="BB38" s="50" t="str">
        <f t="shared" si="13"/>
        <v/>
      </c>
      <c r="BC38" s="44"/>
      <c r="BD38" s="44"/>
      <c r="BE38" s="48" t="str">
        <f t="shared" si="14"/>
        <v/>
      </c>
      <c r="BF38" s="51" t="str">
        <f t="shared" si="15"/>
        <v/>
      </c>
      <c r="BG38" s="52" t="str">
        <f t="shared" si="16"/>
        <v/>
      </c>
    </row>
    <row r="39" spans="1:59" ht="30" customHeight="1">
      <c r="A39" s="40" t="str">
        <f>IF('1erT'!A39&lt;&gt;"",'1erT'!A39,"")</f>
        <v/>
      </c>
      <c r="B39" s="64" t="str">
        <f>IF('1erT'!B39&lt;&gt;"",'1erT'!B39,"")</f>
        <v/>
      </c>
      <c r="C39" s="42" t="str">
        <f>IF(B39&lt;&gt;"",IFERROR(EVAL.ANUAL!X33,""),"")</f>
        <v/>
      </c>
      <c r="D39" s="42" t="str">
        <f>IF(B39&lt;&gt;"",IFERROR(EVAL.ANUAL!W33,""),"")</f>
        <v/>
      </c>
      <c r="E39" s="46"/>
      <c r="F39" s="46"/>
      <c r="G39" s="46"/>
      <c r="H39" s="46"/>
      <c r="I39" s="46"/>
      <c r="J39" s="46"/>
      <c r="K39" s="44" t="str">
        <f t="shared" si="6"/>
        <v/>
      </c>
      <c r="L39" s="45" t="str">
        <f t="shared" si="7"/>
        <v/>
      </c>
      <c r="M39" s="46"/>
      <c r="N39" s="46"/>
      <c r="O39" s="46"/>
      <c r="P39" s="46"/>
      <c r="Q39" s="46"/>
      <c r="R39" s="46"/>
      <c r="S39" s="46"/>
      <c r="T39" s="46"/>
      <c r="U39" s="46"/>
      <c r="V39" s="46"/>
      <c r="W39" s="46"/>
      <c r="X39" s="46"/>
      <c r="Y39" s="46"/>
      <c r="Z39" s="46"/>
      <c r="AA39" s="46"/>
      <c r="AB39" s="44" t="str">
        <f t="shared" si="8"/>
        <v/>
      </c>
      <c r="AC39" s="47" t="str">
        <f t="shared" si="9"/>
        <v/>
      </c>
      <c r="AD39" s="46"/>
      <c r="AE39" s="46"/>
      <c r="AF39" s="46"/>
      <c r="AG39" s="46"/>
      <c r="AH39" s="46"/>
      <c r="AI39" s="46"/>
      <c r="AJ39" s="46"/>
      <c r="AK39" s="46"/>
      <c r="AL39" s="46"/>
      <c r="AM39" s="46"/>
      <c r="AN39" s="46"/>
      <c r="AO39" s="46"/>
      <c r="AP39" s="46"/>
      <c r="AQ39" s="46"/>
      <c r="AR39" s="46"/>
      <c r="AS39" s="44" t="str">
        <f t="shared" si="10"/>
        <v/>
      </c>
      <c r="AT39" s="48" t="str">
        <f t="shared" si="11"/>
        <v/>
      </c>
      <c r="AU39" s="46"/>
      <c r="AV39" s="46"/>
      <c r="AW39" s="46"/>
      <c r="AX39" s="46"/>
      <c r="AY39" s="46"/>
      <c r="AZ39" s="46"/>
      <c r="BA39" s="44" t="str">
        <f t="shared" si="12"/>
        <v/>
      </c>
      <c r="BB39" s="50" t="str">
        <f t="shared" si="13"/>
        <v/>
      </c>
      <c r="BC39" s="44"/>
      <c r="BD39" s="44"/>
      <c r="BE39" s="48" t="str">
        <f t="shared" si="14"/>
        <v/>
      </c>
      <c r="BF39" s="51" t="str">
        <f t="shared" si="15"/>
        <v/>
      </c>
      <c r="BG39" s="52" t="str">
        <f t="shared" si="16"/>
        <v/>
      </c>
    </row>
    <row r="40" spans="1:59" ht="30" customHeight="1">
      <c r="A40" s="40" t="str">
        <f>IF('1erT'!A40&lt;&gt;"",'1erT'!A40,"")</f>
        <v/>
      </c>
      <c r="B40" s="64" t="str">
        <f>IF('1erT'!B40&lt;&gt;"",'1erT'!B40,"")</f>
        <v/>
      </c>
      <c r="C40" s="42" t="str">
        <f>IF(B40&lt;&gt;"",IFERROR(EVAL.ANUAL!X34,""),"")</f>
        <v/>
      </c>
      <c r="D40" s="42" t="str">
        <f>IF(B40&lt;&gt;"",IFERROR(EVAL.ANUAL!W34,""),"")</f>
        <v/>
      </c>
      <c r="E40" s="46"/>
      <c r="F40" s="46"/>
      <c r="G40" s="46"/>
      <c r="H40" s="46"/>
      <c r="I40" s="46"/>
      <c r="J40" s="46"/>
      <c r="K40" s="44" t="str">
        <f t="shared" si="6"/>
        <v/>
      </c>
      <c r="L40" s="45" t="str">
        <f t="shared" si="7"/>
        <v/>
      </c>
      <c r="M40" s="46"/>
      <c r="N40" s="46"/>
      <c r="O40" s="46"/>
      <c r="P40" s="46"/>
      <c r="Q40" s="46"/>
      <c r="R40" s="46"/>
      <c r="S40" s="46"/>
      <c r="T40" s="46"/>
      <c r="U40" s="46"/>
      <c r="V40" s="46"/>
      <c r="W40" s="46"/>
      <c r="X40" s="46"/>
      <c r="Y40" s="46"/>
      <c r="Z40" s="46"/>
      <c r="AA40" s="46"/>
      <c r="AB40" s="44" t="str">
        <f t="shared" si="8"/>
        <v/>
      </c>
      <c r="AC40" s="47" t="str">
        <f t="shared" si="9"/>
        <v/>
      </c>
      <c r="AD40" s="46"/>
      <c r="AE40" s="46"/>
      <c r="AF40" s="46"/>
      <c r="AG40" s="46"/>
      <c r="AH40" s="46"/>
      <c r="AI40" s="46"/>
      <c r="AJ40" s="46"/>
      <c r="AK40" s="46"/>
      <c r="AL40" s="46"/>
      <c r="AM40" s="46"/>
      <c r="AN40" s="46"/>
      <c r="AO40" s="46"/>
      <c r="AP40" s="46"/>
      <c r="AQ40" s="46"/>
      <c r="AR40" s="46"/>
      <c r="AS40" s="44" t="str">
        <f t="shared" si="10"/>
        <v/>
      </c>
      <c r="AT40" s="48" t="str">
        <f t="shared" si="11"/>
        <v/>
      </c>
      <c r="AU40" s="46"/>
      <c r="AV40" s="46"/>
      <c r="AW40" s="46"/>
      <c r="AX40" s="46"/>
      <c r="AY40" s="46"/>
      <c r="AZ40" s="46"/>
      <c r="BA40" s="44" t="str">
        <f t="shared" si="12"/>
        <v/>
      </c>
      <c r="BB40" s="50" t="str">
        <f t="shared" si="13"/>
        <v/>
      </c>
      <c r="BC40" s="44"/>
      <c r="BD40" s="44"/>
      <c r="BE40" s="48" t="str">
        <f t="shared" si="14"/>
        <v/>
      </c>
      <c r="BF40" s="51" t="str">
        <f t="shared" si="15"/>
        <v/>
      </c>
      <c r="BG40" s="52" t="str">
        <f t="shared" si="16"/>
        <v/>
      </c>
    </row>
    <row r="41" spans="1:59" ht="30" customHeight="1">
      <c r="A41" s="40" t="str">
        <f>IF('1erT'!A41&lt;&gt;"",'1erT'!A41,"")</f>
        <v/>
      </c>
      <c r="B41" s="64" t="str">
        <f>IF('1erT'!B41&lt;&gt;"",'1erT'!B41,"")</f>
        <v/>
      </c>
      <c r="C41" s="42" t="str">
        <f>IF(B41&lt;&gt;"",IFERROR(EVAL.ANUAL!X35,""),"")</f>
        <v/>
      </c>
      <c r="D41" s="42" t="str">
        <f>IF(B41&lt;&gt;"",IFERROR(EVAL.ANUAL!W35,""),"")</f>
        <v/>
      </c>
      <c r="E41" s="46"/>
      <c r="F41" s="46"/>
      <c r="G41" s="46"/>
      <c r="H41" s="46"/>
      <c r="I41" s="46"/>
      <c r="J41" s="46"/>
      <c r="K41" s="44" t="str">
        <f t="shared" si="6"/>
        <v/>
      </c>
      <c r="L41" s="45" t="str">
        <f t="shared" si="7"/>
        <v/>
      </c>
      <c r="M41" s="46"/>
      <c r="N41" s="46"/>
      <c r="O41" s="46"/>
      <c r="P41" s="46"/>
      <c r="Q41" s="46"/>
      <c r="R41" s="46"/>
      <c r="S41" s="46"/>
      <c r="T41" s="46"/>
      <c r="U41" s="46"/>
      <c r="V41" s="46"/>
      <c r="W41" s="46"/>
      <c r="X41" s="46"/>
      <c r="Y41" s="46"/>
      <c r="Z41" s="46"/>
      <c r="AA41" s="46"/>
      <c r="AB41" s="44" t="str">
        <f t="shared" si="8"/>
        <v/>
      </c>
      <c r="AC41" s="47" t="str">
        <f t="shared" si="9"/>
        <v/>
      </c>
      <c r="AD41" s="46"/>
      <c r="AE41" s="46"/>
      <c r="AF41" s="46"/>
      <c r="AG41" s="46"/>
      <c r="AH41" s="46"/>
      <c r="AI41" s="46"/>
      <c r="AJ41" s="46"/>
      <c r="AK41" s="46"/>
      <c r="AL41" s="46"/>
      <c r="AM41" s="46"/>
      <c r="AN41" s="46"/>
      <c r="AO41" s="46"/>
      <c r="AP41" s="46"/>
      <c r="AQ41" s="46"/>
      <c r="AR41" s="46"/>
      <c r="AS41" s="44" t="str">
        <f t="shared" si="10"/>
        <v/>
      </c>
      <c r="AT41" s="48" t="str">
        <f t="shared" si="11"/>
        <v/>
      </c>
      <c r="AU41" s="46"/>
      <c r="AV41" s="46"/>
      <c r="AW41" s="46"/>
      <c r="AX41" s="46"/>
      <c r="AY41" s="46"/>
      <c r="AZ41" s="46"/>
      <c r="BA41" s="44" t="str">
        <f t="shared" si="12"/>
        <v/>
      </c>
      <c r="BB41" s="50" t="str">
        <f t="shared" si="13"/>
        <v/>
      </c>
      <c r="BC41" s="44"/>
      <c r="BD41" s="44"/>
      <c r="BE41" s="48" t="str">
        <f t="shared" si="14"/>
        <v/>
      </c>
      <c r="BF41" s="51" t="str">
        <f t="shared" si="15"/>
        <v/>
      </c>
      <c r="BG41" s="52" t="str">
        <f t="shared" si="16"/>
        <v/>
      </c>
    </row>
    <row r="42" spans="1:59" ht="30" customHeight="1">
      <c r="A42" s="40" t="str">
        <f>IF('1erT'!A42&lt;&gt;"",'1erT'!A42,"")</f>
        <v/>
      </c>
      <c r="B42" s="64" t="str">
        <f>IF('1erT'!B42&lt;&gt;"",'1erT'!B42,"")</f>
        <v/>
      </c>
      <c r="C42" s="42" t="str">
        <f>IF(B42&lt;&gt;"",IFERROR(EVAL.ANUAL!X36,""),"")</f>
        <v/>
      </c>
      <c r="D42" s="42" t="str">
        <f>IF(B42&lt;&gt;"",IFERROR(EVAL.ANUAL!W36,""),"")</f>
        <v/>
      </c>
      <c r="E42" s="46"/>
      <c r="F42" s="46"/>
      <c r="G42" s="46"/>
      <c r="H42" s="46"/>
      <c r="I42" s="46"/>
      <c r="J42" s="46"/>
      <c r="K42" s="44" t="str">
        <f t="shared" si="6"/>
        <v/>
      </c>
      <c r="L42" s="45" t="str">
        <f t="shared" si="7"/>
        <v/>
      </c>
      <c r="M42" s="46"/>
      <c r="N42" s="46"/>
      <c r="O42" s="46"/>
      <c r="P42" s="46"/>
      <c r="Q42" s="46"/>
      <c r="R42" s="46"/>
      <c r="S42" s="46"/>
      <c r="T42" s="46"/>
      <c r="U42" s="46"/>
      <c r="V42" s="46"/>
      <c r="W42" s="46"/>
      <c r="X42" s="46"/>
      <c r="Y42" s="46"/>
      <c r="Z42" s="46"/>
      <c r="AA42" s="46"/>
      <c r="AB42" s="44" t="str">
        <f t="shared" si="8"/>
        <v/>
      </c>
      <c r="AC42" s="47" t="str">
        <f t="shared" si="9"/>
        <v/>
      </c>
      <c r="AD42" s="46"/>
      <c r="AE42" s="46"/>
      <c r="AF42" s="46"/>
      <c r="AG42" s="46"/>
      <c r="AH42" s="46"/>
      <c r="AI42" s="46"/>
      <c r="AJ42" s="46"/>
      <c r="AK42" s="46"/>
      <c r="AL42" s="46"/>
      <c r="AM42" s="46"/>
      <c r="AN42" s="46"/>
      <c r="AO42" s="46"/>
      <c r="AP42" s="46"/>
      <c r="AQ42" s="46"/>
      <c r="AR42" s="46"/>
      <c r="AS42" s="44" t="str">
        <f t="shared" si="10"/>
        <v/>
      </c>
      <c r="AT42" s="48" t="str">
        <f t="shared" si="11"/>
        <v/>
      </c>
      <c r="AU42" s="46"/>
      <c r="AV42" s="46"/>
      <c r="AW42" s="46"/>
      <c r="AX42" s="46"/>
      <c r="AY42" s="46"/>
      <c r="AZ42" s="46"/>
      <c r="BA42" s="44" t="str">
        <f t="shared" si="12"/>
        <v/>
      </c>
      <c r="BB42" s="50" t="str">
        <f t="shared" si="13"/>
        <v/>
      </c>
      <c r="BC42" s="44"/>
      <c r="BD42" s="44"/>
      <c r="BE42" s="48" t="str">
        <f t="shared" si="14"/>
        <v/>
      </c>
      <c r="BF42" s="51" t="str">
        <f t="shared" si="15"/>
        <v/>
      </c>
      <c r="BG42" s="52" t="str">
        <f t="shared" si="16"/>
        <v/>
      </c>
    </row>
    <row r="43" spans="1:59" ht="30" customHeight="1">
      <c r="A43" s="40" t="str">
        <f>IF('1erT'!A43&lt;&gt;"",'1erT'!A43,"")</f>
        <v/>
      </c>
      <c r="B43" s="64" t="str">
        <f>IF('1erT'!B43&lt;&gt;"",'1erT'!B43,"")</f>
        <v/>
      </c>
      <c r="C43" s="42" t="str">
        <f>IF(B43&lt;&gt;"",IFERROR(EVAL.ANUAL!X37,""),"")</f>
        <v/>
      </c>
      <c r="D43" s="42" t="str">
        <f>IF(B43&lt;&gt;"",IFERROR(EVAL.ANUAL!W37,""),"")</f>
        <v/>
      </c>
      <c r="E43" s="46"/>
      <c r="F43" s="46"/>
      <c r="G43" s="46"/>
      <c r="H43" s="46"/>
      <c r="I43" s="46"/>
      <c r="J43" s="46"/>
      <c r="K43" s="44" t="str">
        <f t="shared" si="6"/>
        <v/>
      </c>
      <c r="L43" s="45" t="str">
        <f t="shared" si="7"/>
        <v/>
      </c>
      <c r="M43" s="46"/>
      <c r="N43" s="46"/>
      <c r="O43" s="46"/>
      <c r="P43" s="46"/>
      <c r="Q43" s="46"/>
      <c r="R43" s="46"/>
      <c r="S43" s="46"/>
      <c r="T43" s="46"/>
      <c r="U43" s="46"/>
      <c r="V43" s="46"/>
      <c r="W43" s="46"/>
      <c r="X43" s="46"/>
      <c r="Y43" s="46"/>
      <c r="Z43" s="46"/>
      <c r="AA43" s="46"/>
      <c r="AB43" s="44" t="str">
        <f t="shared" si="8"/>
        <v/>
      </c>
      <c r="AC43" s="47" t="str">
        <f t="shared" si="9"/>
        <v/>
      </c>
      <c r="AD43" s="46"/>
      <c r="AE43" s="46"/>
      <c r="AF43" s="46"/>
      <c r="AG43" s="46"/>
      <c r="AH43" s="46"/>
      <c r="AI43" s="46"/>
      <c r="AJ43" s="46"/>
      <c r="AK43" s="46"/>
      <c r="AL43" s="46"/>
      <c r="AM43" s="46"/>
      <c r="AN43" s="46"/>
      <c r="AO43" s="46"/>
      <c r="AP43" s="46"/>
      <c r="AQ43" s="46"/>
      <c r="AR43" s="46"/>
      <c r="AS43" s="44" t="str">
        <f t="shared" si="10"/>
        <v/>
      </c>
      <c r="AT43" s="48" t="str">
        <f t="shared" si="11"/>
        <v/>
      </c>
      <c r="AU43" s="46"/>
      <c r="AV43" s="46"/>
      <c r="AW43" s="46"/>
      <c r="AX43" s="46"/>
      <c r="AY43" s="46"/>
      <c r="AZ43" s="46"/>
      <c r="BA43" s="44" t="str">
        <f t="shared" si="12"/>
        <v/>
      </c>
      <c r="BB43" s="50" t="str">
        <f t="shared" si="13"/>
        <v/>
      </c>
      <c r="BC43" s="44"/>
      <c r="BD43" s="44"/>
      <c r="BE43" s="48" t="str">
        <f t="shared" si="14"/>
        <v/>
      </c>
      <c r="BF43" s="51" t="str">
        <f t="shared" si="15"/>
        <v/>
      </c>
      <c r="BG43" s="52" t="str">
        <f t="shared" si="16"/>
        <v/>
      </c>
    </row>
    <row r="44" spans="1:59" ht="30" customHeight="1">
      <c r="A44" s="40" t="str">
        <f>IF('1erT'!A44&lt;&gt;"",'1erT'!A44,"")</f>
        <v/>
      </c>
      <c r="B44" s="64" t="str">
        <f>IF('1erT'!B44&lt;&gt;"",'1erT'!B44,"")</f>
        <v/>
      </c>
      <c r="C44" s="42" t="str">
        <f>IF(B44&lt;&gt;"",IFERROR(EVAL.ANUAL!X38,""),"")</f>
        <v/>
      </c>
      <c r="D44" s="42" t="str">
        <f>IF(B44&lt;&gt;"",IFERROR(EVAL.ANUAL!W38,""),"")</f>
        <v/>
      </c>
      <c r="E44" s="46"/>
      <c r="F44" s="46"/>
      <c r="G44" s="46"/>
      <c r="H44" s="46"/>
      <c r="I44" s="46"/>
      <c r="J44" s="46"/>
      <c r="K44" s="44" t="str">
        <f t="shared" si="6"/>
        <v/>
      </c>
      <c r="L44" s="45" t="str">
        <f t="shared" si="7"/>
        <v/>
      </c>
      <c r="M44" s="46"/>
      <c r="N44" s="46"/>
      <c r="O44" s="46"/>
      <c r="P44" s="46"/>
      <c r="Q44" s="46"/>
      <c r="R44" s="46"/>
      <c r="S44" s="46"/>
      <c r="T44" s="46"/>
      <c r="U44" s="46"/>
      <c r="V44" s="46"/>
      <c r="W44" s="46"/>
      <c r="X44" s="46"/>
      <c r="Y44" s="46"/>
      <c r="Z44" s="46"/>
      <c r="AA44" s="46"/>
      <c r="AB44" s="44" t="str">
        <f t="shared" si="8"/>
        <v/>
      </c>
      <c r="AC44" s="47" t="str">
        <f t="shared" si="9"/>
        <v/>
      </c>
      <c r="AD44" s="46"/>
      <c r="AE44" s="46"/>
      <c r="AF44" s="46"/>
      <c r="AG44" s="46"/>
      <c r="AH44" s="46"/>
      <c r="AI44" s="46"/>
      <c r="AJ44" s="46"/>
      <c r="AK44" s="46"/>
      <c r="AL44" s="46"/>
      <c r="AM44" s="46"/>
      <c r="AN44" s="46"/>
      <c r="AO44" s="46"/>
      <c r="AP44" s="46"/>
      <c r="AQ44" s="46"/>
      <c r="AR44" s="46"/>
      <c r="AS44" s="44" t="str">
        <f t="shared" si="10"/>
        <v/>
      </c>
      <c r="AT44" s="48" t="str">
        <f t="shared" si="11"/>
        <v/>
      </c>
      <c r="AU44" s="46"/>
      <c r="AV44" s="46"/>
      <c r="AW44" s="46"/>
      <c r="AX44" s="46"/>
      <c r="AY44" s="46"/>
      <c r="AZ44" s="46"/>
      <c r="BA44" s="44" t="str">
        <f t="shared" si="12"/>
        <v/>
      </c>
      <c r="BB44" s="50" t="str">
        <f t="shared" si="13"/>
        <v/>
      </c>
      <c r="BC44" s="44"/>
      <c r="BD44" s="44"/>
      <c r="BE44" s="48" t="str">
        <f t="shared" si="14"/>
        <v/>
      </c>
      <c r="BF44" s="51" t="str">
        <f t="shared" si="15"/>
        <v/>
      </c>
      <c r="BG44" s="52" t="str">
        <f t="shared" si="16"/>
        <v/>
      </c>
    </row>
    <row r="45" spans="1:59" ht="30" customHeight="1">
      <c r="A45" s="40" t="str">
        <f>IF('1erT'!A45&lt;&gt;"",'1erT'!A45,"")</f>
        <v/>
      </c>
      <c r="B45" s="64" t="str">
        <f>IF('1erT'!B45&lt;&gt;"",'1erT'!B45,"")</f>
        <v/>
      </c>
      <c r="C45" s="42" t="str">
        <f>IF(B45&lt;&gt;"",IFERROR(EVAL.ANUAL!X39,""),"")</f>
        <v/>
      </c>
      <c r="D45" s="42" t="str">
        <f>IF(B45&lt;&gt;"",IFERROR(EVAL.ANUAL!W39,""),"")</f>
        <v/>
      </c>
      <c r="E45" s="46"/>
      <c r="F45" s="46"/>
      <c r="G45" s="46"/>
      <c r="H45" s="46"/>
      <c r="I45" s="46"/>
      <c r="J45" s="46"/>
      <c r="K45" s="44" t="str">
        <f t="shared" si="6"/>
        <v/>
      </c>
      <c r="L45" s="45" t="str">
        <f t="shared" si="7"/>
        <v/>
      </c>
      <c r="M45" s="46"/>
      <c r="N45" s="46"/>
      <c r="O45" s="46"/>
      <c r="P45" s="46"/>
      <c r="Q45" s="46"/>
      <c r="R45" s="46"/>
      <c r="S45" s="46"/>
      <c r="T45" s="46"/>
      <c r="U45" s="46"/>
      <c r="V45" s="46"/>
      <c r="W45" s="46"/>
      <c r="X45" s="46"/>
      <c r="Y45" s="46"/>
      <c r="Z45" s="46"/>
      <c r="AA45" s="46"/>
      <c r="AB45" s="44" t="str">
        <f t="shared" si="8"/>
        <v/>
      </c>
      <c r="AC45" s="47" t="str">
        <f t="shared" si="9"/>
        <v/>
      </c>
      <c r="AD45" s="46"/>
      <c r="AE45" s="46"/>
      <c r="AF45" s="46"/>
      <c r="AG45" s="46"/>
      <c r="AH45" s="46"/>
      <c r="AI45" s="46"/>
      <c r="AJ45" s="46"/>
      <c r="AK45" s="46"/>
      <c r="AL45" s="46"/>
      <c r="AM45" s="46"/>
      <c r="AN45" s="46"/>
      <c r="AO45" s="46"/>
      <c r="AP45" s="46"/>
      <c r="AQ45" s="46"/>
      <c r="AR45" s="46"/>
      <c r="AS45" s="44" t="str">
        <f t="shared" si="10"/>
        <v/>
      </c>
      <c r="AT45" s="48" t="str">
        <f t="shared" si="11"/>
        <v/>
      </c>
      <c r="AU45" s="46"/>
      <c r="AV45" s="46"/>
      <c r="AW45" s="46"/>
      <c r="AX45" s="46"/>
      <c r="AY45" s="46"/>
      <c r="AZ45" s="46"/>
      <c r="BA45" s="44" t="str">
        <f t="shared" si="12"/>
        <v/>
      </c>
      <c r="BB45" s="50" t="str">
        <f t="shared" si="13"/>
        <v/>
      </c>
      <c r="BC45" s="44"/>
      <c r="BD45" s="44"/>
      <c r="BE45" s="48" t="str">
        <f t="shared" si="14"/>
        <v/>
      </c>
      <c r="BF45" s="51" t="str">
        <f t="shared" si="15"/>
        <v/>
      </c>
      <c r="BG45" s="52" t="str">
        <f t="shared" si="16"/>
        <v/>
      </c>
    </row>
    <row r="46" spans="1:59" ht="30" customHeight="1">
      <c r="A46" s="40" t="str">
        <f>IF('1erT'!A46&lt;&gt;"",'1erT'!A46,"")</f>
        <v/>
      </c>
      <c r="B46" s="64" t="str">
        <f>IF('1erT'!B46&lt;&gt;"",'1erT'!B46,"")</f>
        <v/>
      </c>
      <c r="C46" s="42" t="str">
        <f>IF(B46&lt;&gt;"",IFERROR(EVAL.ANUAL!X40,""),"")</f>
        <v/>
      </c>
      <c r="D46" s="42" t="str">
        <f>IF(B46&lt;&gt;"",IFERROR(EVAL.ANUAL!W40,""),"")</f>
        <v/>
      </c>
      <c r="E46" s="46"/>
      <c r="F46" s="46"/>
      <c r="G46" s="46"/>
      <c r="H46" s="46"/>
      <c r="I46" s="46"/>
      <c r="J46" s="46"/>
      <c r="K46" s="44" t="str">
        <f t="shared" si="6"/>
        <v/>
      </c>
      <c r="L46" s="45" t="str">
        <f t="shared" si="7"/>
        <v/>
      </c>
      <c r="M46" s="46"/>
      <c r="N46" s="46"/>
      <c r="O46" s="46"/>
      <c r="P46" s="46"/>
      <c r="Q46" s="46"/>
      <c r="R46" s="46"/>
      <c r="S46" s="46"/>
      <c r="T46" s="46"/>
      <c r="U46" s="46"/>
      <c r="V46" s="46"/>
      <c r="W46" s="46"/>
      <c r="X46" s="46"/>
      <c r="Y46" s="46"/>
      <c r="Z46" s="46"/>
      <c r="AA46" s="46"/>
      <c r="AB46" s="44" t="str">
        <f t="shared" si="8"/>
        <v/>
      </c>
      <c r="AC46" s="47" t="str">
        <f t="shared" si="9"/>
        <v/>
      </c>
      <c r="AD46" s="46"/>
      <c r="AE46" s="46"/>
      <c r="AF46" s="46"/>
      <c r="AG46" s="46"/>
      <c r="AH46" s="46"/>
      <c r="AI46" s="46"/>
      <c r="AJ46" s="46"/>
      <c r="AK46" s="46"/>
      <c r="AL46" s="46"/>
      <c r="AM46" s="46"/>
      <c r="AN46" s="46"/>
      <c r="AO46" s="46"/>
      <c r="AP46" s="46"/>
      <c r="AQ46" s="46"/>
      <c r="AR46" s="46"/>
      <c r="AS46" s="44" t="str">
        <f t="shared" si="10"/>
        <v/>
      </c>
      <c r="AT46" s="48" t="str">
        <f t="shared" si="11"/>
        <v/>
      </c>
      <c r="AU46" s="46"/>
      <c r="AV46" s="46"/>
      <c r="AW46" s="46"/>
      <c r="AX46" s="46"/>
      <c r="AY46" s="46"/>
      <c r="AZ46" s="46"/>
      <c r="BA46" s="44" t="str">
        <f t="shared" si="12"/>
        <v/>
      </c>
      <c r="BB46" s="50" t="str">
        <f t="shared" si="13"/>
        <v/>
      </c>
      <c r="BC46" s="44"/>
      <c r="BD46" s="44"/>
      <c r="BE46" s="48" t="str">
        <f t="shared" si="14"/>
        <v/>
      </c>
      <c r="BF46" s="51" t="str">
        <f t="shared" si="15"/>
        <v/>
      </c>
      <c r="BG46" s="52" t="str">
        <f t="shared" si="16"/>
        <v/>
      </c>
    </row>
    <row r="47" spans="1:59" ht="30" customHeight="1">
      <c r="A47" s="40" t="str">
        <f>IF('1erT'!A47&lt;&gt;"",'1erT'!A47,"")</f>
        <v/>
      </c>
      <c r="B47" s="64" t="str">
        <f>IF('1erT'!B47&lt;&gt;"",'1erT'!B47,"")</f>
        <v/>
      </c>
      <c r="C47" s="42" t="str">
        <f>IF(B47&lt;&gt;"",IFERROR(EVAL.ANUAL!X41,""),"")</f>
        <v/>
      </c>
      <c r="D47" s="42" t="str">
        <f>IF(B47&lt;&gt;"",IFERROR(EVAL.ANUAL!W41,""),"")</f>
        <v/>
      </c>
      <c r="E47" s="46"/>
      <c r="F47" s="46"/>
      <c r="G47" s="46"/>
      <c r="H47" s="46"/>
      <c r="I47" s="46"/>
      <c r="J47" s="46"/>
      <c r="K47" s="44" t="str">
        <f t="shared" si="6"/>
        <v/>
      </c>
      <c r="L47" s="45" t="str">
        <f t="shared" si="7"/>
        <v/>
      </c>
      <c r="M47" s="46"/>
      <c r="N47" s="46"/>
      <c r="O47" s="46"/>
      <c r="P47" s="46"/>
      <c r="Q47" s="46"/>
      <c r="R47" s="46"/>
      <c r="S47" s="46"/>
      <c r="T47" s="46"/>
      <c r="U47" s="46"/>
      <c r="V47" s="46"/>
      <c r="W47" s="46"/>
      <c r="X47" s="46"/>
      <c r="Y47" s="46"/>
      <c r="Z47" s="46"/>
      <c r="AA47" s="46"/>
      <c r="AB47" s="44" t="str">
        <f t="shared" si="8"/>
        <v/>
      </c>
      <c r="AC47" s="47" t="str">
        <f t="shared" si="9"/>
        <v/>
      </c>
      <c r="AD47" s="46"/>
      <c r="AE47" s="46"/>
      <c r="AF47" s="46"/>
      <c r="AG47" s="46"/>
      <c r="AH47" s="46"/>
      <c r="AI47" s="46"/>
      <c r="AJ47" s="46"/>
      <c r="AK47" s="46"/>
      <c r="AL47" s="46"/>
      <c r="AM47" s="46"/>
      <c r="AN47" s="46"/>
      <c r="AO47" s="46"/>
      <c r="AP47" s="46"/>
      <c r="AQ47" s="46"/>
      <c r="AR47" s="46"/>
      <c r="AS47" s="44" t="str">
        <f t="shared" si="10"/>
        <v/>
      </c>
      <c r="AT47" s="48" t="str">
        <f t="shared" si="11"/>
        <v/>
      </c>
      <c r="AU47" s="46"/>
      <c r="AV47" s="46"/>
      <c r="AW47" s="46"/>
      <c r="AX47" s="46"/>
      <c r="AY47" s="46"/>
      <c r="AZ47" s="46"/>
      <c r="BA47" s="44" t="str">
        <f t="shared" si="12"/>
        <v/>
      </c>
      <c r="BB47" s="50" t="str">
        <f t="shared" si="13"/>
        <v/>
      </c>
      <c r="BC47" s="44"/>
      <c r="BD47" s="44"/>
      <c r="BE47" s="48" t="str">
        <f t="shared" si="14"/>
        <v/>
      </c>
      <c r="BF47" s="51" t="str">
        <f t="shared" si="15"/>
        <v/>
      </c>
      <c r="BG47" s="52" t="str">
        <f t="shared" si="16"/>
        <v/>
      </c>
    </row>
    <row r="48" spans="1:59" ht="30" customHeight="1">
      <c r="A48" s="40" t="str">
        <f>IF('1erT'!A48&lt;&gt;"",'1erT'!A48,"")</f>
        <v/>
      </c>
      <c r="B48" s="64" t="str">
        <f>IF('1erT'!B48&lt;&gt;"",'1erT'!B48,"")</f>
        <v/>
      </c>
      <c r="C48" s="42" t="str">
        <f>IF(B48&lt;&gt;"",IFERROR(EVAL.ANUAL!X42,""),"")</f>
        <v/>
      </c>
      <c r="D48" s="42" t="str">
        <f>IF(B48&lt;&gt;"",IFERROR(EVAL.ANUAL!W42,""),"")</f>
        <v/>
      </c>
      <c r="E48" s="46"/>
      <c r="F48" s="46"/>
      <c r="G48" s="46"/>
      <c r="H48" s="46"/>
      <c r="I48" s="46"/>
      <c r="J48" s="46"/>
      <c r="K48" s="44" t="str">
        <f t="shared" si="6"/>
        <v/>
      </c>
      <c r="L48" s="45" t="str">
        <f t="shared" si="7"/>
        <v/>
      </c>
      <c r="M48" s="46"/>
      <c r="N48" s="46"/>
      <c r="O48" s="46"/>
      <c r="P48" s="46"/>
      <c r="Q48" s="46"/>
      <c r="R48" s="46"/>
      <c r="S48" s="46"/>
      <c r="T48" s="46"/>
      <c r="U48" s="46"/>
      <c r="V48" s="46"/>
      <c r="W48" s="46"/>
      <c r="X48" s="46"/>
      <c r="Y48" s="46"/>
      <c r="Z48" s="46"/>
      <c r="AA48" s="46"/>
      <c r="AB48" s="44" t="str">
        <f t="shared" si="8"/>
        <v/>
      </c>
      <c r="AC48" s="47" t="str">
        <f t="shared" si="9"/>
        <v/>
      </c>
      <c r="AD48" s="46"/>
      <c r="AE48" s="46"/>
      <c r="AF48" s="46"/>
      <c r="AG48" s="46"/>
      <c r="AH48" s="46"/>
      <c r="AI48" s="46"/>
      <c r="AJ48" s="46"/>
      <c r="AK48" s="46"/>
      <c r="AL48" s="46"/>
      <c r="AM48" s="46"/>
      <c r="AN48" s="46"/>
      <c r="AO48" s="46"/>
      <c r="AP48" s="46"/>
      <c r="AQ48" s="46"/>
      <c r="AR48" s="46"/>
      <c r="AS48" s="44" t="str">
        <f t="shared" si="10"/>
        <v/>
      </c>
      <c r="AT48" s="48" t="str">
        <f t="shared" si="11"/>
        <v/>
      </c>
      <c r="AU48" s="46"/>
      <c r="AV48" s="46"/>
      <c r="AW48" s="46"/>
      <c r="AX48" s="46"/>
      <c r="AY48" s="46"/>
      <c r="AZ48" s="46"/>
      <c r="BA48" s="44" t="str">
        <f t="shared" si="12"/>
        <v/>
      </c>
      <c r="BB48" s="50" t="str">
        <f t="shared" si="13"/>
        <v/>
      </c>
      <c r="BC48" s="44"/>
      <c r="BD48" s="44"/>
      <c r="BE48" s="48" t="str">
        <f t="shared" si="14"/>
        <v/>
      </c>
      <c r="BF48" s="51" t="str">
        <f t="shared" si="15"/>
        <v/>
      </c>
      <c r="BG48" s="52" t="str">
        <f t="shared" si="16"/>
        <v/>
      </c>
    </row>
    <row r="49" spans="1:59" ht="30" customHeight="1">
      <c r="A49" s="40" t="str">
        <f>IF('1erT'!A49&lt;&gt;"",'1erT'!A49,"")</f>
        <v/>
      </c>
      <c r="B49" s="64" t="str">
        <f>IF('1erT'!B49&lt;&gt;"",'1erT'!B49,"")</f>
        <v/>
      </c>
      <c r="C49" s="42" t="str">
        <f>IF(B49&lt;&gt;"",IFERROR(EVAL.ANUAL!X43,""),"")</f>
        <v/>
      </c>
      <c r="D49" s="42" t="str">
        <f>IF(B49&lt;&gt;"",IFERROR(EVAL.ANUAL!W43,""),"")</f>
        <v/>
      </c>
      <c r="E49" s="46"/>
      <c r="F49" s="46"/>
      <c r="G49" s="46"/>
      <c r="H49" s="46"/>
      <c r="I49" s="46"/>
      <c r="J49" s="46"/>
      <c r="K49" s="44" t="str">
        <f t="shared" si="6"/>
        <v/>
      </c>
      <c r="L49" s="45" t="str">
        <f t="shared" si="7"/>
        <v/>
      </c>
      <c r="M49" s="46"/>
      <c r="N49" s="46"/>
      <c r="O49" s="46"/>
      <c r="P49" s="46"/>
      <c r="Q49" s="46"/>
      <c r="R49" s="46"/>
      <c r="S49" s="46"/>
      <c r="T49" s="46"/>
      <c r="U49" s="46"/>
      <c r="V49" s="46"/>
      <c r="W49" s="46"/>
      <c r="X49" s="46"/>
      <c r="Y49" s="46"/>
      <c r="Z49" s="46"/>
      <c r="AA49" s="46"/>
      <c r="AB49" s="44" t="str">
        <f t="shared" si="8"/>
        <v/>
      </c>
      <c r="AC49" s="47" t="str">
        <f t="shared" si="9"/>
        <v/>
      </c>
      <c r="AD49" s="46"/>
      <c r="AE49" s="46"/>
      <c r="AF49" s="46"/>
      <c r="AG49" s="46"/>
      <c r="AH49" s="46"/>
      <c r="AI49" s="46"/>
      <c r="AJ49" s="46"/>
      <c r="AK49" s="46"/>
      <c r="AL49" s="46"/>
      <c r="AM49" s="46"/>
      <c r="AN49" s="46"/>
      <c r="AO49" s="46"/>
      <c r="AP49" s="46"/>
      <c r="AQ49" s="46"/>
      <c r="AR49" s="46"/>
      <c r="AS49" s="44" t="str">
        <f t="shared" si="10"/>
        <v/>
      </c>
      <c r="AT49" s="48" t="str">
        <f t="shared" si="11"/>
        <v/>
      </c>
      <c r="AU49" s="46"/>
      <c r="AV49" s="46"/>
      <c r="AW49" s="46"/>
      <c r="AX49" s="46"/>
      <c r="AY49" s="46"/>
      <c r="AZ49" s="46"/>
      <c r="BA49" s="44" t="str">
        <f t="shared" si="12"/>
        <v/>
      </c>
      <c r="BB49" s="50" t="str">
        <f t="shared" si="13"/>
        <v/>
      </c>
      <c r="BC49" s="44"/>
      <c r="BD49" s="44"/>
      <c r="BE49" s="48" t="str">
        <f t="shared" si="14"/>
        <v/>
      </c>
      <c r="BF49" s="51" t="str">
        <f t="shared" si="15"/>
        <v/>
      </c>
      <c r="BG49" s="52" t="str">
        <f t="shared" si="16"/>
        <v/>
      </c>
    </row>
    <row r="50" spans="1:59" ht="30" customHeight="1">
      <c r="A50" s="40" t="str">
        <f>IF('1erT'!A50&lt;&gt;"",'1erT'!A50,"")</f>
        <v/>
      </c>
      <c r="B50" s="64" t="str">
        <f>IF('1erT'!B50&lt;&gt;"",'1erT'!B50,"")</f>
        <v/>
      </c>
      <c r="C50" s="42" t="str">
        <f>IF(B50&lt;&gt;"",IFERROR(EVAL.ANUAL!X44,""),"")</f>
        <v/>
      </c>
      <c r="D50" s="42" t="str">
        <f>IF(B50&lt;&gt;"",IFERROR(EVAL.ANUAL!W44,""),"")</f>
        <v/>
      </c>
      <c r="E50" s="46"/>
      <c r="F50" s="46"/>
      <c r="G50" s="46"/>
      <c r="H50" s="46"/>
      <c r="I50" s="46"/>
      <c r="J50" s="46"/>
      <c r="K50" s="44" t="str">
        <f t="shared" si="6"/>
        <v/>
      </c>
      <c r="L50" s="45" t="str">
        <f t="shared" si="7"/>
        <v/>
      </c>
      <c r="M50" s="46"/>
      <c r="N50" s="46"/>
      <c r="O50" s="46"/>
      <c r="P50" s="46"/>
      <c r="Q50" s="46"/>
      <c r="R50" s="46"/>
      <c r="S50" s="46"/>
      <c r="T50" s="46"/>
      <c r="U50" s="46"/>
      <c r="V50" s="46"/>
      <c r="W50" s="46"/>
      <c r="X50" s="46"/>
      <c r="Y50" s="46"/>
      <c r="Z50" s="46"/>
      <c r="AA50" s="46"/>
      <c r="AB50" s="44" t="str">
        <f t="shared" si="8"/>
        <v/>
      </c>
      <c r="AC50" s="47" t="str">
        <f t="shared" si="9"/>
        <v/>
      </c>
      <c r="AD50" s="46"/>
      <c r="AE50" s="46"/>
      <c r="AF50" s="46"/>
      <c r="AG50" s="46"/>
      <c r="AH50" s="46"/>
      <c r="AI50" s="46"/>
      <c r="AJ50" s="46"/>
      <c r="AK50" s="46"/>
      <c r="AL50" s="46"/>
      <c r="AM50" s="46"/>
      <c r="AN50" s="46"/>
      <c r="AO50" s="46"/>
      <c r="AP50" s="46"/>
      <c r="AQ50" s="46"/>
      <c r="AR50" s="46"/>
      <c r="AS50" s="44" t="str">
        <f t="shared" si="10"/>
        <v/>
      </c>
      <c r="AT50" s="48" t="str">
        <f t="shared" si="11"/>
        <v/>
      </c>
      <c r="AU50" s="46"/>
      <c r="AV50" s="46"/>
      <c r="AW50" s="46"/>
      <c r="AX50" s="46"/>
      <c r="AY50" s="46"/>
      <c r="AZ50" s="46"/>
      <c r="BA50" s="44" t="str">
        <f t="shared" si="12"/>
        <v/>
      </c>
      <c r="BB50" s="50" t="str">
        <f t="shared" si="13"/>
        <v/>
      </c>
      <c r="BC50" s="44"/>
      <c r="BD50" s="44"/>
      <c r="BE50" s="48" t="str">
        <f t="shared" si="14"/>
        <v/>
      </c>
      <c r="BF50" s="51" t="str">
        <f t="shared" si="15"/>
        <v/>
      </c>
      <c r="BG50" s="52" t="str">
        <f t="shared" si="16"/>
        <v/>
      </c>
    </row>
    <row r="51" spans="1:59" ht="30" customHeight="1">
      <c r="A51" s="40" t="str">
        <f>IF('1erT'!A51&lt;&gt;"",'1erT'!A51,"")</f>
        <v/>
      </c>
      <c r="B51" s="64" t="str">
        <f>IF('1erT'!B51&lt;&gt;"",'1erT'!B51,"")</f>
        <v/>
      </c>
      <c r="C51" s="42" t="str">
        <f>IF(B51&lt;&gt;"",IFERROR(EVAL.ANUAL!X45,""),"")</f>
        <v/>
      </c>
      <c r="D51" s="42" t="str">
        <f>IF(B51&lt;&gt;"",IFERROR(EVAL.ANUAL!W45,""),"")</f>
        <v/>
      </c>
      <c r="E51" s="46"/>
      <c r="F51" s="46"/>
      <c r="G51" s="46"/>
      <c r="H51" s="46"/>
      <c r="I51" s="46"/>
      <c r="J51" s="46"/>
      <c r="K51" s="44" t="str">
        <f t="shared" si="6"/>
        <v/>
      </c>
      <c r="L51" s="45" t="str">
        <f t="shared" si="7"/>
        <v/>
      </c>
      <c r="M51" s="46"/>
      <c r="N51" s="46"/>
      <c r="O51" s="46"/>
      <c r="P51" s="46"/>
      <c r="Q51" s="46"/>
      <c r="R51" s="46"/>
      <c r="S51" s="46"/>
      <c r="T51" s="46"/>
      <c r="U51" s="46"/>
      <c r="V51" s="46"/>
      <c r="W51" s="46"/>
      <c r="X51" s="46"/>
      <c r="Y51" s="46"/>
      <c r="Z51" s="46"/>
      <c r="AA51" s="46"/>
      <c r="AB51" s="44" t="str">
        <f t="shared" si="8"/>
        <v/>
      </c>
      <c r="AC51" s="47" t="str">
        <f t="shared" si="9"/>
        <v/>
      </c>
      <c r="AD51" s="46"/>
      <c r="AE51" s="46"/>
      <c r="AF51" s="46"/>
      <c r="AG51" s="46"/>
      <c r="AH51" s="46"/>
      <c r="AI51" s="46"/>
      <c r="AJ51" s="46"/>
      <c r="AK51" s="46"/>
      <c r="AL51" s="46"/>
      <c r="AM51" s="46"/>
      <c r="AN51" s="46"/>
      <c r="AO51" s="46"/>
      <c r="AP51" s="46"/>
      <c r="AQ51" s="46"/>
      <c r="AR51" s="46"/>
      <c r="AS51" s="44" t="str">
        <f t="shared" si="10"/>
        <v/>
      </c>
      <c r="AT51" s="48" t="str">
        <f t="shared" si="11"/>
        <v/>
      </c>
      <c r="AU51" s="46"/>
      <c r="AV51" s="46"/>
      <c r="AW51" s="46"/>
      <c r="AX51" s="46"/>
      <c r="AY51" s="46"/>
      <c r="AZ51" s="46"/>
      <c r="BA51" s="44" t="str">
        <f t="shared" si="12"/>
        <v/>
      </c>
      <c r="BB51" s="50" t="str">
        <f t="shared" si="13"/>
        <v/>
      </c>
      <c r="BC51" s="44"/>
      <c r="BD51" s="44"/>
      <c r="BE51" s="48" t="str">
        <f t="shared" si="14"/>
        <v/>
      </c>
      <c r="BF51" s="51" t="str">
        <f t="shared" si="15"/>
        <v/>
      </c>
      <c r="BG51" s="52" t="str">
        <f t="shared" si="16"/>
        <v/>
      </c>
    </row>
    <row r="52" spans="1:59" ht="30" customHeight="1">
      <c r="A52" s="40" t="str">
        <f>IF('1erT'!A52&lt;&gt;"",'1erT'!A52,"")</f>
        <v/>
      </c>
      <c r="B52" s="64" t="str">
        <f>IF('1erT'!B52&lt;&gt;"",'1erT'!B52,"")</f>
        <v/>
      </c>
      <c r="C52" s="42" t="str">
        <f>IF(B52&lt;&gt;"",IFERROR(EVAL.ANUAL!X46,""),"")</f>
        <v/>
      </c>
      <c r="D52" s="42" t="str">
        <f>IF(B52&lt;&gt;"",IFERROR(EVAL.ANUAL!W46,""),"")</f>
        <v/>
      </c>
      <c r="E52" s="46"/>
      <c r="F52" s="46"/>
      <c r="G52" s="46"/>
      <c r="H52" s="46"/>
      <c r="I52" s="46"/>
      <c r="J52" s="46"/>
      <c r="K52" s="44" t="str">
        <f t="shared" si="6"/>
        <v/>
      </c>
      <c r="L52" s="45" t="str">
        <f t="shared" si="7"/>
        <v/>
      </c>
      <c r="M52" s="46"/>
      <c r="N52" s="46"/>
      <c r="O52" s="46"/>
      <c r="P52" s="46"/>
      <c r="Q52" s="46"/>
      <c r="R52" s="46"/>
      <c r="S52" s="46"/>
      <c r="T52" s="46"/>
      <c r="U52" s="46"/>
      <c r="V52" s="46"/>
      <c r="W52" s="46"/>
      <c r="X52" s="46"/>
      <c r="Y52" s="46"/>
      <c r="Z52" s="46"/>
      <c r="AA52" s="46"/>
      <c r="AB52" s="44" t="str">
        <f t="shared" si="8"/>
        <v/>
      </c>
      <c r="AC52" s="47" t="str">
        <f t="shared" si="9"/>
        <v/>
      </c>
      <c r="AD52" s="46"/>
      <c r="AE52" s="46"/>
      <c r="AF52" s="46"/>
      <c r="AG52" s="46"/>
      <c r="AH52" s="46"/>
      <c r="AI52" s="46"/>
      <c r="AJ52" s="46"/>
      <c r="AK52" s="46"/>
      <c r="AL52" s="46"/>
      <c r="AM52" s="46"/>
      <c r="AN52" s="46"/>
      <c r="AO52" s="46"/>
      <c r="AP52" s="46"/>
      <c r="AQ52" s="46"/>
      <c r="AR52" s="46"/>
      <c r="AS52" s="44" t="str">
        <f t="shared" si="10"/>
        <v/>
      </c>
      <c r="AT52" s="48" t="str">
        <f t="shared" si="11"/>
        <v/>
      </c>
      <c r="AU52" s="46"/>
      <c r="AV52" s="46"/>
      <c r="AW52" s="46"/>
      <c r="AX52" s="46"/>
      <c r="AY52" s="46"/>
      <c r="AZ52" s="46"/>
      <c r="BA52" s="44" t="str">
        <f t="shared" si="12"/>
        <v/>
      </c>
      <c r="BB52" s="50" t="str">
        <f t="shared" si="13"/>
        <v/>
      </c>
      <c r="BC52" s="44"/>
      <c r="BD52" s="44"/>
      <c r="BE52" s="48" t="str">
        <f t="shared" si="14"/>
        <v/>
      </c>
      <c r="BF52" s="51" t="str">
        <f t="shared" si="15"/>
        <v/>
      </c>
      <c r="BG52" s="52" t="str">
        <f t="shared" si="16"/>
        <v/>
      </c>
    </row>
    <row r="53" spans="1:59" ht="30" customHeight="1">
      <c r="A53" s="40" t="str">
        <f>IF('1erT'!A53&lt;&gt;"",'1erT'!A53,"")</f>
        <v/>
      </c>
      <c r="B53" s="64" t="str">
        <f>IF('1erT'!B53&lt;&gt;"",'1erT'!B53,"")</f>
        <v/>
      </c>
      <c r="C53" s="42" t="str">
        <f>IF(B53&lt;&gt;"",IFERROR(EVAL.ANUAL!X47,""),"")</f>
        <v/>
      </c>
      <c r="D53" s="42" t="str">
        <f>IF(B53&lt;&gt;"",IFERROR(EVAL.ANUAL!W47,""),"")</f>
        <v/>
      </c>
      <c r="E53" s="46"/>
      <c r="F53" s="46"/>
      <c r="G53" s="46"/>
      <c r="H53" s="46"/>
      <c r="I53" s="46"/>
      <c r="J53" s="46"/>
      <c r="K53" s="44" t="str">
        <f t="shared" si="6"/>
        <v/>
      </c>
      <c r="L53" s="45" t="str">
        <f t="shared" si="7"/>
        <v/>
      </c>
      <c r="M53" s="46"/>
      <c r="N53" s="46"/>
      <c r="O53" s="46"/>
      <c r="P53" s="46"/>
      <c r="Q53" s="46"/>
      <c r="R53" s="46"/>
      <c r="S53" s="46"/>
      <c r="T53" s="46"/>
      <c r="U53" s="46"/>
      <c r="V53" s="46"/>
      <c r="W53" s="46"/>
      <c r="X53" s="46"/>
      <c r="Y53" s="46"/>
      <c r="Z53" s="46"/>
      <c r="AA53" s="46"/>
      <c r="AB53" s="44" t="str">
        <f t="shared" si="8"/>
        <v/>
      </c>
      <c r="AC53" s="47" t="str">
        <f t="shared" si="9"/>
        <v/>
      </c>
      <c r="AD53" s="46"/>
      <c r="AE53" s="46"/>
      <c r="AF53" s="46"/>
      <c r="AG53" s="46"/>
      <c r="AH53" s="46"/>
      <c r="AI53" s="46"/>
      <c r="AJ53" s="46"/>
      <c r="AK53" s="46"/>
      <c r="AL53" s="46"/>
      <c r="AM53" s="46"/>
      <c r="AN53" s="46"/>
      <c r="AO53" s="46"/>
      <c r="AP53" s="46"/>
      <c r="AQ53" s="46"/>
      <c r="AR53" s="46"/>
      <c r="AS53" s="44" t="str">
        <f t="shared" si="10"/>
        <v/>
      </c>
      <c r="AT53" s="48" t="str">
        <f t="shared" si="11"/>
        <v/>
      </c>
      <c r="AU53" s="46"/>
      <c r="AV53" s="46"/>
      <c r="AW53" s="46"/>
      <c r="AX53" s="46"/>
      <c r="AY53" s="46"/>
      <c r="AZ53" s="46"/>
      <c r="BA53" s="44" t="str">
        <f t="shared" si="12"/>
        <v/>
      </c>
      <c r="BB53" s="50" t="str">
        <f t="shared" si="13"/>
        <v/>
      </c>
      <c r="BC53" s="44"/>
      <c r="BD53" s="44"/>
      <c r="BE53" s="48" t="str">
        <f t="shared" si="14"/>
        <v/>
      </c>
      <c r="BF53" s="51" t="str">
        <f t="shared" si="15"/>
        <v/>
      </c>
      <c r="BG53" s="52" t="str">
        <f t="shared" si="16"/>
        <v/>
      </c>
    </row>
    <row r="54" spans="1:59" ht="30" customHeight="1">
      <c r="A54" s="40" t="str">
        <f>IF('1erT'!A54&lt;&gt;"",'1erT'!A54,"")</f>
        <v/>
      </c>
      <c r="B54" s="64" t="str">
        <f>IF('1erT'!B54&lt;&gt;"",'1erT'!B54,"")</f>
        <v/>
      </c>
      <c r="C54" s="42" t="str">
        <f>IF(B54&lt;&gt;"",IFERROR(EVAL.ANUAL!X48,""),"")</f>
        <v/>
      </c>
      <c r="D54" s="42" t="str">
        <f>IF(B54&lt;&gt;"",IFERROR(EVAL.ANUAL!W48,""),"")</f>
        <v/>
      </c>
      <c r="E54" s="46"/>
      <c r="F54" s="46"/>
      <c r="G54" s="46"/>
      <c r="H54" s="46"/>
      <c r="I54" s="46"/>
      <c r="J54" s="46"/>
      <c r="K54" s="44" t="str">
        <f t="shared" si="6"/>
        <v/>
      </c>
      <c r="L54" s="45" t="str">
        <f t="shared" si="7"/>
        <v/>
      </c>
      <c r="M54" s="46"/>
      <c r="N54" s="46"/>
      <c r="O54" s="46"/>
      <c r="P54" s="46"/>
      <c r="Q54" s="46"/>
      <c r="R54" s="46"/>
      <c r="S54" s="46"/>
      <c r="T54" s="46"/>
      <c r="U54" s="46"/>
      <c r="V54" s="46"/>
      <c r="W54" s="46"/>
      <c r="X54" s="46"/>
      <c r="Y54" s="46"/>
      <c r="Z54" s="46"/>
      <c r="AA54" s="46"/>
      <c r="AB54" s="44" t="str">
        <f t="shared" si="8"/>
        <v/>
      </c>
      <c r="AC54" s="47" t="str">
        <f t="shared" si="9"/>
        <v/>
      </c>
      <c r="AD54" s="46"/>
      <c r="AE54" s="46"/>
      <c r="AF54" s="46"/>
      <c r="AG54" s="46"/>
      <c r="AH54" s="46"/>
      <c r="AI54" s="46"/>
      <c r="AJ54" s="46"/>
      <c r="AK54" s="46"/>
      <c r="AL54" s="46"/>
      <c r="AM54" s="46"/>
      <c r="AN54" s="46"/>
      <c r="AO54" s="46"/>
      <c r="AP54" s="46"/>
      <c r="AQ54" s="46"/>
      <c r="AR54" s="46"/>
      <c r="AS54" s="44" t="str">
        <f t="shared" si="10"/>
        <v/>
      </c>
      <c r="AT54" s="48" t="str">
        <f t="shared" si="11"/>
        <v/>
      </c>
      <c r="AU54" s="46"/>
      <c r="AV54" s="46"/>
      <c r="AW54" s="46"/>
      <c r="AX54" s="46"/>
      <c r="AY54" s="46"/>
      <c r="AZ54" s="46"/>
      <c r="BA54" s="44" t="str">
        <f t="shared" si="12"/>
        <v/>
      </c>
      <c r="BB54" s="50" t="str">
        <f t="shared" si="13"/>
        <v/>
      </c>
      <c r="BC54" s="44"/>
      <c r="BD54" s="44"/>
      <c r="BE54" s="48" t="str">
        <f t="shared" si="14"/>
        <v/>
      </c>
      <c r="BF54" s="51" t="str">
        <f t="shared" si="15"/>
        <v/>
      </c>
      <c r="BG54" s="52" t="str">
        <f t="shared" si="16"/>
        <v/>
      </c>
    </row>
    <row r="55" spans="1:59" ht="30" customHeight="1">
      <c r="A55" s="40" t="str">
        <f>IF('1erT'!A55&lt;&gt;"",'1erT'!A55,"")</f>
        <v/>
      </c>
      <c r="B55" s="64" t="str">
        <f>IF('1erT'!B55&lt;&gt;"",'1erT'!B55,"")</f>
        <v/>
      </c>
      <c r="C55" s="42" t="str">
        <f>IF(B55&lt;&gt;"",IFERROR(EVAL.ANUAL!X49,""),"")</f>
        <v/>
      </c>
      <c r="D55" s="42" t="str">
        <f>IF(B55&lt;&gt;"",IFERROR(EVAL.ANUAL!W49,""),"")</f>
        <v/>
      </c>
      <c r="E55" s="46"/>
      <c r="F55" s="46"/>
      <c r="G55" s="46"/>
      <c r="H55" s="46"/>
      <c r="I55" s="46"/>
      <c r="J55" s="46"/>
      <c r="K55" s="44" t="str">
        <f t="shared" si="6"/>
        <v/>
      </c>
      <c r="L55" s="45" t="str">
        <f t="shared" si="7"/>
        <v/>
      </c>
      <c r="M55" s="46"/>
      <c r="N55" s="46"/>
      <c r="O55" s="46"/>
      <c r="P55" s="46"/>
      <c r="Q55" s="46"/>
      <c r="R55" s="46"/>
      <c r="S55" s="46"/>
      <c r="T55" s="46"/>
      <c r="U55" s="46"/>
      <c r="V55" s="46"/>
      <c r="W55" s="46"/>
      <c r="X55" s="46"/>
      <c r="Y55" s="46"/>
      <c r="Z55" s="46"/>
      <c r="AA55" s="46"/>
      <c r="AB55" s="44" t="str">
        <f t="shared" si="8"/>
        <v/>
      </c>
      <c r="AC55" s="47" t="str">
        <f t="shared" si="9"/>
        <v/>
      </c>
      <c r="AD55" s="46"/>
      <c r="AE55" s="46"/>
      <c r="AF55" s="46"/>
      <c r="AG55" s="46"/>
      <c r="AH55" s="46"/>
      <c r="AI55" s="46"/>
      <c r="AJ55" s="46"/>
      <c r="AK55" s="46"/>
      <c r="AL55" s="46"/>
      <c r="AM55" s="46"/>
      <c r="AN55" s="46"/>
      <c r="AO55" s="46"/>
      <c r="AP55" s="46"/>
      <c r="AQ55" s="46"/>
      <c r="AR55" s="46"/>
      <c r="AS55" s="44" t="str">
        <f t="shared" si="10"/>
        <v/>
      </c>
      <c r="AT55" s="48" t="str">
        <f t="shared" si="11"/>
        <v/>
      </c>
      <c r="AU55" s="46"/>
      <c r="AV55" s="46"/>
      <c r="AW55" s="46"/>
      <c r="AX55" s="46"/>
      <c r="AY55" s="46"/>
      <c r="AZ55" s="46"/>
      <c r="BA55" s="44" t="str">
        <f t="shared" si="12"/>
        <v/>
      </c>
      <c r="BB55" s="50" t="str">
        <f t="shared" si="13"/>
        <v/>
      </c>
      <c r="BC55" s="44"/>
      <c r="BD55" s="44"/>
      <c r="BE55" s="48" t="str">
        <f t="shared" si="14"/>
        <v/>
      </c>
      <c r="BF55" s="51" t="str">
        <f t="shared" si="15"/>
        <v/>
      </c>
      <c r="BG55" s="52" t="str">
        <f t="shared" si="16"/>
        <v/>
      </c>
    </row>
    <row r="56" spans="1:59" ht="30" customHeight="1">
      <c r="A56" s="58" t="str">
        <f>IF('1erT'!A56&lt;&gt;"",'1erT'!A56,"")</f>
        <v/>
      </c>
      <c r="B56" s="66" t="str">
        <f>IF('1erT'!B56&lt;&gt;"",'1erT'!B56,"")</f>
        <v/>
      </c>
      <c r="C56" s="42" t="str">
        <f>IF(B56&lt;&gt;"",IFERROR(EVAL.ANUAL!X50,""),"")</f>
        <v/>
      </c>
      <c r="D56" s="42" t="str">
        <f>IF(B56&lt;&gt;"",IFERROR(EVAL.ANUAL!W50,""),"")</f>
        <v/>
      </c>
      <c r="E56" s="46"/>
      <c r="F56" s="46"/>
      <c r="G56" s="46"/>
      <c r="H56" s="46"/>
      <c r="I56" s="46"/>
      <c r="J56" s="46"/>
      <c r="K56" s="44" t="str">
        <f t="shared" si="6"/>
        <v/>
      </c>
      <c r="L56" s="45" t="str">
        <f t="shared" si="7"/>
        <v/>
      </c>
      <c r="M56" s="46"/>
      <c r="N56" s="46"/>
      <c r="O56" s="46"/>
      <c r="P56" s="46"/>
      <c r="Q56" s="46"/>
      <c r="R56" s="46"/>
      <c r="S56" s="46"/>
      <c r="T56" s="46"/>
      <c r="U56" s="46"/>
      <c r="V56" s="46"/>
      <c r="W56" s="46"/>
      <c r="X56" s="46"/>
      <c r="Y56" s="46"/>
      <c r="Z56" s="46"/>
      <c r="AA56" s="46"/>
      <c r="AB56" s="44" t="str">
        <f t="shared" si="8"/>
        <v/>
      </c>
      <c r="AC56" s="47" t="str">
        <f t="shared" si="9"/>
        <v/>
      </c>
      <c r="AD56" s="46"/>
      <c r="AE56" s="46"/>
      <c r="AF56" s="46"/>
      <c r="AG56" s="46"/>
      <c r="AH56" s="46"/>
      <c r="AI56" s="46"/>
      <c r="AJ56" s="46"/>
      <c r="AK56" s="46"/>
      <c r="AL56" s="46"/>
      <c r="AM56" s="46"/>
      <c r="AN56" s="46"/>
      <c r="AO56" s="46"/>
      <c r="AP56" s="46"/>
      <c r="AQ56" s="46"/>
      <c r="AR56" s="46"/>
      <c r="AS56" s="44" t="str">
        <f t="shared" si="10"/>
        <v/>
      </c>
      <c r="AT56" s="48" t="str">
        <f t="shared" si="11"/>
        <v/>
      </c>
      <c r="AU56" s="46"/>
      <c r="AV56" s="46"/>
      <c r="AW56" s="46"/>
      <c r="AX56" s="46"/>
      <c r="AY56" s="46"/>
      <c r="AZ56" s="46"/>
      <c r="BA56" s="44" t="str">
        <f t="shared" si="12"/>
        <v/>
      </c>
      <c r="BB56" s="50" t="str">
        <f t="shared" si="13"/>
        <v/>
      </c>
      <c r="BC56" s="44"/>
      <c r="BD56" s="44"/>
      <c r="BE56" s="48" t="str">
        <f t="shared" si="14"/>
        <v/>
      </c>
      <c r="BF56" s="51" t="str">
        <f t="shared" si="15"/>
        <v/>
      </c>
      <c r="BG56" s="52" t="str">
        <f t="shared" si="16"/>
        <v/>
      </c>
    </row>
    <row r="57" spans="1:59" ht="15.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39">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8:L8"/>
    <mergeCell ref="A10:A14"/>
    <mergeCell ref="B10:B11"/>
    <mergeCell ref="C10:C11"/>
    <mergeCell ref="D10:D11"/>
    <mergeCell ref="M10:AC10"/>
    <mergeCell ref="L12:L14"/>
  </mergeCells>
  <conditionalFormatting sqref="C15:D56">
    <cfRule type="cellIs" dxfId="72" priority="43" operator="lessThan">
      <formula>51</formula>
    </cfRule>
  </conditionalFormatting>
  <conditionalFormatting sqref="E13:K13 BA13">
    <cfRule type="cellIs" dxfId="35" priority="1" operator="lessThan">
      <formula>TODAY()</formula>
    </cfRule>
    <cfRule type="timePeriod" dxfId="34" priority="2" timePeriod="today">
      <formula>FLOOR(E13,1)=TODAY()</formula>
    </cfRule>
    <cfRule type="expression" dxfId="33" priority="3">
      <formula>TODAY()-E13&lt;=0</formula>
    </cfRule>
  </conditionalFormatting>
  <conditionalFormatting sqref="M13">
    <cfRule type="cellIs" dxfId="32" priority="16" operator="lessThan">
      <formula>TODAY()</formula>
    </cfRule>
    <cfRule type="timePeriod" dxfId="31" priority="17" timePeriod="today">
      <formula>FLOOR(M13,1)=TODAY()</formula>
    </cfRule>
    <cfRule type="expression" dxfId="30" priority="18">
      <formula>TODAY()-M13&lt;=0</formula>
    </cfRule>
  </conditionalFormatting>
  <conditionalFormatting sqref="M13:AA13">
    <cfRule type="cellIs" dxfId="29" priority="4" operator="lessThan">
      <formula>TODAY()</formula>
    </cfRule>
    <cfRule type="timePeriod" dxfId="28" priority="5" timePeriod="today">
      <formula>FLOOR(M13,1)=TODAY()</formula>
    </cfRule>
    <cfRule type="expression" dxfId="27" priority="6">
      <formula>TODAY()-M13&lt;=0</formula>
    </cfRule>
  </conditionalFormatting>
  <conditionalFormatting sqref="AD13:AR13">
    <cfRule type="cellIs" dxfId="26" priority="7" operator="lessThan">
      <formula>TODAY()</formula>
    </cfRule>
    <cfRule type="timePeriod" dxfId="25" priority="8" timePeriod="today">
      <formula>FLOOR(AD13,1)=TODAY()</formula>
    </cfRule>
    <cfRule type="expression" dxfId="24" priority="9">
      <formula>TODAY()-AD13&lt;=0</formula>
    </cfRule>
  </conditionalFormatting>
  <conditionalFormatting sqref="AU13:BA13">
    <cfRule type="cellIs" dxfId="23" priority="10" operator="lessThan">
      <formula>TODAY()</formula>
    </cfRule>
    <cfRule type="timePeriod" dxfId="22" priority="11" timePeriod="today">
      <formula>FLOOR(AU13,1)=TODAY()</formula>
    </cfRule>
    <cfRule type="expression" dxfId="21" priority="12">
      <formula>TODAY()-AU13&lt;=0</formula>
    </cfRule>
  </conditionalFormatting>
  <conditionalFormatting sqref="BC13:BD13">
    <cfRule type="cellIs" dxfId="20" priority="13" operator="lessThan">
      <formula>TODAY()</formula>
    </cfRule>
    <cfRule type="timePeriod" dxfId="19" priority="14" timePeriod="today">
      <formula>FLOOR(BC13,1)=TODAY()</formula>
    </cfRule>
    <cfRule type="expression" dxfId="18" priority="15">
      <formula>TODAY()-BC13&lt;=0</formula>
    </cfRule>
  </conditionalFormatting>
  <printOptions horizontalCentered="1"/>
  <pageMargins left="0.25" right="0.25" top="0.33" bottom="0.33"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selection activeCell="H7" sqref="H7"/>
    </sheetView>
  </sheetViews>
  <sheetFormatPr baseColWidth="10" defaultColWidth="14.44140625" defaultRowHeight="15" customHeight="1"/>
  <cols>
    <col min="1" max="1" width="4.6640625" customWidth="1"/>
    <col min="2" max="2" width="39.6640625" customWidth="1"/>
    <col min="3" max="8" width="5.33203125" customWidth="1"/>
    <col min="9" max="9" width="5.6640625" customWidth="1"/>
    <col min="10" max="15" width="5.33203125" customWidth="1"/>
    <col min="16" max="16" width="5.6640625" customWidth="1"/>
    <col min="17" max="22" width="5.33203125" customWidth="1"/>
    <col min="23" max="23" width="5.6640625" customWidth="1"/>
    <col min="24" max="24" width="6.44140625" customWidth="1"/>
    <col min="25" max="25" width="23.44140625" customWidth="1"/>
    <col min="26" max="26" width="9.33203125" customWidth="1"/>
  </cols>
  <sheetData>
    <row r="1" spans="1:26" ht="84.75" customHeight="1">
      <c r="A1" s="237"/>
      <c r="B1" s="210"/>
      <c r="C1" s="210"/>
      <c r="D1" s="210"/>
      <c r="E1" s="210"/>
      <c r="F1" s="210"/>
      <c r="G1" s="210"/>
      <c r="H1" s="210"/>
      <c r="I1" s="210"/>
      <c r="J1" s="210"/>
      <c r="K1" s="210"/>
      <c r="L1" s="210"/>
      <c r="M1" s="210"/>
      <c r="N1" s="210"/>
      <c r="O1" s="210"/>
      <c r="P1" s="210"/>
      <c r="Q1" s="210"/>
      <c r="R1" s="210"/>
      <c r="S1" s="210"/>
      <c r="T1" s="210"/>
      <c r="U1" s="210"/>
      <c r="V1" s="210"/>
      <c r="W1" s="210"/>
      <c r="X1" s="210"/>
      <c r="Y1" s="210"/>
      <c r="Z1" s="60"/>
    </row>
    <row r="2" spans="1:26" ht="28.8">
      <c r="A2" s="200" t="s">
        <v>65</v>
      </c>
      <c r="B2" s="167"/>
      <c r="C2" s="167"/>
      <c r="D2" s="167"/>
      <c r="E2" s="167"/>
      <c r="F2" s="167"/>
      <c r="G2" s="167"/>
      <c r="H2" s="167"/>
      <c r="I2" s="167"/>
      <c r="J2" s="167"/>
      <c r="K2" s="167"/>
      <c r="L2" s="167"/>
      <c r="M2" s="167"/>
      <c r="N2" s="167"/>
      <c r="O2" s="167"/>
      <c r="P2" s="167"/>
      <c r="Q2" s="167"/>
      <c r="R2" s="167"/>
      <c r="S2" s="167"/>
      <c r="T2" s="167"/>
      <c r="U2" s="167"/>
      <c r="V2" s="167"/>
      <c r="W2" s="167"/>
      <c r="X2" s="167"/>
      <c r="Y2" s="168"/>
      <c r="Z2" s="60"/>
    </row>
    <row r="3" spans="1:26" ht="18" customHeight="1">
      <c r="A3" s="238" t="str">
        <f>+'1erT'!A4:BG4</f>
        <v>CURSO: 2ndo A Secundaria</v>
      </c>
      <c r="B3" s="167"/>
      <c r="C3" s="167"/>
      <c r="D3" s="167"/>
      <c r="E3" s="167"/>
      <c r="F3" s="167"/>
      <c r="G3" s="167"/>
      <c r="H3" s="167"/>
      <c r="I3" s="167"/>
      <c r="J3" s="167"/>
      <c r="K3" s="167"/>
      <c r="L3" s="167"/>
      <c r="M3" s="167"/>
      <c r="N3" s="167"/>
      <c r="O3" s="167"/>
      <c r="P3" s="167"/>
      <c r="Q3" s="167"/>
      <c r="R3" s="167"/>
      <c r="S3" s="167"/>
      <c r="T3" s="167"/>
      <c r="U3" s="167"/>
      <c r="V3" s="167"/>
      <c r="W3" s="167"/>
      <c r="X3" s="167"/>
      <c r="Y3" s="168"/>
      <c r="Z3" s="60"/>
    </row>
    <row r="4" spans="1:26" ht="18" customHeight="1">
      <c r="A4" s="238" t="str">
        <f>+'1erT'!A8:BG8</f>
        <v>MATERIA : HISTORIA</v>
      </c>
      <c r="B4" s="167"/>
      <c r="C4" s="167"/>
      <c r="D4" s="167"/>
      <c r="E4" s="167"/>
      <c r="F4" s="167"/>
      <c r="G4" s="167"/>
      <c r="H4" s="167"/>
      <c r="I4" s="167"/>
      <c r="J4" s="167"/>
      <c r="K4" s="167"/>
      <c r="L4" s="167"/>
      <c r="M4" s="167"/>
      <c r="N4" s="167"/>
      <c r="O4" s="167"/>
      <c r="P4" s="167"/>
      <c r="Q4" s="167"/>
      <c r="R4" s="167"/>
      <c r="S4" s="167"/>
      <c r="T4" s="167"/>
      <c r="U4" s="167"/>
      <c r="V4" s="167"/>
      <c r="W4" s="167"/>
      <c r="X4" s="167"/>
      <c r="Y4" s="168"/>
      <c r="Z4" s="60"/>
    </row>
    <row r="5" spans="1:26" ht="18.75" customHeight="1">
      <c r="A5" s="239" t="s">
        <v>18</v>
      </c>
      <c r="B5" s="239" t="s">
        <v>19</v>
      </c>
      <c r="C5" s="240" t="s">
        <v>66</v>
      </c>
      <c r="D5" s="167"/>
      <c r="E5" s="167"/>
      <c r="F5" s="167"/>
      <c r="G5" s="167"/>
      <c r="H5" s="167"/>
      <c r="I5" s="168"/>
      <c r="J5" s="232" t="s">
        <v>67</v>
      </c>
      <c r="K5" s="167"/>
      <c r="L5" s="167"/>
      <c r="M5" s="167"/>
      <c r="N5" s="167"/>
      <c r="O5" s="167"/>
      <c r="P5" s="168"/>
      <c r="Q5" s="233" t="s">
        <v>68</v>
      </c>
      <c r="R5" s="167"/>
      <c r="S5" s="167"/>
      <c r="T5" s="167"/>
      <c r="U5" s="167"/>
      <c r="V5" s="167"/>
      <c r="W5" s="168"/>
      <c r="X5" s="234" t="s">
        <v>69</v>
      </c>
      <c r="Y5" s="235" t="s">
        <v>70</v>
      </c>
      <c r="Z5" s="60"/>
    </row>
    <row r="6" spans="1:26" ht="18.75" customHeight="1">
      <c r="A6" s="170"/>
      <c r="B6" s="170"/>
      <c r="C6" s="236" t="s">
        <v>71</v>
      </c>
      <c r="D6" s="167"/>
      <c r="E6" s="167"/>
      <c r="F6" s="168"/>
      <c r="G6" s="300" t="s">
        <v>296</v>
      </c>
      <c r="H6" s="168"/>
      <c r="I6" s="67"/>
      <c r="J6" s="236" t="s">
        <v>71</v>
      </c>
      <c r="K6" s="167"/>
      <c r="L6" s="167"/>
      <c r="M6" s="168"/>
      <c r="N6" s="300" t="s">
        <v>296</v>
      </c>
      <c r="O6" s="168"/>
      <c r="P6" s="68"/>
      <c r="Q6" s="236" t="s">
        <v>71</v>
      </c>
      <c r="R6" s="167"/>
      <c r="S6" s="167"/>
      <c r="T6" s="168"/>
      <c r="U6" s="300" t="s">
        <v>296</v>
      </c>
      <c r="V6" s="168"/>
      <c r="W6" s="69"/>
      <c r="X6" s="170"/>
      <c r="Y6" s="170"/>
      <c r="Z6" s="60"/>
    </row>
    <row r="7" spans="1:26" ht="99.75" customHeight="1">
      <c r="A7" s="170"/>
      <c r="B7" s="170"/>
      <c r="C7" s="297" t="s">
        <v>22</v>
      </c>
      <c r="D7" s="298" t="s">
        <v>292</v>
      </c>
      <c r="E7" s="298" t="s">
        <v>293</v>
      </c>
      <c r="F7" s="298" t="s">
        <v>23</v>
      </c>
      <c r="G7" s="299" t="s">
        <v>297</v>
      </c>
      <c r="H7" s="299" t="s">
        <v>298</v>
      </c>
      <c r="I7" s="70" t="s">
        <v>24</v>
      </c>
      <c r="J7" s="297" t="s">
        <v>22</v>
      </c>
      <c r="K7" s="298" t="s">
        <v>292</v>
      </c>
      <c r="L7" s="298" t="s">
        <v>293</v>
      </c>
      <c r="M7" s="298" t="s">
        <v>23</v>
      </c>
      <c r="N7" s="299" t="s">
        <v>297</v>
      </c>
      <c r="O7" s="299" t="s">
        <v>298</v>
      </c>
      <c r="P7" s="71" t="s">
        <v>24</v>
      </c>
      <c r="Q7" s="297" t="s">
        <v>22</v>
      </c>
      <c r="R7" s="298" t="s">
        <v>292</v>
      </c>
      <c r="S7" s="298" t="s">
        <v>293</v>
      </c>
      <c r="T7" s="298" t="s">
        <v>23</v>
      </c>
      <c r="U7" s="299" t="s">
        <v>297</v>
      </c>
      <c r="V7" s="299" t="s">
        <v>298</v>
      </c>
      <c r="W7" s="72" t="s">
        <v>24</v>
      </c>
      <c r="X7" s="171"/>
      <c r="Y7" s="170"/>
      <c r="Z7" s="73"/>
    </row>
    <row r="8" spans="1:26" ht="18" customHeight="1">
      <c r="A8" s="171"/>
      <c r="B8" s="171"/>
      <c r="C8" s="74">
        <f t="shared" ref="C8:H8" si="0">IFERROR(AVERAGE(C9:C50),"")</f>
        <v>3.5836939102564114</v>
      </c>
      <c r="D8" s="74">
        <f t="shared" si="0"/>
        <v>31.776923076923079</v>
      </c>
      <c r="E8" s="74">
        <f t="shared" si="0"/>
        <v>28.915384615384614</v>
      </c>
      <c r="F8" s="74">
        <f t="shared" si="0"/>
        <v>3.5836939102564114</v>
      </c>
      <c r="G8" s="74">
        <f t="shared" si="0"/>
        <v>0</v>
      </c>
      <c r="H8" s="74">
        <f t="shared" si="0"/>
        <v>0</v>
      </c>
      <c r="I8" s="75">
        <f t="shared" ref="I8:I50" si="1">ROUNDUP(SUM(C8:H8),0)</f>
        <v>68</v>
      </c>
      <c r="J8" s="74" t="str">
        <f t="shared" ref="J8:O8" si="2">IFERROR(AVERAGE(J9:J50),"")</f>
        <v/>
      </c>
      <c r="K8" s="74" t="str">
        <f t="shared" si="2"/>
        <v/>
      </c>
      <c r="L8" s="74" t="str">
        <f t="shared" si="2"/>
        <v/>
      </c>
      <c r="M8" s="74" t="str">
        <f t="shared" si="2"/>
        <v/>
      </c>
      <c r="N8" s="74">
        <f t="shared" si="2"/>
        <v>0</v>
      </c>
      <c r="O8" s="74">
        <f t="shared" si="2"/>
        <v>0</v>
      </c>
      <c r="P8" s="76">
        <f t="shared" ref="P8:P50" si="3">ROUNDUP(SUM(J8:O8),0)</f>
        <v>0</v>
      </c>
      <c r="Q8" s="77" t="str">
        <f t="shared" ref="Q8:V8" si="4">IFERROR(AVERAGE(Q9:Q50),"")</f>
        <v/>
      </c>
      <c r="R8" s="77" t="str">
        <f t="shared" si="4"/>
        <v/>
      </c>
      <c r="S8" s="77" t="str">
        <f t="shared" si="4"/>
        <v/>
      </c>
      <c r="T8" s="77" t="str">
        <f t="shared" si="4"/>
        <v/>
      </c>
      <c r="U8" s="74">
        <f t="shared" si="4"/>
        <v>0</v>
      </c>
      <c r="V8" s="74">
        <f t="shared" si="4"/>
        <v>0</v>
      </c>
      <c r="W8" s="78">
        <f t="shared" ref="W8:W14" si="5">ROUNDUP(SUM(Q8:V8),0)</f>
        <v>0</v>
      </c>
      <c r="X8" s="79">
        <f t="shared" ref="X8:X50" si="6">IF(I8="","",ROUNDUP(AVERAGE(W8,P8,I8),0))</f>
        <v>23</v>
      </c>
      <c r="Y8" s="171"/>
      <c r="Z8" s="60"/>
    </row>
    <row r="9" spans="1:26" ht="22.5" customHeight="1">
      <c r="A9" s="80">
        <f>+'1erT'!A15</f>
        <v>1</v>
      </c>
      <c r="B9" s="80" t="str">
        <f>+'1erT'!B15</f>
        <v>AGUILA SEJAS MATIAS HERNAN</v>
      </c>
      <c r="C9" s="81">
        <f>IFERROR('1erT'!L15,"")</f>
        <v>4.2833333333333341</v>
      </c>
      <c r="D9" s="81">
        <f>+'1erT'!AC15</f>
        <v>29.25</v>
      </c>
      <c r="E9" s="81">
        <f>+'1erT'!AT15</f>
        <v>38.399999999999991</v>
      </c>
      <c r="F9" s="81">
        <f>IFERROR('1erT'!BB15,"")</f>
        <v>4.2833333333333341</v>
      </c>
      <c r="G9" s="81">
        <f>+('1erT'!BC15*0.05)</f>
        <v>0</v>
      </c>
      <c r="H9" s="81">
        <f>+'1erT'!BD15*0.05</f>
        <v>0</v>
      </c>
      <c r="I9" s="75">
        <f t="shared" si="1"/>
        <v>77</v>
      </c>
      <c r="J9" s="81" t="str">
        <f>IFERROR('2doT'!L15,"")</f>
        <v/>
      </c>
      <c r="K9" s="81" t="str">
        <f>+'2doT'!AC15</f>
        <v/>
      </c>
      <c r="L9" s="81" t="str">
        <f>+'2doT'!AT15</f>
        <v/>
      </c>
      <c r="M9" s="81" t="str">
        <f>IFERROR('2doT'!BB15,"")</f>
        <v/>
      </c>
      <c r="N9" s="81">
        <f>+(0.05*'2doT'!BC15)</f>
        <v>0</v>
      </c>
      <c r="O9" s="81">
        <f>+(0.05*'2doT'!BD15)</f>
        <v>0</v>
      </c>
      <c r="P9" s="76">
        <f t="shared" si="3"/>
        <v>0</v>
      </c>
      <c r="Q9" s="81" t="str">
        <f>IFERROR('3erT'!L15,"")</f>
        <v/>
      </c>
      <c r="R9" s="81" t="str">
        <f>+'3erT'!AC15</f>
        <v/>
      </c>
      <c r="S9" s="81" t="str">
        <f>+'3erT'!AT15</f>
        <v/>
      </c>
      <c r="T9" s="81" t="str">
        <f>IFERROR('3erT'!BB15,"")</f>
        <v/>
      </c>
      <c r="U9" s="81">
        <f>+(0.05*'3erT'!BC15)</f>
        <v>0</v>
      </c>
      <c r="V9" s="81">
        <f>+(0.05*'3erT'!BD15)</f>
        <v>0</v>
      </c>
      <c r="W9" s="78">
        <f t="shared" si="5"/>
        <v>0</v>
      </c>
      <c r="X9" s="79">
        <f t="shared" si="6"/>
        <v>26</v>
      </c>
      <c r="Y9" s="82" t="str">
        <f t="shared" ref="Y9:Y50" si="7">IF(I9="","",IF(X9&lt;51,"REPROBADO",IF(X9&gt;=51,"APROBADO"," ")))</f>
        <v>REPROBADO</v>
      </c>
      <c r="Z9" s="60"/>
    </row>
    <row r="10" spans="1:26" ht="22.5" customHeight="1">
      <c r="A10" s="80">
        <f>+'1erT'!A16</f>
        <v>2</v>
      </c>
      <c r="B10" s="80" t="str">
        <f>+'1erT'!B16</f>
        <v>ANTEZANA ARANIBAR JAVIER LEANDRO</v>
      </c>
      <c r="C10" s="81">
        <f>IFERROR('1erT'!L16,"")</f>
        <v>4.7</v>
      </c>
      <c r="D10" s="81">
        <f>+'1erT'!AC16</f>
        <v>37.800000000000004</v>
      </c>
      <c r="E10" s="81">
        <f>+'1erT'!AT16</f>
        <v>40</v>
      </c>
      <c r="F10" s="81">
        <f>IFERROR('1erT'!BB16,"")</f>
        <v>4.7</v>
      </c>
      <c r="G10" s="81">
        <f>+('1erT'!BC16*0.05)</f>
        <v>0</v>
      </c>
      <c r="H10" s="81">
        <f>+'1erT'!BD16*0.05</f>
        <v>0</v>
      </c>
      <c r="I10" s="75">
        <f t="shared" si="1"/>
        <v>88</v>
      </c>
      <c r="J10" s="81" t="str">
        <f>IFERROR('2doT'!L16,"")</f>
        <v/>
      </c>
      <c r="K10" s="81" t="str">
        <f>+'2doT'!AC16</f>
        <v/>
      </c>
      <c r="L10" s="81" t="str">
        <f>+'2doT'!AT16</f>
        <v/>
      </c>
      <c r="M10" s="81" t="str">
        <f>IFERROR('2doT'!BB16,"")</f>
        <v/>
      </c>
      <c r="N10" s="81">
        <f>+(0.05*'2doT'!BC16)</f>
        <v>0</v>
      </c>
      <c r="O10" s="81">
        <f>+(0.05*'2doT'!BD16)</f>
        <v>0</v>
      </c>
      <c r="P10" s="76">
        <f t="shared" si="3"/>
        <v>0</v>
      </c>
      <c r="Q10" s="81" t="str">
        <f>IFERROR('3erT'!L16,"")</f>
        <v/>
      </c>
      <c r="R10" s="81" t="str">
        <f>+'3erT'!AC16</f>
        <v/>
      </c>
      <c r="S10" s="81" t="str">
        <f>+'3erT'!AT16</f>
        <v/>
      </c>
      <c r="T10" s="81" t="str">
        <f>IFERROR('3erT'!BB16,"")</f>
        <v/>
      </c>
      <c r="U10" s="81">
        <f>+(0.05*'3erT'!BC16)</f>
        <v>0</v>
      </c>
      <c r="V10" s="81">
        <f>+(0.05*'3erT'!BD16)</f>
        <v>0</v>
      </c>
      <c r="W10" s="78">
        <f t="shared" si="5"/>
        <v>0</v>
      </c>
      <c r="X10" s="79">
        <f t="shared" si="6"/>
        <v>30</v>
      </c>
      <c r="Y10" s="82" t="str">
        <f t="shared" si="7"/>
        <v>REPROBADO</v>
      </c>
      <c r="Z10" s="60"/>
    </row>
    <row r="11" spans="1:26" ht="22.5" customHeight="1">
      <c r="A11" s="80">
        <f>+'1erT'!A17</f>
        <v>3</v>
      </c>
      <c r="B11" s="80" t="str">
        <f>+'1erT'!B17</f>
        <v>ANTEZANA TORREZ  MATIAS ANDRE</v>
      </c>
      <c r="C11" s="81">
        <f>IFERROR('1erT'!L17,"")</f>
        <v>4.6000000000000005</v>
      </c>
      <c r="D11" s="81">
        <f>+'1erT'!AC17</f>
        <v>39.6</v>
      </c>
      <c r="E11" s="81">
        <f>+'1erT'!AT17</f>
        <v>37.6</v>
      </c>
      <c r="F11" s="81">
        <f>IFERROR('1erT'!BB17,"")</f>
        <v>4.6000000000000005</v>
      </c>
      <c r="G11" s="81">
        <f>+('1erT'!BC17*0.05)</f>
        <v>0</v>
      </c>
      <c r="H11" s="81">
        <f>+'1erT'!BD17*0.05</f>
        <v>0</v>
      </c>
      <c r="I11" s="75">
        <f t="shared" si="1"/>
        <v>87</v>
      </c>
      <c r="J11" s="81" t="str">
        <f>IFERROR('2doT'!L17,"")</f>
        <v/>
      </c>
      <c r="K11" s="81" t="str">
        <f>+'2doT'!AC17</f>
        <v/>
      </c>
      <c r="L11" s="81" t="str">
        <f>+'2doT'!AT17</f>
        <v/>
      </c>
      <c r="M11" s="81" t="str">
        <f>IFERROR('2doT'!BB17,"")</f>
        <v/>
      </c>
      <c r="N11" s="81">
        <f>+(0.05*'2doT'!BC17)</f>
        <v>0</v>
      </c>
      <c r="O11" s="81">
        <f>+(0.05*'2doT'!BD17)</f>
        <v>0</v>
      </c>
      <c r="P11" s="76">
        <f t="shared" si="3"/>
        <v>0</v>
      </c>
      <c r="Q11" s="81" t="str">
        <f>IFERROR('3erT'!L17,"")</f>
        <v/>
      </c>
      <c r="R11" s="81" t="str">
        <f>+'3erT'!AC17</f>
        <v/>
      </c>
      <c r="S11" s="81" t="str">
        <f>+'3erT'!AT17</f>
        <v/>
      </c>
      <c r="T11" s="81" t="str">
        <f>IFERROR('3erT'!BB17,"")</f>
        <v/>
      </c>
      <c r="U11" s="81">
        <f>+(0.05*'3erT'!BC17)</f>
        <v>0</v>
      </c>
      <c r="V11" s="81">
        <f>+(0.05*'3erT'!BD17)</f>
        <v>0</v>
      </c>
      <c r="W11" s="78">
        <f t="shared" si="5"/>
        <v>0</v>
      </c>
      <c r="X11" s="79">
        <f t="shared" si="6"/>
        <v>29</v>
      </c>
      <c r="Y11" s="82" t="str">
        <f t="shared" si="7"/>
        <v>REPROBADO</v>
      </c>
      <c r="Z11" s="60"/>
    </row>
    <row r="12" spans="1:26" ht="22.5" customHeight="1">
      <c r="A12" s="80">
        <f>+'1erT'!A18</f>
        <v>4</v>
      </c>
      <c r="B12" s="80" t="str">
        <f>+'1erT'!B18</f>
        <v>CARDOZO FRANCO JOHNNY LEONARDO</v>
      </c>
      <c r="C12" s="81">
        <f>IFERROR('1erT'!L18,"")</f>
        <v>4.734375</v>
      </c>
      <c r="D12" s="81">
        <f>+'1erT'!AC18</f>
        <v>40.5</v>
      </c>
      <c r="E12" s="81">
        <f>+'1erT'!AT18</f>
        <v>39</v>
      </c>
      <c r="F12" s="81">
        <f>IFERROR('1erT'!BB18,"")</f>
        <v>4.734375</v>
      </c>
      <c r="G12" s="81">
        <f>+('1erT'!BC18*0.05)</f>
        <v>0</v>
      </c>
      <c r="H12" s="81">
        <f>+'1erT'!BD18*0.05</f>
        <v>0</v>
      </c>
      <c r="I12" s="75">
        <f t="shared" si="1"/>
        <v>89</v>
      </c>
      <c r="J12" s="81" t="str">
        <f>IFERROR('2doT'!L18,"")</f>
        <v/>
      </c>
      <c r="K12" s="81" t="str">
        <f>+'2doT'!AC18</f>
        <v/>
      </c>
      <c r="L12" s="81" t="str">
        <f>+'2doT'!AT18</f>
        <v/>
      </c>
      <c r="M12" s="81" t="str">
        <f>IFERROR('2doT'!BB18,"")</f>
        <v/>
      </c>
      <c r="N12" s="81">
        <f>+(0.05*'2doT'!BC18)</f>
        <v>0</v>
      </c>
      <c r="O12" s="81">
        <f>+(0.05*'2doT'!BD18)</f>
        <v>0</v>
      </c>
      <c r="P12" s="76">
        <f t="shared" si="3"/>
        <v>0</v>
      </c>
      <c r="Q12" s="81" t="str">
        <f>IFERROR('3erT'!L18,"")</f>
        <v/>
      </c>
      <c r="R12" s="81" t="str">
        <f>+'3erT'!AC18</f>
        <v/>
      </c>
      <c r="S12" s="81" t="str">
        <f>+'3erT'!AT18</f>
        <v/>
      </c>
      <c r="T12" s="81" t="str">
        <f>IFERROR('3erT'!BB18,"")</f>
        <v/>
      </c>
      <c r="U12" s="81">
        <f>+(0.05*'3erT'!BC18)</f>
        <v>0</v>
      </c>
      <c r="V12" s="81">
        <f>+(0.05*'3erT'!BD18)</f>
        <v>0</v>
      </c>
      <c r="W12" s="78">
        <f t="shared" si="5"/>
        <v>0</v>
      </c>
      <c r="X12" s="79">
        <f t="shared" si="6"/>
        <v>30</v>
      </c>
      <c r="Y12" s="82" t="str">
        <f t="shared" si="7"/>
        <v>REPROBADO</v>
      </c>
      <c r="Z12" s="60"/>
    </row>
    <row r="13" spans="1:26" ht="22.5" customHeight="1">
      <c r="A13" s="80">
        <f>+'1erT'!A19</f>
        <v>5</v>
      </c>
      <c r="B13" s="80" t="str">
        <f>+'1erT'!B19</f>
        <v>ESPINOZA MUÑOZ RUBEN SEBASTIAN</v>
      </c>
      <c r="C13" s="81">
        <f>IFERROR('1erT'!L19,"")</f>
        <v>1.4171875</v>
      </c>
      <c r="D13" s="81">
        <f>+'1erT'!AC19</f>
        <v>16.2</v>
      </c>
      <c r="E13" s="81">
        <f>+'1erT'!AT19</f>
        <v>9.5</v>
      </c>
      <c r="F13" s="81">
        <f>IFERROR('1erT'!BB19,"")</f>
        <v>1.4171875</v>
      </c>
      <c r="G13" s="81">
        <f>+('1erT'!BC19*0.05)</f>
        <v>0</v>
      </c>
      <c r="H13" s="81">
        <f>+'1erT'!BD19*0.05</f>
        <v>0</v>
      </c>
      <c r="I13" s="75">
        <f t="shared" si="1"/>
        <v>29</v>
      </c>
      <c r="J13" s="81" t="str">
        <f>IFERROR('2doT'!L19,"")</f>
        <v/>
      </c>
      <c r="K13" s="81" t="str">
        <f>+'2doT'!AC19</f>
        <v/>
      </c>
      <c r="L13" s="81" t="str">
        <f>+'2doT'!AT19</f>
        <v/>
      </c>
      <c r="M13" s="81" t="str">
        <f>IFERROR('2doT'!BB19,"")</f>
        <v/>
      </c>
      <c r="N13" s="81">
        <f>+(0.05*'2doT'!BC19)</f>
        <v>0</v>
      </c>
      <c r="O13" s="81">
        <f>+(0.05*'2doT'!BD19)</f>
        <v>0</v>
      </c>
      <c r="P13" s="76">
        <f t="shared" si="3"/>
        <v>0</v>
      </c>
      <c r="Q13" s="81" t="str">
        <f>IFERROR('3erT'!L19,"")</f>
        <v/>
      </c>
      <c r="R13" s="81" t="str">
        <f>+'3erT'!AC19</f>
        <v/>
      </c>
      <c r="S13" s="81" t="str">
        <f>+'3erT'!AT19</f>
        <v/>
      </c>
      <c r="T13" s="81" t="str">
        <f>IFERROR('3erT'!BB19,"")</f>
        <v/>
      </c>
      <c r="U13" s="81">
        <f>+(0.05*'3erT'!BC19)</f>
        <v>0</v>
      </c>
      <c r="V13" s="81">
        <f>+(0.05*'3erT'!BD19)</f>
        <v>0</v>
      </c>
      <c r="W13" s="78">
        <f t="shared" si="5"/>
        <v>0</v>
      </c>
      <c r="X13" s="79">
        <f t="shared" si="6"/>
        <v>10</v>
      </c>
      <c r="Y13" s="82" t="str">
        <f t="shared" si="7"/>
        <v>REPROBADO</v>
      </c>
      <c r="Z13" s="60"/>
    </row>
    <row r="14" spans="1:26" ht="22.5" customHeight="1">
      <c r="A14" s="80">
        <f>+'1erT'!A20</f>
        <v>6</v>
      </c>
      <c r="B14" s="80" t="str">
        <f>+'1erT'!B20</f>
        <v>HUANCA AMURRIO VALENTINA RAFAELA</v>
      </c>
      <c r="C14" s="81">
        <f>IFERROR('1erT'!L20,"")</f>
        <v>3.6343750000000004</v>
      </c>
      <c r="D14" s="81">
        <f>+'1erT'!AC20</f>
        <v>21.6</v>
      </c>
      <c r="E14" s="81">
        <f>+'1erT'!AT20</f>
        <v>35</v>
      </c>
      <c r="F14" s="81">
        <f>IFERROR('1erT'!BB20,"")</f>
        <v>3.6343750000000004</v>
      </c>
      <c r="G14" s="81">
        <f>+('1erT'!BC20*0.05)</f>
        <v>0</v>
      </c>
      <c r="H14" s="81">
        <f>+'1erT'!BD20*0.05</f>
        <v>0</v>
      </c>
      <c r="I14" s="75">
        <f t="shared" si="1"/>
        <v>64</v>
      </c>
      <c r="J14" s="81" t="str">
        <f>IFERROR('2doT'!L20,"")</f>
        <v/>
      </c>
      <c r="K14" s="81" t="str">
        <f>+'2doT'!AC20</f>
        <v/>
      </c>
      <c r="L14" s="81" t="str">
        <f>+'2doT'!AT20</f>
        <v/>
      </c>
      <c r="M14" s="81" t="str">
        <f>IFERROR('2doT'!BB20,"")</f>
        <v/>
      </c>
      <c r="N14" s="81">
        <f>+(0.05*'2doT'!BC20)</f>
        <v>0</v>
      </c>
      <c r="O14" s="81">
        <f>+(0.05*'2doT'!BD20)</f>
        <v>0</v>
      </c>
      <c r="P14" s="76">
        <f t="shared" si="3"/>
        <v>0</v>
      </c>
      <c r="Q14" s="81" t="str">
        <f>IFERROR('3erT'!L20,"")</f>
        <v/>
      </c>
      <c r="R14" s="81" t="str">
        <f>+'3erT'!AC20</f>
        <v/>
      </c>
      <c r="S14" s="81" t="str">
        <f>+'3erT'!AT20</f>
        <v/>
      </c>
      <c r="T14" s="81" t="str">
        <f>IFERROR('3erT'!BB20,"")</f>
        <v/>
      </c>
      <c r="U14" s="81">
        <f>+(0.05*'3erT'!BC20)</f>
        <v>0</v>
      </c>
      <c r="V14" s="81">
        <f>+(0.05*'3erT'!BD20)</f>
        <v>0</v>
      </c>
      <c r="W14" s="78">
        <f t="shared" si="5"/>
        <v>0</v>
      </c>
      <c r="X14" s="79">
        <f t="shared" si="6"/>
        <v>22</v>
      </c>
      <c r="Y14" s="82" t="str">
        <f t="shared" si="7"/>
        <v>REPROBADO</v>
      </c>
      <c r="Z14" s="60"/>
    </row>
    <row r="15" spans="1:26" ht="22.5" customHeight="1">
      <c r="A15" s="80">
        <f>+'1erT'!A21</f>
        <v>7</v>
      </c>
      <c r="B15" s="80" t="str">
        <f>+'1erT'!B21</f>
        <v>MERCADO ROJAS MARIA BELEN</v>
      </c>
      <c r="C15" s="81">
        <f>IFERROR('1erT'!L21,"")</f>
        <v>3.953125</v>
      </c>
      <c r="D15" s="81">
        <f>+'1erT'!AC21</f>
        <v>40.5</v>
      </c>
      <c r="E15" s="81">
        <f>+'1erT'!AT21</f>
        <v>29</v>
      </c>
      <c r="F15" s="81">
        <f>IFERROR('1erT'!BB21,"")</f>
        <v>3.953125</v>
      </c>
      <c r="G15" s="81">
        <f>+('1erT'!BC21*0.05)</f>
        <v>0</v>
      </c>
      <c r="H15" s="81">
        <f>+'1erT'!BD21*0.05</f>
        <v>0</v>
      </c>
      <c r="I15" s="75">
        <f t="shared" si="1"/>
        <v>78</v>
      </c>
      <c r="J15" s="81" t="str">
        <f>IFERROR('2doT'!L21,"")</f>
        <v/>
      </c>
      <c r="K15" s="81" t="str">
        <f>+'2doT'!AC21</f>
        <v/>
      </c>
      <c r="L15" s="81" t="str">
        <f>+'2doT'!AT21</f>
        <v/>
      </c>
      <c r="M15" s="81" t="str">
        <f>IFERROR('2doT'!BB21,"")</f>
        <v/>
      </c>
      <c r="N15" s="81">
        <f>+(0.05*'2doT'!BC21)</f>
        <v>0</v>
      </c>
      <c r="O15" s="81">
        <f>+(0.05*'2doT'!BD21)</f>
        <v>0</v>
      </c>
      <c r="P15" s="76">
        <f t="shared" si="3"/>
        <v>0</v>
      </c>
      <c r="Q15" s="81" t="str">
        <f>IFERROR('3erT'!L21,"")</f>
        <v/>
      </c>
      <c r="R15" s="81" t="str">
        <f>+'3erT'!AC21</f>
        <v/>
      </c>
      <c r="S15" s="81" t="str">
        <f>+'3erT'!AT21</f>
        <v/>
      </c>
      <c r="T15" s="81" t="str">
        <f>IFERROR('3erT'!BB21,"")</f>
        <v/>
      </c>
      <c r="U15" s="81">
        <f>+(0.05*'3erT'!BC21)</f>
        <v>0</v>
      </c>
      <c r="V15" s="81">
        <f>+(0.05*'3erT'!BD21)</f>
        <v>0</v>
      </c>
      <c r="W15" s="78">
        <v>78</v>
      </c>
      <c r="X15" s="79">
        <f t="shared" si="6"/>
        <v>52</v>
      </c>
      <c r="Y15" s="82" t="str">
        <f t="shared" si="7"/>
        <v>APROBADO</v>
      </c>
      <c r="Z15" s="60"/>
    </row>
    <row r="16" spans="1:26" ht="22.5" customHeight="1">
      <c r="A16" s="80">
        <f>+'1erT'!A22</f>
        <v>8</v>
      </c>
      <c r="B16" s="80" t="str">
        <f>+'1erT'!B22</f>
        <v>NUMBELA SAAVEDRA RAFAEL</v>
      </c>
      <c r="C16" s="81">
        <f>IFERROR('1erT'!L22,"")</f>
        <v>4.2833333333333341</v>
      </c>
      <c r="D16" s="81">
        <f>+'1erT'!AC22</f>
        <v>34.65</v>
      </c>
      <c r="E16" s="81">
        <f>+'1erT'!AT22</f>
        <v>36</v>
      </c>
      <c r="F16" s="81">
        <f>IFERROR('1erT'!BB22,"")</f>
        <v>4.2833333333333341</v>
      </c>
      <c r="G16" s="81">
        <f>+('1erT'!BC22*0.05)</f>
        <v>0</v>
      </c>
      <c r="H16" s="81">
        <f>+'1erT'!BD22*0.05</f>
        <v>0</v>
      </c>
      <c r="I16" s="75">
        <f t="shared" si="1"/>
        <v>80</v>
      </c>
      <c r="J16" s="81" t="str">
        <f>IFERROR('2doT'!L22,"")</f>
        <v/>
      </c>
      <c r="K16" s="81" t="str">
        <f>+'2doT'!AC22</f>
        <v/>
      </c>
      <c r="L16" s="81" t="str">
        <f>+'2doT'!AT22</f>
        <v/>
      </c>
      <c r="M16" s="81" t="str">
        <f>IFERROR('2doT'!BB22,"")</f>
        <v/>
      </c>
      <c r="N16" s="81">
        <f>+(0.05*'2doT'!BC22)</f>
        <v>0</v>
      </c>
      <c r="O16" s="81">
        <f>+(0.05*'2doT'!BD22)</f>
        <v>0</v>
      </c>
      <c r="P16" s="76">
        <f t="shared" si="3"/>
        <v>0</v>
      </c>
      <c r="Q16" s="81" t="str">
        <f>IFERROR('3erT'!L22,"")</f>
        <v/>
      </c>
      <c r="R16" s="81" t="str">
        <f>+'3erT'!AC22</f>
        <v/>
      </c>
      <c r="S16" s="81" t="str">
        <f>+'3erT'!AT22</f>
        <v/>
      </c>
      <c r="T16" s="81" t="str">
        <f>IFERROR('3erT'!BB22,"")</f>
        <v/>
      </c>
      <c r="U16" s="81">
        <f>+(0.05*'3erT'!BC22)</f>
        <v>0</v>
      </c>
      <c r="V16" s="81">
        <f>+(0.05*'3erT'!BD22)</f>
        <v>0</v>
      </c>
      <c r="W16" s="78">
        <f t="shared" ref="W16:W50" si="8">ROUNDUP(SUM(Q16:V16),0)</f>
        <v>0</v>
      </c>
      <c r="X16" s="79">
        <f t="shared" si="6"/>
        <v>27</v>
      </c>
      <c r="Y16" s="82" t="str">
        <f t="shared" si="7"/>
        <v>REPROBADO</v>
      </c>
      <c r="Z16" s="60"/>
    </row>
    <row r="17" spans="1:26" ht="22.5" customHeight="1">
      <c r="A17" s="80">
        <f>+'1erT'!A23</f>
        <v>9</v>
      </c>
      <c r="B17" s="80" t="str">
        <f>+'1erT'!B23</f>
        <v>PEÑALOZA PRADO RAFAEL ANDRES</v>
      </c>
      <c r="C17" s="81">
        <f>IFERROR('1erT'!L23,"")</f>
        <v>2.416666666666667</v>
      </c>
      <c r="D17" s="81">
        <f>+'1erT'!AC23</f>
        <v>32.85</v>
      </c>
      <c r="E17" s="81">
        <f>+'1erT'!AT23</f>
        <v>14.4</v>
      </c>
      <c r="F17" s="81">
        <f>IFERROR('1erT'!BB23,"")</f>
        <v>2.416666666666667</v>
      </c>
      <c r="G17" s="81">
        <f>+('1erT'!BC23*0.05)</f>
        <v>0</v>
      </c>
      <c r="H17" s="81">
        <f>+'1erT'!BD23*0.05</f>
        <v>0</v>
      </c>
      <c r="I17" s="75">
        <f t="shared" si="1"/>
        <v>53</v>
      </c>
      <c r="J17" s="81" t="str">
        <f>IFERROR('2doT'!L23,"")</f>
        <v/>
      </c>
      <c r="K17" s="81" t="str">
        <f>+'2doT'!AC23</f>
        <v/>
      </c>
      <c r="L17" s="81" t="str">
        <f>+'2doT'!AT23</f>
        <v/>
      </c>
      <c r="M17" s="81" t="str">
        <f>IFERROR('2doT'!BB23,"")</f>
        <v/>
      </c>
      <c r="N17" s="81">
        <f>+(0.05*'2doT'!BC23)</f>
        <v>0</v>
      </c>
      <c r="O17" s="81">
        <f>+(0.05*'2doT'!BD23)</f>
        <v>0</v>
      </c>
      <c r="P17" s="76">
        <f t="shared" si="3"/>
        <v>0</v>
      </c>
      <c r="Q17" s="81" t="str">
        <f>IFERROR('3erT'!L23,"")</f>
        <v/>
      </c>
      <c r="R17" s="81" t="str">
        <f>+'3erT'!AC23</f>
        <v/>
      </c>
      <c r="S17" s="81" t="str">
        <f>+'3erT'!AT23</f>
        <v/>
      </c>
      <c r="T17" s="81" t="str">
        <f>IFERROR('3erT'!BB23,"")</f>
        <v/>
      </c>
      <c r="U17" s="81">
        <f>+(0.05*'3erT'!BC23)</f>
        <v>0</v>
      </c>
      <c r="V17" s="81">
        <f>+(0.05*'3erT'!BD23)</f>
        <v>0</v>
      </c>
      <c r="W17" s="78">
        <f t="shared" si="8"/>
        <v>0</v>
      </c>
      <c r="X17" s="79">
        <f t="shared" si="6"/>
        <v>18</v>
      </c>
      <c r="Y17" s="82" t="str">
        <f t="shared" si="7"/>
        <v>REPROBADO</v>
      </c>
      <c r="Z17" s="60"/>
    </row>
    <row r="18" spans="1:26" ht="22.5" customHeight="1">
      <c r="A18" s="80">
        <f>+'1erT'!A24</f>
        <v>10</v>
      </c>
      <c r="B18" s="80" t="str">
        <f>+'1erT'!B24</f>
        <v>PARDO LOPEZ ABIGAIL</v>
      </c>
      <c r="C18" s="81">
        <f>IFERROR('1erT'!L24,"")</f>
        <v>1.6166666666666669</v>
      </c>
      <c r="D18" s="81">
        <f>+'1erT'!AC24</f>
        <v>16.650000000000002</v>
      </c>
      <c r="E18" s="81">
        <f>+'1erT'!AT24</f>
        <v>12</v>
      </c>
      <c r="F18" s="81">
        <f>IFERROR('1erT'!BB24,"")</f>
        <v>1.6166666666666669</v>
      </c>
      <c r="G18" s="81">
        <f>+('1erT'!BC24*0.05)</f>
        <v>0</v>
      </c>
      <c r="H18" s="81">
        <f>+'1erT'!BD24*0.05</f>
        <v>0</v>
      </c>
      <c r="I18" s="75">
        <f t="shared" si="1"/>
        <v>32</v>
      </c>
      <c r="J18" s="81" t="str">
        <f>IFERROR('2doT'!L24,"")</f>
        <v/>
      </c>
      <c r="K18" s="81" t="str">
        <f>+'2doT'!AC24</f>
        <v/>
      </c>
      <c r="L18" s="81" t="str">
        <f>+'2doT'!AT24</f>
        <v/>
      </c>
      <c r="M18" s="81" t="str">
        <f>IFERROR('2doT'!BB24,"")</f>
        <v/>
      </c>
      <c r="N18" s="81">
        <f>+(0.05*'2doT'!BC24)</f>
        <v>0</v>
      </c>
      <c r="O18" s="81">
        <f>+(0.05*'2doT'!BD24)</f>
        <v>0</v>
      </c>
      <c r="P18" s="76">
        <f t="shared" si="3"/>
        <v>0</v>
      </c>
      <c r="Q18" s="81" t="str">
        <f>IFERROR('3erT'!L24,"")</f>
        <v/>
      </c>
      <c r="R18" s="81" t="str">
        <f>+'3erT'!AC24</f>
        <v/>
      </c>
      <c r="S18" s="81" t="str">
        <f>+'3erT'!AT24</f>
        <v/>
      </c>
      <c r="T18" s="81" t="str">
        <f>IFERROR('3erT'!BB24,"")</f>
        <v/>
      </c>
      <c r="U18" s="81">
        <f>+(0.05*'3erT'!BC24)</f>
        <v>0</v>
      </c>
      <c r="V18" s="81">
        <f>+(0.05*'3erT'!BD24)</f>
        <v>0</v>
      </c>
      <c r="W18" s="78">
        <f t="shared" si="8"/>
        <v>0</v>
      </c>
      <c r="X18" s="79">
        <f t="shared" si="6"/>
        <v>11</v>
      </c>
      <c r="Y18" s="82" t="str">
        <f t="shared" si="7"/>
        <v>REPROBADO</v>
      </c>
      <c r="Z18" s="60"/>
    </row>
    <row r="19" spans="1:26" ht="22.5" customHeight="1">
      <c r="A19" s="80">
        <f>+'1erT'!A25</f>
        <v>11</v>
      </c>
      <c r="B19" s="80" t="str">
        <f>+'1erT'!B25</f>
        <v>ROCABADO ANDIA MARIANA</v>
      </c>
      <c r="C19" s="81">
        <f>IFERROR('1erT'!L25,"")</f>
        <v>4.1000000000000005</v>
      </c>
      <c r="D19" s="81">
        <f>+'1erT'!AC25</f>
        <v>35.1</v>
      </c>
      <c r="E19" s="81">
        <f>+'1erT'!AT25</f>
        <v>33.6</v>
      </c>
      <c r="F19" s="81">
        <f>IFERROR('1erT'!BB25,"")</f>
        <v>4.1000000000000005</v>
      </c>
      <c r="G19" s="81">
        <f>+('1erT'!BC25*0.05)</f>
        <v>0</v>
      </c>
      <c r="H19" s="81">
        <f>+'1erT'!BD25*0.05</f>
        <v>0</v>
      </c>
      <c r="I19" s="75">
        <f t="shared" si="1"/>
        <v>77</v>
      </c>
      <c r="J19" s="81" t="str">
        <f>IFERROR('2doT'!L25,"")</f>
        <v/>
      </c>
      <c r="K19" s="81" t="str">
        <f>+'2doT'!AC25</f>
        <v/>
      </c>
      <c r="L19" s="81" t="str">
        <f>+'2doT'!AT25</f>
        <v/>
      </c>
      <c r="M19" s="81" t="str">
        <f>IFERROR('2doT'!BB25,"")</f>
        <v/>
      </c>
      <c r="N19" s="81">
        <f>+(0.05*'2doT'!BC25)</f>
        <v>0</v>
      </c>
      <c r="O19" s="81">
        <f>+(0.05*'2doT'!BD25)</f>
        <v>0</v>
      </c>
      <c r="P19" s="76">
        <f t="shared" si="3"/>
        <v>0</v>
      </c>
      <c r="Q19" s="81" t="str">
        <f>IFERROR('3erT'!L25,"")</f>
        <v/>
      </c>
      <c r="R19" s="81" t="str">
        <f>+'3erT'!AC25</f>
        <v/>
      </c>
      <c r="S19" s="81" t="str">
        <f>+'3erT'!AT25</f>
        <v/>
      </c>
      <c r="T19" s="81" t="str">
        <f>IFERROR('3erT'!BB25,"")</f>
        <v/>
      </c>
      <c r="U19" s="81">
        <f>+(0.05*'3erT'!BC25)</f>
        <v>0</v>
      </c>
      <c r="V19" s="81">
        <f>+(0.05*'3erT'!BD25)</f>
        <v>0</v>
      </c>
      <c r="W19" s="78">
        <f t="shared" si="8"/>
        <v>0</v>
      </c>
      <c r="X19" s="79">
        <f t="shared" si="6"/>
        <v>26</v>
      </c>
      <c r="Y19" s="82" t="str">
        <f t="shared" si="7"/>
        <v>REPROBADO</v>
      </c>
      <c r="Z19" s="60"/>
    </row>
    <row r="20" spans="1:26" ht="22.5" customHeight="1">
      <c r="A20" s="80">
        <f>+'1erT'!A26</f>
        <v>12</v>
      </c>
      <c r="B20" s="80" t="str">
        <f>+'1erT'!B26</f>
        <v>SEJAS CAMPOS ZULMA</v>
      </c>
      <c r="C20" s="81">
        <f>IFERROR('1erT'!L26,"")</f>
        <v>3.9156250000000004</v>
      </c>
      <c r="D20" s="81">
        <f>+'1erT'!AC26</f>
        <v>39.6</v>
      </c>
      <c r="E20" s="81">
        <f>+'1erT'!AT26</f>
        <v>29</v>
      </c>
      <c r="F20" s="81">
        <f>IFERROR('1erT'!BB26,"")</f>
        <v>3.9156250000000004</v>
      </c>
      <c r="G20" s="81">
        <f>+('1erT'!BC26*0.05)</f>
        <v>0</v>
      </c>
      <c r="H20" s="81">
        <f>+'1erT'!BD26*0.05</f>
        <v>0</v>
      </c>
      <c r="I20" s="75">
        <f t="shared" si="1"/>
        <v>77</v>
      </c>
      <c r="J20" s="81" t="str">
        <f>IFERROR('2doT'!L26,"")</f>
        <v/>
      </c>
      <c r="K20" s="81" t="str">
        <f>+'2doT'!AC26</f>
        <v/>
      </c>
      <c r="L20" s="81" t="str">
        <f>+'2doT'!AT26</f>
        <v/>
      </c>
      <c r="M20" s="81" t="str">
        <f>IFERROR('2doT'!BB26,"")</f>
        <v/>
      </c>
      <c r="N20" s="81">
        <f>+(0.05*'2doT'!BC26)</f>
        <v>0</v>
      </c>
      <c r="O20" s="81">
        <f>+(0.05*'2doT'!BD26)</f>
        <v>0</v>
      </c>
      <c r="P20" s="76">
        <f t="shared" si="3"/>
        <v>0</v>
      </c>
      <c r="Q20" s="81" t="str">
        <f>IFERROR('3erT'!L26,"")</f>
        <v/>
      </c>
      <c r="R20" s="81" t="str">
        <f>+'3erT'!AC26</f>
        <v/>
      </c>
      <c r="S20" s="81" t="str">
        <f>+'3erT'!AT26</f>
        <v/>
      </c>
      <c r="T20" s="81" t="str">
        <f>IFERROR('3erT'!BB26,"")</f>
        <v/>
      </c>
      <c r="U20" s="81">
        <f>+(0.05*'3erT'!BC26)</f>
        <v>0</v>
      </c>
      <c r="V20" s="81">
        <f>+(0.05*'3erT'!BD26)</f>
        <v>0</v>
      </c>
      <c r="W20" s="78">
        <f t="shared" si="8"/>
        <v>0</v>
      </c>
      <c r="X20" s="79">
        <f t="shared" si="6"/>
        <v>26</v>
      </c>
      <c r="Y20" s="82" t="str">
        <f t="shared" si="7"/>
        <v>REPROBADO</v>
      </c>
      <c r="Z20" s="60"/>
    </row>
    <row r="21" spans="1:26" ht="22.5" customHeight="1">
      <c r="A21" s="80">
        <f>+'1erT'!A27</f>
        <v>13</v>
      </c>
      <c r="B21" s="80" t="str">
        <f>+'1erT'!B27</f>
        <v>VARGAS REQUEZ ZOE</v>
      </c>
      <c r="C21" s="81">
        <f>IFERROR('1erT'!L27,"")</f>
        <v>2.9333333333333336</v>
      </c>
      <c r="D21" s="81">
        <f>+'1erT'!AC27</f>
        <v>28.8</v>
      </c>
      <c r="E21" s="81">
        <f>+'1erT'!AT27</f>
        <v>22.4</v>
      </c>
      <c r="F21" s="81">
        <f>IFERROR('1erT'!BB27,"")</f>
        <v>2.9333333333333336</v>
      </c>
      <c r="G21" s="81">
        <f>+('1erT'!BC27*0.05)</f>
        <v>0</v>
      </c>
      <c r="H21" s="81">
        <f>+'1erT'!BD27*0.05</f>
        <v>0</v>
      </c>
      <c r="I21" s="75">
        <f t="shared" si="1"/>
        <v>58</v>
      </c>
      <c r="J21" s="81" t="str">
        <f>IFERROR('2doT'!L27,"")</f>
        <v/>
      </c>
      <c r="K21" s="81" t="str">
        <f>+'2doT'!AC27</f>
        <v/>
      </c>
      <c r="L21" s="81" t="str">
        <f>+'2doT'!AT27</f>
        <v/>
      </c>
      <c r="M21" s="81" t="str">
        <f>IFERROR('2doT'!BB27,"")</f>
        <v/>
      </c>
      <c r="N21" s="81">
        <f>+(0.05*'2doT'!BC27)</f>
        <v>0</v>
      </c>
      <c r="O21" s="81">
        <f>+(0.05*'2doT'!BD27)</f>
        <v>0</v>
      </c>
      <c r="P21" s="76">
        <f t="shared" si="3"/>
        <v>0</v>
      </c>
      <c r="Q21" s="81" t="str">
        <f>IFERROR('3erT'!L27,"")</f>
        <v/>
      </c>
      <c r="R21" s="81" t="str">
        <f>+'3erT'!AC27</f>
        <v/>
      </c>
      <c r="S21" s="81" t="str">
        <f>+'3erT'!AT27</f>
        <v/>
      </c>
      <c r="T21" s="81" t="str">
        <f>IFERROR('3erT'!BB27,"")</f>
        <v/>
      </c>
      <c r="U21" s="81">
        <f>+(0.05*'3erT'!BC27)</f>
        <v>0</v>
      </c>
      <c r="V21" s="81">
        <f>+(0.05*'3erT'!BD27)</f>
        <v>0</v>
      </c>
      <c r="W21" s="78">
        <f t="shared" si="8"/>
        <v>0</v>
      </c>
      <c r="X21" s="79">
        <f t="shared" si="6"/>
        <v>20</v>
      </c>
      <c r="Y21" s="82" t="str">
        <f t="shared" si="7"/>
        <v>REPROBADO</v>
      </c>
      <c r="Z21" s="60"/>
    </row>
    <row r="22" spans="1:26" ht="22.5" customHeight="1">
      <c r="A22" s="80">
        <f>+'1erT'!A28</f>
        <v>14</v>
      </c>
      <c r="B22" s="80">
        <f>+'1erT'!B28</f>
        <v>0</v>
      </c>
      <c r="C22" s="81" t="str">
        <f>IFERROR('1erT'!L28,"")</f>
        <v/>
      </c>
      <c r="D22" s="81" t="str">
        <f>+'1erT'!AC28</f>
        <v/>
      </c>
      <c r="E22" s="81" t="str">
        <f>+'1erT'!AT28</f>
        <v/>
      </c>
      <c r="F22" s="81" t="str">
        <f>IFERROR('1erT'!BB28,"")</f>
        <v/>
      </c>
      <c r="G22" s="81">
        <f>+('1erT'!BC28*0.05)</f>
        <v>0</v>
      </c>
      <c r="H22" s="81">
        <f>+'1erT'!BD28*0.05</f>
        <v>0</v>
      </c>
      <c r="I22" s="75">
        <f t="shared" si="1"/>
        <v>0</v>
      </c>
      <c r="J22" s="81" t="str">
        <f>IFERROR('2doT'!L28,"")</f>
        <v/>
      </c>
      <c r="K22" s="81" t="str">
        <f>+'2doT'!AC28</f>
        <v/>
      </c>
      <c r="L22" s="81" t="str">
        <f>+'2doT'!AT28</f>
        <v/>
      </c>
      <c r="M22" s="81" t="str">
        <f>IFERROR('2doT'!BB28,"")</f>
        <v/>
      </c>
      <c r="N22" s="81">
        <f>+(0.05*'2doT'!BC28)</f>
        <v>0</v>
      </c>
      <c r="O22" s="81">
        <f>+(0.05*'2doT'!BD28)</f>
        <v>0</v>
      </c>
      <c r="P22" s="76">
        <f t="shared" si="3"/>
        <v>0</v>
      </c>
      <c r="Q22" s="81" t="str">
        <f>IFERROR('3erT'!L28,"")</f>
        <v/>
      </c>
      <c r="R22" s="81" t="str">
        <f>+'3erT'!AC28</f>
        <v/>
      </c>
      <c r="S22" s="81" t="str">
        <f>+'3erT'!AT28</f>
        <v/>
      </c>
      <c r="T22" s="81" t="str">
        <f>IFERROR('3erT'!BB28,"")</f>
        <v/>
      </c>
      <c r="U22" s="81">
        <f>+(0.05*'3erT'!BC28)</f>
        <v>0</v>
      </c>
      <c r="V22" s="81">
        <f>+(0.05*'3erT'!BD28)</f>
        <v>0</v>
      </c>
      <c r="W22" s="78">
        <f t="shared" si="8"/>
        <v>0</v>
      </c>
      <c r="X22" s="79">
        <f t="shared" si="6"/>
        <v>0</v>
      </c>
      <c r="Y22" s="82" t="str">
        <f t="shared" si="7"/>
        <v>REPROBADO</v>
      </c>
      <c r="Z22" s="60"/>
    </row>
    <row r="23" spans="1:26" ht="22.5" customHeight="1">
      <c r="A23" s="80">
        <f>+'1erT'!A29</f>
        <v>15</v>
      </c>
      <c r="B23" s="80">
        <f>+'1erT'!B29</f>
        <v>0</v>
      </c>
      <c r="C23" s="81" t="str">
        <f>IFERROR('1erT'!L29,"")</f>
        <v/>
      </c>
      <c r="D23" s="81" t="str">
        <f>+'1erT'!AC29</f>
        <v/>
      </c>
      <c r="E23" s="81" t="str">
        <f>+'1erT'!AT29</f>
        <v/>
      </c>
      <c r="F23" s="81" t="str">
        <f>IFERROR('1erT'!BB29,"")</f>
        <v/>
      </c>
      <c r="G23" s="81">
        <f>+('1erT'!BC29*0.05)</f>
        <v>0</v>
      </c>
      <c r="H23" s="81">
        <f>+'1erT'!BD29*0.05</f>
        <v>0</v>
      </c>
      <c r="I23" s="75">
        <f t="shared" si="1"/>
        <v>0</v>
      </c>
      <c r="J23" s="81" t="str">
        <f>IFERROR('2doT'!L29,"")</f>
        <v/>
      </c>
      <c r="K23" s="81" t="str">
        <f>+'2doT'!AC29</f>
        <v/>
      </c>
      <c r="L23" s="81" t="str">
        <f>+'2doT'!AT29</f>
        <v/>
      </c>
      <c r="M23" s="81" t="str">
        <f>IFERROR('2doT'!BB29,"")</f>
        <v/>
      </c>
      <c r="N23" s="81">
        <f>+(0.05*'2doT'!BC29)</f>
        <v>0</v>
      </c>
      <c r="O23" s="81">
        <f>+(0.05*'2doT'!BD29)</f>
        <v>0</v>
      </c>
      <c r="P23" s="76">
        <f t="shared" si="3"/>
        <v>0</v>
      </c>
      <c r="Q23" s="81" t="str">
        <f>IFERROR('3erT'!L29,"")</f>
        <v/>
      </c>
      <c r="R23" s="81" t="str">
        <f>+'3erT'!AC29</f>
        <v/>
      </c>
      <c r="S23" s="81" t="str">
        <f>+'3erT'!AT29</f>
        <v/>
      </c>
      <c r="T23" s="81" t="str">
        <f>IFERROR('3erT'!BB29,"")</f>
        <v/>
      </c>
      <c r="U23" s="81">
        <f>+(0.05*'3erT'!BC29)</f>
        <v>0</v>
      </c>
      <c r="V23" s="81">
        <f>+(0.05*'3erT'!BD29)</f>
        <v>0</v>
      </c>
      <c r="W23" s="78">
        <f t="shared" si="8"/>
        <v>0</v>
      </c>
      <c r="X23" s="79">
        <f t="shared" si="6"/>
        <v>0</v>
      </c>
      <c r="Y23" s="82" t="str">
        <f t="shared" si="7"/>
        <v>REPROBADO</v>
      </c>
      <c r="Z23" s="60"/>
    </row>
    <row r="24" spans="1:26" ht="22.5" customHeight="1">
      <c r="A24" s="80">
        <f>+'1erT'!A30</f>
        <v>16</v>
      </c>
      <c r="B24" s="80">
        <f>+'1erT'!B30</f>
        <v>0</v>
      </c>
      <c r="C24" s="81" t="str">
        <f>IFERROR('1erT'!L30,"")</f>
        <v/>
      </c>
      <c r="D24" s="81" t="str">
        <f>+'1erT'!AC30</f>
        <v/>
      </c>
      <c r="E24" s="81" t="str">
        <f>+'1erT'!AT30</f>
        <v/>
      </c>
      <c r="F24" s="81" t="str">
        <f>IFERROR('1erT'!BB30,"")</f>
        <v/>
      </c>
      <c r="G24" s="81">
        <f>+('1erT'!BC30*0.05)</f>
        <v>0</v>
      </c>
      <c r="H24" s="81">
        <f>+'1erT'!BD30*0.05</f>
        <v>0</v>
      </c>
      <c r="I24" s="75">
        <f t="shared" si="1"/>
        <v>0</v>
      </c>
      <c r="J24" s="81" t="str">
        <f>IFERROR('2doT'!L30,"")</f>
        <v/>
      </c>
      <c r="K24" s="81" t="str">
        <f>+'2doT'!AC30</f>
        <v/>
      </c>
      <c r="L24" s="81" t="str">
        <f>+'2doT'!AT30</f>
        <v/>
      </c>
      <c r="M24" s="81" t="str">
        <f>IFERROR('2doT'!BB30,"")</f>
        <v/>
      </c>
      <c r="N24" s="81">
        <f>+(0.05*'2doT'!BC30)</f>
        <v>0</v>
      </c>
      <c r="O24" s="81">
        <f>+(0.05*'2doT'!BD30)</f>
        <v>0</v>
      </c>
      <c r="P24" s="76">
        <f t="shared" si="3"/>
        <v>0</v>
      </c>
      <c r="Q24" s="81" t="str">
        <f>IFERROR('3erT'!L30,"")</f>
        <v/>
      </c>
      <c r="R24" s="81" t="str">
        <f>+'3erT'!AC30</f>
        <v/>
      </c>
      <c r="S24" s="81" t="str">
        <f>+'3erT'!AT30</f>
        <v/>
      </c>
      <c r="T24" s="81" t="str">
        <f>IFERROR('3erT'!BB30,"")</f>
        <v/>
      </c>
      <c r="U24" s="81">
        <f>+(0.05*'3erT'!BC30)</f>
        <v>0</v>
      </c>
      <c r="V24" s="81">
        <f>+(0.05*'3erT'!BD30)</f>
        <v>0</v>
      </c>
      <c r="W24" s="78">
        <f t="shared" si="8"/>
        <v>0</v>
      </c>
      <c r="X24" s="79">
        <f t="shared" si="6"/>
        <v>0</v>
      </c>
      <c r="Y24" s="82" t="str">
        <f t="shared" si="7"/>
        <v>REPROBADO</v>
      </c>
      <c r="Z24" s="60"/>
    </row>
    <row r="25" spans="1:26" ht="22.5" customHeight="1">
      <c r="A25" s="80">
        <f>+'1erT'!A31</f>
        <v>17</v>
      </c>
      <c r="B25" s="80">
        <f>+'1erT'!B31</f>
        <v>0</v>
      </c>
      <c r="C25" s="81" t="str">
        <f>IFERROR('1erT'!L31,"")</f>
        <v/>
      </c>
      <c r="D25" s="81" t="str">
        <f>+'1erT'!AC31</f>
        <v/>
      </c>
      <c r="E25" s="81" t="str">
        <f>+'1erT'!AT31</f>
        <v/>
      </c>
      <c r="F25" s="81" t="str">
        <f>IFERROR('1erT'!BB31,"")</f>
        <v/>
      </c>
      <c r="G25" s="81">
        <f>+('1erT'!BC31*0.05)</f>
        <v>0</v>
      </c>
      <c r="H25" s="81">
        <f>+'1erT'!BD31*0.05</f>
        <v>0</v>
      </c>
      <c r="I25" s="75">
        <f t="shared" si="1"/>
        <v>0</v>
      </c>
      <c r="J25" s="81" t="str">
        <f>IFERROR('2doT'!L31,"")</f>
        <v/>
      </c>
      <c r="K25" s="81" t="str">
        <f>+'2doT'!AC31</f>
        <v/>
      </c>
      <c r="L25" s="81" t="str">
        <f>+'2doT'!AT31</f>
        <v/>
      </c>
      <c r="M25" s="81" t="str">
        <f>IFERROR('2doT'!BB31,"")</f>
        <v/>
      </c>
      <c r="N25" s="81">
        <f>+(0.05*'2doT'!BC31)</f>
        <v>0</v>
      </c>
      <c r="O25" s="81">
        <f>+(0.05*'2doT'!BD31)</f>
        <v>0</v>
      </c>
      <c r="P25" s="76">
        <f t="shared" si="3"/>
        <v>0</v>
      </c>
      <c r="Q25" s="81" t="str">
        <f>IFERROR('3erT'!L31,"")</f>
        <v/>
      </c>
      <c r="R25" s="81" t="str">
        <f>+'3erT'!AC31</f>
        <v/>
      </c>
      <c r="S25" s="81" t="str">
        <f>+'3erT'!AT31</f>
        <v/>
      </c>
      <c r="T25" s="81" t="str">
        <f>IFERROR('3erT'!BB31,"")</f>
        <v/>
      </c>
      <c r="U25" s="81">
        <f>+(0.05*'3erT'!BC31)</f>
        <v>0</v>
      </c>
      <c r="V25" s="81">
        <f>+(0.05*'3erT'!BD31)</f>
        <v>0</v>
      </c>
      <c r="W25" s="78">
        <f t="shared" si="8"/>
        <v>0</v>
      </c>
      <c r="X25" s="79">
        <f t="shared" si="6"/>
        <v>0</v>
      </c>
      <c r="Y25" s="82" t="str">
        <f t="shared" si="7"/>
        <v>REPROBADO</v>
      </c>
      <c r="Z25" s="60"/>
    </row>
    <row r="26" spans="1:26" ht="22.5" customHeight="1">
      <c r="A26" s="80">
        <f>+'1erT'!A32</f>
        <v>18</v>
      </c>
      <c r="B26" s="80">
        <f>+'1erT'!B32</f>
        <v>0</v>
      </c>
      <c r="C26" s="81" t="str">
        <f>IFERROR('1erT'!L32,"")</f>
        <v/>
      </c>
      <c r="D26" s="81" t="str">
        <f>+'1erT'!AC32</f>
        <v/>
      </c>
      <c r="E26" s="81" t="str">
        <f>+'1erT'!AT32</f>
        <v/>
      </c>
      <c r="F26" s="81" t="str">
        <f>IFERROR('1erT'!BB32,"")</f>
        <v/>
      </c>
      <c r="G26" s="81">
        <f>+('1erT'!BC32*0.05)</f>
        <v>0</v>
      </c>
      <c r="H26" s="81">
        <f>+'1erT'!BD32*0.05</f>
        <v>0</v>
      </c>
      <c r="I26" s="75">
        <f t="shared" si="1"/>
        <v>0</v>
      </c>
      <c r="J26" s="81" t="str">
        <f>IFERROR('2doT'!L32,"")</f>
        <v/>
      </c>
      <c r="K26" s="81" t="str">
        <f>+'2doT'!AC32</f>
        <v/>
      </c>
      <c r="L26" s="81" t="str">
        <f>+'2doT'!AT32</f>
        <v/>
      </c>
      <c r="M26" s="81" t="str">
        <f>IFERROR('2doT'!BB32,"")</f>
        <v/>
      </c>
      <c r="N26" s="81">
        <f>+(0.05*'2doT'!BC32)</f>
        <v>0</v>
      </c>
      <c r="O26" s="81">
        <f>+(0.05*'2doT'!BD32)</f>
        <v>0</v>
      </c>
      <c r="P26" s="76">
        <f t="shared" si="3"/>
        <v>0</v>
      </c>
      <c r="Q26" s="81" t="str">
        <f>IFERROR('3erT'!L32,"")</f>
        <v/>
      </c>
      <c r="R26" s="81" t="str">
        <f>+'3erT'!AC32</f>
        <v/>
      </c>
      <c r="S26" s="81" t="str">
        <f>+'3erT'!AT32</f>
        <v/>
      </c>
      <c r="T26" s="81" t="str">
        <f>IFERROR('3erT'!BB32,"")</f>
        <v/>
      </c>
      <c r="U26" s="81">
        <f>+(0.05*'3erT'!BC32)</f>
        <v>0</v>
      </c>
      <c r="V26" s="81">
        <f>+(0.05*'3erT'!BD32)</f>
        <v>0</v>
      </c>
      <c r="W26" s="78">
        <f t="shared" si="8"/>
        <v>0</v>
      </c>
      <c r="X26" s="79">
        <f t="shared" si="6"/>
        <v>0</v>
      </c>
      <c r="Y26" s="82" t="str">
        <f t="shared" si="7"/>
        <v>REPROBADO</v>
      </c>
      <c r="Z26" s="60"/>
    </row>
    <row r="27" spans="1:26" ht="22.5" customHeight="1">
      <c r="A27" s="80">
        <f>+'1erT'!A33</f>
        <v>19</v>
      </c>
      <c r="B27" s="80">
        <f>+'1erT'!B33</f>
        <v>0</v>
      </c>
      <c r="C27" s="81" t="str">
        <f>IFERROR('1erT'!L33,"")</f>
        <v/>
      </c>
      <c r="D27" s="81" t="str">
        <f>+'1erT'!AC33</f>
        <v/>
      </c>
      <c r="E27" s="81" t="str">
        <f>+'1erT'!AT33</f>
        <v/>
      </c>
      <c r="F27" s="81" t="str">
        <f>IFERROR('1erT'!BB33,"")</f>
        <v/>
      </c>
      <c r="G27" s="81">
        <f>+('1erT'!BC33*0.05)</f>
        <v>0</v>
      </c>
      <c r="H27" s="81">
        <f>+'1erT'!BD33*0.05</f>
        <v>0</v>
      </c>
      <c r="I27" s="75">
        <f t="shared" si="1"/>
        <v>0</v>
      </c>
      <c r="J27" s="81" t="str">
        <f>IFERROR('2doT'!L33,"")</f>
        <v/>
      </c>
      <c r="K27" s="81" t="str">
        <f>+'2doT'!AC33</f>
        <v/>
      </c>
      <c r="L27" s="81" t="str">
        <f>+'2doT'!AT33</f>
        <v/>
      </c>
      <c r="M27" s="81" t="str">
        <f>IFERROR('2doT'!BB33,"")</f>
        <v/>
      </c>
      <c r="N27" s="81">
        <f>+(0.05*'2doT'!BC33)</f>
        <v>0</v>
      </c>
      <c r="O27" s="81">
        <f>+(0.05*'2doT'!BD33)</f>
        <v>0</v>
      </c>
      <c r="P27" s="76">
        <f t="shared" si="3"/>
        <v>0</v>
      </c>
      <c r="Q27" s="81" t="str">
        <f>IFERROR('3erT'!L33,"")</f>
        <v/>
      </c>
      <c r="R27" s="81" t="str">
        <f>+'3erT'!AC33</f>
        <v/>
      </c>
      <c r="S27" s="81" t="str">
        <f>+'3erT'!AT33</f>
        <v/>
      </c>
      <c r="T27" s="81" t="str">
        <f>IFERROR('3erT'!BB33,"")</f>
        <v/>
      </c>
      <c r="U27" s="81">
        <f>+(0.05*'3erT'!BC33)</f>
        <v>0</v>
      </c>
      <c r="V27" s="81">
        <f>+(0.05*'3erT'!BD33)</f>
        <v>0</v>
      </c>
      <c r="W27" s="78">
        <f t="shared" si="8"/>
        <v>0</v>
      </c>
      <c r="X27" s="79">
        <f t="shared" si="6"/>
        <v>0</v>
      </c>
      <c r="Y27" s="82" t="str">
        <f t="shared" si="7"/>
        <v>REPROBADO</v>
      </c>
      <c r="Z27" s="60"/>
    </row>
    <row r="28" spans="1:26" ht="22.5" customHeight="1">
      <c r="A28" s="80">
        <f>+'1erT'!A34</f>
        <v>20</v>
      </c>
      <c r="B28" s="80">
        <f>+'1erT'!B34</f>
        <v>0</v>
      </c>
      <c r="C28" s="81" t="str">
        <f>IFERROR('1erT'!L34,"")</f>
        <v/>
      </c>
      <c r="D28" s="81" t="str">
        <f>+'1erT'!AC34</f>
        <v/>
      </c>
      <c r="E28" s="81" t="str">
        <f>+'1erT'!AT34</f>
        <v/>
      </c>
      <c r="F28" s="81" t="str">
        <f>IFERROR('1erT'!BB34,"")</f>
        <v/>
      </c>
      <c r="G28" s="81">
        <f>+('1erT'!BC34*0.05)</f>
        <v>0</v>
      </c>
      <c r="H28" s="81">
        <f>+'1erT'!BD34*0.05</f>
        <v>0</v>
      </c>
      <c r="I28" s="75">
        <f t="shared" si="1"/>
        <v>0</v>
      </c>
      <c r="J28" s="81" t="str">
        <f>IFERROR('2doT'!L34,"")</f>
        <v/>
      </c>
      <c r="K28" s="81" t="str">
        <f>+'2doT'!AC34</f>
        <v/>
      </c>
      <c r="L28" s="81" t="str">
        <f>+'2doT'!AT34</f>
        <v/>
      </c>
      <c r="M28" s="81" t="str">
        <f>IFERROR('2doT'!BB34,"")</f>
        <v/>
      </c>
      <c r="N28" s="81">
        <f>+(0.05*'2doT'!BC34)</f>
        <v>0</v>
      </c>
      <c r="O28" s="81">
        <f>+(0.05*'2doT'!BD34)</f>
        <v>0</v>
      </c>
      <c r="P28" s="76">
        <f t="shared" si="3"/>
        <v>0</v>
      </c>
      <c r="Q28" s="81" t="str">
        <f>IFERROR('3erT'!L34,"")</f>
        <v/>
      </c>
      <c r="R28" s="81" t="str">
        <f>+'3erT'!AC34</f>
        <v/>
      </c>
      <c r="S28" s="81" t="str">
        <f>+'3erT'!AT34</f>
        <v/>
      </c>
      <c r="T28" s="81" t="str">
        <f>IFERROR('3erT'!BB34,"")</f>
        <v/>
      </c>
      <c r="U28" s="81">
        <f>+(0.05*'3erT'!BC34)</f>
        <v>0</v>
      </c>
      <c r="V28" s="81">
        <f>+(0.05*'3erT'!BD34)</f>
        <v>0</v>
      </c>
      <c r="W28" s="78">
        <f t="shared" si="8"/>
        <v>0</v>
      </c>
      <c r="X28" s="79">
        <f t="shared" si="6"/>
        <v>0</v>
      </c>
      <c r="Y28" s="82" t="str">
        <f t="shared" si="7"/>
        <v>REPROBADO</v>
      </c>
      <c r="Z28" s="60"/>
    </row>
    <row r="29" spans="1:26" ht="22.5" customHeight="1">
      <c r="A29" s="80">
        <f>+'1erT'!A35</f>
        <v>21</v>
      </c>
      <c r="B29" s="80">
        <f>+'1erT'!B35</f>
        <v>0</v>
      </c>
      <c r="C29" s="81" t="str">
        <f>IFERROR('1erT'!L35,"")</f>
        <v/>
      </c>
      <c r="D29" s="81" t="str">
        <f>+'1erT'!AC35</f>
        <v/>
      </c>
      <c r="E29" s="81" t="str">
        <f>+'1erT'!AT35</f>
        <v/>
      </c>
      <c r="F29" s="81" t="str">
        <f>IFERROR('1erT'!BB35,"")</f>
        <v/>
      </c>
      <c r="G29" s="81">
        <f>+('1erT'!BC35*0.05)</f>
        <v>0</v>
      </c>
      <c r="H29" s="81">
        <f>+'1erT'!BD35*0.05</f>
        <v>0</v>
      </c>
      <c r="I29" s="75">
        <f t="shared" si="1"/>
        <v>0</v>
      </c>
      <c r="J29" s="81" t="str">
        <f>IFERROR('2doT'!L35,"")</f>
        <v/>
      </c>
      <c r="K29" s="81" t="str">
        <f>+'2doT'!AC35</f>
        <v/>
      </c>
      <c r="L29" s="81" t="str">
        <f>+'2doT'!AT35</f>
        <v/>
      </c>
      <c r="M29" s="81" t="str">
        <f>IFERROR('2doT'!BB35,"")</f>
        <v/>
      </c>
      <c r="N29" s="81">
        <f>+(0.05*'2doT'!BC35)</f>
        <v>0</v>
      </c>
      <c r="O29" s="81">
        <f>+(0.05*'2doT'!BD35)</f>
        <v>0</v>
      </c>
      <c r="P29" s="76">
        <f t="shared" si="3"/>
        <v>0</v>
      </c>
      <c r="Q29" s="81" t="str">
        <f>IFERROR('3erT'!L35,"")</f>
        <v/>
      </c>
      <c r="R29" s="81" t="str">
        <f>+'3erT'!AC35</f>
        <v/>
      </c>
      <c r="S29" s="81" t="str">
        <f>+'3erT'!AT35</f>
        <v/>
      </c>
      <c r="T29" s="81" t="str">
        <f>IFERROR('3erT'!BB35,"")</f>
        <v/>
      </c>
      <c r="U29" s="81">
        <f>+(0.05*'3erT'!BC35)</f>
        <v>0</v>
      </c>
      <c r="V29" s="81">
        <f>+(0.05*'3erT'!BD35)</f>
        <v>0</v>
      </c>
      <c r="W29" s="78">
        <f t="shared" si="8"/>
        <v>0</v>
      </c>
      <c r="X29" s="79">
        <f t="shared" si="6"/>
        <v>0</v>
      </c>
      <c r="Y29" s="82" t="str">
        <f t="shared" si="7"/>
        <v>REPROBADO</v>
      </c>
      <c r="Z29" s="60"/>
    </row>
    <row r="30" spans="1:26" ht="22.5" customHeight="1">
      <c r="A30" s="80">
        <f>+'1erT'!A36</f>
        <v>22</v>
      </c>
      <c r="B30" s="80">
        <f>+'1erT'!B36</f>
        <v>0</v>
      </c>
      <c r="C30" s="81" t="str">
        <f>IFERROR('1erT'!L36,"")</f>
        <v/>
      </c>
      <c r="D30" s="81" t="str">
        <f>+'1erT'!AC36</f>
        <v/>
      </c>
      <c r="E30" s="81" t="str">
        <f>+'1erT'!AT36</f>
        <v/>
      </c>
      <c r="F30" s="81" t="str">
        <f>IFERROR('1erT'!BB36,"")</f>
        <v/>
      </c>
      <c r="G30" s="81">
        <f>+('1erT'!BC36*0.05)</f>
        <v>0</v>
      </c>
      <c r="H30" s="81">
        <f>+'1erT'!BD36*0.05</f>
        <v>0</v>
      </c>
      <c r="I30" s="75">
        <f t="shared" si="1"/>
        <v>0</v>
      </c>
      <c r="J30" s="81" t="str">
        <f>IFERROR('2doT'!L36,"")</f>
        <v/>
      </c>
      <c r="K30" s="81" t="str">
        <f>+'2doT'!AC36</f>
        <v/>
      </c>
      <c r="L30" s="81" t="str">
        <f>+'2doT'!AT36</f>
        <v/>
      </c>
      <c r="M30" s="81" t="str">
        <f>IFERROR('2doT'!BB36,"")</f>
        <v/>
      </c>
      <c r="N30" s="81">
        <f>+(0.05*'2doT'!BC36)</f>
        <v>0</v>
      </c>
      <c r="O30" s="81">
        <f>+(0.05*'2doT'!BD36)</f>
        <v>0</v>
      </c>
      <c r="P30" s="76">
        <f t="shared" si="3"/>
        <v>0</v>
      </c>
      <c r="Q30" s="81" t="str">
        <f>IFERROR('3erT'!L36,"")</f>
        <v/>
      </c>
      <c r="R30" s="81" t="str">
        <f>+'3erT'!AC36</f>
        <v/>
      </c>
      <c r="S30" s="81" t="str">
        <f>+'3erT'!AT36</f>
        <v/>
      </c>
      <c r="T30" s="81" t="str">
        <f>IFERROR('3erT'!BB36,"")</f>
        <v/>
      </c>
      <c r="U30" s="81">
        <f>+(0.05*'3erT'!BC36)</f>
        <v>0</v>
      </c>
      <c r="V30" s="81">
        <f>+(0.05*'3erT'!BD36)</f>
        <v>0</v>
      </c>
      <c r="W30" s="78">
        <f t="shared" si="8"/>
        <v>0</v>
      </c>
      <c r="X30" s="79">
        <f t="shared" si="6"/>
        <v>0</v>
      </c>
      <c r="Y30" s="82" t="str">
        <f t="shared" si="7"/>
        <v>REPROBADO</v>
      </c>
      <c r="Z30" s="60"/>
    </row>
    <row r="31" spans="1:26" ht="22.5" customHeight="1">
      <c r="A31" s="80">
        <f>+'1erT'!A37</f>
        <v>23</v>
      </c>
      <c r="B31" s="80">
        <f>+'1erT'!B37</f>
        <v>0</v>
      </c>
      <c r="C31" s="81" t="str">
        <f>IFERROR('1erT'!L37,"")</f>
        <v/>
      </c>
      <c r="D31" s="81" t="str">
        <f>+'1erT'!AC37</f>
        <v/>
      </c>
      <c r="E31" s="81" t="str">
        <f>+'1erT'!AT37</f>
        <v/>
      </c>
      <c r="F31" s="81" t="str">
        <f>IFERROR('1erT'!BB37,"")</f>
        <v/>
      </c>
      <c r="G31" s="81">
        <f>+('1erT'!BC37*0.05)</f>
        <v>0</v>
      </c>
      <c r="H31" s="81">
        <f>+'1erT'!BD37*0.05</f>
        <v>0</v>
      </c>
      <c r="I31" s="75">
        <f t="shared" si="1"/>
        <v>0</v>
      </c>
      <c r="J31" s="81" t="str">
        <f>IFERROR('2doT'!L37,"")</f>
        <v/>
      </c>
      <c r="K31" s="81" t="str">
        <f>+'2doT'!AC37</f>
        <v/>
      </c>
      <c r="L31" s="81" t="str">
        <f>+'2doT'!AT37</f>
        <v/>
      </c>
      <c r="M31" s="81" t="str">
        <f>IFERROR('2doT'!BB37,"")</f>
        <v/>
      </c>
      <c r="N31" s="81">
        <f>+(0.05*'2doT'!BC37)</f>
        <v>0</v>
      </c>
      <c r="O31" s="81">
        <f>+(0.05*'2doT'!BD37)</f>
        <v>0</v>
      </c>
      <c r="P31" s="76">
        <f t="shared" si="3"/>
        <v>0</v>
      </c>
      <c r="Q31" s="81" t="str">
        <f>IFERROR('3erT'!L37,"")</f>
        <v/>
      </c>
      <c r="R31" s="81" t="str">
        <f>+'3erT'!AC37</f>
        <v/>
      </c>
      <c r="S31" s="81" t="str">
        <f>+'3erT'!AT37</f>
        <v/>
      </c>
      <c r="T31" s="81" t="str">
        <f>IFERROR('3erT'!BB37,"")</f>
        <v/>
      </c>
      <c r="U31" s="81">
        <f>+(0.05*'3erT'!BC37)</f>
        <v>0</v>
      </c>
      <c r="V31" s="81">
        <f>+(0.05*'3erT'!BD37)</f>
        <v>0</v>
      </c>
      <c r="W31" s="78">
        <f t="shared" si="8"/>
        <v>0</v>
      </c>
      <c r="X31" s="79">
        <f t="shared" si="6"/>
        <v>0</v>
      </c>
      <c r="Y31" s="82" t="str">
        <f t="shared" si="7"/>
        <v>REPROBADO</v>
      </c>
      <c r="Z31" s="60"/>
    </row>
    <row r="32" spans="1:26" ht="22.5" customHeight="1">
      <c r="A32" s="80">
        <f>+'1erT'!A38</f>
        <v>0</v>
      </c>
      <c r="B32" s="80">
        <f>+'1erT'!B38</f>
        <v>0</v>
      </c>
      <c r="C32" s="81" t="str">
        <f>IFERROR('1erT'!L38,"")</f>
        <v/>
      </c>
      <c r="D32" s="81" t="str">
        <f>+'1erT'!AC38</f>
        <v/>
      </c>
      <c r="E32" s="81" t="str">
        <f>+'1erT'!AT38</f>
        <v/>
      </c>
      <c r="F32" s="81" t="str">
        <f>IFERROR('1erT'!BB38,"")</f>
        <v/>
      </c>
      <c r="G32" s="81">
        <f>+('1erT'!BC38*0.05)</f>
        <v>0</v>
      </c>
      <c r="H32" s="81">
        <f>+'1erT'!BD38*0.05</f>
        <v>0</v>
      </c>
      <c r="I32" s="75">
        <f t="shared" si="1"/>
        <v>0</v>
      </c>
      <c r="J32" s="81" t="str">
        <f>IFERROR('2doT'!L38,"")</f>
        <v/>
      </c>
      <c r="K32" s="81" t="str">
        <f>+'2doT'!AC38</f>
        <v/>
      </c>
      <c r="L32" s="81" t="str">
        <f>+'2doT'!AT38</f>
        <v/>
      </c>
      <c r="M32" s="81" t="str">
        <f>IFERROR('2doT'!BB38,"")</f>
        <v/>
      </c>
      <c r="N32" s="81">
        <f>+(0.05*'2doT'!BC38)</f>
        <v>0</v>
      </c>
      <c r="O32" s="81">
        <f>+(0.05*'2doT'!BD38)</f>
        <v>0</v>
      </c>
      <c r="P32" s="76">
        <f t="shared" si="3"/>
        <v>0</v>
      </c>
      <c r="Q32" s="81" t="str">
        <f>IFERROR('3erT'!L38,"")</f>
        <v/>
      </c>
      <c r="R32" s="81" t="str">
        <f>+'3erT'!AC38</f>
        <v/>
      </c>
      <c r="S32" s="81" t="str">
        <f>+'3erT'!AT38</f>
        <v/>
      </c>
      <c r="T32" s="81" t="str">
        <f>IFERROR('3erT'!BB38,"")</f>
        <v/>
      </c>
      <c r="U32" s="81">
        <f>+(0.05*'3erT'!BC38)</f>
        <v>0</v>
      </c>
      <c r="V32" s="81">
        <f>+(0.05*'3erT'!BD38)</f>
        <v>0</v>
      </c>
      <c r="W32" s="78">
        <f t="shared" si="8"/>
        <v>0</v>
      </c>
      <c r="X32" s="79">
        <f t="shared" si="6"/>
        <v>0</v>
      </c>
      <c r="Y32" s="82" t="str">
        <f t="shared" si="7"/>
        <v>REPROBADO</v>
      </c>
      <c r="Z32" s="60"/>
    </row>
    <row r="33" spans="1:26" ht="22.5" customHeight="1">
      <c r="A33" s="80">
        <f>+'1erT'!A39</f>
        <v>0</v>
      </c>
      <c r="B33" s="80">
        <f>+'1erT'!B39</f>
        <v>0</v>
      </c>
      <c r="C33" s="81" t="str">
        <f>IFERROR('1erT'!L39,"")</f>
        <v/>
      </c>
      <c r="D33" s="81" t="str">
        <f>+'1erT'!AC39</f>
        <v/>
      </c>
      <c r="E33" s="81" t="str">
        <f>+'1erT'!AT39</f>
        <v/>
      </c>
      <c r="F33" s="81" t="str">
        <f>IFERROR('1erT'!BB39,"")</f>
        <v/>
      </c>
      <c r="G33" s="81">
        <f>+('1erT'!BC39*0.05)</f>
        <v>0</v>
      </c>
      <c r="H33" s="81">
        <f>+'1erT'!BD39*0.05</f>
        <v>0</v>
      </c>
      <c r="I33" s="75">
        <f t="shared" si="1"/>
        <v>0</v>
      </c>
      <c r="J33" s="81" t="str">
        <f>IFERROR('2doT'!L39,"")</f>
        <v/>
      </c>
      <c r="K33" s="81" t="str">
        <f>+'2doT'!AC39</f>
        <v/>
      </c>
      <c r="L33" s="81" t="str">
        <f>+'2doT'!AT39</f>
        <v/>
      </c>
      <c r="M33" s="81" t="str">
        <f>IFERROR('2doT'!BB39,"")</f>
        <v/>
      </c>
      <c r="N33" s="81">
        <f>+(0.05*'2doT'!BC39)</f>
        <v>0</v>
      </c>
      <c r="O33" s="81">
        <f>+(0.05*'2doT'!BD39)</f>
        <v>0</v>
      </c>
      <c r="P33" s="76">
        <f t="shared" si="3"/>
        <v>0</v>
      </c>
      <c r="Q33" s="81" t="str">
        <f>IFERROR('3erT'!L39,"")</f>
        <v/>
      </c>
      <c r="R33" s="81" t="str">
        <f>+'3erT'!AC39</f>
        <v/>
      </c>
      <c r="S33" s="81" t="str">
        <f>+'3erT'!AT39</f>
        <v/>
      </c>
      <c r="T33" s="81" t="str">
        <f>IFERROR('3erT'!BB39,"")</f>
        <v/>
      </c>
      <c r="U33" s="81">
        <f>+(0.05*'3erT'!BC39)</f>
        <v>0</v>
      </c>
      <c r="V33" s="81">
        <f>+(0.05*'3erT'!BD39)</f>
        <v>0</v>
      </c>
      <c r="W33" s="78">
        <f t="shared" si="8"/>
        <v>0</v>
      </c>
      <c r="X33" s="79">
        <f t="shared" si="6"/>
        <v>0</v>
      </c>
      <c r="Y33" s="82" t="str">
        <f t="shared" si="7"/>
        <v>REPROBADO</v>
      </c>
      <c r="Z33" s="60"/>
    </row>
    <row r="34" spans="1:26" ht="22.5" customHeight="1">
      <c r="A34" s="80">
        <f>+'1erT'!A40</f>
        <v>0</v>
      </c>
      <c r="B34" s="80">
        <f>+'1erT'!B40</f>
        <v>0</v>
      </c>
      <c r="C34" s="81" t="str">
        <f>IFERROR('1erT'!L40,"")</f>
        <v/>
      </c>
      <c r="D34" s="81" t="str">
        <f>+'1erT'!AC40</f>
        <v/>
      </c>
      <c r="E34" s="81" t="str">
        <f>+'1erT'!AT40</f>
        <v/>
      </c>
      <c r="F34" s="81" t="str">
        <f>IFERROR('1erT'!BB40,"")</f>
        <v/>
      </c>
      <c r="G34" s="81">
        <f>+('1erT'!BC40*0.05)</f>
        <v>0</v>
      </c>
      <c r="H34" s="81">
        <f>+'1erT'!BD40*0.05</f>
        <v>0</v>
      </c>
      <c r="I34" s="75">
        <f t="shared" si="1"/>
        <v>0</v>
      </c>
      <c r="J34" s="81" t="str">
        <f>IFERROR('2doT'!L40,"")</f>
        <v/>
      </c>
      <c r="K34" s="81" t="str">
        <f>+'2doT'!AC40</f>
        <v/>
      </c>
      <c r="L34" s="81" t="str">
        <f>+'2doT'!AT40</f>
        <v/>
      </c>
      <c r="M34" s="81" t="str">
        <f>IFERROR('2doT'!BB40,"")</f>
        <v/>
      </c>
      <c r="N34" s="81">
        <f>+(0.05*'2doT'!BC40)</f>
        <v>0</v>
      </c>
      <c r="O34" s="81">
        <f>+(0.05*'2doT'!BD40)</f>
        <v>0</v>
      </c>
      <c r="P34" s="76">
        <f t="shared" si="3"/>
        <v>0</v>
      </c>
      <c r="Q34" s="81" t="str">
        <f>IFERROR('3erT'!L40,"")</f>
        <v/>
      </c>
      <c r="R34" s="81" t="str">
        <f>+'3erT'!AC40</f>
        <v/>
      </c>
      <c r="S34" s="81" t="str">
        <f>+'3erT'!AT40</f>
        <v/>
      </c>
      <c r="T34" s="81" t="str">
        <f>IFERROR('3erT'!BB40,"")</f>
        <v/>
      </c>
      <c r="U34" s="81">
        <f>+(0.05*'3erT'!BC40)</f>
        <v>0</v>
      </c>
      <c r="V34" s="81">
        <f>+(0.05*'3erT'!BD40)</f>
        <v>0</v>
      </c>
      <c r="W34" s="78">
        <f t="shared" si="8"/>
        <v>0</v>
      </c>
      <c r="X34" s="79">
        <f t="shared" si="6"/>
        <v>0</v>
      </c>
      <c r="Y34" s="82" t="str">
        <f t="shared" si="7"/>
        <v>REPROBADO</v>
      </c>
      <c r="Z34" s="60"/>
    </row>
    <row r="35" spans="1:26" ht="22.5" customHeight="1">
      <c r="A35" s="80">
        <f>+'1erT'!A41</f>
        <v>0</v>
      </c>
      <c r="B35" s="80">
        <f>+'1erT'!B41</f>
        <v>0</v>
      </c>
      <c r="C35" s="81" t="str">
        <f>IFERROR('1erT'!L41,"")</f>
        <v/>
      </c>
      <c r="D35" s="81" t="str">
        <f>+'1erT'!AC41</f>
        <v/>
      </c>
      <c r="E35" s="81" t="str">
        <f>+'1erT'!AT41</f>
        <v/>
      </c>
      <c r="F35" s="81" t="str">
        <f>IFERROR('1erT'!BB41,"")</f>
        <v/>
      </c>
      <c r="G35" s="81">
        <f>+('1erT'!BC41*0.05)</f>
        <v>0</v>
      </c>
      <c r="H35" s="81">
        <f>+'1erT'!BD41*0.05</f>
        <v>0</v>
      </c>
      <c r="I35" s="75">
        <f t="shared" si="1"/>
        <v>0</v>
      </c>
      <c r="J35" s="81" t="str">
        <f>IFERROR('2doT'!L41,"")</f>
        <v/>
      </c>
      <c r="K35" s="81" t="str">
        <f>+'2doT'!AC41</f>
        <v/>
      </c>
      <c r="L35" s="81" t="str">
        <f>+'2doT'!AT41</f>
        <v/>
      </c>
      <c r="M35" s="81" t="str">
        <f>IFERROR('2doT'!BB41,"")</f>
        <v/>
      </c>
      <c r="N35" s="81">
        <f>+(0.05*'2doT'!BC41)</f>
        <v>0</v>
      </c>
      <c r="O35" s="81">
        <f>+(0.05*'2doT'!BD41)</f>
        <v>0</v>
      </c>
      <c r="P35" s="76">
        <f t="shared" si="3"/>
        <v>0</v>
      </c>
      <c r="Q35" s="81" t="str">
        <f>IFERROR('3erT'!L41,"")</f>
        <v/>
      </c>
      <c r="R35" s="81" t="str">
        <f>+'3erT'!AC41</f>
        <v/>
      </c>
      <c r="S35" s="81" t="str">
        <f>+'3erT'!AT41</f>
        <v/>
      </c>
      <c r="T35" s="81" t="str">
        <f>IFERROR('3erT'!BB41,"")</f>
        <v/>
      </c>
      <c r="U35" s="81">
        <f>+(0.05*'3erT'!BC41)</f>
        <v>0</v>
      </c>
      <c r="V35" s="81">
        <f>+(0.05*'3erT'!BD41)</f>
        <v>0</v>
      </c>
      <c r="W35" s="78">
        <f t="shared" si="8"/>
        <v>0</v>
      </c>
      <c r="X35" s="79">
        <f t="shared" si="6"/>
        <v>0</v>
      </c>
      <c r="Y35" s="82" t="str">
        <f t="shared" si="7"/>
        <v>REPROBADO</v>
      </c>
      <c r="Z35" s="60"/>
    </row>
    <row r="36" spans="1:26" ht="22.5" customHeight="1">
      <c r="A36" s="80">
        <f>+'1erT'!A42</f>
        <v>0</v>
      </c>
      <c r="B36" s="80">
        <f>+'1erT'!B42</f>
        <v>0</v>
      </c>
      <c r="C36" s="81" t="str">
        <f>IFERROR('1erT'!L42,"")</f>
        <v/>
      </c>
      <c r="D36" s="81" t="str">
        <f>+'1erT'!AC42</f>
        <v/>
      </c>
      <c r="E36" s="81" t="str">
        <f>+'1erT'!AT42</f>
        <v/>
      </c>
      <c r="F36" s="81" t="str">
        <f>IFERROR('1erT'!BB42,"")</f>
        <v/>
      </c>
      <c r="G36" s="81">
        <f>+('1erT'!BC42*0.05)</f>
        <v>0</v>
      </c>
      <c r="H36" s="81">
        <f>+'1erT'!BD42*0.05</f>
        <v>0</v>
      </c>
      <c r="I36" s="75">
        <f t="shared" si="1"/>
        <v>0</v>
      </c>
      <c r="J36" s="81" t="str">
        <f>IFERROR('2doT'!L42,"")</f>
        <v/>
      </c>
      <c r="K36" s="81" t="str">
        <f>+'2doT'!AC42</f>
        <v/>
      </c>
      <c r="L36" s="81" t="str">
        <f>+'2doT'!AT42</f>
        <v/>
      </c>
      <c r="M36" s="81" t="str">
        <f>IFERROR('2doT'!BB42,"")</f>
        <v/>
      </c>
      <c r="N36" s="81">
        <f>+(0.05*'2doT'!BC42)</f>
        <v>0</v>
      </c>
      <c r="O36" s="81">
        <f>+(0.05*'2doT'!BD42)</f>
        <v>0</v>
      </c>
      <c r="P36" s="76">
        <f t="shared" si="3"/>
        <v>0</v>
      </c>
      <c r="Q36" s="81" t="str">
        <f>IFERROR('3erT'!L42,"")</f>
        <v/>
      </c>
      <c r="R36" s="81" t="str">
        <f>+'3erT'!AC42</f>
        <v/>
      </c>
      <c r="S36" s="81" t="str">
        <f>+'3erT'!AT42</f>
        <v/>
      </c>
      <c r="T36" s="81" t="str">
        <f>IFERROR('3erT'!BB42,"")</f>
        <v/>
      </c>
      <c r="U36" s="81">
        <f>+(0.05*'3erT'!BC42)</f>
        <v>0</v>
      </c>
      <c r="V36" s="81">
        <f>+(0.05*'3erT'!BD42)</f>
        <v>0</v>
      </c>
      <c r="W36" s="78">
        <f t="shared" si="8"/>
        <v>0</v>
      </c>
      <c r="X36" s="79">
        <f t="shared" si="6"/>
        <v>0</v>
      </c>
      <c r="Y36" s="82" t="str">
        <f t="shared" si="7"/>
        <v>REPROBADO</v>
      </c>
      <c r="Z36" s="60"/>
    </row>
    <row r="37" spans="1:26" ht="22.5" customHeight="1">
      <c r="A37" s="80">
        <f>+'1erT'!A43</f>
        <v>0</v>
      </c>
      <c r="B37" s="80">
        <f>+'1erT'!B43</f>
        <v>0</v>
      </c>
      <c r="C37" s="81" t="str">
        <f>IFERROR('1erT'!L43,"")</f>
        <v/>
      </c>
      <c r="D37" s="81" t="str">
        <f>+'1erT'!AC43</f>
        <v/>
      </c>
      <c r="E37" s="81" t="str">
        <f>+'1erT'!AT43</f>
        <v/>
      </c>
      <c r="F37" s="81" t="str">
        <f>IFERROR('1erT'!BB43,"")</f>
        <v/>
      </c>
      <c r="G37" s="81">
        <f>+('1erT'!BC43*0.05)</f>
        <v>0</v>
      </c>
      <c r="H37" s="81">
        <f>+'1erT'!BD43*0.05</f>
        <v>0</v>
      </c>
      <c r="I37" s="75">
        <f t="shared" si="1"/>
        <v>0</v>
      </c>
      <c r="J37" s="81" t="str">
        <f>IFERROR('2doT'!L43,"")</f>
        <v/>
      </c>
      <c r="K37" s="81" t="str">
        <f>+'2doT'!AC43</f>
        <v/>
      </c>
      <c r="L37" s="81" t="str">
        <f>+'2doT'!AT43</f>
        <v/>
      </c>
      <c r="M37" s="81" t="str">
        <f>IFERROR('2doT'!BB43,"")</f>
        <v/>
      </c>
      <c r="N37" s="81">
        <f>+(0.05*'2doT'!BC43)</f>
        <v>0</v>
      </c>
      <c r="O37" s="81">
        <f>+(0.05*'2doT'!BD43)</f>
        <v>0</v>
      </c>
      <c r="P37" s="76">
        <f t="shared" si="3"/>
        <v>0</v>
      </c>
      <c r="Q37" s="81" t="str">
        <f>IFERROR('3erT'!L43,"")</f>
        <v/>
      </c>
      <c r="R37" s="81" t="str">
        <f>+'3erT'!AC43</f>
        <v/>
      </c>
      <c r="S37" s="81" t="str">
        <f>+'3erT'!AT43</f>
        <v/>
      </c>
      <c r="T37" s="81" t="str">
        <f>IFERROR('3erT'!BB43,"")</f>
        <v/>
      </c>
      <c r="U37" s="81">
        <f>+(0.05*'3erT'!BC43)</f>
        <v>0</v>
      </c>
      <c r="V37" s="81">
        <f>+(0.05*'3erT'!BD43)</f>
        <v>0</v>
      </c>
      <c r="W37" s="78">
        <f t="shared" si="8"/>
        <v>0</v>
      </c>
      <c r="X37" s="79">
        <f t="shared" si="6"/>
        <v>0</v>
      </c>
      <c r="Y37" s="82" t="str">
        <f t="shared" si="7"/>
        <v>REPROBADO</v>
      </c>
      <c r="Z37" s="60"/>
    </row>
    <row r="38" spans="1:26" ht="22.5" customHeight="1">
      <c r="A38" s="80">
        <f>+'1erT'!A44</f>
        <v>0</v>
      </c>
      <c r="B38" s="80">
        <f>+'1erT'!B44</f>
        <v>0</v>
      </c>
      <c r="C38" s="81" t="str">
        <f>IFERROR('1erT'!L44,"")</f>
        <v/>
      </c>
      <c r="D38" s="81" t="str">
        <f>+'1erT'!AC44</f>
        <v/>
      </c>
      <c r="E38" s="81" t="str">
        <f>+'1erT'!AT44</f>
        <v/>
      </c>
      <c r="F38" s="81" t="str">
        <f>IFERROR('1erT'!BB44,"")</f>
        <v/>
      </c>
      <c r="G38" s="81">
        <f>+('1erT'!BC44*0.05)</f>
        <v>0</v>
      </c>
      <c r="H38" s="81">
        <f>+'1erT'!BD44*0.05</f>
        <v>0</v>
      </c>
      <c r="I38" s="75">
        <f t="shared" si="1"/>
        <v>0</v>
      </c>
      <c r="J38" s="81" t="str">
        <f>IFERROR('2doT'!L44,"")</f>
        <v/>
      </c>
      <c r="K38" s="81" t="str">
        <f>+'2doT'!AC44</f>
        <v/>
      </c>
      <c r="L38" s="81" t="str">
        <f>+'2doT'!AT44</f>
        <v/>
      </c>
      <c r="M38" s="81" t="str">
        <f>IFERROR('2doT'!BB44,"")</f>
        <v/>
      </c>
      <c r="N38" s="81">
        <f>+(0.05*'2doT'!BC44)</f>
        <v>0</v>
      </c>
      <c r="O38" s="81">
        <f>+(0.05*'2doT'!BD44)</f>
        <v>0</v>
      </c>
      <c r="P38" s="76">
        <f t="shared" si="3"/>
        <v>0</v>
      </c>
      <c r="Q38" s="81" t="str">
        <f>IFERROR('3erT'!L44,"")</f>
        <v/>
      </c>
      <c r="R38" s="81" t="str">
        <f>+'3erT'!AC44</f>
        <v/>
      </c>
      <c r="S38" s="81" t="str">
        <f>+'3erT'!AT44</f>
        <v/>
      </c>
      <c r="T38" s="81" t="str">
        <f>IFERROR('3erT'!BB44,"")</f>
        <v/>
      </c>
      <c r="U38" s="81">
        <f>+(0.05*'3erT'!BC44)</f>
        <v>0</v>
      </c>
      <c r="V38" s="81">
        <f>+(0.05*'3erT'!BD44)</f>
        <v>0</v>
      </c>
      <c r="W38" s="78">
        <f t="shared" si="8"/>
        <v>0</v>
      </c>
      <c r="X38" s="79">
        <f t="shared" si="6"/>
        <v>0</v>
      </c>
      <c r="Y38" s="82" t="str">
        <f t="shared" si="7"/>
        <v>REPROBADO</v>
      </c>
      <c r="Z38" s="60"/>
    </row>
    <row r="39" spans="1:26" ht="22.5" customHeight="1">
      <c r="A39" s="80">
        <f>+'1erT'!A45</f>
        <v>0</v>
      </c>
      <c r="B39" s="80">
        <f>+'1erT'!B45</f>
        <v>0</v>
      </c>
      <c r="C39" s="81" t="str">
        <f>IFERROR('1erT'!L45,"")</f>
        <v/>
      </c>
      <c r="D39" s="81" t="str">
        <f>+'1erT'!AC45</f>
        <v/>
      </c>
      <c r="E39" s="81" t="str">
        <f>+'1erT'!AT45</f>
        <v/>
      </c>
      <c r="F39" s="81" t="str">
        <f>IFERROR('1erT'!BB45,"")</f>
        <v/>
      </c>
      <c r="G39" s="81">
        <f>+('1erT'!BC45*0.05)</f>
        <v>0</v>
      </c>
      <c r="H39" s="81">
        <f>+'1erT'!BD45*0.05</f>
        <v>0</v>
      </c>
      <c r="I39" s="75">
        <f t="shared" si="1"/>
        <v>0</v>
      </c>
      <c r="J39" s="81" t="str">
        <f>IFERROR('2doT'!L45,"")</f>
        <v/>
      </c>
      <c r="K39" s="81" t="str">
        <f>+'2doT'!AC45</f>
        <v/>
      </c>
      <c r="L39" s="81" t="str">
        <f>+'2doT'!AT45</f>
        <v/>
      </c>
      <c r="M39" s="81" t="str">
        <f>IFERROR('2doT'!BB45,"")</f>
        <v/>
      </c>
      <c r="N39" s="81">
        <f>+(0.05*'2doT'!BC45)</f>
        <v>0</v>
      </c>
      <c r="O39" s="81">
        <f>+(0.05*'2doT'!BD45)</f>
        <v>0</v>
      </c>
      <c r="P39" s="76">
        <f t="shared" si="3"/>
        <v>0</v>
      </c>
      <c r="Q39" s="81" t="str">
        <f>IFERROR('3erT'!L45,"")</f>
        <v/>
      </c>
      <c r="R39" s="81" t="str">
        <f>+'3erT'!AC45</f>
        <v/>
      </c>
      <c r="S39" s="81" t="str">
        <f>+'3erT'!AT45</f>
        <v/>
      </c>
      <c r="T39" s="81" t="str">
        <f>IFERROR('3erT'!BB45,"")</f>
        <v/>
      </c>
      <c r="U39" s="81">
        <f>+(0.05*'3erT'!BC45)</f>
        <v>0</v>
      </c>
      <c r="V39" s="81">
        <f>+(0.05*'3erT'!BD45)</f>
        <v>0</v>
      </c>
      <c r="W39" s="78">
        <f t="shared" si="8"/>
        <v>0</v>
      </c>
      <c r="X39" s="79">
        <f t="shared" si="6"/>
        <v>0</v>
      </c>
      <c r="Y39" s="82" t="str">
        <f t="shared" si="7"/>
        <v>REPROBADO</v>
      </c>
      <c r="Z39" s="60"/>
    </row>
    <row r="40" spans="1:26" ht="22.5" customHeight="1">
      <c r="A40" s="80">
        <f>+'1erT'!A46</f>
        <v>0</v>
      </c>
      <c r="B40" s="80">
        <f>+'1erT'!B46</f>
        <v>0</v>
      </c>
      <c r="C40" s="81" t="str">
        <f>IFERROR('1erT'!L46,"")</f>
        <v/>
      </c>
      <c r="D40" s="81" t="str">
        <f>+'1erT'!AC46</f>
        <v/>
      </c>
      <c r="E40" s="81" t="str">
        <f>+'1erT'!AT46</f>
        <v/>
      </c>
      <c r="F40" s="81" t="str">
        <f>IFERROR('1erT'!BB46,"")</f>
        <v/>
      </c>
      <c r="G40" s="81">
        <f>+('1erT'!BC46*0.05)</f>
        <v>0</v>
      </c>
      <c r="H40" s="81">
        <f>+'1erT'!BD46*0.05</f>
        <v>0</v>
      </c>
      <c r="I40" s="75">
        <f t="shared" si="1"/>
        <v>0</v>
      </c>
      <c r="J40" s="81" t="str">
        <f>IFERROR('2doT'!L46,"")</f>
        <v/>
      </c>
      <c r="K40" s="81" t="str">
        <f>+'2doT'!AC46</f>
        <v/>
      </c>
      <c r="L40" s="81" t="str">
        <f>+'2doT'!AT46</f>
        <v/>
      </c>
      <c r="M40" s="81" t="str">
        <f>IFERROR('2doT'!BB46,"")</f>
        <v/>
      </c>
      <c r="N40" s="81">
        <f>+(0.05*'2doT'!BC46)</f>
        <v>0</v>
      </c>
      <c r="O40" s="81">
        <f>+(0.05*'2doT'!BD46)</f>
        <v>0</v>
      </c>
      <c r="P40" s="76">
        <f t="shared" si="3"/>
        <v>0</v>
      </c>
      <c r="Q40" s="81" t="str">
        <f>IFERROR('3erT'!L46,"")</f>
        <v/>
      </c>
      <c r="R40" s="81" t="str">
        <f>+'3erT'!AC46</f>
        <v/>
      </c>
      <c r="S40" s="81" t="str">
        <f>+'3erT'!AT46</f>
        <v/>
      </c>
      <c r="T40" s="81" t="str">
        <f>IFERROR('3erT'!BB46,"")</f>
        <v/>
      </c>
      <c r="U40" s="81">
        <f>+(0.05*'3erT'!BC46)</f>
        <v>0</v>
      </c>
      <c r="V40" s="81">
        <f>+(0.05*'3erT'!BD46)</f>
        <v>0</v>
      </c>
      <c r="W40" s="78">
        <f t="shared" si="8"/>
        <v>0</v>
      </c>
      <c r="X40" s="79">
        <f t="shared" si="6"/>
        <v>0</v>
      </c>
      <c r="Y40" s="82" t="str">
        <f t="shared" si="7"/>
        <v>REPROBADO</v>
      </c>
      <c r="Z40" s="60"/>
    </row>
    <row r="41" spans="1:26" ht="22.5" customHeight="1">
      <c r="A41" s="80">
        <f>+'1erT'!A47</f>
        <v>0</v>
      </c>
      <c r="B41" s="80">
        <f>+'1erT'!B47</f>
        <v>0</v>
      </c>
      <c r="C41" s="81" t="str">
        <f>IFERROR('1erT'!L47,"")</f>
        <v/>
      </c>
      <c r="D41" s="81" t="str">
        <f>+'1erT'!AC47</f>
        <v/>
      </c>
      <c r="E41" s="81" t="str">
        <f>+'1erT'!AT47</f>
        <v/>
      </c>
      <c r="F41" s="81" t="str">
        <f>IFERROR('1erT'!BB47,"")</f>
        <v/>
      </c>
      <c r="G41" s="81">
        <f>+('1erT'!BC47*0.05)</f>
        <v>0</v>
      </c>
      <c r="H41" s="81">
        <f>+'1erT'!BD47*0.05</f>
        <v>0</v>
      </c>
      <c r="I41" s="75">
        <f t="shared" si="1"/>
        <v>0</v>
      </c>
      <c r="J41" s="81" t="str">
        <f>IFERROR('2doT'!L47,"")</f>
        <v/>
      </c>
      <c r="K41" s="81" t="str">
        <f>+'2doT'!AC47</f>
        <v/>
      </c>
      <c r="L41" s="81" t="str">
        <f>+'2doT'!AT47</f>
        <v/>
      </c>
      <c r="M41" s="81" t="str">
        <f>IFERROR('2doT'!BB47,"")</f>
        <v/>
      </c>
      <c r="N41" s="81">
        <f>+(0.05*'2doT'!BC47)</f>
        <v>0</v>
      </c>
      <c r="O41" s="81">
        <f>+(0.05*'2doT'!BD47)</f>
        <v>0</v>
      </c>
      <c r="P41" s="76">
        <f t="shared" si="3"/>
        <v>0</v>
      </c>
      <c r="Q41" s="81" t="str">
        <f>IFERROR('3erT'!L47,"")</f>
        <v/>
      </c>
      <c r="R41" s="81" t="str">
        <f>+'3erT'!AC47</f>
        <v/>
      </c>
      <c r="S41" s="81" t="str">
        <f>+'3erT'!AT47</f>
        <v/>
      </c>
      <c r="T41" s="81" t="str">
        <f>IFERROR('3erT'!BB47,"")</f>
        <v/>
      </c>
      <c r="U41" s="81">
        <f>+(0.05*'3erT'!BC47)</f>
        <v>0</v>
      </c>
      <c r="V41" s="81">
        <f>+(0.05*'3erT'!BD47)</f>
        <v>0</v>
      </c>
      <c r="W41" s="78">
        <f t="shared" si="8"/>
        <v>0</v>
      </c>
      <c r="X41" s="79">
        <f t="shared" si="6"/>
        <v>0</v>
      </c>
      <c r="Y41" s="82" t="str">
        <f t="shared" si="7"/>
        <v>REPROBADO</v>
      </c>
      <c r="Z41" s="60"/>
    </row>
    <row r="42" spans="1:26" ht="22.5" customHeight="1">
      <c r="A42" s="80">
        <f>+'1erT'!A48</f>
        <v>0</v>
      </c>
      <c r="B42" s="80">
        <f>+'1erT'!B48</f>
        <v>0</v>
      </c>
      <c r="C42" s="81" t="str">
        <f>IFERROR('1erT'!L48,"")</f>
        <v/>
      </c>
      <c r="D42" s="81" t="str">
        <f>+'1erT'!AC48</f>
        <v/>
      </c>
      <c r="E42" s="81" t="str">
        <f>+'1erT'!AT48</f>
        <v/>
      </c>
      <c r="F42" s="81" t="str">
        <f>IFERROR('1erT'!BB48,"")</f>
        <v/>
      </c>
      <c r="G42" s="81">
        <f>+('1erT'!BC48*0.05)</f>
        <v>0</v>
      </c>
      <c r="H42" s="81">
        <f>+'1erT'!BD48*0.05</f>
        <v>0</v>
      </c>
      <c r="I42" s="75">
        <f t="shared" si="1"/>
        <v>0</v>
      </c>
      <c r="J42" s="81" t="str">
        <f>IFERROR('2doT'!L48,"")</f>
        <v/>
      </c>
      <c r="K42" s="81" t="str">
        <f>+'2doT'!AC48</f>
        <v/>
      </c>
      <c r="L42" s="81" t="str">
        <f>+'2doT'!AT48</f>
        <v/>
      </c>
      <c r="M42" s="81" t="str">
        <f>IFERROR('2doT'!BB48,"")</f>
        <v/>
      </c>
      <c r="N42" s="81">
        <f>+(0.05*'2doT'!BC48)</f>
        <v>0</v>
      </c>
      <c r="O42" s="81">
        <f>+(0.05*'2doT'!BD48)</f>
        <v>0</v>
      </c>
      <c r="P42" s="76">
        <f t="shared" si="3"/>
        <v>0</v>
      </c>
      <c r="Q42" s="81" t="str">
        <f>IFERROR('3erT'!L48,"")</f>
        <v/>
      </c>
      <c r="R42" s="81" t="str">
        <f>+'3erT'!AC48</f>
        <v/>
      </c>
      <c r="S42" s="81" t="str">
        <f>+'3erT'!AT48</f>
        <v/>
      </c>
      <c r="T42" s="81" t="str">
        <f>IFERROR('3erT'!BB48,"")</f>
        <v/>
      </c>
      <c r="U42" s="81">
        <f>+(0.05*'3erT'!BC48)</f>
        <v>0</v>
      </c>
      <c r="V42" s="81">
        <f>+(0.05*'3erT'!BD48)</f>
        <v>0</v>
      </c>
      <c r="W42" s="78">
        <f t="shared" si="8"/>
        <v>0</v>
      </c>
      <c r="X42" s="79">
        <f t="shared" si="6"/>
        <v>0</v>
      </c>
      <c r="Y42" s="82" t="str">
        <f t="shared" si="7"/>
        <v>REPROBADO</v>
      </c>
      <c r="Z42" s="60"/>
    </row>
    <row r="43" spans="1:26" ht="22.5" customHeight="1">
      <c r="A43" s="80">
        <f>+'1erT'!A49</f>
        <v>0</v>
      </c>
      <c r="B43" s="80">
        <f>+'1erT'!B49</f>
        <v>0</v>
      </c>
      <c r="C43" s="81" t="str">
        <f>IFERROR('1erT'!L49,"")</f>
        <v/>
      </c>
      <c r="D43" s="81" t="str">
        <f>+'1erT'!AC49</f>
        <v/>
      </c>
      <c r="E43" s="81" t="str">
        <f>+'1erT'!AT49</f>
        <v/>
      </c>
      <c r="F43" s="81" t="str">
        <f>IFERROR('1erT'!BB49,"")</f>
        <v/>
      </c>
      <c r="G43" s="81">
        <f>+('1erT'!BC49*0.05)</f>
        <v>0</v>
      </c>
      <c r="H43" s="81">
        <f>+'1erT'!BD49*0.05</f>
        <v>0</v>
      </c>
      <c r="I43" s="75">
        <f t="shared" si="1"/>
        <v>0</v>
      </c>
      <c r="J43" s="81" t="str">
        <f>IFERROR('2doT'!L49,"")</f>
        <v/>
      </c>
      <c r="K43" s="81" t="str">
        <f>+'2doT'!AC49</f>
        <v/>
      </c>
      <c r="L43" s="81" t="str">
        <f>+'2doT'!AT49</f>
        <v/>
      </c>
      <c r="M43" s="81" t="str">
        <f>IFERROR('2doT'!BB49,"")</f>
        <v/>
      </c>
      <c r="N43" s="81">
        <f>+(0.05*'2doT'!BC49)</f>
        <v>0</v>
      </c>
      <c r="O43" s="81">
        <f>+(0.05*'2doT'!BD49)</f>
        <v>0</v>
      </c>
      <c r="P43" s="76">
        <f t="shared" si="3"/>
        <v>0</v>
      </c>
      <c r="Q43" s="81" t="str">
        <f>IFERROR('3erT'!L49,"")</f>
        <v/>
      </c>
      <c r="R43" s="81" t="str">
        <f>+'3erT'!AC49</f>
        <v/>
      </c>
      <c r="S43" s="81" t="str">
        <f>+'3erT'!AT49</f>
        <v/>
      </c>
      <c r="T43" s="81" t="str">
        <f>IFERROR('3erT'!BB49,"")</f>
        <v/>
      </c>
      <c r="U43" s="81">
        <f>+(0.05*'3erT'!BC49)</f>
        <v>0</v>
      </c>
      <c r="V43" s="81">
        <f>+(0.05*'3erT'!BD49)</f>
        <v>0</v>
      </c>
      <c r="W43" s="78">
        <f t="shared" si="8"/>
        <v>0</v>
      </c>
      <c r="X43" s="79">
        <f t="shared" si="6"/>
        <v>0</v>
      </c>
      <c r="Y43" s="82" t="str">
        <f t="shared" si="7"/>
        <v>REPROBADO</v>
      </c>
      <c r="Z43" s="60"/>
    </row>
    <row r="44" spans="1:26" ht="22.5" customHeight="1">
      <c r="A44" s="80">
        <f>+'1erT'!A50</f>
        <v>0</v>
      </c>
      <c r="B44" s="80">
        <f>+'1erT'!B50</f>
        <v>0</v>
      </c>
      <c r="C44" s="81" t="str">
        <f>IFERROR('1erT'!L50,"")</f>
        <v/>
      </c>
      <c r="D44" s="81" t="str">
        <f>+'1erT'!AC50</f>
        <v/>
      </c>
      <c r="E44" s="81" t="str">
        <f>+'1erT'!AT50</f>
        <v/>
      </c>
      <c r="F44" s="81" t="str">
        <f>IFERROR('1erT'!BB50,"")</f>
        <v/>
      </c>
      <c r="G44" s="81">
        <f>+('1erT'!BC50*0.05)</f>
        <v>0</v>
      </c>
      <c r="H44" s="81">
        <f>+'1erT'!BD50*0.05</f>
        <v>0</v>
      </c>
      <c r="I44" s="75">
        <f t="shared" si="1"/>
        <v>0</v>
      </c>
      <c r="J44" s="81" t="str">
        <f>IFERROR('2doT'!L50,"")</f>
        <v/>
      </c>
      <c r="K44" s="81" t="str">
        <f>+'2doT'!AC50</f>
        <v/>
      </c>
      <c r="L44" s="81" t="str">
        <f>+'2doT'!AT50</f>
        <v/>
      </c>
      <c r="M44" s="81" t="str">
        <f>IFERROR('2doT'!BB50,"")</f>
        <v/>
      </c>
      <c r="N44" s="81">
        <f>+(0.05*'2doT'!BC50)</f>
        <v>0</v>
      </c>
      <c r="O44" s="81">
        <f>+(0.05*'2doT'!BD50)</f>
        <v>0</v>
      </c>
      <c r="P44" s="76">
        <f t="shared" si="3"/>
        <v>0</v>
      </c>
      <c r="Q44" s="81" t="str">
        <f>IFERROR('3erT'!L50,"")</f>
        <v/>
      </c>
      <c r="R44" s="81" t="str">
        <f>+'3erT'!AC50</f>
        <v/>
      </c>
      <c r="S44" s="81" t="str">
        <f>+'3erT'!AT50</f>
        <v/>
      </c>
      <c r="T44" s="81" t="str">
        <f>IFERROR('3erT'!BB50,"")</f>
        <v/>
      </c>
      <c r="U44" s="81">
        <f>+(0.05*'3erT'!BC50)</f>
        <v>0</v>
      </c>
      <c r="V44" s="81">
        <f>+(0.05*'3erT'!BD50)</f>
        <v>0</v>
      </c>
      <c r="W44" s="78">
        <f t="shared" si="8"/>
        <v>0</v>
      </c>
      <c r="X44" s="79">
        <f t="shared" si="6"/>
        <v>0</v>
      </c>
      <c r="Y44" s="82" t="str">
        <f t="shared" si="7"/>
        <v>REPROBADO</v>
      </c>
      <c r="Z44" s="60"/>
    </row>
    <row r="45" spans="1:26" ht="22.5" customHeight="1">
      <c r="A45" s="80">
        <f>+'1erT'!A51</f>
        <v>0</v>
      </c>
      <c r="B45" s="80">
        <f>+'1erT'!B51</f>
        <v>0</v>
      </c>
      <c r="C45" s="81" t="str">
        <f>IFERROR('1erT'!L51,"")</f>
        <v/>
      </c>
      <c r="D45" s="81" t="str">
        <f>+'1erT'!AC51</f>
        <v/>
      </c>
      <c r="E45" s="81" t="str">
        <f>+'1erT'!AT51</f>
        <v/>
      </c>
      <c r="F45" s="81" t="str">
        <f>IFERROR('1erT'!BB51,"")</f>
        <v/>
      </c>
      <c r="G45" s="81">
        <f>+('1erT'!BC51*0.05)</f>
        <v>0</v>
      </c>
      <c r="H45" s="81">
        <f>+'1erT'!BD51*0.05</f>
        <v>0</v>
      </c>
      <c r="I45" s="75">
        <f t="shared" si="1"/>
        <v>0</v>
      </c>
      <c r="J45" s="81" t="str">
        <f>IFERROR('2doT'!L51,"")</f>
        <v/>
      </c>
      <c r="K45" s="81" t="str">
        <f>+'2doT'!AC51</f>
        <v/>
      </c>
      <c r="L45" s="81" t="str">
        <f>+'2doT'!AT51</f>
        <v/>
      </c>
      <c r="M45" s="81" t="str">
        <f>IFERROR('2doT'!BB51,"")</f>
        <v/>
      </c>
      <c r="N45" s="81">
        <f>+(0.05*'2doT'!BC51)</f>
        <v>0</v>
      </c>
      <c r="O45" s="81">
        <f>+(0.05*'2doT'!BD51)</f>
        <v>0</v>
      </c>
      <c r="P45" s="76">
        <f t="shared" si="3"/>
        <v>0</v>
      </c>
      <c r="Q45" s="81" t="str">
        <f>IFERROR('3erT'!L51,"")</f>
        <v/>
      </c>
      <c r="R45" s="81" t="str">
        <f>+'3erT'!AC51</f>
        <v/>
      </c>
      <c r="S45" s="81" t="str">
        <f>+'3erT'!AT51</f>
        <v/>
      </c>
      <c r="T45" s="81" t="str">
        <f>IFERROR('3erT'!BB51,"")</f>
        <v/>
      </c>
      <c r="U45" s="81">
        <f>+(0.05*'3erT'!BC51)</f>
        <v>0</v>
      </c>
      <c r="V45" s="81">
        <f>+(0.05*'3erT'!BD51)</f>
        <v>0</v>
      </c>
      <c r="W45" s="78">
        <f t="shared" si="8"/>
        <v>0</v>
      </c>
      <c r="X45" s="79">
        <f t="shared" si="6"/>
        <v>0</v>
      </c>
      <c r="Y45" s="82" t="str">
        <f t="shared" si="7"/>
        <v>REPROBADO</v>
      </c>
      <c r="Z45" s="60"/>
    </row>
    <row r="46" spans="1:26" ht="22.5" customHeight="1">
      <c r="A46" s="80">
        <f>+'1erT'!A52</f>
        <v>0</v>
      </c>
      <c r="B46" s="80">
        <f>+'1erT'!B52</f>
        <v>0</v>
      </c>
      <c r="C46" s="81" t="str">
        <f>IFERROR('1erT'!L52,"")</f>
        <v/>
      </c>
      <c r="D46" s="81" t="str">
        <f>+'1erT'!AC52</f>
        <v/>
      </c>
      <c r="E46" s="81" t="str">
        <f>+'1erT'!AT52</f>
        <v/>
      </c>
      <c r="F46" s="81" t="str">
        <f>IFERROR('1erT'!BB52,"")</f>
        <v/>
      </c>
      <c r="G46" s="81">
        <f>+('1erT'!BC52*0.05)</f>
        <v>0</v>
      </c>
      <c r="H46" s="81">
        <f>+'1erT'!BD52*0.05</f>
        <v>0</v>
      </c>
      <c r="I46" s="75">
        <f t="shared" si="1"/>
        <v>0</v>
      </c>
      <c r="J46" s="81" t="str">
        <f>IFERROR('2doT'!L52,"")</f>
        <v/>
      </c>
      <c r="K46" s="81" t="str">
        <f>+'2doT'!AC52</f>
        <v/>
      </c>
      <c r="L46" s="81" t="str">
        <f>+'2doT'!AT52</f>
        <v/>
      </c>
      <c r="M46" s="81" t="str">
        <f>IFERROR('2doT'!BB52,"")</f>
        <v/>
      </c>
      <c r="N46" s="81">
        <f>+(0.05*'2doT'!BC52)</f>
        <v>0</v>
      </c>
      <c r="O46" s="81">
        <f>+(0.05*'2doT'!BD52)</f>
        <v>0</v>
      </c>
      <c r="P46" s="76">
        <f t="shared" si="3"/>
        <v>0</v>
      </c>
      <c r="Q46" s="81" t="str">
        <f>IFERROR('3erT'!L52,"")</f>
        <v/>
      </c>
      <c r="R46" s="81" t="str">
        <f>+'3erT'!AC52</f>
        <v/>
      </c>
      <c r="S46" s="81" t="str">
        <f>+'3erT'!AT52</f>
        <v/>
      </c>
      <c r="T46" s="81" t="str">
        <f>IFERROR('3erT'!BB52,"")</f>
        <v/>
      </c>
      <c r="U46" s="81">
        <f>+(0.05*'3erT'!BC52)</f>
        <v>0</v>
      </c>
      <c r="V46" s="81">
        <f>+(0.05*'3erT'!BD52)</f>
        <v>0</v>
      </c>
      <c r="W46" s="78">
        <f t="shared" si="8"/>
        <v>0</v>
      </c>
      <c r="X46" s="79">
        <f t="shared" si="6"/>
        <v>0</v>
      </c>
      <c r="Y46" s="82" t="str">
        <f t="shared" si="7"/>
        <v>REPROBADO</v>
      </c>
      <c r="Z46" s="60"/>
    </row>
    <row r="47" spans="1:26" ht="22.5" customHeight="1">
      <c r="A47" s="80">
        <f>+'1erT'!A53</f>
        <v>0</v>
      </c>
      <c r="B47" s="80">
        <f>+'1erT'!B53</f>
        <v>0</v>
      </c>
      <c r="C47" s="81" t="str">
        <f>IFERROR('1erT'!L53,"")</f>
        <v/>
      </c>
      <c r="D47" s="81" t="str">
        <f>+'1erT'!AC53</f>
        <v/>
      </c>
      <c r="E47" s="81" t="str">
        <f>+'1erT'!AT53</f>
        <v/>
      </c>
      <c r="F47" s="81" t="str">
        <f>IFERROR('1erT'!BB53,"")</f>
        <v/>
      </c>
      <c r="G47" s="81">
        <f>+('1erT'!BC53*0.05)</f>
        <v>0</v>
      </c>
      <c r="H47" s="81">
        <f>+'1erT'!BD53*0.05</f>
        <v>0</v>
      </c>
      <c r="I47" s="75">
        <f t="shared" si="1"/>
        <v>0</v>
      </c>
      <c r="J47" s="81" t="str">
        <f>IFERROR('2doT'!L53,"")</f>
        <v/>
      </c>
      <c r="K47" s="81" t="str">
        <f>+'2doT'!AC53</f>
        <v/>
      </c>
      <c r="L47" s="81" t="str">
        <f>+'2doT'!AT53</f>
        <v/>
      </c>
      <c r="M47" s="81" t="str">
        <f>IFERROR('2doT'!BB53,"")</f>
        <v/>
      </c>
      <c r="N47" s="81">
        <f>+(0.05*'2doT'!BC53)</f>
        <v>0</v>
      </c>
      <c r="O47" s="81">
        <f>+(0.05*'2doT'!BD53)</f>
        <v>0</v>
      </c>
      <c r="P47" s="76">
        <f t="shared" si="3"/>
        <v>0</v>
      </c>
      <c r="Q47" s="81" t="str">
        <f>IFERROR('3erT'!L53,"")</f>
        <v/>
      </c>
      <c r="R47" s="81" t="str">
        <f>+'3erT'!AC53</f>
        <v/>
      </c>
      <c r="S47" s="81" t="str">
        <f>+'3erT'!AT53</f>
        <v/>
      </c>
      <c r="T47" s="81" t="str">
        <f>IFERROR('3erT'!BB53,"")</f>
        <v/>
      </c>
      <c r="U47" s="81">
        <f>+(0.05*'3erT'!BC53)</f>
        <v>0</v>
      </c>
      <c r="V47" s="81">
        <f>+(0.05*'3erT'!BD53)</f>
        <v>0</v>
      </c>
      <c r="W47" s="78">
        <f t="shared" si="8"/>
        <v>0</v>
      </c>
      <c r="X47" s="79">
        <f t="shared" si="6"/>
        <v>0</v>
      </c>
      <c r="Y47" s="82" t="str">
        <f t="shared" si="7"/>
        <v>REPROBADO</v>
      </c>
      <c r="Z47" s="60"/>
    </row>
    <row r="48" spans="1:26" ht="22.5" customHeight="1">
      <c r="A48" s="80">
        <f>+'1erT'!A54</f>
        <v>0</v>
      </c>
      <c r="B48" s="80">
        <f>+'1erT'!B54</f>
        <v>0</v>
      </c>
      <c r="C48" s="81" t="str">
        <f>IFERROR('1erT'!L54,"")</f>
        <v/>
      </c>
      <c r="D48" s="81" t="str">
        <f>+'1erT'!AC54</f>
        <v/>
      </c>
      <c r="E48" s="81" t="str">
        <f>+'1erT'!AT54</f>
        <v/>
      </c>
      <c r="F48" s="81" t="str">
        <f>IFERROR('1erT'!BB54,"")</f>
        <v/>
      </c>
      <c r="G48" s="81">
        <f>+('1erT'!BC54*0.05)</f>
        <v>0</v>
      </c>
      <c r="H48" s="81">
        <f>+'1erT'!BD54*0.05</f>
        <v>0</v>
      </c>
      <c r="I48" s="75">
        <f t="shared" si="1"/>
        <v>0</v>
      </c>
      <c r="J48" s="81" t="str">
        <f>IFERROR('2doT'!L54,"")</f>
        <v/>
      </c>
      <c r="K48" s="81" t="str">
        <f>+'2doT'!AC54</f>
        <v/>
      </c>
      <c r="L48" s="81" t="str">
        <f>+'2doT'!AT54</f>
        <v/>
      </c>
      <c r="M48" s="81" t="str">
        <f>IFERROR('2doT'!BB54,"")</f>
        <v/>
      </c>
      <c r="N48" s="81">
        <f>+(0.05*'2doT'!BC54)</f>
        <v>0</v>
      </c>
      <c r="O48" s="81">
        <f>+(0.05*'2doT'!BD54)</f>
        <v>0</v>
      </c>
      <c r="P48" s="76">
        <f t="shared" si="3"/>
        <v>0</v>
      </c>
      <c r="Q48" s="81" t="str">
        <f>IFERROR('3erT'!L54,"")</f>
        <v/>
      </c>
      <c r="R48" s="81" t="str">
        <f>+'3erT'!AC54</f>
        <v/>
      </c>
      <c r="S48" s="81" t="str">
        <f>+'3erT'!AT54</f>
        <v/>
      </c>
      <c r="T48" s="81" t="str">
        <f>IFERROR('3erT'!BB54,"")</f>
        <v/>
      </c>
      <c r="U48" s="81">
        <f>+(0.05*'3erT'!BC54)</f>
        <v>0</v>
      </c>
      <c r="V48" s="81">
        <f>+(0.05*'3erT'!BD54)</f>
        <v>0</v>
      </c>
      <c r="W48" s="78">
        <f t="shared" si="8"/>
        <v>0</v>
      </c>
      <c r="X48" s="79">
        <f t="shared" si="6"/>
        <v>0</v>
      </c>
      <c r="Y48" s="82" t="str">
        <f t="shared" si="7"/>
        <v>REPROBADO</v>
      </c>
      <c r="Z48" s="60"/>
    </row>
    <row r="49" spans="1:26" ht="22.5" customHeight="1">
      <c r="A49" s="80">
        <f>+'1erT'!A55</f>
        <v>0</v>
      </c>
      <c r="B49" s="80">
        <f>+'1erT'!B55</f>
        <v>0</v>
      </c>
      <c r="C49" s="81" t="str">
        <f>IFERROR('1erT'!L55,"")</f>
        <v/>
      </c>
      <c r="D49" s="81" t="str">
        <f>+'1erT'!AC55</f>
        <v/>
      </c>
      <c r="E49" s="81" t="str">
        <f>+'1erT'!AT55</f>
        <v/>
      </c>
      <c r="F49" s="81" t="str">
        <f>IFERROR('1erT'!BB55,"")</f>
        <v/>
      </c>
      <c r="G49" s="81">
        <f>+('1erT'!BC55*0.05)</f>
        <v>0</v>
      </c>
      <c r="H49" s="81">
        <f>+'1erT'!BD55*0.05</f>
        <v>0</v>
      </c>
      <c r="I49" s="75">
        <f t="shared" si="1"/>
        <v>0</v>
      </c>
      <c r="J49" s="81" t="str">
        <f>IFERROR('2doT'!L55,"")</f>
        <v/>
      </c>
      <c r="K49" s="81" t="str">
        <f>+'2doT'!AC55</f>
        <v/>
      </c>
      <c r="L49" s="81" t="str">
        <f>+'2doT'!AT55</f>
        <v/>
      </c>
      <c r="M49" s="81" t="str">
        <f>IFERROR('2doT'!BB55,"")</f>
        <v/>
      </c>
      <c r="N49" s="81">
        <f>+(0.05*'2doT'!BC55)</f>
        <v>0</v>
      </c>
      <c r="O49" s="81">
        <f>+(0.05*'2doT'!BD55)</f>
        <v>0</v>
      </c>
      <c r="P49" s="76">
        <f t="shared" si="3"/>
        <v>0</v>
      </c>
      <c r="Q49" s="81" t="str">
        <f>IFERROR('3erT'!L55,"")</f>
        <v/>
      </c>
      <c r="R49" s="81" t="str">
        <f>+'3erT'!AC55</f>
        <v/>
      </c>
      <c r="S49" s="81" t="str">
        <f>+'3erT'!AT55</f>
        <v/>
      </c>
      <c r="T49" s="81" t="str">
        <f>IFERROR('3erT'!BB55,"")</f>
        <v/>
      </c>
      <c r="U49" s="81">
        <f>+(0.05*'3erT'!BC55)</f>
        <v>0</v>
      </c>
      <c r="V49" s="81">
        <f>+(0.05*'3erT'!BD55)</f>
        <v>0</v>
      </c>
      <c r="W49" s="78">
        <f t="shared" si="8"/>
        <v>0</v>
      </c>
      <c r="X49" s="79">
        <f t="shared" si="6"/>
        <v>0</v>
      </c>
      <c r="Y49" s="82" t="str">
        <f t="shared" si="7"/>
        <v>REPROBADO</v>
      </c>
      <c r="Z49" s="60"/>
    </row>
    <row r="50" spans="1:26" ht="22.5" customHeight="1">
      <c r="A50" s="83">
        <f>+'1erT'!A56</f>
        <v>0</v>
      </c>
      <c r="B50" s="83">
        <f>+'1erT'!B56</f>
        <v>0</v>
      </c>
      <c r="C50" s="81" t="str">
        <f>IFERROR('1erT'!L56,"")</f>
        <v/>
      </c>
      <c r="D50" s="81" t="str">
        <f>+'1erT'!AC56</f>
        <v/>
      </c>
      <c r="E50" s="81" t="str">
        <f>+'1erT'!AT56</f>
        <v/>
      </c>
      <c r="F50" s="81" t="str">
        <f>IFERROR('1erT'!BB56,"")</f>
        <v/>
      </c>
      <c r="G50" s="81">
        <f>+('1erT'!BC56*0.05)</f>
        <v>0</v>
      </c>
      <c r="H50" s="81">
        <f>+'1erT'!BD56*0.05</f>
        <v>0</v>
      </c>
      <c r="I50" s="75">
        <f t="shared" si="1"/>
        <v>0</v>
      </c>
      <c r="J50" s="81" t="str">
        <f>IFERROR('2doT'!L56,"")</f>
        <v/>
      </c>
      <c r="K50" s="81" t="str">
        <f>+'2doT'!AC56</f>
        <v/>
      </c>
      <c r="L50" s="81" t="str">
        <f>+'2doT'!AT56</f>
        <v/>
      </c>
      <c r="M50" s="81" t="str">
        <f>IFERROR('2doT'!BB56,"")</f>
        <v/>
      </c>
      <c r="N50" s="81">
        <f>+(0.05*'2doT'!BC56)</f>
        <v>0</v>
      </c>
      <c r="O50" s="81">
        <f>+(0.05*'2doT'!BD56)</f>
        <v>0</v>
      </c>
      <c r="P50" s="76">
        <f t="shared" si="3"/>
        <v>0</v>
      </c>
      <c r="Q50" s="81" t="str">
        <f>IFERROR('3erT'!L56,"")</f>
        <v/>
      </c>
      <c r="R50" s="81" t="str">
        <f>+'3erT'!AC56</f>
        <v/>
      </c>
      <c r="S50" s="81" t="str">
        <f>+'3erT'!AT56</f>
        <v/>
      </c>
      <c r="T50" s="81" t="str">
        <f>IFERROR('3erT'!BB56,"")</f>
        <v/>
      </c>
      <c r="U50" s="81">
        <f>+(0.05*'3erT'!BC56)</f>
        <v>0</v>
      </c>
      <c r="V50" s="81">
        <f>+(0.05*'3erT'!BD56)</f>
        <v>0</v>
      </c>
      <c r="W50" s="78">
        <f t="shared" si="8"/>
        <v>0</v>
      </c>
      <c r="X50" s="79">
        <f t="shared" si="6"/>
        <v>0</v>
      </c>
      <c r="Y50" s="82" t="str">
        <f t="shared" si="7"/>
        <v>REPROBADO</v>
      </c>
      <c r="Z50" s="60"/>
    </row>
    <row r="51" spans="1:26" ht="18"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84"/>
      <c r="Z51" s="60"/>
    </row>
    <row r="52" spans="1:26" ht="18"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84"/>
      <c r="Z52" s="60"/>
    </row>
    <row r="53" spans="1:26" ht="18"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84"/>
      <c r="Z53" s="60"/>
    </row>
    <row r="54" spans="1:26" ht="18"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84"/>
      <c r="Z54" s="60"/>
    </row>
    <row r="55" spans="1:26" ht="18"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84"/>
      <c r="Z55" s="60"/>
    </row>
    <row r="56" spans="1:26" ht="18"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84"/>
      <c r="Z56" s="60"/>
    </row>
    <row r="57" spans="1:26" ht="18"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84"/>
      <c r="Z57" s="60"/>
    </row>
    <row r="58" spans="1:26" ht="18"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84"/>
      <c r="Z58" s="60"/>
    </row>
    <row r="59" spans="1:26" ht="18"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84"/>
      <c r="Z59" s="60"/>
    </row>
    <row r="60" spans="1:26" ht="18"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84"/>
      <c r="Z60" s="60"/>
    </row>
    <row r="61" spans="1:26" ht="18"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84"/>
      <c r="Z61" s="60"/>
    </row>
    <row r="62" spans="1:26" ht="18"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84"/>
      <c r="Z62" s="60"/>
    </row>
    <row r="63" spans="1:26" ht="18"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84"/>
      <c r="Z63" s="60"/>
    </row>
    <row r="64" spans="1:26" ht="18"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84"/>
      <c r="Z64" s="60"/>
    </row>
    <row r="65" spans="1:26" ht="18"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84"/>
      <c r="Z65" s="60"/>
    </row>
    <row r="66" spans="1:26" ht="18"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84"/>
      <c r="Z66" s="60"/>
    </row>
    <row r="67" spans="1:26" ht="18"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84"/>
      <c r="Z67" s="60"/>
    </row>
    <row r="68" spans="1:26" ht="18"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84"/>
      <c r="Z68" s="60"/>
    </row>
    <row r="69" spans="1:26" ht="18"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84"/>
      <c r="Z69" s="60"/>
    </row>
    <row r="70" spans="1:26" ht="18"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84"/>
      <c r="Z70" s="60"/>
    </row>
    <row r="71" spans="1:26" ht="18"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84"/>
      <c r="Z71" s="60"/>
    </row>
    <row r="72" spans="1:26" ht="18"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84"/>
      <c r="Z72" s="60"/>
    </row>
    <row r="73" spans="1:26" ht="18"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84"/>
      <c r="Z73" s="60"/>
    </row>
    <row r="74" spans="1:26" ht="18"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84"/>
      <c r="Z74" s="60"/>
    </row>
    <row r="75" spans="1:26" ht="18"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84"/>
      <c r="Z75" s="60"/>
    </row>
    <row r="76" spans="1:26" ht="18"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84"/>
      <c r="Z76" s="60"/>
    </row>
    <row r="77" spans="1:26" ht="18"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84"/>
      <c r="Z77" s="60"/>
    </row>
    <row r="78" spans="1:26" ht="18"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84"/>
      <c r="Z78" s="60"/>
    </row>
    <row r="79" spans="1:26" ht="18"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84"/>
      <c r="Z79" s="60"/>
    </row>
    <row r="80" spans="1:26" ht="18"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84"/>
      <c r="Z80" s="60"/>
    </row>
    <row r="81" spans="1:26" ht="18"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84"/>
      <c r="Z81" s="60"/>
    </row>
    <row r="82" spans="1:26" ht="18"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84"/>
      <c r="Z82" s="60"/>
    </row>
    <row r="83" spans="1:26" ht="18"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84"/>
      <c r="Z83" s="60"/>
    </row>
    <row r="84" spans="1:26" ht="18"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84"/>
      <c r="Z84" s="60"/>
    </row>
    <row r="85" spans="1:26" ht="18"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84"/>
      <c r="Z85" s="60"/>
    </row>
    <row r="86" spans="1:26" ht="18"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84"/>
      <c r="Z86" s="60"/>
    </row>
    <row r="87" spans="1:26" ht="18"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84"/>
      <c r="Z87" s="60"/>
    </row>
    <row r="88" spans="1:26" ht="18"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84"/>
      <c r="Z88" s="60"/>
    </row>
    <row r="89" spans="1:26" ht="18"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84"/>
      <c r="Z89" s="60"/>
    </row>
    <row r="90" spans="1:26" ht="18"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84"/>
      <c r="Z90" s="60"/>
    </row>
    <row r="91" spans="1:26" ht="18"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84"/>
      <c r="Z91" s="60"/>
    </row>
    <row r="92" spans="1:26" ht="18"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84"/>
      <c r="Z92" s="60"/>
    </row>
    <row r="93" spans="1:26" ht="18"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84"/>
      <c r="Z93" s="60"/>
    </row>
    <row r="94" spans="1:26" ht="18"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84"/>
      <c r="Z94" s="60"/>
    </row>
    <row r="95" spans="1:26" ht="18"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84"/>
      <c r="Z95" s="60"/>
    </row>
    <row r="96" spans="1:26" ht="18"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84"/>
      <c r="Z96" s="60"/>
    </row>
    <row r="97" spans="1:26" ht="18"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84"/>
      <c r="Z97" s="60"/>
    </row>
    <row r="98" spans="1:26" ht="18"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84"/>
      <c r="Z98" s="60"/>
    </row>
    <row r="99" spans="1:26" ht="18"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84"/>
      <c r="Z99" s="60"/>
    </row>
    <row r="100" spans="1:26" ht="18"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84"/>
      <c r="Z100" s="60"/>
    </row>
    <row r="101" spans="1:26" ht="18"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84"/>
      <c r="Z101" s="60"/>
    </row>
    <row r="102" spans="1:26" ht="18"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84"/>
      <c r="Z102" s="60"/>
    </row>
    <row r="103" spans="1:26" ht="18"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84"/>
      <c r="Z103" s="60"/>
    </row>
    <row r="104" spans="1:26" ht="18"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84"/>
      <c r="Z104" s="60"/>
    </row>
    <row r="105" spans="1:26" ht="18"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84"/>
      <c r="Z105" s="60"/>
    </row>
    <row r="106" spans="1:26" ht="18"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84"/>
      <c r="Z106" s="60"/>
    </row>
    <row r="107" spans="1:26" ht="18"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84"/>
      <c r="Z107" s="60"/>
    </row>
    <row r="108" spans="1:26" ht="18"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84"/>
      <c r="Z108" s="60"/>
    </row>
    <row r="109" spans="1:26" ht="18"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84"/>
      <c r="Z109" s="60"/>
    </row>
    <row r="110" spans="1:26" ht="18"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84"/>
      <c r="Z110" s="60"/>
    </row>
    <row r="111" spans="1:26" ht="18"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84"/>
      <c r="Z111" s="60"/>
    </row>
    <row r="112" spans="1:26" ht="18"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84"/>
      <c r="Z112" s="60"/>
    </row>
    <row r="113" spans="1:26" ht="18"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84"/>
      <c r="Z113" s="60"/>
    </row>
    <row r="114" spans="1:26" ht="18"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84"/>
      <c r="Z114" s="60"/>
    </row>
    <row r="115" spans="1:26" ht="18"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84"/>
      <c r="Z115" s="60"/>
    </row>
    <row r="116" spans="1:26" ht="18"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84"/>
      <c r="Z116" s="60"/>
    </row>
    <row r="117" spans="1:26" ht="18"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84"/>
      <c r="Z117" s="60"/>
    </row>
    <row r="118" spans="1:26" ht="18"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84"/>
      <c r="Z118" s="60"/>
    </row>
    <row r="119" spans="1:26" ht="18"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84"/>
      <c r="Z119" s="60"/>
    </row>
    <row r="120" spans="1:26" ht="18"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84"/>
      <c r="Z120" s="60"/>
    </row>
    <row r="121" spans="1:26" ht="18"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84"/>
      <c r="Z121" s="60"/>
    </row>
    <row r="122" spans="1:26" ht="18"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84"/>
      <c r="Z122" s="60"/>
    </row>
    <row r="123" spans="1:26" ht="18"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84"/>
      <c r="Z123" s="60"/>
    </row>
    <row r="124" spans="1:26" ht="18"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84"/>
      <c r="Z124" s="60"/>
    </row>
    <row r="125" spans="1:26" ht="18"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84"/>
      <c r="Z125" s="60"/>
    </row>
    <row r="126" spans="1:26" ht="18"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84"/>
      <c r="Z126" s="60"/>
    </row>
    <row r="127" spans="1:26" ht="18"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84"/>
      <c r="Z127" s="60"/>
    </row>
    <row r="128" spans="1:26" ht="18"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84"/>
      <c r="Z128" s="60"/>
    </row>
    <row r="129" spans="1:26" ht="18"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84"/>
      <c r="Z129" s="60"/>
    </row>
    <row r="130" spans="1:26" ht="18"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84"/>
      <c r="Z130" s="60"/>
    </row>
    <row r="131" spans="1:26" ht="18"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84"/>
      <c r="Z131" s="60"/>
    </row>
    <row r="132" spans="1:26" ht="18"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84"/>
      <c r="Z132" s="60"/>
    </row>
    <row r="133" spans="1:26" ht="18"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84"/>
      <c r="Z133" s="60"/>
    </row>
    <row r="134" spans="1:26" ht="18"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84"/>
      <c r="Z134" s="60"/>
    </row>
    <row r="135" spans="1:26" ht="18"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84"/>
      <c r="Z135" s="60"/>
    </row>
    <row r="136" spans="1:26" ht="18"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84"/>
      <c r="Z136" s="60"/>
    </row>
    <row r="137" spans="1:26" ht="18"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84"/>
      <c r="Z137" s="60"/>
    </row>
    <row r="138" spans="1:26" ht="18"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84"/>
      <c r="Z138" s="60"/>
    </row>
    <row r="139" spans="1:26" ht="18"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84"/>
      <c r="Z139" s="60"/>
    </row>
    <row r="140" spans="1:26" ht="18"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84"/>
      <c r="Z140" s="60"/>
    </row>
    <row r="141" spans="1:26" ht="18"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84"/>
      <c r="Z141" s="60"/>
    </row>
    <row r="142" spans="1:26" ht="18"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84"/>
      <c r="Z142" s="60"/>
    </row>
    <row r="143" spans="1:26" ht="18"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84"/>
      <c r="Z143" s="60"/>
    </row>
    <row r="144" spans="1:26" ht="18"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84"/>
      <c r="Z144" s="60"/>
    </row>
    <row r="145" spans="1:26" ht="18"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84"/>
      <c r="Z145" s="60"/>
    </row>
    <row r="146" spans="1:26" ht="18"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84"/>
      <c r="Z146" s="60"/>
    </row>
    <row r="147" spans="1:26" ht="18"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84"/>
      <c r="Z147" s="60"/>
    </row>
    <row r="148" spans="1:26" ht="18"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84"/>
      <c r="Z148" s="60"/>
    </row>
    <row r="149" spans="1:26" ht="18"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84"/>
      <c r="Z149" s="60"/>
    </row>
    <row r="150" spans="1:26" ht="18"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84"/>
      <c r="Z150" s="60"/>
    </row>
    <row r="151" spans="1:26" ht="18"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84"/>
      <c r="Z151" s="60"/>
    </row>
    <row r="152" spans="1:26" ht="18"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84"/>
      <c r="Z152" s="60"/>
    </row>
    <row r="153" spans="1:26" ht="18"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84"/>
      <c r="Z153" s="60"/>
    </row>
    <row r="154" spans="1:26" ht="18"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84"/>
      <c r="Z154" s="60"/>
    </row>
    <row r="155" spans="1:26" ht="18"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84"/>
      <c r="Z155" s="60"/>
    </row>
    <row r="156" spans="1:26" ht="18"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84"/>
      <c r="Z156" s="60"/>
    </row>
    <row r="157" spans="1:26" ht="18"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84"/>
      <c r="Z157" s="60"/>
    </row>
    <row r="158" spans="1:26" ht="18"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84"/>
      <c r="Z158" s="60"/>
    </row>
    <row r="159" spans="1:26" ht="18"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84"/>
      <c r="Z159" s="60"/>
    </row>
    <row r="160" spans="1:26" ht="18"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84"/>
      <c r="Z160" s="60"/>
    </row>
    <row r="161" spans="1:26" ht="18"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84"/>
      <c r="Z161" s="60"/>
    </row>
    <row r="162" spans="1:26" ht="18"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84"/>
      <c r="Z162" s="60"/>
    </row>
    <row r="163" spans="1:26" ht="18"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84"/>
      <c r="Z163" s="60"/>
    </row>
    <row r="164" spans="1:26" ht="18"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84"/>
      <c r="Z164" s="60"/>
    </row>
    <row r="165" spans="1:26" ht="18"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84"/>
      <c r="Z165" s="60"/>
    </row>
    <row r="166" spans="1:26" ht="18"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84"/>
      <c r="Z166" s="60"/>
    </row>
    <row r="167" spans="1:26" ht="18"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84"/>
      <c r="Z167" s="60"/>
    </row>
    <row r="168" spans="1:26" ht="18"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84"/>
      <c r="Z168" s="60"/>
    </row>
    <row r="169" spans="1:26" ht="18"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84"/>
      <c r="Z169" s="60"/>
    </row>
    <row r="170" spans="1:26" ht="18"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84"/>
      <c r="Z170" s="60"/>
    </row>
    <row r="171" spans="1:26" ht="18"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84"/>
      <c r="Z171" s="60"/>
    </row>
    <row r="172" spans="1:26" ht="18"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84"/>
      <c r="Z172" s="60"/>
    </row>
    <row r="173" spans="1:26" ht="18"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84"/>
      <c r="Z173" s="60"/>
    </row>
    <row r="174" spans="1:26" ht="18"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84"/>
      <c r="Z174" s="60"/>
    </row>
    <row r="175" spans="1:26" ht="18"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84"/>
      <c r="Z175" s="60"/>
    </row>
    <row r="176" spans="1:26" ht="18"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84"/>
      <c r="Z176" s="60"/>
    </row>
    <row r="177" spans="1:26" ht="18"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84"/>
      <c r="Z177" s="60"/>
    </row>
    <row r="178" spans="1:26" ht="18"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84"/>
      <c r="Z178" s="60"/>
    </row>
    <row r="179" spans="1:26" ht="18"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84"/>
      <c r="Z179" s="60"/>
    </row>
    <row r="180" spans="1:26" ht="18"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84"/>
      <c r="Z180" s="60"/>
    </row>
    <row r="181" spans="1:26" ht="18"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84"/>
      <c r="Z181" s="60"/>
    </row>
    <row r="182" spans="1:26" ht="18"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84"/>
      <c r="Z182" s="60"/>
    </row>
    <row r="183" spans="1:26" ht="18"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84"/>
      <c r="Z183" s="60"/>
    </row>
    <row r="184" spans="1:26" ht="18"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84"/>
      <c r="Z184" s="60"/>
    </row>
    <row r="185" spans="1:26" ht="18"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84"/>
      <c r="Z185" s="60"/>
    </row>
    <row r="186" spans="1:26" ht="18"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84"/>
      <c r="Z186" s="60"/>
    </row>
    <row r="187" spans="1:26" ht="18"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84"/>
      <c r="Z187" s="60"/>
    </row>
    <row r="188" spans="1:26" ht="18"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84"/>
      <c r="Z188" s="60"/>
    </row>
    <row r="189" spans="1:26" ht="18"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84"/>
      <c r="Z189" s="60"/>
    </row>
    <row r="190" spans="1:26" ht="18"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84"/>
      <c r="Z190" s="60"/>
    </row>
    <row r="191" spans="1:26" ht="18"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84"/>
      <c r="Z191" s="60"/>
    </row>
    <row r="192" spans="1:26" ht="18"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84"/>
      <c r="Z192" s="60"/>
    </row>
    <row r="193" spans="1:26" ht="18"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84"/>
      <c r="Z193" s="60"/>
    </row>
    <row r="194" spans="1:26" ht="18"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84"/>
      <c r="Z194" s="60"/>
    </row>
    <row r="195" spans="1:26" ht="18"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84"/>
      <c r="Z195" s="60"/>
    </row>
    <row r="196" spans="1:26" ht="18"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84"/>
      <c r="Z196" s="60"/>
    </row>
    <row r="197" spans="1:26" ht="18"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84"/>
      <c r="Z197" s="60"/>
    </row>
    <row r="198" spans="1:26" ht="18"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84"/>
      <c r="Z198" s="60"/>
    </row>
    <row r="199" spans="1:26" ht="18"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84"/>
      <c r="Z199" s="60"/>
    </row>
    <row r="200" spans="1:26" ht="18"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84"/>
      <c r="Z200" s="60"/>
    </row>
    <row r="201" spans="1:26" ht="18"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84"/>
      <c r="Z201" s="60"/>
    </row>
    <row r="202" spans="1:26" ht="18"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84"/>
      <c r="Z202" s="60"/>
    </row>
    <row r="203" spans="1:26" ht="18"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84"/>
      <c r="Z203" s="60"/>
    </row>
    <row r="204" spans="1:26" ht="18"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84"/>
      <c r="Z204" s="60"/>
    </row>
    <row r="205" spans="1:26" ht="18"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84"/>
      <c r="Z205" s="60"/>
    </row>
    <row r="206" spans="1:26" ht="18"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84"/>
      <c r="Z206" s="60"/>
    </row>
    <row r="207" spans="1:26" ht="18"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84"/>
      <c r="Z207" s="60"/>
    </row>
    <row r="208" spans="1:26" ht="18"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84"/>
      <c r="Z208" s="60"/>
    </row>
    <row r="209" spans="1:26" ht="18"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84"/>
      <c r="Z209" s="60"/>
    </row>
    <row r="210" spans="1:26" ht="18"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84"/>
      <c r="Z210" s="60"/>
    </row>
    <row r="211" spans="1:26" ht="18"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84"/>
      <c r="Z211" s="60"/>
    </row>
    <row r="212" spans="1:26" ht="18"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84"/>
      <c r="Z212" s="60"/>
    </row>
    <row r="213" spans="1:26" ht="18"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84"/>
      <c r="Z213" s="60"/>
    </row>
    <row r="214" spans="1:26" ht="18"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84"/>
      <c r="Z214" s="60"/>
    </row>
    <row r="215" spans="1:26" ht="18"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84"/>
      <c r="Z215" s="60"/>
    </row>
    <row r="216" spans="1:26" ht="18"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84"/>
      <c r="Z216" s="60"/>
    </row>
    <row r="217" spans="1:26" ht="18"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84"/>
      <c r="Z217" s="60"/>
    </row>
    <row r="218" spans="1:26" ht="18"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84"/>
      <c r="Z218" s="60"/>
    </row>
    <row r="219" spans="1:26" ht="18"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84"/>
      <c r="Z219" s="60"/>
    </row>
    <row r="220" spans="1:26" ht="18"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84"/>
      <c r="Z220" s="60"/>
    </row>
    <row r="221" spans="1:26" ht="18"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84"/>
      <c r="Z221" s="60"/>
    </row>
    <row r="222" spans="1:26" ht="18"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84"/>
      <c r="Z222" s="60"/>
    </row>
    <row r="223" spans="1:26" ht="18"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84"/>
      <c r="Z223" s="60"/>
    </row>
    <row r="224" spans="1:26" ht="18"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84"/>
      <c r="Z224" s="60"/>
    </row>
    <row r="225" spans="1:26" ht="18"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84"/>
      <c r="Z225" s="60"/>
    </row>
    <row r="226" spans="1:26" ht="18"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84"/>
      <c r="Z226" s="60"/>
    </row>
    <row r="227" spans="1:26" ht="18"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84"/>
      <c r="Z227" s="60"/>
    </row>
    <row r="228" spans="1:26" ht="18"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84"/>
      <c r="Z228" s="60"/>
    </row>
    <row r="229" spans="1:26" ht="18"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84"/>
      <c r="Z229" s="60"/>
    </row>
    <row r="230" spans="1:26" ht="18"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84"/>
      <c r="Z230" s="60"/>
    </row>
    <row r="231" spans="1:26" ht="18"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84"/>
      <c r="Z231" s="60"/>
    </row>
    <row r="232" spans="1:26" ht="18"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84"/>
      <c r="Z232" s="60"/>
    </row>
    <row r="233" spans="1:26" ht="18"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84"/>
      <c r="Z233" s="60"/>
    </row>
    <row r="234" spans="1:26" ht="18"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84"/>
      <c r="Z234" s="60"/>
    </row>
    <row r="235" spans="1:26" ht="18"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84"/>
      <c r="Z235" s="60"/>
    </row>
    <row r="236" spans="1:26" ht="18"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84"/>
      <c r="Z236" s="60"/>
    </row>
    <row r="237" spans="1:26" ht="18"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84"/>
      <c r="Z237" s="60"/>
    </row>
    <row r="238" spans="1:26" ht="18"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84"/>
      <c r="Z238" s="60"/>
    </row>
    <row r="239" spans="1:26" ht="18"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84"/>
      <c r="Z239" s="60"/>
    </row>
    <row r="240" spans="1:26" ht="18"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84"/>
      <c r="Z240" s="60"/>
    </row>
    <row r="241" spans="1:26" ht="18"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84"/>
      <c r="Z241" s="60"/>
    </row>
    <row r="242" spans="1:26" ht="18"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84"/>
      <c r="Z242" s="60"/>
    </row>
    <row r="243" spans="1:26" ht="18"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84"/>
      <c r="Z243" s="60"/>
    </row>
    <row r="244" spans="1:26" ht="18"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84"/>
      <c r="Z244" s="60"/>
    </row>
    <row r="245" spans="1:26" ht="18"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84"/>
      <c r="Z245" s="60"/>
    </row>
    <row r="246" spans="1:26" ht="18"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84"/>
      <c r="Z246" s="60"/>
    </row>
    <row r="247" spans="1:26" ht="18"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84"/>
      <c r="Z247" s="60"/>
    </row>
    <row r="248" spans="1:26" ht="18"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84"/>
      <c r="Z248" s="60"/>
    </row>
    <row r="249" spans="1:26" ht="18"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84"/>
      <c r="Z249" s="60"/>
    </row>
    <row r="250" spans="1:26" ht="18"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84"/>
      <c r="Z250" s="60"/>
    </row>
    <row r="251" spans="1:26" ht="18"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84"/>
      <c r="Z251" s="60"/>
    </row>
    <row r="252" spans="1:26" ht="18"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84"/>
      <c r="Z252" s="60"/>
    </row>
    <row r="253" spans="1:26" ht="18"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84"/>
      <c r="Z253" s="60"/>
    </row>
    <row r="254" spans="1:26" ht="18"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84"/>
      <c r="Z254" s="60"/>
    </row>
    <row r="255" spans="1:26" ht="18"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84"/>
      <c r="Z255" s="60"/>
    </row>
    <row r="256" spans="1:26" ht="18"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84"/>
      <c r="Z256" s="60"/>
    </row>
    <row r="257" spans="1:26" ht="18"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84"/>
      <c r="Z257" s="60"/>
    </row>
    <row r="258" spans="1:26" ht="18"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84"/>
      <c r="Z258" s="60"/>
    </row>
    <row r="259" spans="1:26" ht="18"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84"/>
      <c r="Z259" s="60"/>
    </row>
    <row r="260" spans="1:26" ht="18"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84"/>
      <c r="Z260" s="60"/>
    </row>
    <row r="261" spans="1:26" ht="18"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84"/>
      <c r="Z261" s="60"/>
    </row>
    <row r="262" spans="1:26" ht="18"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84"/>
      <c r="Z262" s="60"/>
    </row>
    <row r="263" spans="1:26" ht="18"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84"/>
      <c r="Z263" s="60"/>
    </row>
    <row r="264" spans="1:26" ht="18"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84"/>
      <c r="Z264" s="60"/>
    </row>
    <row r="265" spans="1:26" ht="18"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84"/>
      <c r="Z265" s="60"/>
    </row>
    <row r="266" spans="1:26" ht="18"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84"/>
      <c r="Z266" s="60"/>
    </row>
    <row r="267" spans="1:26" ht="18"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84"/>
      <c r="Z267" s="60"/>
    </row>
    <row r="268" spans="1:26" ht="18"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84"/>
      <c r="Z268" s="60"/>
    </row>
    <row r="269" spans="1:26" ht="18"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84"/>
      <c r="Z269" s="60"/>
    </row>
    <row r="270" spans="1:26" ht="18"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84"/>
      <c r="Z270" s="60"/>
    </row>
    <row r="271" spans="1:26" ht="18"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84"/>
      <c r="Z271" s="60"/>
    </row>
    <row r="272" spans="1:26" ht="18"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84"/>
      <c r="Z272" s="60"/>
    </row>
    <row r="273" spans="1:26" ht="18"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84"/>
      <c r="Z273" s="60"/>
    </row>
    <row r="274" spans="1:26" ht="18"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84"/>
      <c r="Z274" s="60"/>
    </row>
    <row r="275" spans="1:26" ht="18"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84"/>
      <c r="Z275" s="60"/>
    </row>
    <row r="276" spans="1:26" ht="18"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84"/>
      <c r="Z276" s="60"/>
    </row>
    <row r="277" spans="1:26" ht="18"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84"/>
      <c r="Z277" s="60"/>
    </row>
    <row r="278" spans="1:26" ht="18"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84"/>
      <c r="Z278" s="60"/>
    </row>
    <row r="279" spans="1:26" ht="18"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84"/>
      <c r="Z279" s="60"/>
    </row>
    <row r="280" spans="1:26" ht="18"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84"/>
      <c r="Z280" s="60"/>
    </row>
    <row r="281" spans="1:26" ht="18"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84"/>
      <c r="Z281" s="60"/>
    </row>
    <row r="282" spans="1:26" ht="18"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84"/>
      <c r="Z282" s="60"/>
    </row>
    <row r="283" spans="1:26" ht="18"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84"/>
      <c r="Z283" s="60"/>
    </row>
    <row r="284" spans="1:26" ht="18"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84"/>
      <c r="Z284" s="60"/>
    </row>
    <row r="285" spans="1:26" ht="18"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84"/>
      <c r="Z285" s="60"/>
    </row>
    <row r="286" spans="1:26" ht="18"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84"/>
      <c r="Z286" s="60"/>
    </row>
    <row r="287" spans="1:26" ht="18"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84"/>
      <c r="Z287" s="60"/>
    </row>
    <row r="288" spans="1:26" ht="18"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84"/>
      <c r="Z288" s="60"/>
    </row>
    <row r="289" spans="1:26" ht="18"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84"/>
      <c r="Z289" s="60"/>
    </row>
    <row r="290" spans="1:26" ht="18"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84"/>
      <c r="Z290" s="60"/>
    </row>
    <row r="291" spans="1:26" ht="18"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84"/>
      <c r="Z291" s="60"/>
    </row>
    <row r="292" spans="1:26" ht="18"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84"/>
      <c r="Z292" s="60"/>
    </row>
    <row r="293" spans="1:26" ht="18"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84"/>
      <c r="Z293" s="60"/>
    </row>
    <row r="294" spans="1:26" ht="18"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84"/>
      <c r="Z294" s="60"/>
    </row>
    <row r="295" spans="1:26" ht="18"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84"/>
      <c r="Z295" s="60"/>
    </row>
    <row r="296" spans="1:26" ht="18"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84"/>
      <c r="Z296" s="60"/>
    </row>
    <row r="297" spans="1:26" ht="18"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84"/>
      <c r="Z297" s="60"/>
    </row>
    <row r="298" spans="1:26" ht="18"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84"/>
      <c r="Z298" s="60"/>
    </row>
    <row r="299" spans="1:26" ht="18"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84"/>
      <c r="Z299" s="60"/>
    </row>
    <row r="300" spans="1:26" ht="18"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84"/>
      <c r="Z300" s="60"/>
    </row>
    <row r="301" spans="1:26" ht="18"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84"/>
      <c r="Z301" s="60"/>
    </row>
    <row r="302" spans="1:26" ht="18"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84"/>
      <c r="Z302" s="60"/>
    </row>
    <row r="303" spans="1:26" ht="18"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84"/>
      <c r="Z303" s="60"/>
    </row>
    <row r="304" spans="1:26" ht="18"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84"/>
      <c r="Z304" s="60"/>
    </row>
    <row r="305" spans="1:26" ht="18"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84"/>
      <c r="Z305" s="60"/>
    </row>
    <row r="306" spans="1:26" ht="18"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84"/>
      <c r="Z306" s="60"/>
    </row>
    <row r="307" spans="1:26" ht="18"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84"/>
      <c r="Z307" s="60"/>
    </row>
    <row r="308" spans="1:26" ht="18"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84"/>
      <c r="Z308" s="60"/>
    </row>
    <row r="309" spans="1:26" ht="18"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84"/>
      <c r="Z309" s="60"/>
    </row>
    <row r="310" spans="1:26" ht="18"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84"/>
      <c r="Z310" s="60"/>
    </row>
    <row r="311" spans="1:26" ht="18"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84"/>
      <c r="Z311" s="60"/>
    </row>
    <row r="312" spans="1:26" ht="18"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84"/>
      <c r="Z312" s="60"/>
    </row>
    <row r="313" spans="1:26" ht="18"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84"/>
      <c r="Z313" s="60"/>
    </row>
    <row r="314" spans="1:26" ht="18"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84"/>
      <c r="Z314" s="60"/>
    </row>
    <row r="315" spans="1:26" ht="18"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84"/>
      <c r="Z315" s="60"/>
    </row>
    <row r="316" spans="1:26" ht="18"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84"/>
      <c r="Z316" s="60"/>
    </row>
    <row r="317" spans="1:26" ht="18"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84"/>
      <c r="Z317" s="60"/>
    </row>
    <row r="318" spans="1:26" ht="18"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84"/>
      <c r="Z318" s="60"/>
    </row>
    <row r="319" spans="1:26" ht="18"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84"/>
      <c r="Z319" s="60"/>
    </row>
    <row r="320" spans="1:26" ht="18"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84"/>
      <c r="Z320" s="60"/>
    </row>
    <row r="321" spans="1:26" ht="18"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84"/>
      <c r="Z321" s="60"/>
    </row>
    <row r="322" spans="1:26" ht="18"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84"/>
      <c r="Z322" s="60"/>
    </row>
    <row r="323" spans="1:26" ht="18"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84"/>
      <c r="Z323" s="60"/>
    </row>
    <row r="324" spans="1:26" ht="18"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84"/>
      <c r="Z324" s="60"/>
    </row>
    <row r="325" spans="1:26" ht="18"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84"/>
      <c r="Z325" s="60"/>
    </row>
    <row r="326" spans="1:26" ht="18"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84"/>
      <c r="Z326" s="60"/>
    </row>
    <row r="327" spans="1:26" ht="18"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84"/>
      <c r="Z327" s="60"/>
    </row>
    <row r="328" spans="1:26" ht="18"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84"/>
      <c r="Z328" s="60"/>
    </row>
    <row r="329" spans="1:26" ht="18"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84"/>
      <c r="Z329" s="60"/>
    </row>
    <row r="330" spans="1:26" ht="18"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84"/>
      <c r="Z330" s="60"/>
    </row>
    <row r="331" spans="1:26" ht="18"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84"/>
      <c r="Z331" s="60"/>
    </row>
    <row r="332" spans="1:26" ht="18"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84"/>
      <c r="Z332" s="60"/>
    </row>
    <row r="333" spans="1:26" ht="18"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84"/>
      <c r="Z333" s="60"/>
    </row>
    <row r="334" spans="1:26" ht="18"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84"/>
      <c r="Z334" s="60"/>
    </row>
    <row r="335" spans="1:26" ht="18"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84"/>
      <c r="Z335" s="60"/>
    </row>
    <row r="336" spans="1:26" ht="18"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84"/>
      <c r="Z336" s="60"/>
    </row>
    <row r="337" spans="1:26" ht="18"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84"/>
      <c r="Z337" s="60"/>
    </row>
    <row r="338" spans="1:26" ht="18"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84"/>
      <c r="Z338" s="60"/>
    </row>
    <row r="339" spans="1:26" ht="18"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84"/>
      <c r="Z339" s="60"/>
    </row>
    <row r="340" spans="1:26" ht="18"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84"/>
      <c r="Z340" s="60"/>
    </row>
    <row r="341" spans="1:26" ht="18"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84"/>
      <c r="Z341" s="60"/>
    </row>
    <row r="342" spans="1:26" ht="18"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84"/>
      <c r="Z342" s="60"/>
    </row>
    <row r="343" spans="1:26" ht="18"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84"/>
      <c r="Z343" s="60"/>
    </row>
    <row r="344" spans="1:26" ht="18"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84"/>
      <c r="Z344" s="60"/>
    </row>
    <row r="345" spans="1:26" ht="18"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84"/>
      <c r="Z345" s="60"/>
    </row>
    <row r="346" spans="1:26" ht="18"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84"/>
      <c r="Z346" s="60"/>
    </row>
    <row r="347" spans="1:26" ht="18"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84"/>
      <c r="Z347" s="60"/>
    </row>
    <row r="348" spans="1:26" ht="18"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84"/>
      <c r="Z348" s="60"/>
    </row>
    <row r="349" spans="1:26" ht="18"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84"/>
      <c r="Z349" s="60"/>
    </row>
    <row r="350" spans="1:26" ht="18"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84"/>
      <c r="Z350" s="60"/>
    </row>
    <row r="351" spans="1:26" ht="18"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84"/>
      <c r="Z351" s="60"/>
    </row>
    <row r="352" spans="1:26" ht="18"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84"/>
      <c r="Z352" s="60"/>
    </row>
    <row r="353" spans="1:26" ht="18"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84"/>
      <c r="Z353" s="60"/>
    </row>
    <row r="354" spans="1:26" ht="18"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84"/>
      <c r="Z354" s="60"/>
    </row>
    <row r="355" spans="1:26" ht="18"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84"/>
      <c r="Z355" s="60"/>
    </row>
    <row r="356" spans="1:26" ht="18"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84"/>
      <c r="Z356" s="60"/>
    </row>
    <row r="357" spans="1:26" ht="18"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84"/>
      <c r="Z357" s="60"/>
    </row>
    <row r="358" spans="1:26" ht="18"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84"/>
      <c r="Z358" s="60"/>
    </row>
    <row r="359" spans="1:26" ht="18"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84"/>
      <c r="Z359" s="60"/>
    </row>
    <row r="360" spans="1:26" ht="18"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84"/>
      <c r="Z360" s="60"/>
    </row>
    <row r="361" spans="1:26" ht="18"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84"/>
      <c r="Z361" s="60"/>
    </row>
    <row r="362" spans="1:26" ht="18"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84"/>
      <c r="Z362" s="60"/>
    </row>
    <row r="363" spans="1:26" ht="18"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84"/>
      <c r="Z363" s="60"/>
    </row>
    <row r="364" spans="1:26" ht="18"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84"/>
      <c r="Z364" s="60"/>
    </row>
    <row r="365" spans="1:26" ht="18"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84"/>
      <c r="Z365" s="60"/>
    </row>
    <row r="366" spans="1:26" ht="18"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84"/>
      <c r="Z366" s="60"/>
    </row>
    <row r="367" spans="1:26" ht="18"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84"/>
      <c r="Z367" s="60"/>
    </row>
    <row r="368" spans="1:26" ht="18"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84"/>
      <c r="Z368" s="60"/>
    </row>
    <row r="369" spans="1:26" ht="18"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84"/>
      <c r="Z369" s="60"/>
    </row>
    <row r="370" spans="1:26" ht="18"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84"/>
      <c r="Z370" s="60"/>
    </row>
    <row r="371" spans="1:26" ht="18"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84"/>
      <c r="Z371" s="60"/>
    </row>
    <row r="372" spans="1:26" ht="18"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84"/>
      <c r="Z372" s="60"/>
    </row>
    <row r="373" spans="1:26" ht="18"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84"/>
      <c r="Z373" s="60"/>
    </row>
    <row r="374" spans="1:26" ht="18"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84"/>
      <c r="Z374" s="60"/>
    </row>
    <row r="375" spans="1:26" ht="18"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84"/>
      <c r="Z375" s="60"/>
    </row>
    <row r="376" spans="1:26" ht="18"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84"/>
      <c r="Z376" s="60"/>
    </row>
    <row r="377" spans="1:26" ht="18"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84"/>
      <c r="Z377" s="60"/>
    </row>
    <row r="378" spans="1:26" ht="18"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84"/>
      <c r="Z378" s="60"/>
    </row>
    <row r="379" spans="1:26" ht="18"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84"/>
      <c r="Z379" s="60"/>
    </row>
    <row r="380" spans="1:26" ht="18"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84"/>
      <c r="Z380" s="60"/>
    </row>
    <row r="381" spans="1:26" ht="18"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84"/>
      <c r="Z381" s="60"/>
    </row>
    <row r="382" spans="1:26" ht="18"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84"/>
      <c r="Z382" s="60"/>
    </row>
    <row r="383" spans="1:26" ht="18"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84"/>
      <c r="Z383" s="60"/>
    </row>
    <row r="384" spans="1:26" ht="18"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84"/>
      <c r="Z384" s="60"/>
    </row>
    <row r="385" spans="1:26" ht="18"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84"/>
      <c r="Z385" s="60"/>
    </row>
    <row r="386" spans="1:26" ht="18"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84"/>
      <c r="Z386" s="60"/>
    </row>
    <row r="387" spans="1:26" ht="18"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84"/>
      <c r="Z387" s="60"/>
    </row>
    <row r="388" spans="1:26" ht="18"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84"/>
      <c r="Z388" s="60"/>
    </row>
    <row r="389" spans="1:26" ht="18"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84"/>
      <c r="Z389" s="60"/>
    </row>
    <row r="390" spans="1:26" ht="18"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84"/>
      <c r="Z390" s="60"/>
    </row>
    <row r="391" spans="1:26" ht="18"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84"/>
      <c r="Z391" s="60"/>
    </row>
    <row r="392" spans="1:26" ht="18"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84"/>
      <c r="Z392" s="60"/>
    </row>
    <row r="393" spans="1:26" ht="18"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84"/>
      <c r="Z393" s="60"/>
    </row>
    <row r="394" spans="1:26" ht="18"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84"/>
      <c r="Z394" s="60"/>
    </row>
    <row r="395" spans="1:26" ht="18"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84"/>
      <c r="Z395" s="60"/>
    </row>
    <row r="396" spans="1:26" ht="18"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84"/>
      <c r="Z396" s="60"/>
    </row>
    <row r="397" spans="1:26" ht="18"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84"/>
      <c r="Z397" s="60"/>
    </row>
    <row r="398" spans="1:26" ht="18"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84"/>
      <c r="Z398" s="60"/>
    </row>
    <row r="399" spans="1:26" ht="18"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84"/>
      <c r="Z399" s="60"/>
    </row>
    <row r="400" spans="1:26" ht="18"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84"/>
      <c r="Z400" s="60"/>
    </row>
    <row r="401" spans="1:26" ht="18"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84"/>
      <c r="Z401" s="60"/>
    </row>
    <row r="402" spans="1:26" ht="18"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84"/>
      <c r="Z402" s="60"/>
    </row>
    <row r="403" spans="1:26" ht="18"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84"/>
      <c r="Z403" s="60"/>
    </row>
    <row r="404" spans="1:26" ht="18"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84"/>
      <c r="Z404" s="60"/>
    </row>
    <row r="405" spans="1:26" ht="18"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84"/>
      <c r="Z405" s="60"/>
    </row>
    <row r="406" spans="1:26" ht="18"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84"/>
      <c r="Z406" s="60"/>
    </row>
    <row r="407" spans="1:26" ht="18"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84"/>
      <c r="Z407" s="60"/>
    </row>
    <row r="408" spans="1:26" ht="18"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84"/>
      <c r="Z408" s="60"/>
    </row>
    <row r="409" spans="1:26" ht="18"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84"/>
      <c r="Z409" s="60"/>
    </row>
    <row r="410" spans="1:26" ht="18"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84"/>
      <c r="Z410" s="60"/>
    </row>
    <row r="411" spans="1:26" ht="18"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84"/>
      <c r="Z411" s="60"/>
    </row>
    <row r="412" spans="1:26" ht="18"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84"/>
      <c r="Z412" s="60"/>
    </row>
    <row r="413" spans="1:26" ht="18"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84"/>
      <c r="Z413" s="60"/>
    </row>
    <row r="414" spans="1:26" ht="18"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84"/>
      <c r="Z414" s="60"/>
    </row>
    <row r="415" spans="1:26" ht="18"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84"/>
      <c r="Z415" s="60"/>
    </row>
    <row r="416" spans="1:26" ht="18"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84"/>
      <c r="Z416" s="60"/>
    </row>
    <row r="417" spans="1:26" ht="18"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84"/>
      <c r="Z417" s="60"/>
    </row>
    <row r="418" spans="1:26" ht="18"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84"/>
      <c r="Z418" s="60"/>
    </row>
    <row r="419" spans="1:26" ht="18"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84"/>
      <c r="Z419" s="60"/>
    </row>
    <row r="420" spans="1:26" ht="18"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84"/>
      <c r="Z420" s="60"/>
    </row>
    <row r="421" spans="1:26" ht="18"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84"/>
      <c r="Z421" s="60"/>
    </row>
    <row r="422" spans="1:26" ht="18"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84"/>
      <c r="Z422" s="60"/>
    </row>
    <row r="423" spans="1:26" ht="18"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84"/>
      <c r="Z423" s="60"/>
    </row>
    <row r="424" spans="1:26" ht="18"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84"/>
      <c r="Z424" s="60"/>
    </row>
    <row r="425" spans="1:26" ht="18"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84"/>
      <c r="Z425" s="60"/>
    </row>
    <row r="426" spans="1:26" ht="18"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84"/>
      <c r="Z426" s="60"/>
    </row>
    <row r="427" spans="1:26" ht="18"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84"/>
      <c r="Z427" s="60"/>
    </row>
    <row r="428" spans="1:26" ht="18"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84"/>
      <c r="Z428" s="60"/>
    </row>
    <row r="429" spans="1:26" ht="18"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84"/>
      <c r="Z429" s="60"/>
    </row>
    <row r="430" spans="1:26" ht="18"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84"/>
      <c r="Z430" s="60"/>
    </row>
    <row r="431" spans="1:26" ht="18"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84"/>
      <c r="Z431" s="60"/>
    </row>
    <row r="432" spans="1:26" ht="18"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84"/>
      <c r="Z432" s="60"/>
    </row>
    <row r="433" spans="1:26" ht="18"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84"/>
      <c r="Z433" s="60"/>
    </row>
    <row r="434" spans="1:26" ht="18"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84"/>
      <c r="Z434" s="60"/>
    </row>
    <row r="435" spans="1:26" ht="18"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84"/>
      <c r="Z435" s="60"/>
    </row>
    <row r="436" spans="1:26" ht="18"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84"/>
      <c r="Z436" s="60"/>
    </row>
    <row r="437" spans="1:26" ht="18"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84"/>
      <c r="Z437" s="60"/>
    </row>
    <row r="438" spans="1:26" ht="18"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84"/>
      <c r="Z438" s="60"/>
    </row>
    <row r="439" spans="1:26" ht="18"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84"/>
      <c r="Z439" s="60"/>
    </row>
    <row r="440" spans="1:26" ht="18"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84"/>
      <c r="Z440" s="60"/>
    </row>
    <row r="441" spans="1:26" ht="18"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84"/>
      <c r="Z441" s="60"/>
    </row>
    <row r="442" spans="1:26" ht="18"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84"/>
      <c r="Z442" s="60"/>
    </row>
    <row r="443" spans="1:26" ht="18"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84"/>
      <c r="Z443" s="60"/>
    </row>
    <row r="444" spans="1:26" ht="18"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84"/>
      <c r="Z444" s="60"/>
    </row>
    <row r="445" spans="1:26" ht="18"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84"/>
      <c r="Z445" s="60"/>
    </row>
    <row r="446" spans="1:26" ht="18"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84"/>
      <c r="Z446" s="60"/>
    </row>
    <row r="447" spans="1:26" ht="18"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84"/>
      <c r="Z447" s="60"/>
    </row>
    <row r="448" spans="1:26" ht="18"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84"/>
      <c r="Z448" s="60"/>
    </row>
    <row r="449" spans="1:26" ht="18"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84"/>
      <c r="Z449" s="60"/>
    </row>
    <row r="450" spans="1:26" ht="18"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84"/>
      <c r="Z450" s="60"/>
    </row>
    <row r="451" spans="1:26" ht="18"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84"/>
      <c r="Z451" s="60"/>
    </row>
    <row r="452" spans="1:26" ht="18"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84"/>
      <c r="Z452" s="60"/>
    </row>
    <row r="453" spans="1:26" ht="18"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84"/>
      <c r="Z453" s="60"/>
    </row>
    <row r="454" spans="1:26" ht="18"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84"/>
      <c r="Z454" s="60"/>
    </row>
    <row r="455" spans="1:26" ht="18"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84"/>
      <c r="Z455" s="60"/>
    </row>
    <row r="456" spans="1:26" ht="18"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84"/>
      <c r="Z456" s="60"/>
    </row>
    <row r="457" spans="1:26" ht="18"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84"/>
      <c r="Z457" s="60"/>
    </row>
    <row r="458" spans="1:26" ht="18"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84"/>
      <c r="Z458" s="60"/>
    </row>
    <row r="459" spans="1:26" ht="18"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84"/>
      <c r="Z459" s="60"/>
    </row>
    <row r="460" spans="1:26" ht="18"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84"/>
      <c r="Z460" s="60"/>
    </row>
    <row r="461" spans="1:26" ht="18"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84"/>
      <c r="Z461" s="60"/>
    </row>
    <row r="462" spans="1:26" ht="18"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84"/>
      <c r="Z462" s="60"/>
    </row>
    <row r="463" spans="1:26" ht="18"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84"/>
      <c r="Z463" s="60"/>
    </row>
    <row r="464" spans="1:26" ht="18"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84"/>
      <c r="Z464" s="60"/>
    </row>
    <row r="465" spans="1:26" ht="18"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84"/>
      <c r="Z465" s="60"/>
    </row>
    <row r="466" spans="1:26" ht="18"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84"/>
      <c r="Z466" s="60"/>
    </row>
    <row r="467" spans="1:26" ht="18"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84"/>
      <c r="Z467" s="60"/>
    </row>
    <row r="468" spans="1:26" ht="18"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84"/>
      <c r="Z468" s="60"/>
    </row>
    <row r="469" spans="1:26" ht="18"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84"/>
      <c r="Z469" s="60"/>
    </row>
    <row r="470" spans="1:26" ht="18"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84"/>
      <c r="Z470" s="60"/>
    </row>
    <row r="471" spans="1:26" ht="18"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84"/>
      <c r="Z471" s="60"/>
    </row>
    <row r="472" spans="1:26" ht="18"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84"/>
      <c r="Z472" s="60"/>
    </row>
    <row r="473" spans="1:26" ht="18"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84"/>
      <c r="Z473" s="60"/>
    </row>
    <row r="474" spans="1:26" ht="18"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84"/>
      <c r="Z474" s="60"/>
    </row>
    <row r="475" spans="1:26" ht="18"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84"/>
      <c r="Z475" s="60"/>
    </row>
    <row r="476" spans="1:26" ht="18"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84"/>
      <c r="Z476" s="60"/>
    </row>
    <row r="477" spans="1:26" ht="18"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84"/>
      <c r="Z477" s="60"/>
    </row>
    <row r="478" spans="1:26" ht="18"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84"/>
      <c r="Z478" s="60"/>
    </row>
    <row r="479" spans="1:26" ht="18"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84"/>
      <c r="Z479" s="60"/>
    </row>
    <row r="480" spans="1:26" ht="18"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84"/>
      <c r="Z480" s="60"/>
    </row>
    <row r="481" spans="1:26" ht="18"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84"/>
      <c r="Z481" s="60"/>
    </row>
    <row r="482" spans="1:26" ht="18"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84"/>
      <c r="Z482" s="60"/>
    </row>
    <row r="483" spans="1:26" ht="18"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84"/>
      <c r="Z483" s="60"/>
    </row>
    <row r="484" spans="1:26" ht="18"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84"/>
      <c r="Z484" s="60"/>
    </row>
    <row r="485" spans="1:26" ht="18"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84"/>
      <c r="Z485" s="60"/>
    </row>
    <row r="486" spans="1:26" ht="18"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84"/>
      <c r="Z486" s="60"/>
    </row>
    <row r="487" spans="1:26" ht="18"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84"/>
      <c r="Z487" s="60"/>
    </row>
    <row r="488" spans="1:26" ht="18"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84"/>
      <c r="Z488" s="60"/>
    </row>
    <row r="489" spans="1:26" ht="18"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84"/>
      <c r="Z489" s="60"/>
    </row>
    <row r="490" spans="1:26" ht="18"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84"/>
      <c r="Z490" s="60"/>
    </row>
    <row r="491" spans="1:26" ht="18"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84"/>
      <c r="Z491" s="60"/>
    </row>
    <row r="492" spans="1:26" ht="18"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84"/>
      <c r="Z492" s="60"/>
    </row>
    <row r="493" spans="1:26" ht="18"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84"/>
      <c r="Z493" s="60"/>
    </row>
    <row r="494" spans="1:26" ht="18"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84"/>
      <c r="Z494" s="60"/>
    </row>
    <row r="495" spans="1:26" ht="18"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84"/>
      <c r="Z495" s="60"/>
    </row>
    <row r="496" spans="1:26" ht="18"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84"/>
      <c r="Z496" s="60"/>
    </row>
    <row r="497" spans="1:26" ht="18"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84"/>
      <c r="Z497" s="60"/>
    </row>
    <row r="498" spans="1:26" ht="18"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84"/>
      <c r="Z498" s="60"/>
    </row>
    <row r="499" spans="1:26" ht="18"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84"/>
      <c r="Z499" s="60"/>
    </row>
    <row r="500" spans="1:26" ht="18"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84"/>
      <c r="Z500" s="60"/>
    </row>
    <row r="501" spans="1:26" ht="18"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84"/>
      <c r="Z501" s="60"/>
    </row>
    <row r="502" spans="1:26" ht="18"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84"/>
      <c r="Z502" s="60"/>
    </row>
    <row r="503" spans="1:26" ht="18"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84"/>
      <c r="Z503" s="60"/>
    </row>
    <row r="504" spans="1:26" ht="18"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84"/>
      <c r="Z504" s="60"/>
    </row>
    <row r="505" spans="1:26" ht="18"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84"/>
      <c r="Z505" s="60"/>
    </row>
    <row r="506" spans="1:26" ht="18"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84"/>
      <c r="Z506" s="60"/>
    </row>
    <row r="507" spans="1:26" ht="18"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84"/>
      <c r="Z507" s="60"/>
    </row>
    <row r="508" spans="1:26" ht="18"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84"/>
      <c r="Z508" s="60"/>
    </row>
    <row r="509" spans="1:26" ht="18"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84"/>
      <c r="Z509" s="60"/>
    </row>
    <row r="510" spans="1:26" ht="18"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84"/>
      <c r="Z510" s="60"/>
    </row>
    <row r="511" spans="1:26" ht="18"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84"/>
      <c r="Z511" s="60"/>
    </row>
    <row r="512" spans="1:26" ht="18"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84"/>
      <c r="Z512" s="60"/>
    </row>
    <row r="513" spans="1:26" ht="18"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84"/>
      <c r="Z513" s="60"/>
    </row>
    <row r="514" spans="1:26" ht="18"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84"/>
      <c r="Z514" s="60"/>
    </row>
    <row r="515" spans="1:26" ht="18"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84"/>
      <c r="Z515" s="60"/>
    </row>
    <row r="516" spans="1:26" ht="18"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84"/>
      <c r="Z516" s="60"/>
    </row>
    <row r="517" spans="1:26" ht="18"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84"/>
      <c r="Z517" s="60"/>
    </row>
    <row r="518" spans="1:26" ht="18"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84"/>
      <c r="Z518" s="60"/>
    </row>
    <row r="519" spans="1:26" ht="18"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84"/>
      <c r="Z519" s="60"/>
    </row>
    <row r="520" spans="1:26" ht="18"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84"/>
      <c r="Z520" s="60"/>
    </row>
    <row r="521" spans="1:26" ht="18"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84"/>
      <c r="Z521" s="60"/>
    </row>
    <row r="522" spans="1:26" ht="18"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84"/>
      <c r="Z522" s="60"/>
    </row>
    <row r="523" spans="1:26" ht="18"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84"/>
      <c r="Z523" s="60"/>
    </row>
    <row r="524" spans="1:26" ht="18"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84"/>
      <c r="Z524" s="60"/>
    </row>
    <row r="525" spans="1:26" ht="18"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84"/>
      <c r="Z525" s="60"/>
    </row>
    <row r="526" spans="1:26" ht="18"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84"/>
      <c r="Z526" s="60"/>
    </row>
    <row r="527" spans="1:26" ht="18"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84"/>
      <c r="Z527" s="60"/>
    </row>
    <row r="528" spans="1:26" ht="18"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84"/>
      <c r="Z528" s="60"/>
    </row>
    <row r="529" spans="1:26" ht="18"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84"/>
      <c r="Z529" s="60"/>
    </row>
    <row r="530" spans="1:26" ht="18"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84"/>
      <c r="Z530" s="60"/>
    </row>
    <row r="531" spans="1:26" ht="18"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84"/>
      <c r="Z531" s="60"/>
    </row>
    <row r="532" spans="1:26" ht="18"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84"/>
      <c r="Z532" s="60"/>
    </row>
    <row r="533" spans="1:26" ht="18"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84"/>
      <c r="Z533" s="60"/>
    </row>
    <row r="534" spans="1:26" ht="18"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84"/>
      <c r="Z534" s="60"/>
    </row>
    <row r="535" spans="1:26" ht="18"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84"/>
      <c r="Z535" s="60"/>
    </row>
    <row r="536" spans="1:26" ht="18"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84"/>
      <c r="Z536" s="60"/>
    </row>
    <row r="537" spans="1:26" ht="18"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84"/>
      <c r="Z537" s="60"/>
    </row>
    <row r="538" spans="1:26" ht="18"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84"/>
      <c r="Z538" s="60"/>
    </row>
    <row r="539" spans="1:26" ht="18"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84"/>
      <c r="Z539" s="60"/>
    </row>
    <row r="540" spans="1:26" ht="18"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84"/>
      <c r="Z540" s="60"/>
    </row>
    <row r="541" spans="1:26" ht="18"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84"/>
      <c r="Z541" s="60"/>
    </row>
    <row r="542" spans="1:26" ht="18"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84"/>
      <c r="Z542" s="60"/>
    </row>
    <row r="543" spans="1:26" ht="18"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84"/>
      <c r="Z543" s="60"/>
    </row>
    <row r="544" spans="1:26" ht="18"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84"/>
      <c r="Z544" s="60"/>
    </row>
    <row r="545" spans="1:26" ht="18"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84"/>
      <c r="Z545" s="60"/>
    </row>
    <row r="546" spans="1:26" ht="18"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84"/>
      <c r="Z546" s="60"/>
    </row>
    <row r="547" spans="1:26" ht="18"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84"/>
      <c r="Z547" s="60"/>
    </row>
    <row r="548" spans="1:26" ht="18"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84"/>
      <c r="Z548" s="60"/>
    </row>
    <row r="549" spans="1:26" ht="18"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84"/>
      <c r="Z549" s="60"/>
    </row>
    <row r="550" spans="1:26" ht="18"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84"/>
      <c r="Z550" s="60"/>
    </row>
    <row r="551" spans="1:26" ht="18"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84"/>
      <c r="Z551" s="60"/>
    </row>
    <row r="552" spans="1:26" ht="18"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84"/>
      <c r="Z552" s="60"/>
    </row>
    <row r="553" spans="1:26" ht="18"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84"/>
      <c r="Z553" s="60"/>
    </row>
    <row r="554" spans="1:26" ht="18"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84"/>
      <c r="Z554" s="60"/>
    </row>
    <row r="555" spans="1:26" ht="18"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84"/>
      <c r="Z555" s="60"/>
    </row>
    <row r="556" spans="1:26" ht="18"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84"/>
      <c r="Z556" s="60"/>
    </row>
    <row r="557" spans="1:26" ht="18"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84"/>
      <c r="Z557" s="60"/>
    </row>
    <row r="558" spans="1:26" ht="18"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84"/>
      <c r="Z558" s="60"/>
    </row>
    <row r="559" spans="1:26" ht="18"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84"/>
      <c r="Z559" s="60"/>
    </row>
    <row r="560" spans="1:26" ht="18"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84"/>
      <c r="Z560" s="60"/>
    </row>
    <row r="561" spans="1:26" ht="18"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84"/>
      <c r="Z561" s="60"/>
    </row>
    <row r="562" spans="1:26" ht="18"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84"/>
      <c r="Z562" s="60"/>
    </row>
    <row r="563" spans="1:26" ht="18"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84"/>
      <c r="Z563" s="60"/>
    </row>
    <row r="564" spans="1:26" ht="18"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84"/>
      <c r="Z564" s="60"/>
    </row>
    <row r="565" spans="1:26" ht="18"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84"/>
      <c r="Z565" s="60"/>
    </row>
    <row r="566" spans="1:26" ht="18"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84"/>
      <c r="Z566" s="60"/>
    </row>
    <row r="567" spans="1:26" ht="18"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84"/>
      <c r="Z567" s="60"/>
    </row>
    <row r="568" spans="1:26" ht="18"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84"/>
      <c r="Z568" s="60"/>
    </row>
    <row r="569" spans="1:26" ht="18"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84"/>
      <c r="Z569" s="60"/>
    </row>
    <row r="570" spans="1:26" ht="18"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84"/>
      <c r="Z570" s="60"/>
    </row>
    <row r="571" spans="1:26" ht="18"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84"/>
      <c r="Z571" s="60"/>
    </row>
    <row r="572" spans="1:26" ht="18"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84"/>
      <c r="Z572" s="60"/>
    </row>
    <row r="573" spans="1:26" ht="18"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84"/>
      <c r="Z573" s="60"/>
    </row>
    <row r="574" spans="1:26" ht="18"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84"/>
      <c r="Z574" s="60"/>
    </row>
    <row r="575" spans="1:26" ht="18"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84"/>
      <c r="Z575" s="60"/>
    </row>
    <row r="576" spans="1:26" ht="18"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84"/>
      <c r="Z576" s="60"/>
    </row>
    <row r="577" spans="1:26" ht="18"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84"/>
      <c r="Z577" s="60"/>
    </row>
    <row r="578" spans="1:26" ht="18"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84"/>
      <c r="Z578" s="60"/>
    </row>
    <row r="579" spans="1:26" ht="18"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84"/>
      <c r="Z579" s="60"/>
    </row>
    <row r="580" spans="1:26" ht="18"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84"/>
      <c r="Z580" s="60"/>
    </row>
    <row r="581" spans="1:26" ht="18"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84"/>
      <c r="Z581" s="60"/>
    </row>
    <row r="582" spans="1:26" ht="18"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84"/>
      <c r="Z582" s="60"/>
    </row>
    <row r="583" spans="1:26" ht="18"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84"/>
      <c r="Z583" s="60"/>
    </row>
    <row r="584" spans="1:26" ht="18"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84"/>
      <c r="Z584" s="60"/>
    </row>
    <row r="585" spans="1:26" ht="18"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84"/>
      <c r="Z585" s="60"/>
    </row>
    <row r="586" spans="1:26" ht="18"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84"/>
      <c r="Z586" s="60"/>
    </row>
    <row r="587" spans="1:26" ht="18"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84"/>
      <c r="Z587" s="60"/>
    </row>
    <row r="588" spans="1:26" ht="18"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84"/>
      <c r="Z588" s="60"/>
    </row>
    <row r="589" spans="1:26" ht="18"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84"/>
      <c r="Z589" s="60"/>
    </row>
    <row r="590" spans="1:26" ht="18"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84"/>
      <c r="Z590" s="60"/>
    </row>
    <row r="591" spans="1:26" ht="18"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84"/>
      <c r="Z591" s="60"/>
    </row>
    <row r="592" spans="1:26" ht="18"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84"/>
      <c r="Z592" s="60"/>
    </row>
    <row r="593" spans="1:26" ht="18"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84"/>
      <c r="Z593" s="60"/>
    </row>
    <row r="594" spans="1:26" ht="18"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84"/>
      <c r="Z594" s="60"/>
    </row>
    <row r="595" spans="1:26" ht="18"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84"/>
      <c r="Z595" s="60"/>
    </row>
    <row r="596" spans="1:26" ht="18"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84"/>
      <c r="Z596" s="60"/>
    </row>
    <row r="597" spans="1:26" ht="18"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84"/>
      <c r="Z597" s="60"/>
    </row>
    <row r="598" spans="1:26" ht="18"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84"/>
      <c r="Z598" s="60"/>
    </row>
    <row r="599" spans="1:26" ht="18"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84"/>
      <c r="Z599" s="60"/>
    </row>
    <row r="600" spans="1:26" ht="18"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84"/>
      <c r="Z600" s="60"/>
    </row>
    <row r="601" spans="1:26" ht="18"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84"/>
      <c r="Z601" s="60"/>
    </row>
    <row r="602" spans="1:26" ht="18"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84"/>
      <c r="Z602" s="60"/>
    </row>
    <row r="603" spans="1:26" ht="18"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84"/>
      <c r="Z603" s="60"/>
    </row>
    <row r="604" spans="1:26" ht="18"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84"/>
      <c r="Z604" s="60"/>
    </row>
    <row r="605" spans="1:26" ht="18"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84"/>
      <c r="Z605" s="60"/>
    </row>
    <row r="606" spans="1:26" ht="18"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84"/>
      <c r="Z606" s="60"/>
    </row>
    <row r="607" spans="1:26" ht="18"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84"/>
      <c r="Z607" s="60"/>
    </row>
    <row r="608" spans="1:26" ht="18"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84"/>
      <c r="Z608" s="60"/>
    </row>
    <row r="609" spans="1:26" ht="18"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84"/>
      <c r="Z609" s="60"/>
    </row>
    <row r="610" spans="1:26" ht="18"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84"/>
      <c r="Z610" s="60"/>
    </row>
    <row r="611" spans="1:26" ht="18"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84"/>
      <c r="Z611" s="60"/>
    </row>
    <row r="612" spans="1:26" ht="18"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84"/>
      <c r="Z612" s="60"/>
    </row>
    <row r="613" spans="1:26" ht="18"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84"/>
      <c r="Z613" s="60"/>
    </row>
    <row r="614" spans="1:26" ht="18"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84"/>
      <c r="Z614" s="60"/>
    </row>
    <row r="615" spans="1:26" ht="18"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84"/>
      <c r="Z615" s="60"/>
    </row>
    <row r="616" spans="1:26" ht="18"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84"/>
      <c r="Z616" s="60"/>
    </row>
    <row r="617" spans="1:26" ht="18"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84"/>
      <c r="Z617" s="60"/>
    </row>
    <row r="618" spans="1:26" ht="18"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84"/>
      <c r="Z618" s="60"/>
    </row>
    <row r="619" spans="1:26" ht="18"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84"/>
      <c r="Z619" s="60"/>
    </row>
    <row r="620" spans="1:26" ht="18"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84"/>
      <c r="Z620" s="60"/>
    </row>
    <row r="621" spans="1:26" ht="18"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84"/>
      <c r="Z621" s="60"/>
    </row>
    <row r="622" spans="1:26" ht="18"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84"/>
      <c r="Z622" s="60"/>
    </row>
    <row r="623" spans="1:26" ht="18"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84"/>
      <c r="Z623" s="60"/>
    </row>
    <row r="624" spans="1:26" ht="18"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84"/>
      <c r="Z624" s="60"/>
    </row>
    <row r="625" spans="1:26" ht="18"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84"/>
      <c r="Z625" s="60"/>
    </row>
    <row r="626" spans="1:26" ht="18"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84"/>
      <c r="Z626" s="60"/>
    </row>
    <row r="627" spans="1:26" ht="18"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84"/>
      <c r="Z627" s="60"/>
    </row>
    <row r="628" spans="1:26" ht="18"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84"/>
      <c r="Z628" s="60"/>
    </row>
    <row r="629" spans="1:26" ht="18"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84"/>
      <c r="Z629" s="60"/>
    </row>
    <row r="630" spans="1:26" ht="18"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84"/>
      <c r="Z630" s="60"/>
    </row>
    <row r="631" spans="1:26" ht="18"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84"/>
      <c r="Z631" s="60"/>
    </row>
    <row r="632" spans="1:26" ht="18"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84"/>
      <c r="Z632" s="60"/>
    </row>
    <row r="633" spans="1:26" ht="18"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84"/>
      <c r="Z633" s="60"/>
    </row>
    <row r="634" spans="1:26" ht="18"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84"/>
      <c r="Z634" s="60"/>
    </row>
    <row r="635" spans="1:26" ht="18"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84"/>
      <c r="Z635" s="60"/>
    </row>
    <row r="636" spans="1:26" ht="18"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84"/>
      <c r="Z636" s="60"/>
    </row>
    <row r="637" spans="1:26" ht="18"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84"/>
      <c r="Z637" s="60"/>
    </row>
    <row r="638" spans="1:26" ht="18"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84"/>
      <c r="Z638" s="60"/>
    </row>
    <row r="639" spans="1:26" ht="18"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84"/>
      <c r="Z639" s="60"/>
    </row>
    <row r="640" spans="1:26" ht="18"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84"/>
      <c r="Z640" s="60"/>
    </row>
    <row r="641" spans="1:26" ht="18"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84"/>
      <c r="Z641" s="60"/>
    </row>
    <row r="642" spans="1:26" ht="18"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84"/>
      <c r="Z642" s="60"/>
    </row>
    <row r="643" spans="1:26" ht="18"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84"/>
      <c r="Z643" s="60"/>
    </row>
    <row r="644" spans="1:26" ht="18"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84"/>
      <c r="Z644" s="60"/>
    </row>
    <row r="645" spans="1:26" ht="18"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84"/>
      <c r="Z645" s="60"/>
    </row>
    <row r="646" spans="1:26" ht="18"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84"/>
      <c r="Z646" s="60"/>
    </row>
    <row r="647" spans="1:26" ht="18"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84"/>
      <c r="Z647" s="60"/>
    </row>
    <row r="648" spans="1:26" ht="18"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84"/>
      <c r="Z648" s="60"/>
    </row>
    <row r="649" spans="1:26" ht="18"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84"/>
      <c r="Z649" s="60"/>
    </row>
    <row r="650" spans="1:26" ht="18"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84"/>
      <c r="Z650" s="60"/>
    </row>
    <row r="651" spans="1:26" ht="18"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84"/>
      <c r="Z651" s="60"/>
    </row>
    <row r="652" spans="1:26" ht="18"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84"/>
      <c r="Z652" s="60"/>
    </row>
    <row r="653" spans="1:26" ht="18"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84"/>
      <c r="Z653" s="60"/>
    </row>
    <row r="654" spans="1:26" ht="18"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84"/>
      <c r="Z654" s="60"/>
    </row>
    <row r="655" spans="1:26" ht="18"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84"/>
      <c r="Z655" s="60"/>
    </row>
    <row r="656" spans="1:26" ht="18"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84"/>
      <c r="Z656" s="60"/>
    </row>
    <row r="657" spans="1:26" ht="18"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84"/>
      <c r="Z657" s="60"/>
    </row>
    <row r="658" spans="1:26" ht="18"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84"/>
      <c r="Z658" s="60"/>
    </row>
    <row r="659" spans="1:26" ht="18"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84"/>
      <c r="Z659" s="60"/>
    </row>
    <row r="660" spans="1:26" ht="18"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84"/>
      <c r="Z660" s="60"/>
    </row>
    <row r="661" spans="1:26" ht="18"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84"/>
      <c r="Z661" s="60"/>
    </row>
    <row r="662" spans="1:26" ht="18"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84"/>
      <c r="Z662" s="60"/>
    </row>
    <row r="663" spans="1:26" ht="18"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84"/>
      <c r="Z663" s="60"/>
    </row>
    <row r="664" spans="1:26" ht="18"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84"/>
      <c r="Z664" s="60"/>
    </row>
    <row r="665" spans="1:26" ht="18"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84"/>
      <c r="Z665" s="60"/>
    </row>
    <row r="666" spans="1:26" ht="18"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84"/>
      <c r="Z666" s="60"/>
    </row>
    <row r="667" spans="1:26" ht="18"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84"/>
      <c r="Z667" s="60"/>
    </row>
    <row r="668" spans="1:26" ht="18"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84"/>
      <c r="Z668" s="60"/>
    </row>
    <row r="669" spans="1:26" ht="18"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84"/>
      <c r="Z669" s="60"/>
    </row>
    <row r="670" spans="1:26" ht="18"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84"/>
      <c r="Z670" s="60"/>
    </row>
    <row r="671" spans="1:26" ht="18"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84"/>
      <c r="Z671" s="60"/>
    </row>
    <row r="672" spans="1:26" ht="18"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84"/>
      <c r="Z672" s="60"/>
    </row>
    <row r="673" spans="1:26" ht="18"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84"/>
      <c r="Z673" s="60"/>
    </row>
    <row r="674" spans="1:26" ht="18"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84"/>
      <c r="Z674" s="60"/>
    </row>
    <row r="675" spans="1:26" ht="18"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84"/>
      <c r="Z675" s="60"/>
    </row>
    <row r="676" spans="1:26" ht="18"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84"/>
      <c r="Z676" s="60"/>
    </row>
    <row r="677" spans="1:26" ht="18"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84"/>
      <c r="Z677" s="60"/>
    </row>
    <row r="678" spans="1:26" ht="18"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84"/>
      <c r="Z678" s="60"/>
    </row>
    <row r="679" spans="1:26" ht="18"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84"/>
      <c r="Z679" s="60"/>
    </row>
    <row r="680" spans="1:26" ht="18"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84"/>
      <c r="Z680" s="60"/>
    </row>
    <row r="681" spans="1:26" ht="18"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84"/>
      <c r="Z681" s="60"/>
    </row>
    <row r="682" spans="1:26" ht="18"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84"/>
      <c r="Z682" s="60"/>
    </row>
    <row r="683" spans="1:26" ht="18"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84"/>
      <c r="Z683" s="60"/>
    </row>
    <row r="684" spans="1:26" ht="18"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84"/>
      <c r="Z684" s="60"/>
    </row>
    <row r="685" spans="1:26" ht="18"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84"/>
      <c r="Z685" s="60"/>
    </row>
    <row r="686" spans="1:26" ht="18"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84"/>
      <c r="Z686" s="60"/>
    </row>
    <row r="687" spans="1:26" ht="18"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84"/>
      <c r="Z687" s="60"/>
    </row>
    <row r="688" spans="1:26" ht="18"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84"/>
      <c r="Z688" s="60"/>
    </row>
    <row r="689" spans="1:26" ht="18"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84"/>
      <c r="Z689" s="60"/>
    </row>
    <row r="690" spans="1:26" ht="18"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84"/>
      <c r="Z690" s="60"/>
    </row>
    <row r="691" spans="1:26" ht="18"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84"/>
      <c r="Z691" s="60"/>
    </row>
    <row r="692" spans="1:26" ht="18"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84"/>
      <c r="Z692" s="60"/>
    </row>
    <row r="693" spans="1:26" ht="18"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84"/>
      <c r="Z693" s="60"/>
    </row>
    <row r="694" spans="1:26" ht="18"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84"/>
      <c r="Z694" s="60"/>
    </row>
    <row r="695" spans="1:26" ht="18"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84"/>
      <c r="Z695" s="60"/>
    </row>
    <row r="696" spans="1:26" ht="18"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84"/>
      <c r="Z696" s="60"/>
    </row>
    <row r="697" spans="1:26" ht="18"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84"/>
      <c r="Z697" s="60"/>
    </row>
    <row r="698" spans="1:26" ht="18"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84"/>
      <c r="Z698" s="60"/>
    </row>
    <row r="699" spans="1:26" ht="18"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84"/>
      <c r="Z699" s="60"/>
    </row>
    <row r="700" spans="1:26" ht="18"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84"/>
      <c r="Z700" s="60"/>
    </row>
    <row r="701" spans="1:26" ht="18"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84"/>
      <c r="Z701" s="60"/>
    </row>
    <row r="702" spans="1:26" ht="18"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84"/>
      <c r="Z702" s="60"/>
    </row>
    <row r="703" spans="1:26" ht="18"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84"/>
      <c r="Z703" s="60"/>
    </row>
    <row r="704" spans="1:26" ht="18"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84"/>
      <c r="Z704" s="60"/>
    </row>
    <row r="705" spans="1:26" ht="18"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84"/>
      <c r="Z705" s="60"/>
    </row>
    <row r="706" spans="1:26" ht="18"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84"/>
      <c r="Z706" s="60"/>
    </row>
    <row r="707" spans="1:26" ht="18"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84"/>
      <c r="Z707" s="60"/>
    </row>
    <row r="708" spans="1:26" ht="18"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84"/>
      <c r="Z708" s="60"/>
    </row>
    <row r="709" spans="1:26" ht="18"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84"/>
      <c r="Z709" s="60"/>
    </row>
    <row r="710" spans="1:26" ht="18"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84"/>
      <c r="Z710" s="60"/>
    </row>
    <row r="711" spans="1:26" ht="18"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84"/>
      <c r="Z711" s="60"/>
    </row>
    <row r="712" spans="1:26" ht="18"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84"/>
      <c r="Z712" s="60"/>
    </row>
    <row r="713" spans="1:26" ht="18"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84"/>
      <c r="Z713" s="60"/>
    </row>
    <row r="714" spans="1:26" ht="18"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84"/>
      <c r="Z714" s="60"/>
    </row>
    <row r="715" spans="1:26" ht="18"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84"/>
      <c r="Z715" s="60"/>
    </row>
    <row r="716" spans="1:26" ht="18"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84"/>
      <c r="Z716" s="60"/>
    </row>
    <row r="717" spans="1:26" ht="18"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84"/>
      <c r="Z717" s="60"/>
    </row>
    <row r="718" spans="1:26" ht="18"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84"/>
      <c r="Z718" s="60"/>
    </row>
    <row r="719" spans="1:26" ht="18"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84"/>
      <c r="Z719" s="60"/>
    </row>
    <row r="720" spans="1:26" ht="18"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84"/>
      <c r="Z720" s="60"/>
    </row>
    <row r="721" spans="1:26" ht="18"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84"/>
      <c r="Z721" s="60"/>
    </row>
    <row r="722" spans="1:26" ht="18"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84"/>
      <c r="Z722" s="60"/>
    </row>
    <row r="723" spans="1:26" ht="18"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84"/>
      <c r="Z723" s="60"/>
    </row>
    <row r="724" spans="1:26" ht="18"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84"/>
      <c r="Z724" s="60"/>
    </row>
    <row r="725" spans="1:26" ht="18"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84"/>
      <c r="Z725" s="60"/>
    </row>
    <row r="726" spans="1:26" ht="18"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84"/>
      <c r="Z726" s="60"/>
    </row>
    <row r="727" spans="1:26" ht="18"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84"/>
      <c r="Z727" s="60"/>
    </row>
    <row r="728" spans="1:26" ht="18"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84"/>
      <c r="Z728" s="60"/>
    </row>
    <row r="729" spans="1:26" ht="18"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84"/>
      <c r="Z729" s="60"/>
    </row>
    <row r="730" spans="1:26" ht="18"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84"/>
      <c r="Z730" s="60"/>
    </row>
    <row r="731" spans="1:26" ht="18"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84"/>
      <c r="Z731" s="60"/>
    </row>
    <row r="732" spans="1:26" ht="18"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84"/>
      <c r="Z732" s="60"/>
    </row>
    <row r="733" spans="1:26" ht="18"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84"/>
      <c r="Z733" s="60"/>
    </row>
    <row r="734" spans="1:26" ht="18"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84"/>
      <c r="Z734" s="60"/>
    </row>
    <row r="735" spans="1:26" ht="18"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84"/>
      <c r="Z735" s="60"/>
    </row>
    <row r="736" spans="1:26" ht="18"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84"/>
      <c r="Z736" s="60"/>
    </row>
    <row r="737" spans="1:26" ht="18"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84"/>
      <c r="Z737" s="60"/>
    </row>
    <row r="738" spans="1:26" ht="18"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84"/>
      <c r="Z738" s="60"/>
    </row>
    <row r="739" spans="1:26" ht="18"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84"/>
      <c r="Z739" s="60"/>
    </row>
    <row r="740" spans="1:26" ht="18"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84"/>
      <c r="Z740" s="60"/>
    </row>
    <row r="741" spans="1:26" ht="18"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84"/>
      <c r="Z741" s="60"/>
    </row>
    <row r="742" spans="1:26" ht="18"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84"/>
      <c r="Z742" s="60"/>
    </row>
    <row r="743" spans="1:26" ht="18"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84"/>
      <c r="Z743" s="60"/>
    </row>
    <row r="744" spans="1:26" ht="18"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84"/>
      <c r="Z744" s="60"/>
    </row>
    <row r="745" spans="1:26" ht="18"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84"/>
      <c r="Z745" s="60"/>
    </row>
    <row r="746" spans="1:26" ht="18"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84"/>
      <c r="Z746" s="60"/>
    </row>
    <row r="747" spans="1:26" ht="18"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84"/>
      <c r="Z747" s="60"/>
    </row>
    <row r="748" spans="1:26" ht="18"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84"/>
      <c r="Z748" s="60"/>
    </row>
    <row r="749" spans="1:26" ht="18"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84"/>
      <c r="Z749" s="60"/>
    </row>
    <row r="750" spans="1:26" ht="18"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84"/>
      <c r="Z750" s="60"/>
    </row>
    <row r="751" spans="1:26" ht="18"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84"/>
      <c r="Z751" s="60"/>
    </row>
    <row r="752" spans="1:26" ht="18"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84"/>
      <c r="Z752" s="60"/>
    </row>
    <row r="753" spans="1:26" ht="18"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84"/>
      <c r="Z753" s="60"/>
    </row>
    <row r="754" spans="1:26" ht="18"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84"/>
      <c r="Z754" s="60"/>
    </row>
    <row r="755" spans="1:26" ht="18"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84"/>
      <c r="Z755" s="60"/>
    </row>
    <row r="756" spans="1:26" ht="18"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84"/>
      <c r="Z756" s="60"/>
    </row>
    <row r="757" spans="1:26" ht="18"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84"/>
      <c r="Z757" s="60"/>
    </row>
    <row r="758" spans="1:26" ht="18"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84"/>
      <c r="Z758" s="60"/>
    </row>
    <row r="759" spans="1:26" ht="18"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84"/>
      <c r="Z759" s="60"/>
    </row>
    <row r="760" spans="1:26" ht="18"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84"/>
      <c r="Z760" s="60"/>
    </row>
    <row r="761" spans="1:26" ht="18"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84"/>
      <c r="Z761" s="60"/>
    </row>
    <row r="762" spans="1:26" ht="18"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84"/>
      <c r="Z762" s="60"/>
    </row>
    <row r="763" spans="1:26" ht="18"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84"/>
      <c r="Z763" s="60"/>
    </row>
    <row r="764" spans="1:26" ht="18"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84"/>
      <c r="Z764" s="60"/>
    </row>
    <row r="765" spans="1:26" ht="18"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84"/>
      <c r="Z765" s="60"/>
    </row>
    <row r="766" spans="1:26" ht="18"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84"/>
      <c r="Z766" s="60"/>
    </row>
    <row r="767" spans="1:26" ht="18"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84"/>
      <c r="Z767" s="60"/>
    </row>
    <row r="768" spans="1:26" ht="18"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84"/>
      <c r="Z768" s="60"/>
    </row>
    <row r="769" spans="1:26" ht="18"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84"/>
      <c r="Z769" s="60"/>
    </row>
    <row r="770" spans="1:26" ht="18"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84"/>
      <c r="Z770" s="60"/>
    </row>
    <row r="771" spans="1:26" ht="18"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84"/>
      <c r="Z771" s="60"/>
    </row>
    <row r="772" spans="1:26" ht="18"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84"/>
      <c r="Z772" s="60"/>
    </row>
    <row r="773" spans="1:26" ht="18"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84"/>
      <c r="Z773" s="60"/>
    </row>
    <row r="774" spans="1:26" ht="18"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84"/>
      <c r="Z774" s="60"/>
    </row>
    <row r="775" spans="1:26" ht="18"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84"/>
      <c r="Z775" s="60"/>
    </row>
    <row r="776" spans="1:26" ht="18"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84"/>
      <c r="Z776" s="60"/>
    </row>
    <row r="777" spans="1:26" ht="18"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84"/>
      <c r="Z777" s="60"/>
    </row>
    <row r="778" spans="1:26" ht="18"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84"/>
      <c r="Z778" s="60"/>
    </row>
    <row r="779" spans="1:26" ht="18"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84"/>
      <c r="Z779" s="60"/>
    </row>
    <row r="780" spans="1:26" ht="18"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84"/>
      <c r="Z780" s="60"/>
    </row>
    <row r="781" spans="1:26" ht="18"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84"/>
      <c r="Z781" s="60"/>
    </row>
    <row r="782" spans="1:26" ht="18"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84"/>
      <c r="Z782" s="60"/>
    </row>
    <row r="783" spans="1:26" ht="18"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84"/>
      <c r="Z783" s="60"/>
    </row>
    <row r="784" spans="1:26" ht="18"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84"/>
      <c r="Z784" s="60"/>
    </row>
    <row r="785" spans="1:26" ht="18"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84"/>
      <c r="Z785" s="60"/>
    </row>
    <row r="786" spans="1:26" ht="18"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84"/>
      <c r="Z786" s="60"/>
    </row>
    <row r="787" spans="1:26" ht="18"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84"/>
      <c r="Z787" s="60"/>
    </row>
    <row r="788" spans="1:26" ht="18"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84"/>
      <c r="Z788" s="60"/>
    </row>
    <row r="789" spans="1:26" ht="18"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84"/>
      <c r="Z789" s="60"/>
    </row>
    <row r="790" spans="1:26" ht="18"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84"/>
      <c r="Z790" s="60"/>
    </row>
    <row r="791" spans="1:26" ht="18"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84"/>
      <c r="Z791" s="60"/>
    </row>
    <row r="792" spans="1:26" ht="18"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84"/>
      <c r="Z792" s="60"/>
    </row>
    <row r="793" spans="1:26" ht="18"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84"/>
      <c r="Z793" s="60"/>
    </row>
    <row r="794" spans="1:26" ht="18"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84"/>
      <c r="Z794" s="60"/>
    </row>
    <row r="795" spans="1:26" ht="18"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84"/>
      <c r="Z795" s="60"/>
    </row>
    <row r="796" spans="1:26" ht="18"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84"/>
      <c r="Z796" s="60"/>
    </row>
    <row r="797" spans="1:26" ht="18"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84"/>
      <c r="Z797" s="60"/>
    </row>
    <row r="798" spans="1:26" ht="18"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84"/>
      <c r="Z798" s="60"/>
    </row>
    <row r="799" spans="1:26" ht="18"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84"/>
      <c r="Z799" s="60"/>
    </row>
    <row r="800" spans="1:26" ht="18"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84"/>
      <c r="Z800" s="60"/>
    </row>
    <row r="801" spans="1:26" ht="18"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84"/>
      <c r="Z801" s="60"/>
    </row>
    <row r="802" spans="1:26" ht="18"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84"/>
      <c r="Z802" s="60"/>
    </row>
    <row r="803" spans="1:26" ht="18"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84"/>
      <c r="Z803" s="60"/>
    </row>
    <row r="804" spans="1:26" ht="18"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84"/>
      <c r="Z804" s="60"/>
    </row>
    <row r="805" spans="1:26" ht="18"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84"/>
      <c r="Z805" s="60"/>
    </row>
    <row r="806" spans="1:26" ht="18"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84"/>
      <c r="Z806" s="60"/>
    </row>
    <row r="807" spans="1:26" ht="18"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84"/>
      <c r="Z807" s="60"/>
    </row>
    <row r="808" spans="1:26" ht="18"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84"/>
      <c r="Z808" s="60"/>
    </row>
    <row r="809" spans="1:26" ht="18"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84"/>
      <c r="Z809" s="60"/>
    </row>
    <row r="810" spans="1:26" ht="18"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84"/>
      <c r="Z810" s="60"/>
    </row>
    <row r="811" spans="1:26" ht="18"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84"/>
      <c r="Z811" s="60"/>
    </row>
    <row r="812" spans="1:26" ht="18"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84"/>
      <c r="Z812" s="60"/>
    </row>
    <row r="813" spans="1:26" ht="18"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84"/>
      <c r="Z813" s="60"/>
    </row>
    <row r="814" spans="1:26" ht="18"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84"/>
      <c r="Z814" s="60"/>
    </row>
    <row r="815" spans="1:26" ht="18"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84"/>
      <c r="Z815" s="60"/>
    </row>
    <row r="816" spans="1:26" ht="18"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84"/>
      <c r="Z816" s="60"/>
    </row>
    <row r="817" spans="1:26" ht="18"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84"/>
      <c r="Z817" s="60"/>
    </row>
    <row r="818" spans="1:26" ht="18"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84"/>
      <c r="Z818" s="60"/>
    </row>
    <row r="819" spans="1:26" ht="18"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84"/>
      <c r="Z819" s="60"/>
    </row>
    <row r="820" spans="1:26" ht="18"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84"/>
      <c r="Z820" s="60"/>
    </row>
    <row r="821" spans="1:26" ht="18"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84"/>
      <c r="Z821" s="60"/>
    </row>
    <row r="822" spans="1:26" ht="18"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84"/>
      <c r="Z822" s="60"/>
    </row>
    <row r="823" spans="1:26" ht="18"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84"/>
      <c r="Z823" s="60"/>
    </row>
    <row r="824" spans="1:26" ht="18"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84"/>
      <c r="Z824" s="60"/>
    </row>
    <row r="825" spans="1:26" ht="18"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84"/>
      <c r="Z825" s="60"/>
    </row>
    <row r="826" spans="1:26" ht="18"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84"/>
      <c r="Z826" s="60"/>
    </row>
    <row r="827" spans="1:26" ht="18"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84"/>
      <c r="Z827" s="60"/>
    </row>
    <row r="828" spans="1:26" ht="18"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84"/>
      <c r="Z828" s="60"/>
    </row>
    <row r="829" spans="1:26" ht="18"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84"/>
      <c r="Z829" s="60"/>
    </row>
    <row r="830" spans="1:26" ht="18"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84"/>
      <c r="Z830" s="60"/>
    </row>
    <row r="831" spans="1:26" ht="18"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84"/>
      <c r="Z831" s="60"/>
    </row>
    <row r="832" spans="1:26" ht="18"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84"/>
      <c r="Z832" s="60"/>
    </row>
    <row r="833" spans="1:26" ht="18"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84"/>
      <c r="Z833" s="60"/>
    </row>
    <row r="834" spans="1:26" ht="18"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84"/>
      <c r="Z834" s="60"/>
    </row>
    <row r="835" spans="1:26" ht="18"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84"/>
      <c r="Z835" s="60"/>
    </row>
    <row r="836" spans="1:26" ht="18"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84"/>
      <c r="Z836" s="60"/>
    </row>
    <row r="837" spans="1:26" ht="18"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84"/>
      <c r="Z837" s="60"/>
    </row>
    <row r="838" spans="1:26" ht="18"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84"/>
      <c r="Z838" s="60"/>
    </row>
    <row r="839" spans="1:26" ht="18"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84"/>
      <c r="Z839" s="60"/>
    </row>
    <row r="840" spans="1:26" ht="18"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84"/>
      <c r="Z840" s="60"/>
    </row>
    <row r="841" spans="1:26" ht="18"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84"/>
      <c r="Z841" s="60"/>
    </row>
    <row r="842" spans="1:26" ht="18"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84"/>
      <c r="Z842" s="60"/>
    </row>
    <row r="843" spans="1:26" ht="18"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84"/>
      <c r="Z843" s="60"/>
    </row>
    <row r="844" spans="1:26" ht="18"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84"/>
      <c r="Z844" s="60"/>
    </row>
    <row r="845" spans="1:26" ht="18"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84"/>
      <c r="Z845" s="60"/>
    </row>
    <row r="846" spans="1:26" ht="18"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84"/>
      <c r="Z846" s="60"/>
    </row>
    <row r="847" spans="1:26" ht="18"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84"/>
      <c r="Z847" s="60"/>
    </row>
    <row r="848" spans="1:26" ht="18"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84"/>
      <c r="Z848" s="60"/>
    </row>
    <row r="849" spans="1:26" ht="18"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84"/>
      <c r="Z849" s="60"/>
    </row>
    <row r="850" spans="1:26" ht="18"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84"/>
      <c r="Z850" s="60"/>
    </row>
    <row r="851" spans="1:26" ht="18"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84"/>
      <c r="Z851" s="60"/>
    </row>
    <row r="852" spans="1:26" ht="18"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84"/>
      <c r="Z852" s="60"/>
    </row>
    <row r="853" spans="1:26" ht="18"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84"/>
      <c r="Z853" s="60"/>
    </row>
    <row r="854" spans="1:26" ht="18"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84"/>
      <c r="Z854" s="60"/>
    </row>
    <row r="855" spans="1:26" ht="18"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84"/>
      <c r="Z855" s="60"/>
    </row>
    <row r="856" spans="1:26" ht="18"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84"/>
      <c r="Z856" s="60"/>
    </row>
    <row r="857" spans="1:26" ht="18"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84"/>
      <c r="Z857" s="60"/>
    </row>
    <row r="858" spans="1:26" ht="18"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84"/>
      <c r="Z858" s="60"/>
    </row>
    <row r="859" spans="1:26" ht="18"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84"/>
      <c r="Z859" s="60"/>
    </row>
    <row r="860" spans="1:26" ht="18"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84"/>
      <c r="Z860" s="60"/>
    </row>
    <row r="861" spans="1:26" ht="18"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84"/>
      <c r="Z861" s="60"/>
    </row>
    <row r="862" spans="1:26" ht="18"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84"/>
      <c r="Z862" s="60"/>
    </row>
    <row r="863" spans="1:26" ht="18"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84"/>
      <c r="Z863" s="60"/>
    </row>
    <row r="864" spans="1:26" ht="18"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84"/>
      <c r="Z864" s="60"/>
    </row>
    <row r="865" spans="1:26" ht="18"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84"/>
      <c r="Z865" s="60"/>
    </row>
    <row r="866" spans="1:26" ht="18"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84"/>
      <c r="Z866" s="60"/>
    </row>
    <row r="867" spans="1:26" ht="18"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84"/>
      <c r="Z867" s="60"/>
    </row>
    <row r="868" spans="1:26" ht="18"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84"/>
      <c r="Z868" s="60"/>
    </row>
    <row r="869" spans="1:26" ht="18"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84"/>
      <c r="Z869" s="60"/>
    </row>
    <row r="870" spans="1:26" ht="18"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84"/>
      <c r="Z870" s="60"/>
    </row>
    <row r="871" spans="1:26" ht="18"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84"/>
      <c r="Z871" s="60"/>
    </row>
    <row r="872" spans="1:26" ht="18"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84"/>
      <c r="Z872" s="60"/>
    </row>
    <row r="873" spans="1:26" ht="18"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84"/>
      <c r="Z873" s="60"/>
    </row>
    <row r="874" spans="1:26" ht="18"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84"/>
      <c r="Z874" s="60"/>
    </row>
    <row r="875" spans="1:26" ht="18"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84"/>
      <c r="Z875" s="60"/>
    </row>
    <row r="876" spans="1:26" ht="18"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84"/>
      <c r="Z876" s="60"/>
    </row>
    <row r="877" spans="1:26" ht="18"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84"/>
      <c r="Z877" s="60"/>
    </row>
    <row r="878" spans="1:26" ht="18"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84"/>
      <c r="Z878" s="60"/>
    </row>
    <row r="879" spans="1:26" ht="18"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84"/>
      <c r="Z879" s="60"/>
    </row>
    <row r="880" spans="1:26" ht="18"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84"/>
      <c r="Z880" s="60"/>
    </row>
    <row r="881" spans="1:26" ht="18"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84"/>
      <c r="Z881" s="60"/>
    </row>
    <row r="882" spans="1:26" ht="18"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84"/>
      <c r="Z882" s="60"/>
    </row>
    <row r="883" spans="1:26" ht="18"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84"/>
      <c r="Z883" s="60"/>
    </row>
    <row r="884" spans="1:26" ht="18"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84"/>
      <c r="Z884" s="60"/>
    </row>
    <row r="885" spans="1:26" ht="18"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84"/>
      <c r="Z885" s="60"/>
    </row>
    <row r="886" spans="1:26" ht="18"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84"/>
      <c r="Z886" s="60"/>
    </row>
    <row r="887" spans="1:26" ht="18"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84"/>
      <c r="Z887" s="60"/>
    </row>
    <row r="888" spans="1:26" ht="18"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84"/>
      <c r="Z888" s="60"/>
    </row>
    <row r="889" spans="1:26" ht="18"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84"/>
      <c r="Z889" s="60"/>
    </row>
    <row r="890" spans="1:26" ht="18"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84"/>
      <c r="Z890" s="60"/>
    </row>
    <row r="891" spans="1:26" ht="18"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84"/>
      <c r="Z891" s="60"/>
    </row>
    <row r="892" spans="1:26" ht="18"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84"/>
      <c r="Z892" s="60"/>
    </row>
    <row r="893" spans="1:26" ht="18"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84"/>
      <c r="Z893" s="60"/>
    </row>
    <row r="894" spans="1:26" ht="18"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84"/>
      <c r="Z894" s="60"/>
    </row>
    <row r="895" spans="1:26" ht="18"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84"/>
      <c r="Z895" s="60"/>
    </row>
    <row r="896" spans="1:26" ht="18"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84"/>
      <c r="Z896" s="60"/>
    </row>
    <row r="897" spans="1:26" ht="18"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84"/>
      <c r="Z897" s="60"/>
    </row>
    <row r="898" spans="1:26" ht="18"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84"/>
      <c r="Z898" s="60"/>
    </row>
    <row r="899" spans="1:26" ht="18"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84"/>
      <c r="Z899" s="60"/>
    </row>
    <row r="900" spans="1:26" ht="18"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84"/>
      <c r="Z900" s="60"/>
    </row>
    <row r="901" spans="1:26" ht="18"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84"/>
      <c r="Z901" s="60"/>
    </row>
    <row r="902" spans="1:26" ht="18"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84"/>
      <c r="Z902" s="60"/>
    </row>
    <row r="903" spans="1:26" ht="18"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84"/>
      <c r="Z903" s="60"/>
    </row>
    <row r="904" spans="1:26" ht="18"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84"/>
      <c r="Z904" s="60"/>
    </row>
    <row r="905" spans="1:26" ht="18"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84"/>
      <c r="Z905" s="60"/>
    </row>
    <row r="906" spans="1:26" ht="18"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84"/>
      <c r="Z906" s="60"/>
    </row>
    <row r="907" spans="1:26" ht="18"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84"/>
      <c r="Z907" s="60"/>
    </row>
    <row r="908" spans="1:26" ht="18"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84"/>
      <c r="Z908" s="60"/>
    </row>
    <row r="909" spans="1:26" ht="18"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84"/>
      <c r="Z909" s="60"/>
    </row>
    <row r="910" spans="1:26" ht="18"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84"/>
      <c r="Z910" s="60"/>
    </row>
    <row r="911" spans="1:26" ht="18"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84"/>
      <c r="Z911" s="60"/>
    </row>
    <row r="912" spans="1:26" ht="18"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84"/>
      <c r="Z912" s="60"/>
    </row>
    <row r="913" spans="1:26" ht="18"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84"/>
      <c r="Z913" s="60"/>
    </row>
    <row r="914" spans="1:26" ht="18"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84"/>
      <c r="Z914" s="60"/>
    </row>
    <row r="915" spans="1:26" ht="18"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84"/>
      <c r="Z915" s="60"/>
    </row>
    <row r="916" spans="1:26" ht="18"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84"/>
      <c r="Z916" s="60"/>
    </row>
    <row r="917" spans="1:26" ht="18"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84"/>
      <c r="Z917" s="60"/>
    </row>
    <row r="918" spans="1:26" ht="18"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84"/>
      <c r="Z918" s="60"/>
    </row>
    <row r="919" spans="1:26" ht="18"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84"/>
      <c r="Z919" s="60"/>
    </row>
    <row r="920" spans="1:26" ht="18"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84"/>
      <c r="Z920" s="60"/>
    </row>
    <row r="921" spans="1:26" ht="18"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84"/>
      <c r="Z921" s="60"/>
    </row>
    <row r="922" spans="1:26" ht="18"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84"/>
      <c r="Z922" s="60"/>
    </row>
    <row r="923" spans="1:26" ht="18"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84"/>
      <c r="Z923" s="60"/>
    </row>
    <row r="924" spans="1:26" ht="18"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84"/>
      <c r="Z924" s="60"/>
    </row>
    <row r="925" spans="1:26" ht="18"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84"/>
      <c r="Z925" s="60"/>
    </row>
    <row r="926" spans="1:26" ht="18"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84"/>
      <c r="Z926" s="60"/>
    </row>
    <row r="927" spans="1:26" ht="18"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84"/>
      <c r="Z927" s="60"/>
    </row>
    <row r="928" spans="1:26" ht="18"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84"/>
      <c r="Z928" s="60"/>
    </row>
    <row r="929" spans="1:26" ht="18"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84"/>
      <c r="Z929" s="60"/>
    </row>
    <row r="930" spans="1:26" ht="18"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84"/>
      <c r="Z930" s="60"/>
    </row>
    <row r="931" spans="1:26" ht="18"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84"/>
      <c r="Z931" s="60"/>
    </row>
    <row r="932" spans="1:26" ht="18"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84"/>
      <c r="Z932" s="60"/>
    </row>
    <row r="933" spans="1:26" ht="18"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84"/>
      <c r="Z933" s="60"/>
    </row>
    <row r="934" spans="1:26" ht="18"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84"/>
      <c r="Z934" s="60"/>
    </row>
    <row r="935" spans="1:26" ht="18"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84"/>
      <c r="Z935" s="60"/>
    </row>
    <row r="936" spans="1:26" ht="18"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84"/>
      <c r="Z936" s="60"/>
    </row>
    <row r="937" spans="1:26" ht="18"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84"/>
      <c r="Z937" s="60"/>
    </row>
    <row r="938" spans="1:26" ht="18"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84"/>
      <c r="Z938" s="60"/>
    </row>
    <row r="939" spans="1:26" ht="18"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84"/>
      <c r="Z939" s="60"/>
    </row>
    <row r="940" spans="1:26" ht="18"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84"/>
      <c r="Z940" s="60"/>
    </row>
    <row r="941" spans="1:26" ht="18"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84"/>
      <c r="Z941" s="60"/>
    </row>
    <row r="942" spans="1:26" ht="18"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84"/>
      <c r="Z942" s="60"/>
    </row>
    <row r="943" spans="1:26" ht="18"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84"/>
      <c r="Z943" s="60"/>
    </row>
    <row r="944" spans="1:26" ht="18"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84"/>
      <c r="Z944" s="60"/>
    </row>
    <row r="945" spans="1:26" ht="18"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84"/>
      <c r="Z945" s="60"/>
    </row>
    <row r="946" spans="1:26" ht="18"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84"/>
      <c r="Z946" s="60"/>
    </row>
    <row r="947" spans="1:26" ht="18"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84"/>
      <c r="Z947" s="60"/>
    </row>
    <row r="948" spans="1:26" ht="18"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84"/>
      <c r="Z948" s="60"/>
    </row>
    <row r="949" spans="1:26" ht="18"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84"/>
      <c r="Z949" s="60"/>
    </row>
    <row r="950" spans="1:26" ht="18"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84"/>
      <c r="Z950" s="60"/>
    </row>
    <row r="951" spans="1:26" ht="18"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84"/>
      <c r="Z951" s="60"/>
    </row>
    <row r="952" spans="1:26" ht="18"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84"/>
      <c r="Z952" s="60"/>
    </row>
    <row r="953" spans="1:26" ht="18"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84"/>
      <c r="Z953" s="60"/>
    </row>
    <row r="954" spans="1:26" ht="18"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84"/>
      <c r="Z954" s="60"/>
    </row>
    <row r="955" spans="1:26" ht="18"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84"/>
      <c r="Z955" s="60"/>
    </row>
    <row r="956" spans="1:26" ht="18"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84"/>
      <c r="Z956" s="60"/>
    </row>
    <row r="957" spans="1:26" ht="18"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84"/>
      <c r="Z957" s="60"/>
    </row>
    <row r="958" spans="1:26" ht="18"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84"/>
      <c r="Z958" s="60"/>
    </row>
    <row r="959" spans="1:26" ht="18"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84"/>
      <c r="Z959" s="60"/>
    </row>
    <row r="960" spans="1:26" ht="18"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84"/>
      <c r="Z960" s="60"/>
    </row>
    <row r="961" spans="1:26" ht="18"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84"/>
      <c r="Z961" s="60"/>
    </row>
    <row r="962" spans="1:26" ht="18"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84"/>
      <c r="Z962" s="60"/>
    </row>
    <row r="963" spans="1:26" ht="18"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84"/>
      <c r="Z963" s="60"/>
    </row>
    <row r="964" spans="1:26" ht="18"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84"/>
      <c r="Z964" s="60"/>
    </row>
    <row r="965" spans="1:26" ht="18"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84"/>
      <c r="Z965" s="60"/>
    </row>
    <row r="966" spans="1:26" ht="18"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84"/>
      <c r="Z966" s="60"/>
    </row>
    <row r="967" spans="1:26" ht="18"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84"/>
      <c r="Z967" s="60"/>
    </row>
    <row r="968" spans="1:26" ht="18"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84"/>
      <c r="Z968" s="60"/>
    </row>
    <row r="969" spans="1:26" ht="18"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84"/>
      <c r="Z969" s="60"/>
    </row>
    <row r="970" spans="1:26" ht="18"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84"/>
      <c r="Z970" s="60"/>
    </row>
    <row r="971" spans="1:26" ht="18"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84"/>
      <c r="Z971" s="60"/>
    </row>
    <row r="972" spans="1:26" ht="18"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84"/>
      <c r="Z972" s="60"/>
    </row>
    <row r="973" spans="1:26" ht="18"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84"/>
      <c r="Z973" s="60"/>
    </row>
    <row r="974" spans="1:26" ht="18"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84"/>
      <c r="Z974" s="60"/>
    </row>
    <row r="975" spans="1:26" ht="18"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84"/>
      <c r="Z975" s="60"/>
    </row>
    <row r="976" spans="1:26" ht="18"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84"/>
      <c r="Z976" s="60"/>
    </row>
    <row r="977" spans="1:26" ht="18"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84"/>
      <c r="Z977" s="60"/>
    </row>
    <row r="978" spans="1:26" ht="18"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84"/>
      <c r="Z978" s="60"/>
    </row>
    <row r="979" spans="1:26" ht="18"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84"/>
      <c r="Z979" s="60"/>
    </row>
    <row r="980" spans="1:26" ht="18"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84"/>
      <c r="Z980" s="60"/>
    </row>
    <row r="981" spans="1:26" ht="18"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84"/>
      <c r="Z981" s="60"/>
    </row>
    <row r="982" spans="1:26" ht="18"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84"/>
      <c r="Z982" s="60"/>
    </row>
    <row r="983" spans="1:26" ht="18"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84"/>
      <c r="Z983" s="60"/>
    </row>
    <row r="984" spans="1:26" ht="18"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84"/>
      <c r="Z984" s="60"/>
    </row>
    <row r="985" spans="1:26" ht="18"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84"/>
      <c r="Z985" s="60"/>
    </row>
    <row r="986" spans="1:26" ht="18"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84"/>
      <c r="Z986" s="60"/>
    </row>
    <row r="987" spans="1:26" ht="18"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84"/>
      <c r="Z987" s="60"/>
    </row>
    <row r="988" spans="1:26" ht="18"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84"/>
      <c r="Z988" s="60"/>
    </row>
    <row r="989" spans="1:26" ht="18"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84"/>
      <c r="Z989" s="60"/>
    </row>
    <row r="990" spans="1:26" ht="18"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84"/>
      <c r="Z990" s="60"/>
    </row>
    <row r="991" spans="1:26" ht="18"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84"/>
      <c r="Z991" s="60"/>
    </row>
    <row r="992" spans="1:26" ht="18"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84"/>
      <c r="Z992" s="60"/>
    </row>
    <row r="993" spans="1:26" ht="18"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84"/>
      <c r="Z993" s="60"/>
    </row>
    <row r="994" spans="1:26" ht="18"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84"/>
      <c r="Z994" s="60"/>
    </row>
    <row r="995" spans="1:26" ht="18"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84"/>
      <c r="Z995" s="60"/>
    </row>
    <row r="996" spans="1:26" ht="18"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84"/>
      <c r="Z996" s="60"/>
    </row>
    <row r="997" spans="1:26" ht="18"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84"/>
      <c r="Z997" s="60"/>
    </row>
    <row r="998" spans="1:26" ht="18"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84"/>
      <c r="Z998" s="60"/>
    </row>
    <row r="999" spans="1:26" ht="18"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84"/>
      <c r="Z999" s="60"/>
    </row>
    <row r="1000" spans="1:26" ht="18"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84"/>
      <c r="Z1000" s="60"/>
    </row>
  </sheetData>
  <mergeCells count="17">
    <mergeCell ref="A1:Y1"/>
    <mergeCell ref="A2:Y2"/>
    <mergeCell ref="A3:Y3"/>
    <mergeCell ref="A4:Y4"/>
    <mergeCell ref="A5:A8"/>
    <mergeCell ref="B5:B8"/>
    <mergeCell ref="C5:I5"/>
    <mergeCell ref="J5:P5"/>
    <mergeCell ref="Q5:W5"/>
    <mergeCell ref="X5:X7"/>
    <mergeCell ref="Y5:Y8"/>
    <mergeCell ref="C6:F6"/>
    <mergeCell ref="G6:H6"/>
    <mergeCell ref="J6:M6"/>
    <mergeCell ref="N6:O6"/>
    <mergeCell ref="Q6:T6"/>
    <mergeCell ref="U6:V6"/>
  </mergeCells>
  <printOptions horizontalCentered="1"/>
  <pageMargins left="0.33" right="0.23622047244094491" top="0.59" bottom="0.54"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Z1000"/>
  <sheetViews>
    <sheetView workbookViewId="0"/>
  </sheetViews>
  <sheetFormatPr baseColWidth="10" defaultColWidth="14.44140625" defaultRowHeight="15" customHeight="1"/>
  <cols>
    <col min="1" max="1" width="2.6640625" customWidth="1"/>
    <col min="2" max="2" width="30.66406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c r="A1" s="85"/>
      <c r="B1" s="241"/>
      <c r="C1" s="243" t="s">
        <v>72</v>
      </c>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87">
        <f>COUNTA(D6:AR6)</f>
        <v>28</v>
      </c>
      <c r="AI1" s="88" t="s">
        <v>73</v>
      </c>
      <c r="AJ1" s="86"/>
      <c r="AK1" s="86"/>
      <c r="AL1" s="86"/>
      <c r="AM1" s="60"/>
      <c r="AN1" s="89" t="s">
        <v>74</v>
      </c>
      <c r="AO1" s="89"/>
      <c r="AP1" s="89"/>
      <c r="AQ1" s="89"/>
      <c r="AR1" s="89"/>
      <c r="AS1" s="244">
        <f>AS3/(AH2*AH1)</f>
        <v>0</v>
      </c>
      <c r="AT1" s="167"/>
      <c r="AU1" s="168"/>
      <c r="AV1" s="89" t="s">
        <v>75</v>
      </c>
      <c r="AW1" s="89"/>
      <c r="AX1" s="89"/>
      <c r="AY1" s="244">
        <f>+AU3/(AH1*AH2)</f>
        <v>0</v>
      </c>
      <c r="AZ1" s="168"/>
    </row>
    <row r="2" spans="1:52" ht="15.75" customHeight="1">
      <c r="A2" s="85"/>
      <c r="B2" s="242"/>
      <c r="C2" s="245" t="s">
        <v>5</v>
      </c>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91">
        <f>COUNTA(B7:B56)</f>
        <v>50</v>
      </c>
      <c r="AI2" s="92" t="s">
        <v>76</v>
      </c>
      <c r="AJ2" s="90"/>
      <c r="AK2" s="60"/>
      <c r="AL2" s="60"/>
      <c r="AM2" s="93"/>
      <c r="AN2" s="93" t="s">
        <v>77</v>
      </c>
      <c r="AO2" s="93"/>
      <c r="AP2" s="93"/>
      <c r="AQ2" s="93"/>
      <c r="AR2" s="93"/>
      <c r="AS2" s="89"/>
      <c r="AT2" s="246">
        <f>+AT3/(AH2*AH1)</f>
        <v>0</v>
      </c>
      <c r="AU2" s="213"/>
      <c r="AV2" s="89" t="s">
        <v>78</v>
      </c>
      <c r="AW2" s="93"/>
      <c r="AX2" s="93"/>
      <c r="AY2" s="244">
        <f>+AV3/(AH1*AH2)</f>
        <v>0.54</v>
      </c>
      <c r="AZ2" s="168"/>
    </row>
    <row r="3" spans="1:52" ht="18" customHeight="1">
      <c r="A3" s="258" t="str">
        <f>'1erT'!A6</f>
        <v>MAESTRO : MARCELO A. RODRIGUEZ GRACIA</v>
      </c>
      <c r="B3" s="259"/>
      <c r="C3" s="259"/>
      <c r="D3" s="259"/>
      <c r="E3" s="259"/>
      <c r="F3" s="259"/>
      <c r="G3" s="260"/>
      <c r="H3" s="261" t="str">
        <f>'1erT'!A4</f>
        <v>CURSO: 2ndo A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4"/>
      <c r="AS3" s="95">
        <f t="shared" ref="AS3:AV3" si="0">SUM(AS7:AS56)</f>
        <v>0</v>
      </c>
      <c r="AT3" s="95">
        <f t="shared" si="0"/>
        <v>0</v>
      </c>
      <c r="AU3" s="95">
        <f t="shared" si="0"/>
        <v>0</v>
      </c>
      <c r="AV3" s="96">
        <f t="shared" si="0"/>
        <v>756</v>
      </c>
      <c r="AW3" s="263" t="s">
        <v>79</v>
      </c>
      <c r="AX3" s="264"/>
      <c r="AY3" s="264"/>
      <c r="AZ3" s="265"/>
    </row>
    <row r="4" spans="1:52" ht="18" customHeight="1">
      <c r="A4" s="266" t="s">
        <v>80</v>
      </c>
      <c r="B4" s="269" t="s">
        <v>81</v>
      </c>
      <c r="C4" s="97" t="s">
        <v>82</v>
      </c>
      <c r="D4" s="98" t="s">
        <v>83</v>
      </c>
      <c r="E4" s="99"/>
      <c r="F4" s="99"/>
      <c r="G4" s="99"/>
      <c r="H4" s="99"/>
      <c r="I4" s="99"/>
      <c r="J4" s="99"/>
      <c r="K4" s="99"/>
      <c r="L4" s="99" t="s">
        <v>84</v>
      </c>
      <c r="M4" s="99"/>
      <c r="N4" s="99"/>
      <c r="O4" s="99"/>
      <c r="P4" s="99"/>
      <c r="Q4" s="99"/>
      <c r="R4" s="99"/>
      <c r="S4" s="99"/>
      <c r="T4" s="99"/>
      <c r="U4" s="99" t="s">
        <v>85</v>
      </c>
      <c r="V4" s="99"/>
      <c r="W4" s="99"/>
      <c r="X4" s="99"/>
      <c r="Y4" s="99"/>
      <c r="Z4" s="99"/>
      <c r="AA4" s="99"/>
      <c r="AB4" s="99"/>
      <c r="AC4" s="99"/>
      <c r="AD4" s="99" t="s">
        <v>86</v>
      </c>
      <c r="AE4" s="99"/>
      <c r="AF4" s="99"/>
      <c r="AG4" s="99"/>
      <c r="AH4" s="99"/>
      <c r="AI4" s="99"/>
      <c r="AJ4" s="99"/>
      <c r="AK4" s="99"/>
      <c r="AL4" s="99"/>
      <c r="AM4" s="99"/>
      <c r="AN4" s="99"/>
      <c r="AO4" s="99"/>
      <c r="AP4" s="99"/>
      <c r="AQ4" s="100"/>
      <c r="AR4" s="101"/>
      <c r="AS4" s="272" t="s">
        <v>87</v>
      </c>
      <c r="AT4" s="247" t="s">
        <v>88</v>
      </c>
      <c r="AU4" s="247" t="s">
        <v>89</v>
      </c>
      <c r="AV4" s="250" t="s">
        <v>90</v>
      </c>
      <c r="AW4" s="253" t="s">
        <v>91</v>
      </c>
      <c r="AX4" s="256" t="s">
        <v>92</v>
      </c>
      <c r="AY4" s="256" t="s">
        <v>93</v>
      </c>
      <c r="AZ4" s="274" t="s">
        <v>94</v>
      </c>
    </row>
    <row r="5" spans="1:52" ht="18" customHeight="1">
      <c r="A5" s="267"/>
      <c r="B5" s="270"/>
      <c r="C5" s="102" t="s">
        <v>95</v>
      </c>
      <c r="D5" s="103" t="s">
        <v>96</v>
      </c>
      <c r="E5" s="104" t="s">
        <v>97</v>
      </c>
      <c r="F5" s="104" t="s">
        <v>96</v>
      </c>
      <c r="G5" s="104" t="s">
        <v>97</v>
      </c>
      <c r="H5" s="104" t="s">
        <v>96</v>
      </c>
      <c r="I5" s="104" t="s">
        <v>97</v>
      </c>
      <c r="J5" s="104" t="s">
        <v>96</v>
      </c>
      <c r="K5" s="104" t="s">
        <v>97</v>
      </c>
      <c r="L5" s="104" t="s">
        <v>96</v>
      </c>
      <c r="M5" s="104" t="s">
        <v>97</v>
      </c>
      <c r="N5" s="104" t="s">
        <v>96</v>
      </c>
      <c r="O5" s="104" t="s">
        <v>97</v>
      </c>
      <c r="P5" s="104" t="s">
        <v>96</v>
      </c>
      <c r="Q5" s="104" t="s">
        <v>97</v>
      </c>
      <c r="R5" s="104" t="s">
        <v>96</v>
      </c>
      <c r="S5" s="104" t="s">
        <v>97</v>
      </c>
      <c r="T5" s="104" t="s">
        <v>96</v>
      </c>
      <c r="U5" s="104" t="s">
        <v>97</v>
      </c>
      <c r="V5" s="104" t="s">
        <v>96</v>
      </c>
      <c r="W5" s="104" t="s">
        <v>97</v>
      </c>
      <c r="X5" s="104" t="s">
        <v>96</v>
      </c>
      <c r="Y5" s="104" t="s">
        <v>97</v>
      </c>
      <c r="Z5" s="104" t="s">
        <v>96</v>
      </c>
      <c r="AA5" s="104" t="s">
        <v>97</v>
      </c>
      <c r="AB5" s="104" t="s">
        <v>96</v>
      </c>
      <c r="AC5" s="104" t="s">
        <v>97</v>
      </c>
      <c r="AD5" s="104" t="s">
        <v>96</v>
      </c>
      <c r="AE5" s="104" t="s">
        <v>97</v>
      </c>
      <c r="AF5" s="104"/>
      <c r="AG5" s="104"/>
      <c r="AH5" s="104"/>
      <c r="AI5" s="104"/>
      <c r="AJ5" s="104"/>
      <c r="AK5" s="104"/>
      <c r="AL5" s="104"/>
      <c r="AM5" s="104"/>
      <c r="AN5" s="104"/>
      <c r="AO5" s="104"/>
      <c r="AP5" s="104"/>
      <c r="AQ5" s="105"/>
      <c r="AR5" s="106"/>
      <c r="AS5" s="254"/>
      <c r="AT5" s="248"/>
      <c r="AU5" s="248"/>
      <c r="AV5" s="251"/>
      <c r="AW5" s="254"/>
      <c r="AX5" s="248"/>
      <c r="AY5" s="248"/>
      <c r="AZ5" s="251"/>
    </row>
    <row r="6" spans="1:52" ht="18" customHeight="1">
      <c r="A6" s="268"/>
      <c r="B6" s="271"/>
      <c r="C6" s="107" t="s">
        <v>98</v>
      </c>
      <c r="D6" s="108">
        <v>3</v>
      </c>
      <c r="E6" s="109">
        <v>5</v>
      </c>
      <c r="F6" s="109">
        <v>10</v>
      </c>
      <c r="G6" s="109">
        <v>12</v>
      </c>
      <c r="H6" s="109">
        <v>17</v>
      </c>
      <c r="I6" s="109">
        <v>19</v>
      </c>
      <c r="J6" s="109">
        <v>24</v>
      </c>
      <c r="K6" s="109">
        <v>26</v>
      </c>
      <c r="L6" s="109">
        <v>2</v>
      </c>
      <c r="M6" s="109">
        <v>4</v>
      </c>
      <c r="N6" s="109">
        <v>9</v>
      </c>
      <c r="O6" s="109">
        <v>11</v>
      </c>
      <c r="P6" s="109">
        <v>16</v>
      </c>
      <c r="Q6" s="109">
        <v>18</v>
      </c>
      <c r="R6" s="109">
        <v>23</v>
      </c>
      <c r="S6" s="109">
        <v>25</v>
      </c>
      <c r="T6" s="109">
        <v>30</v>
      </c>
      <c r="U6" s="109">
        <v>1</v>
      </c>
      <c r="V6" s="109">
        <v>6</v>
      </c>
      <c r="W6" s="109">
        <v>8</v>
      </c>
      <c r="X6" s="109">
        <v>13</v>
      </c>
      <c r="Y6" s="109">
        <v>15</v>
      </c>
      <c r="Z6" s="109">
        <v>20</v>
      </c>
      <c r="AA6" s="109">
        <v>22</v>
      </c>
      <c r="AB6" s="109">
        <v>27</v>
      </c>
      <c r="AC6" s="109">
        <v>29</v>
      </c>
      <c r="AD6" s="109">
        <v>4</v>
      </c>
      <c r="AE6" s="109">
        <v>6</v>
      </c>
      <c r="AF6" s="109"/>
      <c r="AG6" s="109"/>
      <c r="AH6" s="109"/>
      <c r="AI6" s="109"/>
      <c r="AJ6" s="109"/>
      <c r="AK6" s="109"/>
      <c r="AL6" s="109"/>
      <c r="AM6" s="109"/>
      <c r="AN6" s="109"/>
      <c r="AO6" s="109"/>
      <c r="AP6" s="109"/>
      <c r="AQ6" s="110"/>
      <c r="AR6" s="111"/>
      <c r="AS6" s="273"/>
      <c r="AT6" s="249"/>
      <c r="AU6" s="249"/>
      <c r="AV6" s="252"/>
      <c r="AW6" s="255"/>
      <c r="AX6" s="257"/>
      <c r="AY6" s="257"/>
      <c r="AZ6" s="275"/>
    </row>
    <row r="7" spans="1:52" ht="14.25" customHeight="1">
      <c r="A7" s="112">
        <f>IF('1erT'!A15&lt;&gt;"",'1erT'!A15,"")</f>
        <v>1</v>
      </c>
      <c r="B7" s="112" t="str">
        <f>IF('1erT'!B15&lt;&gt;"",'1erT'!B15,"")</f>
        <v>AGUILA SEJAS MATIAS HERNAN</v>
      </c>
      <c r="C7" s="113"/>
      <c r="D7" s="114" t="s">
        <v>99</v>
      </c>
      <c r="E7" s="114" t="s">
        <v>99</v>
      </c>
      <c r="F7" s="114" t="s">
        <v>99</v>
      </c>
      <c r="G7" s="114" t="s">
        <v>99</v>
      </c>
      <c r="H7" s="114" t="s">
        <v>99</v>
      </c>
      <c r="I7" s="114" t="s">
        <v>99</v>
      </c>
      <c r="J7" s="114" t="s">
        <v>99</v>
      </c>
      <c r="K7" s="114" t="s">
        <v>99</v>
      </c>
      <c r="L7" s="114" t="s">
        <v>99</v>
      </c>
      <c r="M7" s="114" t="s">
        <v>99</v>
      </c>
      <c r="N7" s="114" t="s">
        <v>99</v>
      </c>
      <c r="O7" s="114" t="s">
        <v>99</v>
      </c>
      <c r="P7" s="114" t="s">
        <v>99</v>
      </c>
      <c r="Q7" s="114" t="s">
        <v>99</v>
      </c>
      <c r="R7" s="114" t="s">
        <v>99</v>
      </c>
      <c r="S7" s="114" t="s">
        <v>99</v>
      </c>
      <c r="T7" s="114" t="s">
        <v>99</v>
      </c>
      <c r="U7" s="114" t="s">
        <v>99</v>
      </c>
      <c r="V7" s="114" t="s">
        <v>99</v>
      </c>
      <c r="W7" s="114" t="s">
        <v>99</v>
      </c>
      <c r="X7" s="114" t="s">
        <v>99</v>
      </c>
      <c r="Y7" s="114" t="s">
        <v>99</v>
      </c>
      <c r="Z7" s="114" t="s">
        <v>99</v>
      </c>
      <c r="AA7" s="114" t="s">
        <v>99</v>
      </c>
      <c r="AB7" s="114" t="s">
        <v>99</v>
      </c>
      <c r="AC7" s="114" t="s">
        <v>99</v>
      </c>
      <c r="AD7" s="114" t="s">
        <v>99</v>
      </c>
      <c r="AE7" s="114" t="s">
        <v>99</v>
      </c>
      <c r="AF7" s="115"/>
      <c r="AG7" s="115"/>
      <c r="AH7" s="115"/>
      <c r="AI7" s="115"/>
      <c r="AJ7" s="115"/>
      <c r="AK7" s="115"/>
      <c r="AL7" s="115"/>
      <c r="AM7" s="115"/>
      <c r="AN7" s="115"/>
      <c r="AO7" s="115"/>
      <c r="AP7" s="115"/>
      <c r="AQ7" s="116"/>
      <c r="AR7" s="117">
        <v>0</v>
      </c>
      <c r="AS7" s="118">
        <f t="shared" ref="AS7:AS56" si="1">COUNTIF(D7:AQ7,"A")</f>
        <v>0</v>
      </c>
      <c r="AT7" s="119">
        <f t="shared" ref="AT7:AT56" si="2">COUNTIF(D7:AQ7,"L")</f>
        <v>0</v>
      </c>
      <c r="AU7" s="119">
        <f t="shared" ref="AU7:AU56" si="3">COUNTIF(D7:AQ7,"F")</f>
        <v>0</v>
      </c>
      <c r="AV7" s="120">
        <f t="shared" ref="AV7:AV56" si="4">COUNTIF(D7:AQ7,"P")</f>
        <v>28</v>
      </c>
      <c r="AW7" s="121">
        <f t="shared" ref="AW7:AZ7" si="5">+AS7/$AH$1</f>
        <v>0</v>
      </c>
      <c r="AX7" s="122">
        <f t="shared" si="5"/>
        <v>0</v>
      </c>
      <c r="AY7" s="122">
        <f t="shared" si="5"/>
        <v>0</v>
      </c>
      <c r="AZ7" s="123">
        <f t="shared" si="5"/>
        <v>1</v>
      </c>
    </row>
    <row r="8" spans="1:52" ht="14.25" customHeight="1">
      <c r="A8" s="112">
        <f>IF('1erT'!A16&lt;&gt;"",'1erT'!A16,"")</f>
        <v>2</v>
      </c>
      <c r="B8" s="112" t="str">
        <f>IF('1erT'!B16&lt;&gt;"",'1erT'!B16,"")</f>
        <v>ANTEZANA ARANIBAR JAVIER LEANDRO</v>
      </c>
      <c r="C8" s="113"/>
      <c r="D8" s="114" t="s">
        <v>99</v>
      </c>
      <c r="E8" s="114" t="s">
        <v>99</v>
      </c>
      <c r="F8" s="114" t="s">
        <v>99</v>
      </c>
      <c r="G8" s="114" t="s">
        <v>99</v>
      </c>
      <c r="H8" s="114" t="s">
        <v>99</v>
      </c>
      <c r="I8" s="114" t="s">
        <v>99</v>
      </c>
      <c r="J8" s="114" t="s">
        <v>99</v>
      </c>
      <c r="K8" s="114" t="s">
        <v>99</v>
      </c>
      <c r="L8" s="114" t="s">
        <v>99</v>
      </c>
      <c r="M8" s="114" t="s">
        <v>99</v>
      </c>
      <c r="N8" s="114" t="s">
        <v>99</v>
      </c>
      <c r="O8" s="114" t="s">
        <v>99</v>
      </c>
      <c r="P8" s="114" t="s">
        <v>99</v>
      </c>
      <c r="Q8" s="114" t="s">
        <v>99</v>
      </c>
      <c r="R8" s="114" t="s">
        <v>99</v>
      </c>
      <c r="S8" s="114" t="s">
        <v>99</v>
      </c>
      <c r="T8" s="114" t="s">
        <v>99</v>
      </c>
      <c r="U8" s="114" t="s">
        <v>99</v>
      </c>
      <c r="V8" s="114" t="s">
        <v>99</v>
      </c>
      <c r="W8" s="114" t="s">
        <v>99</v>
      </c>
      <c r="X8" s="114" t="s">
        <v>99</v>
      </c>
      <c r="Y8" s="114" t="s">
        <v>99</v>
      </c>
      <c r="Z8" s="114" t="s">
        <v>99</v>
      </c>
      <c r="AA8" s="114" t="s">
        <v>99</v>
      </c>
      <c r="AB8" s="114" t="s">
        <v>99</v>
      </c>
      <c r="AC8" s="114" t="s">
        <v>99</v>
      </c>
      <c r="AD8" s="114" t="s">
        <v>99</v>
      </c>
      <c r="AE8" s="114" t="s">
        <v>99</v>
      </c>
      <c r="AF8" s="124"/>
      <c r="AG8" s="124"/>
      <c r="AH8" s="124"/>
      <c r="AI8" s="124"/>
      <c r="AJ8" s="124"/>
      <c r="AK8" s="124"/>
      <c r="AL8" s="124"/>
      <c r="AM8" s="124"/>
      <c r="AN8" s="124"/>
      <c r="AO8" s="124"/>
      <c r="AP8" s="124"/>
      <c r="AQ8" s="125"/>
      <c r="AR8" s="117">
        <v>0</v>
      </c>
      <c r="AS8" s="126">
        <f t="shared" si="1"/>
        <v>0</v>
      </c>
      <c r="AT8" s="127">
        <f t="shared" si="2"/>
        <v>0</v>
      </c>
      <c r="AU8" s="127">
        <f t="shared" si="3"/>
        <v>0</v>
      </c>
      <c r="AV8" s="128">
        <f t="shared" si="4"/>
        <v>28</v>
      </c>
      <c r="AW8" s="129">
        <f t="shared" ref="AW8:AZ8" si="6">+AS8/$AH$1</f>
        <v>0</v>
      </c>
      <c r="AX8" s="130">
        <f t="shared" si="6"/>
        <v>0</v>
      </c>
      <c r="AY8" s="130">
        <f t="shared" si="6"/>
        <v>0</v>
      </c>
      <c r="AZ8" s="131">
        <f t="shared" si="6"/>
        <v>1</v>
      </c>
    </row>
    <row r="9" spans="1:52" ht="14.25" customHeight="1">
      <c r="A9" s="112">
        <f>IF('1erT'!A17&lt;&gt;"",'1erT'!A17,"")</f>
        <v>3</v>
      </c>
      <c r="B9" s="112" t="str">
        <f>IF('1erT'!B17&lt;&gt;"",'1erT'!B17,"")</f>
        <v>ANTEZANA TORREZ  MATIAS ANDRE</v>
      </c>
      <c r="C9" s="113"/>
      <c r="D9" s="114" t="s">
        <v>99</v>
      </c>
      <c r="E9" s="114" t="s">
        <v>99</v>
      </c>
      <c r="F9" s="114" t="s">
        <v>99</v>
      </c>
      <c r="G9" s="114" t="s">
        <v>99</v>
      </c>
      <c r="H9" s="114" t="s">
        <v>99</v>
      </c>
      <c r="I9" s="114" t="s">
        <v>99</v>
      </c>
      <c r="J9" s="114" t="s">
        <v>99</v>
      </c>
      <c r="K9" s="114" t="s">
        <v>99</v>
      </c>
      <c r="L9" s="114" t="s">
        <v>99</v>
      </c>
      <c r="M9" s="114" t="s">
        <v>99</v>
      </c>
      <c r="N9" s="114" t="s">
        <v>99</v>
      </c>
      <c r="O9" s="114" t="s">
        <v>99</v>
      </c>
      <c r="P9" s="114" t="s">
        <v>99</v>
      </c>
      <c r="Q9" s="114" t="s">
        <v>99</v>
      </c>
      <c r="R9" s="114" t="s">
        <v>99</v>
      </c>
      <c r="S9" s="114" t="s">
        <v>99</v>
      </c>
      <c r="T9" s="114" t="s">
        <v>99</v>
      </c>
      <c r="U9" s="114" t="s">
        <v>99</v>
      </c>
      <c r="V9" s="114" t="s">
        <v>99</v>
      </c>
      <c r="W9" s="114" t="s">
        <v>99</v>
      </c>
      <c r="X9" s="114" t="s">
        <v>99</v>
      </c>
      <c r="Y9" s="114" t="s">
        <v>99</v>
      </c>
      <c r="Z9" s="114" t="s">
        <v>99</v>
      </c>
      <c r="AA9" s="114" t="s">
        <v>99</v>
      </c>
      <c r="AB9" s="114" t="s">
        <v>99</v>
      </c>
      <c r="AC9" s="114" t="s">
        <v>99</v>
      </c>
      <c r="AD9" s="114" t="s">
        <v>99</v>
      </c>
      <c r="AE9" s="114" t="s">
        <v>99</v>
      </c>
      <c r="AF9" s="124"/>
      <c r="AG9" s="124"/>
      <c r="AH9" s="124"/>
      <c r="AI9" s="124"/>
      <c r="AJ9" s="124"/>
      <c r="AK9" s="124"/>
      <c r="AL9" s="124"/>
      <c r="AM9" s="124"/>
      <c r="AN9" s="124"/>
      <c r="AO9" s="124"/>
      <c r="AP9" s="124"/>
      <c r="AQ9" s="125"/>
      <c r="AR9" s="117">
        <v>5</v>
      </c>
      <c r="AS9" s="126">
        <f t="shared" si="1"/>
        <v>0</v>
      </c>
      <c r="AT9" s="127">
        <f t="shared" si="2"/>
        <v>0</v>
      </c>
      <c r="AU9" s="127">
        <f t="shared" si="3"/>
        <v>0</v>
      </c>
      <c r="AV9" s="128">
        <f t="shared" si="4"/>
        <v>28</v>
      </c>
      <c r="AW9" s="129">
        <f t="shared" ref="AW9:AZ9" si="7">+AS9/$AH$1</f>
        <v>0</v>
      </c>
      <c r="AX9" s="130">
        <f t="shared" si="7"/>
        <v>0</v>
      </c>
      <c r="AY9" s="130">
        <f t="shared" si="7"/>
        <v>0</v>
      </c>
      <c r="AZ9" s="131">
        <f t="shared" si="7"/>
        <v>1</v>
      </c>
    </row>
    <row r="10" spans="1:52" ht="14.25" customHeight="1">
      <c r="A10" s="112">
        <f>IF('1erT'!A18&lt;&gt;"",'1erT'!A18,"")</f>
        <v>4</v>
      </c>
      <c r="B10" s="112" t="str">
        <f>IF('1erT'!B18&lt;&gt;"",'1erT'!B18,"")</f>
        <v>CARDOZO FRANCO JOHNNY LEONARDO</v>
      </c>
      <c r="C10" s="113"/>
      <c r="D10" s="114" t="s">
        <v>99</v>
      </c>
      <c r="E10" s="114" t="s">
        <v>99</v>
      </c>
      <c r="F10" s="114" t="s">
        <v>99</v>
      </c>
      <c r="G10" s="114" t="s">
        <v>99</v>
      </c>
      <c r="H10" s="114" t="s">
        <v>99</v>
      </c>
      <c r="I10" s="114" t="s">
        <v>99</v>
      </c>
      <c r="J10" s="114" t="s">
        <v>99</v>
      </c>
      <c r="K10" s="114" t="s">
        <v>99</v>
      </c>
      <c r="L10" s="114" t="s">
        <v>99</v>
      </c>
      <c r="M10" s="114" t="s">
        <v>99</v>
      </c>
      <c r="N10" s="114" t="s">
        <v>99</v>
      </c>
      <c r="O10" s="114" t="s">
        <v>99</v>
      </c>
      <c r="P10" s="114" t="s">
        <v>99</v>
      </c>
      <c r="Q10" s="114" t="s">
        <v>99</v>
      </c>
      <c r="R10" s="114" t="s">
        <v>99</v>
      </c>
      <c r="S10" s="114" t="s">
        <v>99</v>
      </c>
      <c r="T10" s="114" t="s">
        <v>99</v>
      </c>
      <c r="U10" s="114" t="s">
        <v>99</v>
      </c>
      <c r="V10" s="114" t="s">
        <v>99</v>
      </c>
      <c r="W10" s="114" t="s">
        <v>99</v>
      </c>
      <c r="X10" s="114" t="s">
        <v>99</v>
      </c>
      <c r="Y10" s="114" t="s">
        <v>99</v>
      </c>
      <c r="Z10" s="114" t="s">
        <v>99</v>
      </c>
      <c r="AA10" s="114" t="s">
        <v>99</v>
      </c>
      <c r="AB10" s="114" t="s">
        <v>99</v>
      </c>
      <c r="AC10" s="114" t="s">
        <v>99</v>
      </c>
      <c r="AD10" s="114" t="s">
        <v>99</v>
      </c>
      <c r="AE10" s="114" t="s">
        <v>99</v>
      </c>
      <c r="AF10" s="124"/>
      <c r="AG10" s="124"/>
      <c r="AH10" s="124"/>
      <c r="AI10" s="124"/>
      <c r="AJ10" s="124"/>
      <c r="AK10" s="124"/>
      <c r="AL10" s="124"/>
      <c r="AM10" s="124"/>
      <c r="AN10" s="124"/>
      <c r="AO10" s="124"/>
      <c r="AP10" s="124"/>
      <c r="AQ10" s="125"/>
      <c r="AR10" s="117">
        <v>0</v>
      </c>
      <c r="AS10" s="126">
        <f t="shared" si="1"/>
        <v>0</v>
      </c>
      <c r="AT10" s="127">
        <f t="shared" si="2"/>
        <v>0</v>
      </c>
      <c r="AU10" s="127">
        <f t="shared" si="3"/>
        <v>0</v>
      </c>
      <c r="AV10" s="128">
        <f t="shared" si="4"/>
        <v>28</v>
      </c>
      <c r="AW10" s="129">
        <f t="shared" ref="AW10:AZ10" si="8">+AS10/$AH$1</f>
        <v>0</v>
      </c>
      <c r="AX10" s="130">
        <f t="shared" si="8"/>
        <v>0</v>
      </c>
      <c r="AY10" s="130">
        <f t="shared" si="8"/>
        <v>0</v>
      </c>
      <c r="AZ10" s="131">
        <f t="shared" si="8"/>
        <v>1</v>
      </c>
    </row>
    <row r="11" spans="1:52" ht="14.25" customHeight="1">
      <c r="A11" s="112">
        <f>IF('1erT'!A19&lt;&gt;"",'1erT'!A19,"")</f>
        <v>5</v>
      </c>
      <c r="B11" s="112" t="str">
        <f>IF('1erT'!B19&lt;&gt;"",'1erT'!B19,"")</f>
        <v>ESPINOZA MUÑOZ RUBEN SEBASTIAN</v>
      </c>
      <c r="C11" s="113"/>
      <c r="D11" s="114" t="s">
        <v>99</v>
      </c>
      <c r="E11" s="114" t="s">
        <v>99</v>
      </c>
      <c r="F11" s="114" t="s">
        <v>99</v>
      </c>
      <c r="G11" s="114" t="s">
        <v>99</v>
      </c>
      <c r="H11" s="114" t="s">
        <v>99</v>
      </c>
      <c r="I11" s="114" t="s">
        <v>99</v>
      </c>
      <c r="J11" s="114" t="s">
        <v>99</v>
      </c>
      <c r="K11" s="114" t="s">
        <v>99</v>
      </c>
      <c r="L11" s="114" t="s">
        <v>99</v>
      </c>
      <c r="M11" s="114" t="s">
        <v>99</v>
      </c>
      <c r="N11" s="114" t="s">
        <v>99</v>
      </c>
      <c r="O11" s="114" t="s">
        <v>99</v>
      </c>
      <c r="P11" s="114" t="s">
        <v>99</v>
      </c>
      <c r="Q11" s="114" t="s">
        <v>99</v>
      </c>
      <c r="R11" s="114" t="s">
        <v>99</v>
      </c>
      <c r="S11" s="114" t="s">
        <v>99</v>
      </c>
      <c r="T11" s="114" t="s">
        <v>99</v>
      </c>
      <c r="U11" s="114" t="s">
        <v>99</v>
      </c>
      <c r="V11" s="114" t="s">
        <v>99</v>
      </c>
      <c r="W11" s="114" t="s">
        <v>99</v>
      </c>
      <c r="X11" s="114" t="s">
        <v>99</v>
      </c>
      <c r="Y11" s="114" t="s">
        <v>99</v>
      </c>
      <c r="Z11" s="114" t="s">
        <v>99</v>
      </c>
      <c r="AA11" s="114" t="s">
        <v>99</v>
      </c>
      <c r="AB11" s="114" t="s">
        <v>99</v>
      </c>
      <c r="AC11" s="114" t="s">
        <v>99</v>
      </c>
      <c r="AD11" s="114" t="s">
        <v>99</v>
      </c>
      <c r="AE11" s="114" t="s">
        <v>99</v>
      </c>
      <c r="AF11" s="124"/>
      <c r="AG11" s="124"/>
      <c r="AH11" s="124"/>
      <c r="AI11" s="124"/>
      <c r="AJ11" s="124"/>
      <c r="AK11" s="124"/>
      <c r="AL11" s="124"/>
      <c r="AM11" s="124"/>
      <c r="AN11" s="124"/>
      <c r="AO11" s="124"/>
      <c r="AP11" s="124"/>
      <c r="AQ11" s="125"/>
      <c r="AR11" s="117">
        <v>0</v>
      </c>
      <c r="AS11" s="126">
        <f t="shared" si="1"/>
        <v>0</v>
      </c>
      <c r="AT11" s="127">
        <f t="shared" si="2"/>
        <v>0</v>
      </c>
      <c r="AU11" s="127">
        <f t="shared" si="3"/>
        <v>0</v>
      </c>
      <c r="AV11" s="128">
        <f t="shared" si="4"/>
        <v>28</v>
      </c>
      <c r="AW11" s="129">
        <f t="shared" ref="AW11:AZ11" si="9">+AS11/$AH$1</f>
        <v>0</v>
      </c>
      <c r="AX11" s="130">
        <f t="shared" si="9"/>
        <v>0</v>
      </c>
      <c r="AY11" s="130">
        <f t="shared" si="9"/>
        <v>0</v>
      </c>
      <c r="AZ11" s="131">
        <f t="shared" si="9"/>
        <v>1</v>
      </c>
    </row>
    <row r="12" spans="1:52" ht="14.25" customHeight="1">
      <c r="A12" s="112">
        <f>IF('1erT'!A20&lt;&gt;"",'1erT'!A20,"")</f>
        <v>6</v>
      </c>
      <c r="B12" s="112" t="str">
        <f>IF('1erT'!B20&lt;&gt;"",'1erT'!B20,"")</f>
        <v>HUANCA AMURRIO VALENTINA RAFAELA</v>
      </c>
      <c r="C12" s="113"/>
      <c r="D12" s="114" t="s">
        <v>99</v>
      </c>
      <c r="E12" s="114" t="s">
        <v>99</v>
      </c>
      <c r="F12" s="114" t="s">
        <v>99</v>
      </c>
      <c r="G12" s="114" t="s">
        <v>99</v>
      </c>
      <c r="H12" s="114" t="s">
        <v>99</v>
      </c>
      <c r="I12" s="114" t="s">
        <v>99</v>
      </c>
      <c r="J12" s="114" t="s">
        <v>99</v>
      </c>
      <c r="K12" s="114" t="s">
        <v>99</v>
      </c>
      <c r="L12" s="114" t="s">
        <v>99</v>
      </c>
      <c r="M12" s="114" t="s">
        <v>99</v>
      </c>
      <c r="N12" s="114" t="s">
        <v>99</v>
      </c>
      <c r="O12" s="114" t="s">
        <v>99</v>
      </c>
      <c r="P12" s="114" t="s">
        <v>99</v>
      </c>
      <c r="Q12" s="114" t="s">
        <v>99</v>
      </c>
      <c r="R12" s="114" t="s">
        <v>99</v>
      </c>
      <c r="S12" s="114" t="s">
        <v>99</v>
      </c>
      <c r="T12" s="114" t="s">
        <v>99</v>
      </c>
      <c r="U12" s="114" t="s">
        <v>99</v>
      </c>
      <c r="V12" s="114" t="s">
        <v>99</v>
      </c>
      <c r="W12" s="114" t="s">
        <v>99</v>
      </c>
      <c r="X12" s="114" t="s">
        <v>99</v>
      </c>
      <c r="Y12" s="114" t="s">
        <v>99</v>
      </c>
      <c r="Z12" s="114" t="s">
        <v>99</v>
      </c>
      <c r="AA12" s="114" t="s">
        <v>99</v>
      </c>
      <c r="AB12" s="114" t="s">
        <v>99</v>
      </c>
      <c r="AC12" s="114" t="s">
        <v>99</v>
      </c>
      <c r="AD12" s="114" t="s">
        <v>99</v>
      </c>
      <c r="AE12" s="114" t="s">
        <v>99</v>
      </c>
      <c r="AF12" s="124"/>
      <c r="AG12" s="124"/>
      <c r="AH12" s="124"/>
      <c r="AI12" s="124"/>
      <c r="AJ12" s="124"/>
      <c r="AK12" s="124"/>
      <c r="AL12" s="124"/>
      <c r="AM12" s="124"/>
      <c r="AN12" s="124"/>
      <c r="AO12" s="124"/>
      <c r="AP12" s="124"/>
      <c r="AQ12" s="125"/>
      <c r="AR12" s="117">
        <v>0</v>
      </c>
      <c r="AS12" s="126">
        <f t="shared" si="1"/>
        <v>0</v>
      </c>
      <c r="AT12" s="127">
        <f t="shared" si="2"/>
        <v>0</v>
      </c>
      <c r="AU12" s="127">
        <f t="shared" si="3"/>
        <v>0</v>
      </c>
      <c r="AV12" s="128">
        <f t="shared" si="4"/>
        <v>28</v>
      </c>
      <c r="AW12" s="129">
        <f t="shared" ref="AW12:AZ12" si="10">+AS12/$AH$1</f>
        <v>0</v>
      </c>
      <c r="AX12" s="130">
        <f t="shared" si="10"/>
        <v>0</v>
      </c>
      <c r="AY12" s="130">
        <f t="shared" si="10"/>
        <v>0</v>
      </c>
      <c r="AZ12" s="131">
        <f t="shared" si="10"/>
        <v>1</v>
      </c>
    </row>
    <row r="13" spans="1:52" ht="14.25" customHeight="1">
      <c r="A13" s="112">
        <f>IF('1erT'!A21&lt;&gt;"",'1erT'!A21,"")</f>
        <v>7</v>
      </c>
      <c r="B13" s="112" t="str">
        <f>IF('1erT'!B21&lt;&gt;"",'1erT'!B21,"")</f>
        <v>MERCADO ROJAS MARIA BELEN</v>
      </c>
      <c r="C13" s="113"/>
      <c r="D13" s="114" t="s">
        <v>99</v>
      </c>
      <c r="E13" s="114" t="s">
        <v>99</v>
      </c>
      <c r="F13" s="114" t="s">
        <v>99</v>
      </c>
      <c r="G13" s="114" t="s">
        <v>99</v>
      </c>
      <c r="H13" s="114" t="s">
        <v>99</v>
      </c>
      <c r="I13" s="114" t="s">
        <v>99</v>
      </c>
      <c r="J13" s="114" t="s">
        <v>99</v>
      </c>
      <c r="K13" s="114" t="s">
        <v>99</v>
      </c>
      <c r="L13" s="114" t="s">
        <v>99</v>
      </c>
      <c r="M13" s="114" t="s">
        <v>99</v>
      </c>
      <c r="N13" s="114" t="s">
        <v>99</v>
      </c>
      <c r="O13" s="114" t="s">
        <v>99</v>
      </c>
      <c r="P13" s="114" t="s">
        <v>99</v>
      </c>
      <c r="Q13" s="114" t="s">
        <v>99</v>
      </c>
      <c r="R13" s="114" t="s">
        <v>99</v>
      </c>
      <c r="S13" s="114" t="s">
        <v>99</v>
      </c>
      <c r="T13" s="114" t="s">
        <v>99</v>
      </c>
      <c r="U13" s="114" t="s">
        <v>99</v>
      </c>
      <c r="V13" s="114" t="s">
        <v>99</v>
      </c>
      <c r="W13" s="114" t="s">
        <v>99</v>
      </c>
      <c r="X13" s="114" t="s">
        <v>99</v>
      </c>
      <c r="Y13" s="114" t="s">
        <v>99</v>
      </c>
      <c r="Z13" s="114" t="s">
        <v>99</v>
      </c>
      <c r="AA13" s="114" t="s">
        <v>99</v>
      </c>
      <c r="AB13" s="114" t="s">
        <v>99</v>
      </c>
      <c r="AC13" s="114" t="s">
        <v>99</v>
      </c>
      <c r="AD13" s="114" t="s">
        <v>99</v>
      </c>
      <c r="AE13" s="114" t="s">
        <v>99</v>
      </c>
      <c r="AF13" s="124"/>
      <c r="AG13" s="124"/>
      <c r="AH13" s="124"/>
      <c r="AI13" s="124"/>
      <c r="AJ13" s="124"/>
      <c r="AK13" s="124"/>
      <c r="AL13" s="124"/>
      <c r="AM13" s="124"/>
      <c r="AN13" s="124"/>
      <c r="AO13" s="124"/>
      <c r="AP13" s="124"/>
      <c r="AQ13" s="125"/>
      <c r="AR13" s="117">
        <v>0</v>
      </c>
      <c r="AS13" s="126">
        <f t="shared" si="1"/>
        <v>0</v>
      </c>
      <c r="AT13" s="127">
        <f t="shared" si="2"/>
        <v>0</v>
      </c>
      <c r="AU13" s="127">
        <f t="shared" si="3"/>
        <v>0</v>
      </c>
      <c r="AV13" s="128">
        <f t="shared" si="4"/>
        <v>28</v>
      </c>
      <c r="AW13" s="129">
        <f t="shared" ref="AW13:AZ13" si="11">+AS13/$AH$1</f>
        <v>0</v>
      </c>
      <c r="AX13" s="130">
        <f t="shared" si="11"/>
        <v>0</v>
      </c>
      <c r="AY13" s="130">
        <f t="shared" si="11"/>
        <v>0</v>
      </c>
      <c r="AZ13" s="131">
        <f t="shared" si="11"/>
        <v>1</v>
      </c>
    </row>
    <row r="14" spans="1:52" ht="14.25" customHeight="1">
      <c r="A14" s="112">
        <f>IF('1erT'!A22&lt;&gt;"",'1erT'!A22,"")</f>
        <v>8</v>
      </c>
      <c r="B14" s="112" t="str">
        <f>IF('1erT'!B22&lt;&gt;"",'1erT'!B22,"")</f>
        <v>NUMBELA SAAVEDRA RAFAEL</v>
      </c>
      <c r="C14" s="113"/>
      <c r="D14" s="114" t="s">
        <v>99</v>
      </c>
      <c r="E14" s="114" t="s">
        <v>99</v>
      </c>
      <c r="F14" s="114" t="s">
        <v>99</v>
      </c>
      <c r="G14" s="114" t="s">
        <v>99</v>
      </c>
      <c r="H14" s="114" t="s">
        <v>99</v>
      </c>
      <c r="I14" s="114" t="s">
        <v>99</v>
      </c>
      <c r="J14" s="114" t="s">
        <v>99</v>
      </c>
      <c r="K14" s="114" t="s">
        <v>99</v>
      </c>
      <c r="L14" s="114" t="s">
        <v>99</v>
      </c>
      <c r="M14" s="114" t="s">
        <v>99</v>
      </c>
      <c r="N14" s="114" t="s">
        <v>99</v>
      </c>
      <c r="O14" s="114" t="s">
        <v>99</v>
      </c>
      <c r="P14" s="114" t="s">
        <v>99</v>
      </c>
      <c r="Q14" s="114" t="s">
        <v>99</v>
      </c>
      <c r="R14" s="114" t="s">
        <v>99</v>
      </c>
      <c r="S14" s="114" t="s">
        <v>99</v>
      </c>
      <c r="T14" s="114" t="s">
        <v>99</v>
      </c>
      <c r="U14" s="114" t="s">
        <v>99</v>
      </c>
      <c r="V14" s="114" t="s">
        <v>99</v>
      </c>
      <c r="W14" s="114" t="s">
        <v>99</v>
      </c>
      <c r="X14" s="114" t="s">
        <v>99</v>
      </c>
      <c r="Y14" s="114" t="s">
        <v>99</v>
      </c>
      <c r="Z14" s="114" t="s">
        <v>99</v>
      </c>
      <c r="AA14" s="114" t="s">
        <v>99</v>
      </c>
      <c r="AB14" s="114" t="s">
        <v>99</v>
      </c>
      <c r="AC14" s="114" t="s">
        <v>99</v>
      </c>
      <c r="AD14" s="114" t="s">
        <v>99</v>
      </c>
      <c r="AE14" s="114" t="s">
        <v>99</v>
      </c>
      <c r="AF14" s="124"/>
      <c r="AG14" s="124"/>
      <c r="AH14" s="124"/>
      <c r="AI14" s="124"/>
      <c r="AJ14" s="124"/>
      <c r="AK14" s="124"/>
      <c r="AL14" s="124"/>
      <c r="AM14" s="124"/>
      <c r="AN14" s="124"/>
      <c r="AO14" s="124"/>
      <c r="AP14" s="124"/>
      <c r="AQ14" s="125"/>
      <c r="AR14" s="117">
        <v>0</v>
      </c>
      <c r="AS14" s="126">
        <f t="shared" si="1"/>
        <v>0</v>
      </c>
      <c r="AT14" s="127">
        <f t="shared" si="2"/>
        <v>0</v>
      </c>
      <c r="AU14" s="127">
        <f t="shared" si="3"/>
        <v>0</v>
      </c>
      <c r="AV14" s="128">
        <f t="shared" si="4"/>
        <v>28</v>
      </c>
      <c r="AW14" s="129">
        <f t="shared" ref="AW14:AZ14" si="12">+AS14/$AH$1</f>
        <v>0</v>
      </c>
      <c r="AX14" s="130">
        <f t="shared" si="12"/>
        <v>0</v>
      </c>
      <c r="AY14" s="130">
        <f t="shared" si="12"/>
        <v>0</v>
      </c>
      <c r="AZ14" s="131">
        <f t="shared" si="12"/>
        <v>1</v>
      </c>
    </row>
    <row r="15" spans="1:52" ht="14.25" customHeight="1">
      <c r="A15" s="112">
        <f>IF('1erT'!A23&lt;&gt;"",'1erT'!A23,"")</f>
        <v>9</v>
      </c>
      <c r="B15" s="112" t="str">
        <f>IF('1erT'!B23&lt;&gt;"",'1erT'!B23,"")</f>
        <v>PEÑALOZA PRADO RAFAEL ANDRES</v>
      </c>
      <c r="C15" s="113"/>
      <c r="D15" s="114" t="s">
        <v>99</v>
      </c>
      <c r="E15" s="114" t="s">
        <v>99</v>
      </c>
      <c r="F15" s="114" t="s">
        <v>99</v>
      </c>
      <c r="G15" s="114" t="s">
        <v>99</v>
      </c>
      <c r="H15" s="114" t="s">
        <v>99</v>
      </c>
      <c r="I15" s="114" t="s">
        <v>99</v>
      </c>
      <c r="J15" s="114" t="s">
        <v>99</v>
      </c>
      <c r="K15" s="114" t="s">
        <v>99</v>
      </c>
      <c r="L15" s="114" t="s">
        <v>99</v>
      </c>
      <c r="M15" s="114" t="s">
        <v>99</v>
      </c>
      <c r="N15" s="114" t="s">
        <v>99</v>
      </c>
      <c r="O15" s="114" t="s">
        <v>99</v>
      </c>
      <c r="P15" s="114" t="s">
        <v>99</v>
      </c>
      <c r="Q15" s="114" t="s">
        <v>99</v>
      </c>
      <c r="R15" s="114" t="s">
        <v>99</v>
      </c>
      <c r="S15" s="114" t="s">
        <v>99</v>
      </c>
      <c r="T15" s="114" t="s">
        <v>99</v>
      </c>
      <c r="U15" s="114" t="s">
        <v>99</v>
      </c>
      <c r="V15" s="114" t="s">
        <v>99</v>
      </c>
      <c r="W15" s="114" t="s">
        <v>99</v>
      </c>
      <c r="X15" s="114" t="s">
        <v>99</v>
      </c>
      <c r="Y15" s="114" t="s">
        <v>99</v>
      </c>
      <c r="Z15" s="114" t="s">
        <v>99</v>
      </c>
      <c r="AA15" s="114" t="s">
        <v>99</v>
      </c>
      <c r="AB15" s="114" t="s">
        <v>99</v>
      </c>
      <c r="AC15" s="114" t="s">
        <v>99</v>
      </c>
      <c r="AD15" s="114" t="s">
        <v>99</v>
      </c>
      <c r="AE15" s="114" t="s">
        <v>99</v>
      </c>
      <c r="AF15" s="124"/>
      <c r="AG15" s="124"/>
      <c r="AH15" s="124"/>
      <c r="AI15" s="124"/>
      <c r="AJ15" s="124"/>
      <c r="AK15" s="124"/>
      <c r="AL15" s="124"/>
      <c r="AM15" s="124"/>
      <c r="AN15" s="124"/>
      <c r="AO15" s="124"/>
      <c r="AP15" s="124"/>
      <c r="AQ15" s="125"/>
      <c r="AR15" s="117">
        <v>0</v>
      </c>
      <c r="AS15" s="126">
        <f t="shared" si="1"/>
        <v>0</v>
      </c>
      <c r="AT15" s="127">
        <f t="shared" si="2"/>
        <v>0</v>
      </c>
      <c r="AU15" s="127">
        <f t="shared" si="3"/>
        <v>0</v>
      </c>
      <c r="AV15" s="128">
        <f t="shared" si="4"/>
        <v>28</v>
      </c>
      <c r="AW15" s="129">
        <f t="shared" ref="AW15:AZ15" si="13">+AS15/$AH$1</f>
        <v>0</v>
      </c>
      <c r="AX15" s="130">
        <f t="shared" si="13"/>
        <v>0</v>
      </c>
      <c r="AY15" s="130">
        <f t="shared" si="13"/>
        <v>0</v>
      </c>
      <c r="AZ15" s="131">
        <f t="shared" si="13"/>
        <v>1</v>
      </c>
    </row>
    <row r="16" spans="1:52" ht="14.25" customHeight="1">
      <c r="A16" s="112">
        <f>IF('1erT'!A24&lt;&gt;"",'1erT'!A24,"")</f>
        <v>10</v>
      </c>
      <c r="B16" s="112" t="str">
        <f>IF('1erT'!B24&lt;&gt;"",'1erT'!B24,"")</f>
        <v>PARDO LOPEZ ABIGAIL</v>
      </c>
      <c r="C16" s="113"/>
      <c r="D16" s="114" t="s">
        <v>99</v>
      </c>
      <c r="E16" s="114" t="s">
        <v>99</v>
      </c>
      <c r="F16" s="114" t="s">
        <v>99</v>
      </c>
      <c r="G16" s="114" t="s">
        <v>99</v>
      </c>
      <c r="H16" s="114" t="s">
        <v>99</v>
      </c>
      <c r="I16" s="114" t="s">
        <v>99</v>
      </c>
      <c r="J16" s="114" t="s">
        <v>99</v>
      </c>
      <c r="K16" s="114" t="s">
        <v>99</v>
      </c>
      <c r="L16" s="114" t="s">
        <v>99</v>
      </c>
      <c r="M16" s="114" t="s">
        <v>99</v>
      </c>
      <c r="N16" s="114" t="s">
        <v>99</v>
      </c>
      <c r="O16" s="114" t="s">
        <v>99</v>
      </c>
      <c r="P16" s="114" t="s">
        <v>99</v>
      </c>
      <c r="Q16" s="114" t="s">
        <v>99</v>
      </c>
      <c r="R16" s="114" t="s">
        <v>99</v>
      </c>
      <c r="S16" s="114" t="s">
        <v>99</v>
      </c>
      <c r="T16" s="114" t="s">
        <v>99</v>
      </c>
      <c r="U16" s="114" t="s">
        <v>99</v>
      </c>
      <c r="V16" s="114" t="s">
        <v>99</v>
      </c>
      <c r="W16" s="114" t="s">
        <v>99</v>
      </c>
      <c r="X16" s="114" t="s">
        <v>99</v>
      </c>
      <c r="Y16" s="114" t="s">
        <v>99</v>
      </c>
      <c r="Z16" s="114" t="s">
        <v>99</v>
      </c>
      <c r="AA16" s="114" t="s">
        <v>99</v>
      </c>
      <c r="AB16" s="114" t="s">
        <v>99</v>
      </c>
      <c r="AC16" s="114" t="s">
        <v>99</v>
      </c>
      <c r="AD16" s="114" t="s">
        <v>99</v>
      </c>
      <c r="AE16" s="114" t="s">
        <v>99</v>
      </c>
      <c r="AF16" s="124"/>
      <c r="AG16" s="124"/>
      <c r="AH16" s="124"/>
      <c r="AI16" s="124"/>
      <c r="AJ16" s="124"/>
      <c r="AK16" s="124"/>
      <c r="AL16" s="124"/>
      <c r="AM16" s="124"/>
      <c r="AN16" s="124"/>
      <c r="AO16" s="124"/>
      <c r="AP16" s="124"/>
      <c r="AQ16" s="125"/>
      <c r="AR16" s="117">
        <v>0</v>
      </c>
      <c r="AS16" s="126">
        <f t="shared" si="1"/>
        <v>0</v>
      </c>
      <c r="AT16" s="127">
        <f t="shared" si="2"/>
        <v>0</v>
      </c>
      <c r="AU16" s="127">
        <f t="shared" si="3"/>
        <v>0</v>
      </c>
      <c r="AV16" s="128">
        <f t="shared" si="4"/>
        <v>28</v>
      </c>
      <c r="AW16" s="129">
        <f t="shared" ref="AW16:AZ16" si="14">+AS16/$AH$1</f>
        <v>0</v>
      </c>
      <c r="AX16" s="130">
        <f t="shared" si="14"/>
        <v>0</v>
      </c>
      <c r="AY16" s="130">
        <f t="shared" si="14"/>
        <v>0</v>
      </c>
      <c r="AZ16" s="131">
        <f t="shared" si="14"/>
        <v>1</v>
      </c>
    </row>
    <row r="17" spans="1:52" ht="14.25" customHeight="1">
      <c r="A17" s="112">
        <f>IF('1erT'!A25&lt;&gt;"",'1erT'!A25,"")</f>
        <v>11</v>
      </c>
      <c r="B17" s="112" t="str">
        <f>IF('1erT'!B25&lt;&gt;"",'1erT'!B25,"")</f>
        <v>ROCABADO ANDIA MARIANA</v>
      </c>
      <c r="C17" s="113"/>
      <c r="D17" s="114" t="s">
        <v>99</v>
      </c>
      <c r="E17" s="114" t="s">
        <v>99</v>
      </c>
      <c r="F17" s="114" t="s">
        <v>99</v>
      </c>
      <c r="G17" s="114" t="s">
        <v>99</v>
      </c>
      <c r="H17" s="114" t="s">
        <v>99</v>
      </c>
      <c r="I17" s="114" t="s">
        <v>99</v>
      </c>
      <c r="J17" s="114" t="s">
        <v>99</v>
      </c>
      <c r="K17" s="114" t="s">
        <v>99</v>
      </c>
      <c r="L17" s="114" t="s">
        <v>99</v>
      </c>
      <c r="M17" s="114" t="s">
        <v>99</v>
      </c>
      <c r="N17" s="114" t="s">
        <v>99</v>
      </c>
      <c r="O17" s="114" t="s">
        <v>99</v>
      </c>
      <c r="P17" s="114" t="s">
        <v>99</v>
      </c>
      <c r="Q17" s="114" t="s">
        <v>99</v>
      </c>
      <c r="R17" s="114" t="s">
        <v>99</v>
      </c>
      <c r="S17" s="114" t="s">
        <v>99</v>
      </c>
      <c r="T17" s="114" t="s">
        <v>99</v>
      </c>
      <c r="U17" s="114" t="s">
        <v>99</v>
      </c>
      <c r="V17" s="114" t="s">
        <v>99</v>
      </c>
      <c r="W17" s="114" t="s">
        <v>99</v>
      </c>
      <c r="X17" s="114" t="s">
        <v>99</v>
      </c>
      <c r="Y17" s="114" t="s">
        <v>99</v>
      </c>
      <c r="Z17" s="114" t="s">
        <v>99</v>
      </c>
      <c r="AA17" s="114" t="s">
        <v>99</v>
      </c>
      <c r="AB17" s="114" t="s">
        <v>99</v>
      </c>
      <c r="AC17" s="114" t="s">
        <v>99</v>
      </c>
      <c r="AD17" s="114" t="s">
        <v>99</v>
      </c>
      <c r="AE17" s="114" t="s">
        <v>99</v>
      </c>
      <c r="AF17" s="124"/>
      <c r="AG17" s="124"/>
      <c r="AH17" s="124"/>
      <c r="AI17" s="124"/>
      <c r="AJ17" s="124"/>
      <c r="AK17" s="124"/>
      <c r="AL17" s="124"/>
      <c r="AM17" s="124"/>
      <c r="AN17" s="124"/>
      <c r="AO17" s="124"/>
      <c r="AP17" s="124"/>
      <c r="AQ17" s="125"/>
      <c r="AR17" s="117">
        <v>0</v>
      </c>
      <c r="AS17" s="126">
        <f t="shared" si="1"/>
        <v>0</v>
      </c>
      <c r="AT17" s="127">
        <f t="shared" si="2"/>
        <v>0</v>
      </c>
      <c r="AU17" s="127">
        <f t="shared" si="3"/>
        <v>0</v>
      </c>
      <c r="AV17" s="128">
        <f t="shared" si="4"/>
        <v>28</v>
      </c>
      <c r="AW17" s="129">
        <f t="shared" ref="AW17:AZ17" si="15">+AS17/$AH$1</f>
        <v>0</v>
      </c>
      <c r="AX17" s="130">
        <f t="shared" si="15"/>
        <v>0</v>
      </c>
      <c r="AY17" s="130">
        <f t="shared" si="15"/>
        <v>0</v>
      </c>
      <c r="AZ17" s="131">
        <f t="shared" si="15"/>
        <v>1</v>
      </c>
    </row>
    <row r="18" spans="1:52" ht="14.25" customHeight="1">
      <c r="A18" s="112">
        <f>IF('1erT'!A26&lt;&gt;"",'1erT'!A26,"")</f>
        <v>12</v>
      </c>
      <c r="B18" s="112" t="str">
        <f>IF('1erT'!B26&lt;&gt;"",'1erT'!B26,"")</f>
        <v>SEJAS CAMPOS ZULMA</v>
      </c>
      <c r="C18" s="113"/>
      <c r="D18" s="114" t="s">
        <v>99</v>
      </c>
      <c r="E18" s="114" t="s">
        <v>99</v>
      </c>
      <c r="F18" s="114" t="s">
        <v>99</v>
      </c>
      <c r="G18" s="114" t="s">
        <v>99</v>
      </c>
      <c r="H18" s="114" t="s">
        <v>99</v>
      </c>
      <c r="I18" s="114" t="s">
        <v>99</v>
      </c>
      <c r="J18" s="114" t="s">
        <v>99</v>
      </c>
      <c r="K18" s="114" t="s">
        <v>99</v>
      </c>
      <c r="L18" s="114" t="s">
        <v>99</v>
      </c>
      <c r="M18" s="114" t="s">
        <v>99</v>
      </c>
      <c r="N18" s="114" t="s">
        <v>99</v>
      </c>
      <c r="O18" s="114" t="s">
        <v>99</v>
      </c>
      <c r="P18" s="114" t="s">
        <v>99</v>
      </c>
      <c r="Q18" s="114" t="s">
        <v>99</v>
      </c>
      <c r="R18" s="114" t="s">
        <v>99</v>
      </c>
      <c r="S18" s="114" t="s">
        <v>99</v>
      </c>
      <c r="T18" s="114" t="s">
        <v>99</v>
      </c>
      <c r="U18" s="114" t="s">
        <v>99</v>
      </c>
      <c r="V18" s="114" t="s">
        <v>99</v>
      </c>
      <c r="W18" s="114" t="s">
        <v>99</v>
      </c>
      <c r="X18" s="114" t="s">
        <v>99</v>
      </c>
      <c r="Y18" s="114" t="s">
        <v>99</v>
      </c>
      <c r="Z18" s="114" t="s">
        <v>99</v>
      </c>
      <c r="AA18" s="114" t="s">
        <v>99</v>
      </c>
      <c r="AB18" s="114" t="s">
        <v>99</v>
      </c>
      <c r="AC18" s="114" t="s">
        <v>99</v>
      </c>
      <c r="AD18" s="114" t="s">
        <v>99</v>
      </c>
      <c r="AE18" s="114" t="s">
        <v>99</v>
      </c>
      <c r="AF18" s="124"/>
      <c r="AG18" s="124"/>
      <c r="AH18" s="124"/>
      <c r="AI18" s="124"/>
      <c r="AJ18" s="124"/>
      <c r="AK18" s="124"/>
      <c r="AL18" s="124"/>
      <c r="AM18" s="124"/>
      <c r="AN18" s="124"/>
      <c r="AO18" s="124"/>
      <c r="AP18" s="124"/>
      <c r="AQ18" s="125"/>
      <c r="AR18" s="117">
        <v>0</v>
      </c>
      <c r="AS18" s="126">
        <f t="shared" si="1"/>
        <v>0</v>
      </c>
      <c r="AT18" s="127">
        <f t="shared" si="2"/>
        <v>0</v>
      </c>
      <c r="AU18" s="127">
        <f t="shared" si="3"/>
        <v>0</v>
      </c>
      <c r="AV18" s="128">
        <f t="shared" si="4"/>
        <v>28</v>
      </c>
      <c r="AW18" s="129">
        <f t="shared" ref="AW18:AZ18" si="16">+AS18/$AH$1</f>
        <v>0</v>
      </c>
      <c r="AX18" s="130">
        <f t="shared" si="16"/>
        <v>0</v>
      </c>
      <c r="AY18" s="130">
        <f t="shared" si="16"/>
        <v>0</v>
      </c>
      <c r="AZ18" s="131">
        <f t="shared" si="16"/>
        <v>1</v>
      </c>
    </row>
    <row r="19" spans="1:52" ht="14.25" customHeight="1">
      <c r="A19" s="112">
        <f>IF('1erT'!A27&lt;&gt;"",'1erT'!A27,"")</f>
        <v>13</v>
      </c>
      <c r="B19" s="112" t="str">
        <f>IF('1erT'!B27&lt;&gt;"",'1erT'!B27,"")</f>
        <v>VARGAS REQUEZ ZOE</v>
      </c>
      <c r="C19" s="113"/>
      <c r="D19" s="114" t="s">
        <v>99</v>
      </c>
      <c r="E19" s="114" t="s">
        <v>99</v>
      </c>
      <c r="F19" s="114" t="s">
        <v>99</v>
      </c>
      <c r="G19" s="114" t="s">
        <v>99</v>
      </c>
      <c r="H19" s="114" t="s">
        <v>99</v>
      </c>
      <c r="I19" s="114" t="s">
        <v>99</v>
      </c>
      <c r="J19" s="114" t="s">
        <v>99</v>
      </c>
      <c r="K19" s="114" t="s">
        <v>99</v>
      </c>
      <c r="L19" s="114" t="s">
        <v>99</v>
      </c>
      <c r="M19" s="114" t="s">
        <v>99</v>
      </c>
      <c r="N19" s="114" t="s">
        <v>99</v>
      </c>
      <c r="O19" s="114" t="s">
        <v>99</v>
      </c>
      <c r="P19" s="114" t="s">
        <v>99</v>
      </c>
      <c r="Q19" s="114" t="s">
        <v>99</v>
      </c>
      <c r="R19" s="114" t="s">
        <v>99</v>
      </c>
      <c r="S19" s="114" t="s">
        <v>99</v>
      </c>
      <c r="T19" s="114" t="s">
        <v>99</v>
      </c>
      <c r="U19" s="114" t="s">
        <v>99</v>
      </c>
      <c r="V19" s="114" t="s">
        <v>99</v>
      </c>
      <c r="W19" s="114" t="s">
        <v>99</v>
      </c>
      <c r="X19" s="114" t="s">
        <v>99</v>
      </c>
      <c r="Y19" s="114" t="s">
        <v>99</v>
      </c>
      <c r="Z19" s="114" t="s">
        <v>99</v>
      </c>
      <c r="AA19" s="114" t="s">
        <v>99</v>
      </c>
      <c r="AB19" s="114" t="s">
        <v>99</v>
      </c>
      <c r="AC19" s="114" t="s">
        <v>99</v>
      </c>
      <c r="AD19" s="114" t="s">
        <v>99</v>
      </c>
      <c r="AE19" s="114" t="s">
        <v>99</v>
      </c>
      <c r="AF19" s="124"/>
      <c r="AG19" s="124"/>
      <c r="AH19" s="124"/>
      <c r="AI19" s="124"/>
      <c r="AJ19" s="124"/>
      <c r="AK19" s="124"/>
      <c r="AL19" s="124"/>
      <c r="AM19" s="124"/>
      <c r="AN19" s="124"/>
      <c r="AO19" s="124"/>
      <c r="AP19" s="124"/>
      <c r="AQ19" s="125"/>
      <c r="AR19" s="117">
        <v>0</v>
      </c>
      <c r="AS19" s="126">
        <f t="shared" si="1"/>
        <v>0</v>
      </c>
      <c r="AT19" s="127">
        <f t="shared" si="2"/>
        <v>0</v>
      </c>
      <c r="AU19" s="127">
        <f t="shared" si="3"/>
        <v>0</v>
      </c>
      <c r="AV19" s="128">
        <f t="shared" si="4"/>
        <v>28</v>
      </c>
      <c r="AW19" s="129">
        <f t="shared" ref="AW19:AZ19" si="17">+AS19/$AH$1</f>
        <v>0</v>
      </c>
      <c r="AX19" s="130">
        <f t="shared" si="17"/>
        <v>0</v>
      </c>
      <c r="AY19" s="130">
        <f t="shared" si="17"/>
        <v>0</v>
      </c>
      <c r="AZ19" s="131">
        <f t="shared" si="17"/>
        <v>1</v>
      </c>
    </row>
    <row r="20" spans="1:52" ht="14.25" customHeight="1">
      <c r="A20" s="112">
        <f>IF('1erT'!A28&lt;&gt;"",'1erT'!A28,"")</f>
        <v>14</v>
      </c>
      <c r="B20" s="112" t="str">
        <f>IF('1erT'!B28&lt;&gt;"",'1erT'!B28,"")</f>
        <v/>
      </c>
      <c r="C20" s="113"/>
      <c r="D20" s="114" t="s">
        <v>99</v>
      </c>
      <c r="E20" s="114" t="s">
        <v>99</v>
      </c>
      <c r="F20" s="114" t="s">
        <v>99</v>
      </c>
      <c r="G20" s="114" t="s">
        <v>99</v>
      </c>
      <c r="H20" s="114" t="s">
        <v>99</v>
      </c>
      <c r="I20" s="114" t="s">
        <v>99</v>
      </c>
      <c r="J20" s="114" t="s">
        <v>99</v>
      </c>
      <c r="K20" s="114" t="s">
        <v>99</v>
      </c>
      <c r="L20" s="114" t="s">
        <v>99</v>
      </c>
      <c r="M20" s="114" t="s">
        <v>99</v>
      </c>
      <c r="N20" s="114" t="s">
        <v>99</v>
      </c>
      <c r="O20" s="114" t="s">
        <v>99</v>
      </c>
      <c r="P20" s="114" t="s">
        <v>99</v>
      </c>
      <c r="Q20" s="114" t="s">
        <v>99</v>
      </c>
      <c r="R20" s="114" t="s">
        <v>99</v>
      </c>
      <c r="S20" s="114" t="s">
        <v>99</v>
      </c>
      <c r="T20" s="114" t="s">
        <v>99</v>
      </c>
      <c r="U20" s="114" t="s">
        <v>99</v>
      </c>
      <c r="V20" s="114" t="s">
        <v>99</v>
      </c>
      <c r="W20" s="114" t="s">
        <v>99</v>
      </c>
      <c r="X20" s="114" t="s">
        <v>99</v>
      </c>
      <c r="Y20" s="114" t="s">
        <v>99</v>
      </c>
      <c r="Z20" s="114" t="s">
        <v>99</v>
      </c>
      <c r="AA20" s="114" t="s">
        <v>99</v>
      </c>
      <c r="AB20" s="114" t="s">
        <v>99</v>
      </c>
      <c r="AC20" s="114" t="s">
        <v>99</v>
      </c>
      <c r="AD20" s="114" t="s">
        <v>99</v>
      </c>
      <c r="AE20" s="114" t="s">
        <v>99</v>
      </c>
      <c r="AF20" s="124"/>
      <c r="AG20" s="124"/>
      <c r="AH20" s="124"/>
      <c r="AI20" s="124"/>
      <c r="AJ20" s="124"/>
      <c r="AK20" s="124"/>
      <c r="AL20" s="124"/>
      <c r="AM20" s="124"/>
      <c r="AN20" s="124"/>
      <c r="AO20" s="124"/>
      <c r="AP20" s="124"/>
      <c r="AQ20" s="125"/>
      <c r="AR20" s="117">
        <v>0</v>
      </c>
      <c r="AS20" s="126">
        <f t="shared" si="1"/>
        <v>0</v>
      </c>
      <c r="AT20" s="127">
        <f t="shared" si="2"/>
        <v>0</v>
      </c>
      <c r="AU20" s="127">
        <f t="shared" si="3"/>
        <v>0</v>
      </c>
      <c r="AV20" s="128">
        <f t="shared" si="4"/>
        <v>28</v>
      </c>
      <c r="AW20" s="129">
        <f t="shared" ref="AW20:AZ20" si="18">+AS20/$AH$1</f>
        <v>0</v>
      </c>
      <c r="AX20" s="130">
        <f t="shared" si="18"/>
        <v>0</v>
      </c>
      <c r="AY20" s="130">
        <f t="shared" si="18"/>
        <v>0</v>
      </c>
      <c r="AZ20" s="131">
        <f t="shared" si="18"/>
        <v>1</v>
      </c>
    </row>
    <row r="21" spans="1:52" ht="14.25" customHeight="1">
      <c r="A21" s="112">
        <f>IF('1erT'!A29&lt;&gt;"",'1erT'!A29,"")</f>
        <v>15</v>
      </c>
      <c r="B21" s="112" t="str">
        <f>IF('1erT'!B29&lt;&gt;"",'1erT'!B29,"")</f>
        <v/>
      </c>
      <c r="C21" s="113"/>
      <c r="D21" s="114" t="s">
        <v>99</v>
      </c>
      <c r="E21" s="114" t="s">
        <v>99</v>
      </c>
      <c r="F21" s="114" t="s">
        <v>99</v>
      </c>
      <c r="G21" s="114" t="s">
        <v>99</v>
      </c>
      <c r="H21" s="114" t="s">
        <v>99</v>
      </c>
      <c r="I21" s="114" t="s">
        <v>99</v>
      </c>
      <c r="J21" s="114" t="s">
        <v>99</v>
      </c>
      <c r="K21" s="114" t="s">
        <v>99</v>
      </c>
      <c r="L21" s="114" t="s">
        <v>99</v>
      </c>
      <c r="M21" s="114" t="s">
        <v>99</v>
      </c>
      <c r="N21" s="114" t="s">
        <v>99</v>
      </c>
      <c r="O21" s="114" t="s">
        <v>99</v>
      </c>
      <c r="P21" s="114" t="s">
        <v>99</v>
      </c>
      <c r="Q21" s="114" t="s">
        <v>99</v>
      </c>
      <c r="R21" s="114" t="s">
        <v>99</v>
      </c>
      <c r="S21" s="114" t="s">
        <v>99</v>
      </c>
      <c r="T21" s="114" t="s">
        <v>99</v>
      </c>
      <c r="U21" s="114" t="s">
        <v>99</v>
      </c>
      <c r="V21" s="114" t="s">
        <v>99</v>
      </c>
      <c r="W21" s="114" t="s">
        <v>99</v>
      </c>
      <c r="X21" s="114" t="s">
        <v>99</v>
      </c>
      <c r="Y21" s="114" t="s">
        <v>99</v>
      </c>
      <c r="Z21" s="114" t="s">
        <v>99</v>
      </c>
      <c r="AA21" s="114" t="s">
        <v>99</v>
      </c>
      <c r="AB21" s="114" t="s">
        <v>99</v>
      </c>
      <c r="AC21" s="114" t="s">
        <v>99</v>
      </c>
      <c r="AD21" s="114" t="s">
        <v>99</v>
      </c>
      <c r="AE21" s="114" t="s">
        <v>99</v>
      </c>
      <c r="AF21" s="124"/>
      <c r="AG21" s="124"/>
      <c r="AH21" s="124"/>
      <c r="AI21" s="124"/>
      <c r="AJ21" s="124"/>
      <c r="AK21" s="124"/>
      <c r="AL21" s="124"/>
      <c r="AM21" s="124"/>
      <c r="AN21" s="124"/>
      <c r="AO21" s="124"/>
      <c r="AP21" s="124"/>
      <c r="AQ21" s="125"/>
      <c r="AR21" s="117">
        <v>0</v>
      </c>
      <c r="AS21" s="126">
        <f t="shared" si="1"/>
        <v>0</v>
      </c>
      <c r="AT21" s="127">
        <f t="shared" si="2"/>
        <v>0</v>
      </c>
      <c r="AU21" s="127">
        <f t="shared" si="3"/>
        <v>0</v>
      </c>
      <c r="AV21" s="128">
        <f t="shared" si="4"/>
        <v>28</v>
      </c>
      <c r="AW21" s="129">
        <f t="shared" ref="AW21:AZ21" si="19">+AS21/$AH$1</f>
        <v>0</v>
      </c>
      <c r="AX21" s="130">
        <f t="shared" si="19"/>
        <v>0</v>
      </c>
      <c r="AY21" s="130">
        <f t="shared" si="19"/>
        <v>0</v>
      </c>
      <c r="AZ21" s="131">
        <f t="shared" si="19"/>
        <v>1</v>
      </c>
    </row>
    <row r="22" spans="1:52" ht="14.25" customHeight="1">
      <c r="A22" s="112">
        <f>IF('1erT'!A30&lt;&gt;"",'1erT'!A30,"")</f>
        <v>16</v>
      </c>
      <c r="B22" s="112" t="str">
        <f>IF('1erT'!B30&lt;&gt;"",'1erT'!B30,"")</f>
        <v/>
      </c>
      <c r="C22" s="113"/>
      <c r="D22" s="114" t="s">
        <v>99</v>
      </c>
      <c r="E22" s="114" t="s">
        <v>99</v>
      </c>
      <c r="F22" s="114" t="s">
        <v>99</v>
      </c>
      <c r="G22" s="114" t="s">
        <v>99</v>
      </c>
      <c r="H22" s="114" t="s">
        <v>99</v>
      </c>
      <c r="I22" s="114" t="s">
        <v>99</v>
      </c>
      <c r="J22" s="114" t="s">
        <v>99</v>
      </c>
      <c r="K22" s="114" t="s">
        <v>99</v>
      </c>
      <c r="L22" s="114" t="s">
        <v>99</v>
      </c>
      <c r="M22" s="114" t="s">
        <v>99</v>
      </c>
      <c r="N22" s="114" t="s">
        <v>99</v>
      </c>
      <c r="O22" s="114" t="s">
        <v>99</v>
      </c>
      <c r="P22" s="114" t="s">
        <v>99</v>
      </c>
      <c r="Q22" s="114" t="s">
        <v>99</v>
      </c>
      <c r="R22" s="114" t="s">
        <v>99</v>
      </c>
      <c r="S22" s="114" t="s">
        <v>99</v>
      </c>
      <c r="T22" s="114" t="s">
        <v>99</v>
      </c>
      <c r="U22" s="114" t="s">
        <v>99</v>
      </c>
      <c r="V22" s="114" t="s">
        <v>99</v>
      </c>
      <c r="W22" s="114" t="s">
        <v>99</v>
      </c>
      <c r="X22" s="114" t="s">
        <v>99</v>
      </c>
      <c r="Y22" s="114" t="s">
        <v>99</v>
      </c>
      <c r="Z22" s="114" t="s">
        <v>99</v>
      </c>
      <c r="AA22" s="114" t="s">
        <v>99</v>
      </c>
      <c r="AB22" s="114" t="s">
        <v>99</v>
      </c>
      <c r="AC22" s="114" t="s">
        <v>99</v>
      </c>
      <c r="AD22" s="114" t="s">
        <v>99</v>
      </c>
      <c r="AE22" s="114" t="s">
        <v>99</v>
      </c>
      <c r="AF22" s="124"/>
      <c r="AG22" s="124"/>
      <c r="AH22" s="124"/>
      <c r="AI22" s="124"/>
      <c r="AJ22" s="124"/>
      <c r="AK22" s="124"/>
      <c r="AL22" s="124"/>
      <c r="AM22" s="124"/>
      <c r="AN22" s="124"/>
      <c r="AO22" s="124"/>
      <c r="AP22" s="124"/>
      <c r="AQ22" s="125"/>
      <c r="AR22" s="117">
        <v>0</v>
      </c>
      <c r="AS22" s="126">
        <f t="shared" si="1"/>
        <v>0</v>
      </c>
      <c r="AT22" s="127">
        <f t="shared" si="2"/>
        <v>0</v>
      </c>
      <c r="AU22" s="127">
        <f t="shared" si="3"/>
        <v>0</v>
      </c>
      <c r="AV22" s="128">
        <f t="shared" si="4"/>
        <v>28</v>
      </c>
      <c r="AW22" s="129">
        <f t="shared" ref="AW22:AZ22" si="20">+AS22/$AH$1</f>
        <v>0</v>
      </c>
      <c r="AX22" s="130">
        <f t="shared" si="20"/>
        <v>0</v>
      </c>
      <c r="AY22" s="130">
        <f t="shared" si="20"/>
        <v>0</v>
      </c>
      <c r="AZ22" s="131">
        <f t="shared" si="20"/>
        <v>1</v>
      </c>
    </row>
    <row r="23" spans="1:52" ht="14.25" customHeight="1">
      <c r="A23" s="112">
        <f>IF('1erT'!A31&lt;&gt;"",'1erT'!A31,"")</f>
        <v>17</v>
      </c>
      <c r="B23" s="112" t="str">
        <f>IF('1erT'!B31&lt;&gt;"",'1erT'!B31,"")</f>
        <v/>
      </c>
      <c r="C23" s="113"/>
      <c r="D23" s="114" t="s">
        <v>99</v>
      </c>
      <c r="E23" s="114" t="s">
        <v>99</v>
      </c>
      <c r="F23" s="114" t="s">
        <v>99</v>
      </c>
      <c r="G23" s="114" t="s">
        <v>99</v>
      </c>
      <c r="H23" s="114" t="s">
        <v>99</v>
      </c>
      <c r="I23" s="114" t="s">
        <v>99</v>
      </c>
      <c r="J23" s="114" t="s">
        <v>99</v>
      </c>
      <c r="K23" s="114" t="s">
        <v>99</v>
      </c>
      <c r="L23" s="114" t="s">
        <v>99</v>
      </c>
      <c r="M23" s="114" t="s">
        <v>99</v>
      </c>
      <c r="N23" s="114" t="s">
        <v>99</v>
      </c>
      <c r="O23" s="114" t="s">
        <v>99</v>
      </c>
      <c r="P23" s="114" t="s">
        <v>99</v>
      </c>
      <c r="Q23" s="114" t="s">
        <v>99</v>
      </c>
      <c r="R23" s="114" t="s">
        <v>99</v>
      </c>
      <c r="S23" s="114" t="s">
        <v>99</v>
      </c>
      <c r="T23" s="114" t="s">
        <v>99</v>
      </c>
      <c r="U23" s="114" t="s">
        <v>99</v>
      </c>
      <c r="V23" s="114" t="s">
        <v>99</v>
      </c>
      <c r="W23" s="114" t="s">
        <v>99</v>
      </c>
      <c r="X23" s="114" t="s">
        <v>99</v>
      </c>
      <c r="Y23" s="114" t="s">
        <v>99</v>
      </c>
      <c r="Z23" s="114" t="s">
        <v>99</v>
      </c>
      <c r="AA23" s="114" t="s">
        <v>99</v>
      </c>
      <c r="AB23" s="114" t="s">
        <v>99</v>
      </c>
      <c r="AC23" s="114" t="s">
        <v>99</v>
      </c>
      <c r="AD23" s="114" t="s">
        <v>99</v>
      </c>
      <c r="AE23" s="114" t="s">
        <v>99</v>
      </c>
      <c r="AF23" s="124"/>
      <c r="AG23" s="124"/>
      <c r="AH23" s="124"/>
      <c r="AI23" s="124"/>
      <c r="AJ23" s="124"/>
      <c r="AK23" s="124"/>
      <c r="AL23" s="124"/>
      <c r="AM23" s="124"/>
      <c r="AN23" s="124"/>
      <c r="AO23" s="124"/>
      <c r="AP23" s="124"/>
      <c r="AQ23" s="125"/>
      <c r="AR23" s="117">
        <v>0</v>
      </c>
      <c r="AS23" s="126">
        <f t="shared" si="1"/>
        <v>0</v>
      </c>
      <c r="AT23" s="127">
        <f t="shared" si="2"/>
        <v>0</v>
      </c>
      <c r="AU23" s="127">
        <f t="shared" si="3"/>
        <v>0</v>
      </c>
      <c r="AV23" s="128">
        <f t="shared" si="4"/>
        <v>28</v>
      </c>
      <c r="AW23" s="129">
        <f t="shared" ref="AW23:AZ23" si="21">+AS23/$AH$1</f>
        <v>0</v>
      </c>
      <c r="AX23" s="130">
        <f t="shared" si="21"/>
        <v>0</v>
      </c>
      <c r="AY23" s="130">
        <f t="shared" si="21"/>
        <v>0</v>
      </c>
      <c r="AZ23" s="131">
        <f t="shared" si="21"/>
        <v>1</v>
      </c>
    </row>
    <row r="24" spans="1:52" ht="14.25" customHeight="1">
      <c r="A24" s="112">
        <f>IF('1erT'!A32&lt;&gt;"",'1erT'!A32,"")</f>
        <v>18</v>
      </c>
      <c r="B24" s="112" t="str">
        <f>IF('1erT'!B32&lt;&gt;"",'1erT'!B32,"")</f>
        <v/>
      </c>
      <c r="C24" s="113"/>
      <c r="D24" s="114" t="s">
        <v>99</v>
      </c>
      <c r="E24" s="114" t="s">
        <v>99</v>
      </c>
      <c r="F24" s="114" t="s">
        <v>99</v>
      </c>
      <c r="G24" s="114" t="s">
        <v>99</v>
      </c>
      <c r="H24" s="114" t="s">
        <v>99</v>
      </c>
      <c r="I24" s="114" t="s">
        <v>99</v>
      </c>
      <c r="J24" s="114" t="s">
        <v>99</v>
      </c>
      <c r="K24" s="114" t="s">
        <v>99</v>
      </c>
      <c r="L24" s="114" t="s">
        <v>99</v>
      </c>
      <c r="M24" s="114" t="s">
        <v>99</v>
      </c>
      <c r="N24" s="114" t="s">
        <v>99</v>
      </c>
      <c r="O24" s="114" t="s">
        <v>99</v>
      </c>
      <c r="P24" s="114" t="s">
        <v>99</v>
      </c>
      <c r="Q24" s="114" t="s">
        <v>99</v>
      </c>
      <c r="R24" s="114" t="s">
        <v>99</v>
      </c>
      <c r="S24" s="114" t="s">
        <v>99</v>
      </c>
      <c r="T24" s="114" t="s">
        <v>99</v>
      </c>
      <c r="U24" s="114" t="s">
        <v>99</v>
      </c>
      <c r="V24" s="114" t="s">
        <v>99</v>
      </c>
      <c r="W24" s="114" t="s">
        <v>99</v>
      </c>
      <c r="X24" s="114" t="s">
        <v>99</v>
      </c>
      <c r="Y24" s="114" t="s">
        <v>99</v>
      </c>
      <c r="Z24" s="114" t="s">
        <v>99</v>
      </c>
      <c r="AA24" s="114" t="s">
        <v>99</v>
      </c>
      <c r="AB24" s="114" t="s">
        <v>99</v>
      </c>
      <c r="AC24" s="114" t="s">
        <v>99</v>
      </c>
      <c r="AD24" s="114" t="s">
        <v>99</v>
      </c>
      <c r="AE24" s="114" t="s">
        <v>99</v>
      </c>
      <c r="AF24" s="124"/>
      <c r="AG24" s="124"/>
      <c r="AH24" s="124"/>
      <c r="AI24" s="124"/>
      <c r="AJ24" s="124"/>
      <c r="AK24" s="124"/>
      <c r="AL24" s="124"/>
      <c r="AM24" s="124"/>
      <c r="AN24" s="124"/>
      <c r="AO24" s="124"/>
      <c r="AP24" s="124"/>
      <c r="AQ24" s="125"/>
      <c r="AR24" s="117">
        <v>0</v>
      </c>
      <c r="AS24" s="126">
        <f t="shared" si="1"/>
        <v>0</v>
      </c>
      <c r="AT24" s="127">
        <f t="shared" si="2"/>
        <v>0</v>
      </c>
      <c r="AU24" s="127">
        <f t="shared" si="3"/>
        <v>0</v>
      </c>
      <c r="AV24" s="128">
        <f t="shared" si="4"/>
        <v>28</v>
      </c>
      <c r="AW24" s="129">
        <f t="shared" ref="AW24:AZ24" si="22">+AS24/$AH$1</f>
        <v>0</v>
      </c>
      <c r="AX24" s="130">
        <f t="shared" si="22"/>
        <v>0</v>
      </c>
      <c r="AY24" s="130">
        <f t="shared" si="22"/>
        <v>0</v>
      </c>
      <c r="AZ24" s="131">
        <f t="shared" si="22"/>
        <v>1</v>
      </c>
    </row>
    <row r="25" spans="1:52" ht="14.25" customHeight="1">
      <c r="A25" s="112">
        <f>IF('1erT'!A33&lt;&gt;"",'1erT'!A33,"")</f>
        <v>19</v>
      </c>
      <c r="B25" s="112" t="str">
        <f>IF('1erT'!B33&lt;&gt;"",'1erT'!B33,"")</f>
        <v/>
      </c>
      <c r="C25" s="113"/>
      <c r="D25" s="114" t="s">
        <v>99</v>
      </c>
      <c r="E25" s="114" t="s">
        <v>99</v>
      </c>
      <c r="F25" s="114" t="s">
        <v>99</v>
      </c>
      <c r="G25" s="114" t="s">
        <v>99</v>
      </c>
      <c r="H25" s="114" t="s">
        <v>99</v>
      </c>
      <c r="I25" s="114" t="s">
        <v>99</v>
      </c>
      <c r="J25" s="114" t="s">
        <v>99</v>
      </c>
      <c r="K25" s="114" t="s">
        <v>99</v>
      </c>
      <c r="L25" s="114" t="s">
        <v>99</v>
      </c>
      <c r="M25" s="114" t="s">
        <v>99</v>
      </c>
      <c r="N25" s="114" t="s">
        <v>99</v>
      </c>
      <c r="O25" s="114" t="s">
        <v>99</v>
      </c>
      <c r="P25" s="114" t="s">
        <v>99</v>
      </c>
      <c r="Q25" s="114" t="s">
        <v>99</v>
      </c>
      <c r="R25" s="114" t="s">
        <v>99</v>
      </c>
      <c r="S25" s="114" t="s">
        <v>99</v>
      </c>
      <c r="T25" s="114" t="s">
        <v>99</v>
      </c>
      <c r="U25" s="114" t="s">
        <v>99</v>
      </c>
      <c r="V25" s="114" t="s">
        <v>99</v>
      </c>
      <c r="W25" s="114" t="s">
        <v>99</v>
      </c>
      <c r="X25" s="114" t="s">
        <v>99</v>
      </c>
      <c r="Y25" s="114" t="s">
        <v>99</v>
      </c>
      <c r="Z25" s="114" t="s">
        <v>99</v>
      </c>
      <c r="AA25" s="114" t="s">
        <v>99</v>
      </c>
      <c r="AB25" s="114" t="s">
        <v>99</v>
      </c>
      <c r="AC25" s="114" t="s">
        <v>99</v>
      </c>
      <c r="AD25" s="114" t="s">
        <v>99</v>
      </c>
      <c r="AE25" s="114" t="s">
        <v>99</v>
      </c>
      <c r="AF25" s="124"/>
      <c r="AG25" s="124"/>
      <c r="AH25" s="124"/>
      <c r="AI25" s="124"/>
      <c r="AJ25" s="124"/>
      <c r="AK25" s="124"/>
      <c r="AL25" s="124"/>
      <c r="AM25" s="124"/>
      <c r="AN25" s="124"/>
      <c r="AO25" s="124"/>
      <c r="AP25" s="124"/>
      <c r="AQ25" s="125"/>
      <c r="AR25" s="117">
        <v>0</v>
      </c>
      <c r="AS25" s="126">
        <f t="shared" si="1"/>
        <v>0</v>
      </c>
      <c r="AT25" s="127">
        <f t="shared" si="2"/>
        <v>0</v>
      </c>
      <c r="AU25" s="127">
        <f t="shared" si="3"/>
        <v>0</v>
      </c>
      <c r="AV25" s="128">
        <f t="shared" si="4"/>
        <v>28</v>
      </c>
      <c r="AW25" s="129">
        <f t="shared" ref="AW25:AZ25" si="23">+AS25/$AH$1</f>
        <v>0</v>
      </c>
      <c r="AX25" s="130">
        <f t="shared" si="23"/>
        <v>0</v>
      </c>
      <c r="AY25" s="130">
        <f t="shared" si="23"/>
        <v>0</v>
      </c>
      <c r="AZ25" s="131">
        <f t="shared" si="23"/>
        <v>1</v>
      </c>
    </row>
    <row r="26" spans="1:52" ht="14.25" customHeight="1">
      <c r="A26" s="112">
        <f>IF('1erT'!A34&lt;&gt;"",'1erT'!A34,"")</f>
        <v>20</v>
      </c>
      <c r="B26" s="112" t="str">
        <f>IF('1erT'!B34&lt;&gt;"",'1erT'!B34,"")</f>
        <v/>
      </c>
      <c r="C26" s="113"/>
      <c r="D26" s="114" t="s">
        <v>99</v>
      </c>
      <c r="E26" s="114" t="s">
        <v>99</v>
      </c>
      <c r="F26" s="114" t="s">
        <v>99</v>
      </c>
      <c r="G26" s="114" t="s">
        <v>99</v>
      </c>
      <c r="H26" s="114" t="s">
        <v>99</v>
      </c>
      <c r="I26" s="114" t="s">
        <v>99</v>
      </c>
      <c r="J26" s="114" t="s">
        <v>99</v>
      </c>
      <c r="K26" s="114" t="s">
        <v>99</v>
      </c>
      <c r="L26" s="114" t="s">
        <v>99</v>
      </c>
      <c r="M26" s="114" t="s">
        <v>99</v>
      </c>
      <c r="N26" s="114" t="s">
        <v>99</v>
      </c>
      <c r="O26" s="114" t="s">
        <v>99</v>
      </c>
      <c r="P26" s="114" t="s">
        <v>99</v>
      </c>
      <c r="Q26" s="114" t="s">
        <v>99</v>
      </c>
      <c r="R26" s="114" t="s">
        <v>99</v>
      </c>
      <c r="S26" s="114" t="s">
        <v>99</v>
      </c>
      <c r="T26" s="114" t="s">
        <v>99</v>
      </c>
      <c r="U26" s="114" t="s">
        <v>99</v>
      </c>
      <c r="V26" s="114" t="s">
        <v>99</v>
      </c>
      <c r="W26" s="114" t="s">
        <v>99</v>
      </c>
      <c r="X26" s="114" t="s">
        <v>99</v>
      </c>
      <c r="Y26" s="114" t="s">
        <v>99</v>
      </c>
      <c r="Z26" s="114" t="s">
        <v>99</v>
      </c>
      <c r="AA26" s="114" t="s">
        <v>99</v>
      </c>
      <c r="AB26" s="114" t="s">
        <v>99</v>
      </c>
      <c r="AC26" s="114" t="s">
        <v>99</v>
      </c>
      <c r="AD26" s="114" t="s">
        <v>99</v>
      </c>
      <c r="AE26" s="114" t="s">
        <v>99</v>
      </c>
      <c r="AF26" s="124"/>
      <c r="AG26" s="124"/>
      <c r="AH26" s="124"/>
      <c r="AI26" s="124"/>
      <c r="AJ26" s="124"/>
      <c r="AK26" s="124"/>
      <c r="AL26" s="124"/>
      <c r="AM26" s="124"/>
      <c r="AN26" s="124"/>
      <c r="AO26" s="124"/>
      <c r="AP26" s="124"/>
      <c r="AQ26" s="125"/>
      <c r="AR26" s="117">
        <v>0</v>
      </c>
      <c r="AS26" s="126">
        <f t="shared" si="1"/>
        <v>0</v>
      </c>
      <c r="AT26" s="127">
        <f t="shared" si="2"/>
        <v>0</v>
      </c>
      <c r="AU26" s="127">
        <f t="shared" si="3"/>
        <v>0</v>
      </c>
      <c r="AV26" s="128">
        <f t="shared" si="4"/>
        <v>28</v>
      </c>
      <c r="AW26" s="129">
        <f t="shared" ref="AW26:AZ26" si="24">+AS26/$AH$1</f>
        <v>0</v>
      </c>
      <c r="AX26" s="130">
        <f t="shared" si="24"/>
        <v>0</v>
      </c>
      <c r="AY26" s="130">
        <f t="shared" si="24"/>
        <v>0</v>
      </c>
      <c r="AZ26" s="131">
        <f t="shared" si="24"/>
        <v>1</v>
      </c>
    </row>
    <row r="27" spans="1:52" ht="14.25" customHeight="1">
      <c r="A27" s="112">
        <f>IF('1erT'!A35&lt;&gt;"",'1erT'!A35,"")</f>
        <v>21</v>
      </c>
      <c r="B27" s="112" t="str">
        <f>IF('1erT'!B35&lt;&gt;"",'1erT'!B35,"")</f>
        <v/>
      </c>
      <c r="C27" s="113"/>
      <c r="D27" s="114" t="s">
        <v>99</v>
      </c>
      <c r="E27" s="114" t="s">
        <v>99</v>
      </c>
      <c r="F27" s="114" t="s">
        <v>99</v>
      </c>
      <c r="G27" s="114" t="s">
        <v>99</v>
      </c>
      <c r="H27" s="114" t="s">
        <v>99</v>
      </c>
      <c r="I27" s="114" t="s">
        <v>99</v>
      </c>
      <c r="J27" s="114" t="s">
        <v>99</v>
      </c>
      <c r="K27" s="114" t="s">
        <v>99</v>
      </c>
      <c r="L27" s="114" t="s">
        <v>99</v>
      </c>
      <c r="M27" s="114" t="s">
        <v>99</v>
      </c>
      <c r="N27" s="114" t="s">
        <v>99</v>
      </c>
      <c r="O27" s="114" t="s">
        <v>99</v>
      </c>
      <c r="P27" s="114" t="s">
        <v>99</v>
      </c>
      <c r="Q27" s="114" t="s">
        <v>99</v>
      </c>
      <c r="R27" s="114" t="s">
        <v>99</v>
      </c>
      <c r="S27" s="114" t="s">
        <v>99</v>
      </c>
      <c r="T27" s="114" t="s">
        <v>99</v>
      </c>
      <c r="U27" s="114" t="s">
        <v>99</v>
      </c>
      <c r="V27" s="114" t="s">
        <v>99</v>
      </c>
      <c r="W27" s="114" t="s">
        <v>99</v>
      </c>
      <c r="X27" s="114" t="s">
        <v>99</v>
      </c>
      <c r="Y27" s="114" t="s">
        <v>99</v>
      </c>
      <c r="Z27" s="114" t="s">
        <v>99</v>
      </c>
      <c r="AA27" s="114" t="s">
        <v>99</v>
      </c>
      <c r="AB27" s="114" t="s">
        <v>99</v>
      </c>
      <c r="AC27" s="114" t="s">
        <v>99</v>
      </c>
      <c r="AD27" s="114" t="s">
        <v>99</v>
      </c>
      <c r="AE27" s="114" t="s">
        <v>99</v>
      </c>
      <c r="AF27" s="124"/>
      <c r="AG27" s="124"/>
      <c r="AH27" s="124"/>
      <c r="AI27" s="124"/>
      <c r="AJ27" s="124"/>
      <c r="AK27" s="124"/>
      <c r="AL27" s="124"/>
      <c r="AM27" s="124"/>
      <c r="AN27" s="124"/>
      <c r="AO27" s="124"/>
      <c r="AP27" s="124"/>
      <c r="AQ27" s="125"/>
      <c r="AR27" s="117">
        <v>0</v>
      </c>
      <c r="AS27" s="126">
        <f t="shared" si="1"/>
        <v>0</v>
      </c>
      <c r="AT27" s="127">
        <f t="shared" si="2"/>
        <v>0</v>
      </c>
      <c r="AU27" s="127">
        <f t="shared" si="3"/>
        <v>0</v>
      </c>
      <c r="AV27" s="128">
        <f t="shared" si="4"/>
        <v>28</v>
      </c>
      <c r="AW27" s="129">
        <f t="shared" ref="AW27:AZ27" si="25">+AS27/$AH$1</f>
        <v>0</v>
      </c>
      <c r="AX27" s="130">
        <f t="shared" si="25"/>
        <v>0</v>
      </c>
      <c r="AY27" s="130">
        <f t="shared" si="25"/>
        <v>0</v>
      </c>
      <c r="AZ27" s="131">
        <f t="shared" si="25"/>
        <v>1</v>
      </c>
    </row>
    <row r="28" spans="1:52" ht="14.25" customHeight="1">
      <c r="A28" s="112">
        <f>IF('1erT'!A36&lt;&gt;"",'1erT'!A36,"")</f>
        <v>22</v>
      </c>
      <c r="B28" s="112" t="str">
        <f>IF('1erT'!B36&lt;&gt;"",'1erT'!B36,"")</f>
        <v/>
      </c>
      <c r="C28" s="113"/>
      <c r="D28" s="114" t="s">
        <v>99</v>
      </c>
      <c r="E28" s="114" t="s">
        <v>99</v>
      </c>
      <c r="F28" s="114" t="s">
        <v>99</v>
      </c>
      <c r="G28" s="114" t="s">
        <v>99</v>
      </c>
      <c r="H28" s="114" t="s">
        <v>99</v>
      </c>
      <c r="I28" s="114" t="s">
        <v>99</v>
      </c>
      <c r="J28" s="114" t="s">
        <v>99</v>
      </c>
      <c r="K28" s="114" t="s">
        <v>99</v>
      </c>
      <c r="L28" s="114" t="s">
        <v>99</v>
      </c>
      <c r="M28" s="114" t="s">
        <v>99</v>
      </c>
      <c r="N28" s="114" t="s">
        <v>99</v>
      </c>
      <c r="O28" s="114" t="s">
        <v>99</v>
      </c>
      <c r="P28" s="114" t="s">
        <v>99</v>
      </c>
      <c r="Q28" s="114" t="s">
        <v>99</v>
      </c>
      <c r="R28" s="114" t="s">
        <v>99</v>
      </c>
      <c r="S28" s="114" t="s">
        <v>99</v>
      </c>
      <c r="T28" s="114" t="s">
        <v>99</v>
      </c>
      <c r="U28" s="114" t="s">
        <v>99</v>
      </c>
      <c r="V28" s="114" t="s">
        <v>99</v>
      </c>
      <c r="W28" s="114" t="s">
        <v>99</v>
      </c>
      <c r="X28" s="114" t="s">
        <v>99</v>
      </c>
      <c r="Y28" s="114" t="s">
        <v>99</v>
      </c>
      <c r="Z28" s="114" t="s">
        <v>99</v>
      </c>
      <c r="AA28" s="114" t="s">
        <v>99</v>
      </c>
      <c r="AB28" s="114" t="s">
        <v>99</v>
      </c>
      <c r="AC28" s="114" t="s">
        <v>99</v>
      </c>
      <c r="AD28" s="114" t="s">
        <v>99</v>
      </c>
      <c r="AE28" s="114" t="s">
        <v>99</v>
      </c>
      <c r="AF28" s="124"/>
      <c r="AG28" s="124"/>
      <c r="AH28" s="124"/>
      <c r="AI28" s="124"/>
      <c r="AJ28" s="124"/>
      <c r="AK28" s="124"/>
      <c r="AL28" s="124"/>
      <c r="AM28" s="124"/>
      <c r="AN28" s="124"/>
      <c r="AO28" s="124"/>
      <c r="AP28" s="124"/>
      <c r="AQ28" s="125"/>
      <c r="AR28" s="117">
        <v>0</v>
      </c>
      <c r="AS28" s="126">
        <f t="shared" si="1"/>
        <v>0</v>
      </c>
      <c r="AT28" s="127">
        <f t="shared" si="2"/>
        <v>0</v>
      </c>
      <c r="AU28" s="127">
        <f t="shared" si="3"/>
        <v>0</v>
      </c>
      <c r="AV28" s="128">
        <f t="shared" si="4"/>
        <v>28</v>
      </c>
      <c r="AW28" s="129">
        <f t="shared" ref="AW28:AZ28" si="26">+AS28/$AH$1</f>
        <v>0</v>
      </c>
      <c r="AX28" s="130">
        <f t="shared" si="26"/>
        <v>0</v>
      </c>
      <c r="AY28" s="130">
        <f t="shared" si="26"/>
        <v>0</v>
      </c>
      <c r="AZ28" s="131">
        <f t="shared" si="26"/>
        <v>1</v>
      </c>
    </row>
    <row r="29" spans="1:52" ht="14.25" customHeight="1">
      <c r="A29" s="112">
        <f>IF('1erT'!A37&lt;&gt;"",'1erT'!A37,"")</f>
        <v>23</v>
      </c>
      <c r="B29" s="112" t="str">
        <f>IF('1erT'!B37&lt;&gt;"",'1erT'!B37,"")</f>
        <v/>
      </c>
      <c r="C29" s="113"/>
      <c r="D29" s="114" t="s">
        <v>99</v>
      </c>
      <c r="E29" s="114" t="s">
        <v>99</v>
      </c>
      <c r="F29" s="114" t="s">
        <v>99</v>
      </c>
      <c r="G29" s="114" t="s">
        <v>99</v>
      </c>
      <c r="H29" s="114" t="s">
        <v>99</v>
      </c>
      <c r="I29" s="114" t="s">
        <v>99</v>
      </c>
      <c r="J29" s="114" t="s">
        <v>99</v>
      </c>
      <c r="K29" s="114" t="s">
        <v>99</v>
      </c>
      <c r="L29" s="114" t="s">
        <v>99</v>
      </c>
      <c r="M29" s="114" t="s">
        <v>99</v>
      </c>
      <c r="N29" s="114" t="s">
        <v>99</v>
      </c>
      <c r="O29" s="114" t="s">
        <v>99</v>
      </c>
      <c r="P29" s="114" t="s">
        <v>99</v>
      </c>
      <c r="Q29" s="114" t="s">
        <v>99</v>
      </c>
      <c r="R29" s="114" t="s">
        <v>99</v>
      </c>
      <c r="S29" s="114" t="s">
        <v>99</v>
      </c>
      <c r="T29" s="114" t="s">
        <v>99</v>
      </c>
      <c r="U29" s="114" t="s">
        <v>99</v>
      </c>
      <c r="V29" s="114" t="s">
        <v>99</v>
      </c>
      <c r="W29" s="114" t="s">
        <v>99</v>
      </c>
      <c r="X29" s="114" t="s">
        <v>99</v>
      </c>
      <c r="Y29" s="114" t="s">
        <v>99</v>
      </c>
      <c r="Z29" s="114" t="s">
        <v>99</v>
      </c>
      <c r="AA29" s="114" t="s">
        <v>99</v>
      </c>
      <c r="AB29" s="114" t="s">
        <v>99</v>
      </c>
      <c r="AC29" s="114" t="s">
        <v>99</v>
      </c>
      <c r="AD29" s="114" t="s">
        <v>99</v>
      </c>
      <c r="AE29" s="114" t="s">
        <v>99</v>
      </c>
      <c r="AF29" s="124"/>
      <c r="AG29" s="124"/>
      <c r="AH29" s="124"/>
      <c r="AI29" s="124"/>
      <c r="AJ29" s="124"/>
      <c r="AK29" s="124"/>
      <c r="AL29" s="124"/>
      <c r="AM29" s="124"/>
      <c r="AN29" s="124"/>
      <c r="AO29" s="124"/>
      <c r="AP29" s="124"/>
      <c r="AQ29" s="125"/>
      <c r="AR29" s="117">
        <v>0</v>
      </c>
      <c r="AS29" s="126">
        <f t="shared" si="1"/>
        <v>0</v>
      </c>
      <c r="AT29" s="127">
        <f t="shared" si="2"/>
        <v>0</v>
      </c>
      <c r="AU29" s="127">
        <f t="shared" si="3"/>
        <v>0</v>
      </c>
      <c r="AV29" s="128">
        <f t="shared" si="4"/>
        <v>28</v>
      </c>
      <c r="AW29" s="129">
        <f t="shared" ref="AW29:AZ29" si="27">+AS29/$AH$1</f>
        <v>0</v>
      </c>
      <c r="AX29" s="130">
        <f t="shared" si="27"/>
        <v>0</v>
      </c>
      <c r="AY29" s="130">
        <f t="shared" si="27"/>
        <v>0</v>
      </c>
      <c r="AZ29" s="131">
        <f t="shared" si="27"/>
        <v>1</v>
      </c>
    </row>
    <row r="30" spans="1:52" ht="14.25" customHeight="1">
      <c r="A30" s="112" t="str">
        <f>IF('1erT'!A38&lt;&gt;"",'1erT'!A38,"")</f>
        <v/>
      </c>
      <c r="B30" s="112" t="str">
        <f>IF('1erT'!B38&lt;&gt;"",'1erT'!B38,"")</f>
        <v/>
      </c>
      <c r="C30" s="113"/>
      <c r="D30" s="114" t="s">
        <v>99</v>
      </c>
      <c r="E30" s="114" t="s">
        <v>99</v>
      </c>
      <c r="F30" s="114" t="s">
        <v>99</v>
      </c>
      <c r="G30" s="114" t="s">
        <v>99</v>
      </c>
      <c r="H30" s="114" t="s">
        <v>99</v>
      </c>
      <c r="I30" s="114" t="s">
        <v>99</v>
      </c>
      <c r="J30" s="114" t="s">
        <v>99</v>
      </c>
      <c r="K30" s="114" t="s">
        <v>99</v>
      </c>
      <c r="L30" s="114" t="s">
        <v>99</v>
      </c>
      <c r="M30" s="114" t="s">
        <v>99</v>
      </c>
      <c r="N30" s="114" t="s">
        <v>99</v>
      </c>
      <c r="O30" s="114" t="s">
        <v>99</v>
      </c>
      <c r="P30" s="114" t="s">
        <v>99</v>
      </c>
      <c r="Q30" s="114" t="s">
        <v>99</v>
      </c>
      <c r="R30" s="114" t="s">
        <v>99</v>
      </c>
      <c r="S30" s="114" t="s">
        <v>99</v>
      </c>
      <c r="T30" s="114" t="s">
        <v>99</v>
      </c>
      <c r="U30" s="114" t="s">
        <v>99</v>
      </c>
      <c r="V30" s="114" t="s">
        <v>99</v>
      </c>
      <c r="W30" s="114" t="s">
        <v>99</v>
      </c>
      <c r="X30" s="114" t="s">
        <v>99</v>
      </c>
      <c r="Y30" s="114" t="s">
        <v>99</v>
      </c>
      <c r="Z30" s="114" t="s">
        <v>99</v>
      </c>
      <c r="AA30" s="114" t="s">
        <v>99</v>
      </c>
      <c r="AB30" s="114" t="s">
        <v>99</v>
      </c>
      <c r="AC30" s="114" t="s">
        <v>99</v>
      </c>
      <c r="AD30" s="114" t="s">
        <v>99</v>
      </c>
      <c r="AE30" s="114" t="s">
        <v>99</v>
      </c>
      <c r="AF30" s="124"/>
      <c r="AG30" s="124"/>
      <c r="AH30" s="124"/>
      <c r="AI30" s="124"/>
      <c r="AJ30" s="124"/>
      <c r="AK30" s="124"/>
      <c r="AL30" s="124"/>
      <c r="AM30" s="124"/>
      <c r="AN30" s="124"/>
      <c r="AO30" s="124"/>
      <c r="AP30" s="124"/>
      <c r="AQ30" s="125"/>
      <c r="AR30" s="117">
        <v>0</v>
      </c>
      <c r="AS30" s="126">
        <f t="shared" si="1"/>
        <v>0</v>
      </c>
      <c r="AT30" s="127">
        <f t="shared" si="2"/>
        <v>0</v>
      </c>
      <c r="AU30" s="127">
        <f t="shared" si="3"/>
        <v>0</v>
      </c>
      <c r="AV30" s="128">
        <f t="shared" si="4"/>
        <v>28</v>
      </c>
      <c r="AW30" s="129">
        <f t="shared" ref="AW30:AZ30" si="28">+AS30/$AH$1</f>
        <v>0</v>
      </c>
      <c r="AX30" s="130">
        <f t="shared" si="28"/>
        <v>0</v>
      </c>
      <c r="AY30" s="130">
        <f t="shared" si="28"/>
        <v>0</v>
      </c>
      <c r="AZ30" s="131">
        <f t="shared" si="28"/>
        <v>1</v>
      </c>
    </row>
    <row r="31" spans="1:52" ht="14.25" customHeight="1">
      <c r="A31" s="112" t="str">
        <f>IF('1erT'!A39&lt;&gt;"",'1erT'!A39,"")</f>
        <v/>
      </c>
      <c r="B31" s="112" t="str">
        <f>IF('1erT'!B39&lt;&gt;"",'1erT'!B39,"")</f>
        <v/>
      </c>
      <c r="C31" s="113"/>
      <c r="D31" s="114" t="s">
        <v>99</v>
      </c>
      <c r="E31" s="114" t="s">
        <v>99</v>
      </c>
      <c r="F31" s="114" t="s">
        <v>99</v>
      </c>
      <c r="G31" s="114" t="s">
        <v>99</v>
      </c>
      <c r="H31" s="114" t="s">
        <v>99</v>
      </c>
      <c r="I31" s="114" t="s">
        <v>99</v>
      </c>
      <c r="J31" s="114" t="s">
        <v>99</v>
      </c>
      <c r="K31" s="114" t="s">
        <v>99</v>
      </c>
      <c r="L31" s="114" t="s">
        <v>99</v>
      </c>
      <c r="M31" s="114" t="s">
        <v>99</v>
      </c>
      <c r="N31" s="114" t="s">
        <v>99</v>
      </c>
      <c r="O31" s="114" t="s">
        <v>99</v>
      </c>
      <c r="P31" s="114" t="s">
        <v>99</v>
      </c>
      <c r="Q31" s="114" t="s">
        <v>99</v>
      </c>
      <c r="R31" s="114" t="s">
        <v>99</v>
      </c>
      <c r="S31" s="114" t="s">
        <v>99</v>
      </c>
      <c r="T31" s="114" t="s">
        <v>99</v>
      </c>
      <c r="U31" s="114" t="s">
        <v>99</v>
      </c>
      <c r="V31" s="114" t="s">
        <v>99</v>
      </c>
      <c r="W31" s="114" t="s">
        <v>99</v>
      </c>
      <c r="X31" s="114" t="s">
        <v>99</v>
      </c>
      <c r="Y31" s="114" t="s">
        <v>99</v>
      </c>
      <c r="Z31" s="114" t="s">
        <v>99</v>
      </c>
      <c r="AA31" s="114" t="s">
        <v>99</v>
      </c>
      <c r="AB31" s="114" t="s">
        <v>99</v>
      </c>
      <c r="AC31" s="114" t="s">
        <v>99</v>
      </c>
      <c r="AD31" s="114" t="s">
        <v>99</v>
      </c>
      <c r="AE31" s="114" t="s">
        <v>99</v>
      </c>
      <c r="AF31" s="124"/>
      <c r="AG31" s="124"/>
      <c r="AH31" s="124"/>
      <c r="AI31" s="124"/>
      <c r="AJ31" s="124"/>
      <c r="AK31" s="124"/>
      <c r="AL31" s="124"/>
      <c r="AM31" s="124"/>
      <c r="AN31" s="124"/>
      <c r="AO31" s="124"/>
      <c r="AP31" s="124"/>
      <c r="AQ31" s="125"/>
      <c r="AR31" s="117">
        <v>0</v>
      </c>
      <c r="AS31" s="126">
        <f t="shared" si="1"/>
        <v>0</v>
      </c>
      <c r="AT31" s="127">
        <f t="shared" si="2"/>
        <v>0</v>
      </c>
      <c r="AU31" s="127">
        <f t="shared" si="3"/>
        <v>0</v>
      </c>
      <c r="AV31" s="128">
        <f t="shared" si="4"/>
        <v>28</v>
      </c>
      <c r="AW31" s="129">
        <f t="shared" ref="AW31:AZ31" si="29">+AS31/$AH$1</f>
        <v>0</v>
      </c>
      <c r="AX31" s="130">
        <f t="shared" si="29"/>
        <v>0</v>
      </c>
      <c r="AY31" s="130">
        <f t="shared" si="29"/>
        <v>0</v>
      </c>
      <c r="AZ31" s="131">
        <f t="shared" si="29"/>
        <v>1</v>
      </c>
    </row>
    <row r="32" spans="1:52" ht="14.25" customHeight="1">
      <c r="A32" s="112" t="str">
        <f>IF('1erT'!A40&lt;&gt;"",'1erT'!A40,"")</f>
        <v/>
      </c>
      <c r="B32" s="112" t="str">
        <f>IF('1erT'!B40&lt;&gt;"",'1erT'!B40,"")</f>
        <v/>
      </c>
      <c r="C32" s="113"/>
      <c r="D32" s="114" t="s">
        <v>99</v>
      </c>
      <c r="E32" s="114" t="s">
        <v>99</v>
      </c>
      <c r="F32" s="114" t="s">
        <v>99</v>
      </c>
      <c r="G32" s="114" t="s">
        <v>99</v>
      </c>
      <c r="H32" s="114" t="s">
        <v>99</v>
      </c>
      <c r="I32" s="114" t="s">
        <v>99</v>
      </c>
      <c r="J32" s="114" t="s">
        <v>99</v>
      </c>
      <c r="K32" s="114" t="s">
        <v>99</v>
      </c>
      <c r="L32" s="114" t="s">
        <v>99</v>
      </c>
      <c r="M32" s="114" t="s">
        <v>99</v>
      </c>
      <c r="N32" s="114" t="s">
        <v>99</v>
      </c>
      <c r="O32" s="114" t="s">
        <v>99</v>
      </c>
      <c r="P32" s="114" t="s">
        <v>99</v>
      </c>
      <c r="Q32" s="114" t="s">
        <v>99</v>
      </c>
      <c r="R32" s="114" t="s">
        <v>99</v>
      </c>
      <c r="S32" s="114" t="s">
        <v>99</v>
      </c>
      <c r="T32" s="114" t="s">
        <v>99</v>
      </c>
      <c r="U32" s="114" t="s">
        <v>99</v>
      </c>
      <c r="V32" s="114" t="s">
        <v>99</v>
      </c>
      <c r="W32" s="114" t="s">
        <v>99</v>
      </c>
      <c r="X32" s="114" t="s">
        <v>99</v>
      </c>
      <c r="Y32" s="114" t="s">
        <v>99</v>
      </c>
      <c r="Z32" s="114" t="s">
        <v>99</v>
      </c>
      <c r="AA32" s="114" t="s">
        <v>99</v>
      </c>
      <c r="AB32" s="114" t="s">
        <v>99</v>
      </c>
      <c r="AC32" s="114" t="s">
        <v>99</v>
      </c>
      <c r="AD32" s="114" t="s">
        <v>99</v>
      </c>
      <c r="AE32" s="114" t="s">
        <v>99</v>
      </c>
      <c r="AF32" s="124"/>
      <c r="AG32" s="124"/>
      <c r="AH32" s="124"/>
      <c r="AI32" s="124"/>
      <c r="AJ32" s="124"/>
      <c r="AK32" s="124"/>
      <c r="AL32" s="124"/>
      <c r="AM32" s="124"/>
      <c r="AN32" s="124"/>
      <c r="AO32" s="124"/>
      <c r="AP32" s="124"/>
      <c r="AQ32" s="125"/>
      <c r="AR32" s="117">
        <v>0</v>
      </c>
      <c r="AS32" s="126">
        <f t="shared" si="1"/>
        <v>0</v>
      </c>
      <c r="AT32" s="127">
        <f t="shared" si="2"/>
        <v>0</v>
      </c>
      <c r="AU32" s="127">
        <f t="shared" si="3"/>
        <v>0</v>
      </c>
      <c r="AV32" s="128">
        <f t="shared" si="4"/>
        <v>28</v>
      </c>
      <c r="AW32" s="129">
        <f t="shared" ref="AW32:AZ32" si="30">+AS32/$AH$1</f>
        <v>0</v>
      </c>
      <c r="AX32" s="130">
        <f t="shared" si="30"/>
        <v>0</v>
      </c>
      <c r="AY32" s="130">
        <f t="shared" si="30"/>
        <v>0</v>
      </c>
      <c r="AZ32" s="131">
        <f t="shared" si="30"/>
        <v>1</v>
      </c>
    </row>
    <row r="33" spans="1:52" ht="14.25" customHeight="1">
      <c r="A33" s="112" t="str">
        <f>IF('1erT'!A41&lt;&gt;"",'1erT'!A41,"")</f>
        <v/>
      </c>
      <c r="B33" s="112" t="str">
        <f>IF('1erT'!B41&lt;&gt;"",'1erT'!B41,"")</f>
        <v/>
      </c>
      <c r="C33" s="113"/>
      <c r="D33" s="114" t="s">
        <v>99</v>
      </c>
      <c r="E33" s="114" t="s">
        <v>99</v>
      </c>
      <c r="F33" s="114" t="s">
        <v>99</v>
      </c>
      <c r="G33" s="114" t="s">
        <v>99</v>
      </c>
      <c r="H33" s="114" t="s">
        <v>99</v>
      </c>
      <c r="I33" s="114" t="s">
        <v>99</v>
      </c>
      <c r="J33" s="114" t="s">
        <v>99</v>
      </c>
      <c r="K33" s="114" t="s">
        <v>99</v>
      </c>
      <c r="L33" s="114" t="s">
        <v>99</v>
      </c>
      <c r="M33" s="114" t="s">
        <v>99</v>
      </c>
      <c r="N33" s="114" t="s">
        <v>99</v>
      </c>
      <c r="O33" s="114" t="s">
        <v>99</v>
      </c>
      <c r="P33" s="114" t="s">
        <v>99</v>
      </c>
      <c r="Q33" s="114" t="s">
        <v>99</v>
      </c>
      <c r="R33" s="114" t="s">
        <v>99</v>
      </c>
      <c r="S33" s="114" t="s">
        <v>99</v>
      </c>
      <c r="T33" s="114" t="s">
        <v>99</v>
      </c>
      <c r="U33" s="114" t="s">
        <v>99</v>
      </c>
      <c r="V33" s="114" t="s">
        <v>99</v>
      </c>
      <c r="W33" s="114" t="s">
        <v>99</v>
      </c>
      <c r="X33" s="114" t="s">
        <v>99</v>
      </c>
      <c r="Y33" s="114" t="s">
        <v>99</v>
      </c>
      <c r="Z33" s="114" t="s">
        <v>99</v>
      </c>
      <c r="AA33" s="114" t="s">
        <v>99</v>
      </c>
      <c r="AB33" s="114" t="s">
        <v>99</v>
      </c>
      <c r="AC33" s="114" t="s">
        <v>99</v>
      </c>
      <c r="AD33" s="114" t="s">
        <v>99</v>
      </c>
      <c r="AE33" s="114" t="s">
        <v>99</v>
      </c>
      <c r="AF33" s="124"/>
      <c r="AG33" s="124"/>
      <c r="AH33" s="124"/>
      <c r="AI33" s="124"/>
      <c r="AJ33" s="124"/>
      <c r="AK33" s="124"/>
      <c r="AL33" s="124"/>
      <c r="AM33" s="124"/>
      <c r="AN33" s="124"/>
      <c r="AO33" s="124"/>
      <c r="AP33" s="124"/>
      <c r="AQ33" s="125"/>
      <c r="AR33" s="117">
        <v>0</v>
      </c>
      <c r="AS33" s="126">
        <f t="shared" si="1"/>
        <v>0</v>
      </c>
      <c r="AT33" s="127">
        <f t="shared" si="2"/>
        <v>0</v>
      </c>
      <c r="AU33" s="127">
        <f t="shared" si="3"/>
        <v>0</v>
      </c>
      <c r="AV33" s="128">
        <f t="shared" si="4"/>
        <v>28</v>
      </c>
      <c r="AW33" s="129">
        <f t="shared" ref="AW33:AZ33" si="31">+AS33/$AH$1</f>
        <v>0</v>
      </c>
      <c r="AX33" s="130">
        <f t="shared" si="31"/>
        <v>0</v>
      </c>
      <c r="AY33" s="130">
        <f t="shared" si="31"/>
        <v>0</v>
      </c>
      <c r="AZ33" s="131">
        <f t="shared" si="31"/>
        <v>1</v>
      </c>
    </row>
    <row r="34" spans="1:52" ht="14.25" customHeight="1">
      <c r="A34" s="112" t="str">
        <f>IF('1erT'!A42&lt;&gt;"",'1erT'!A42,"")</f>
        <v/>
      </c>
      <c r="B34" s="112" t="str">
        <f>IF('1erT'!B42&lt;&gt;"",'1erT'!B42,"")</f>
        <v/>
      </c>
      <c r="C34" s="113"/>
      <c r="D34" s="132"/>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5"/>
      <c r="AR34" s="117">
        <v>0</v>
      </c>
      <c r="AS34" s="126">
        <f t="shared" si="1"/>
        <v>0</v>
      </c>
      <c r="AT34" s="127">
        <f t="shared" si="2"/>
        <v>0</v>
      </c>
      <c r="AU34" s="127">
        <f t="shared" si="3"/>
        <v>0</v>
      </c>
      <c r="AV34" s="128">
        <f t="shared" si="4"/>
        <v>0</v>
      </c>
      <c r="AW34" s="129">
        <f t="shared" ref="AW34:AZ34" si="32">+AS34/$AH$1</f>
        <v>0</v>
      </c>
      <c r="AX34" s="130">
        <f t="shared" si="32"/>
        <v>0</v>
      </c>
      <c r="AY34" s="130">
        <f t="shared" si="32"/>
        <v>0</v>
      </c>
      <c r="AZ34" s="131">
        <f t="shared" si="32"/>
        <v>0</v>
      </c>
    </row>
    <row r="35" spans="1:52" ht="14.25" customHeight="1">
      <c r="A35" s="112" t="str">
        <f>IF('1erT'!A43&lt;&gt;"",'1erT'!A43,"")</f>
        <v/>
      </c>
      <c r="B35" s="112" t="str">
        <f>IF('1erT'!B43&lt;&gt;"",'1erT'!B43,"")</f>
        <v/>
      </c>
      <c r="C35" s="113"/>
      <c r="D35" s="132"/>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5"/>
      <c r="AR35" s="117">
        <v>0</v>
      </c>
      <c r="AS35" s="126">
        <f t="shared" si="1"/>
        <v>0</v>
      </c>
      <c r="AT35" s="127">
        <f t="shared" si="2"/>
        <v>0</v>
      </c>
      <c r="AU35" s="127">
        <f t="shared" si="3"/>
        <v>0</v>
      </c>
      <c r="AV35" s="128">
        <f t="shared" si="4"/>
        <v>0</v>
      </c>
      <c r="AW35" s="129">
        <f t="shared" ref="AW35:AZ35" si="33">+AS35/$AH$1</f>
        <v>0</v>
      </c>
      <c r="AX35" s="130">
        <f t="shared" si="33"/>
        <v>0</v>
      </c>
      <c r="AY35" s="130">
        <f t="shared" si="33"/>
        <v>0</v>
      </c>
      <c r="AZ35" s="131">
        <f t="shared" si="33"/>
        <v>0</v>
      </c>
    </row>
    <row r="36" spans="1:52" ht="14.25" customHeight="1">
      <c r="A36" s="112" t="str">
        <f>IF('1erT'!A44&lt;&gt;"",'1erT'!A44,"")</f>
        <v/>
      </c>
      <c r="B36" s="112" t="str">
        <f>IF('1erT'!B44&lt;&gt;"",'1erT'!B44,"")</f>
        <v/>
      </c>
      <c r="C36" s="113"/>
      <c r="D36" s="132"/>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5"/>
      <c r="AR36" s="117">
        <v>0</v>
      </c>
      <c r="AS36" s="126">
        <f t="shared" si="1"/>
        <v>0</v>
      </c>
      <c r="AT36" s="127">
        <f t="shared" si="2"/>
        <v>0</v>
      </c>
      <c r="AU36" s="127">
        <f t="shared" si="3"/>
        <v>0</v>
      </c>
      <c r="AV36" s="128">
        <f t="shared" si="4"/>
        <v>0</v>
      </c>
      <c r="AW36" s="129">
        <f t="shared" ref="AW36:AZ36" si="34">+AS36/$AH$1</f>
        <v>0</v>
      </c>
      <c r="AX36" s="130">
        <f t="shared" si="34"/>
        <v>0</v>
      </c>
      <c r="AY36" s="130">
        <f t="shared" si="34"/>
        <v>0</v>
      </c>
      <c r="AZ36" s="131">
        <f t="shared" si="34"/>
        <v>0</v>
      </c>
    </row>
    <row r="37" spans="1:52" ht="14.25" customHeight="1">
      <c r="A37" s="112" t="str">
        <f>IF('1erT'!A45&lt;&gt;"",'1erT'!A45,"")</f>
        <v/>
      </c>
      <c r="B37" s="112" t="str">
        <f>IF('1erT'!B45&lt;&gt;"",'1erT'!B45,"")</f>
        <v/>
      </c>
      <c r="C37" s="113"/>
      <c r="D37" s="132"/>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5"/>
      <c r="AR37" s="117">
        <v>0</v>
      </c>
      <c r="AS37" s="126">
        <f t="shared" si="1"/>
        <v>0</v>
      </c>
      <c r="AT37" s="127">
        <f t="shared" si="2"/>
        <v>0</v>
      </c>
      <c r="AU37" s="127">
        <f t="shared" si="3"/>
        <v>0</v>
      </c>
      <c r="AV37" s="128">
        <f t="shared" si="4"/>
        <v>0</v>
      </c>
      <c r="AW37" s="129">
        <f t="shared" ref="AW37:AZ37" si="35">+AS37/$AH$1</f>
        <v>0</v>
      </c>
      <c r="AX37" s="130">
        <f t="shared" si="35"/>
        <v>0</v>
      </c>
      <c r="AY37" s="130">
        <f t="shared" si="35"/>
        <v>0</v>
      </c>
      <c r="AZ37" s="131">
        <f t="shared" si="35"/>
        <v>0</v>
      </c>
    </row>
    <row r="38" spans="1:52" ht="14.25" customHeight="1">
      <c r="A38" s="112" t="str">
        <f>IF('1erT'!A46&lt;&gt;"",'1erT'!A46,"")</f>
        <v/>
      </c>
      <c r="B38" s="112" t="str">
        <f>IF('1erT'!B46&lt;&gt;"",'1erT'!B46,"")</f>
        <v/>
      </c>
      <c r="C38" s="113"/>
      <c r="D38" s="132"/>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5"/>
      <c r="AR38" s="117">
        <v>0</v>
      </c>
      <c r="AS38" s="126">
        <f t="shared" si="1"/>
        <v>0</v>
      </c>
      <c r="AT38" s="127">
        <f t="shared" si="2"/>
        <v>0</v>
      </c>
      <c r="AU38" s="127">
        <f t="shared" si="3"/>
        <v>0</v>
      </c>
      <c r="AV38" s="128">
        <f t="shared" si="4"/>
        <v>0</v>
      </c>
      <c r="AW38" s="129">
        <f t="shared" ref="AW38:AZ38" si="36">+AS38/$AH$1</f>
        <v>0</v>
      </c>
      <c r="AX38" s="130">
        <f t="shared" si="36"/>
        <v>0</v>
      </c>
      <c r="AY38" s="130">
        <f t="shared" si="36"/>
        <v>0</v>
      </c>
      <c r="AZ38" s="131">
        <f t="shared" si="36"/>
        <v>0</v>
      </c>
    </row>
    <row r="39" spans="1:52" ht="14.25" customHeight="1">
      <c r="A39" s="112" t="str">
        <f>IF('1erT'!A47&lt;&gt;"",'1erT'!A47,"")</f>
        <v/>
      </c>
      <c r="B39" s="112" t="str">
        <f>IF('1erT'!B47&lt;&gt;"",'1erT'!B47,"")</f>
        <v/>
      </c>
      <c r="C39" s="113"/>
      <c r="D39" s="132"/>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5"/>
      <c r="AR39" s="117">
        <v>0</v>
      </c>
      <c r="AS39" s="126">
        <f t="shared" si="1"/>
        <v>0</v>
      </c>
      <c r="AT39" s="127">
        <f t="shared" si="2"/>
        <v>0</v>
      </c>
      <c r="AU39" s="127">
        <f t="shared" si="3"/>
        <v>0</v>
      </c>
      <c r="AV39" s="128">
        <f t="shared" si="4"/>
        <v>0</v>
      </c>
      <c r="AW39" s="129">
        <f t="shared" ref="AW39:AZ39" si="37">+AS39/$AH$1</f>
        <v>0</v>
      </c>
      <c r="AX39" s="130">
        <f t="shared" si="37"/>
        <v>0</v>
      </c>
      <c r="AY39" s="130">
        <f t="shared" si="37"/>
        <v>0</v>
      </c>
      <c r="AZ39" s="131">
        <f t="shared" si="37"/>
        <v>0</v>
      </c>
    </row>
    <row r="40" spans="1:52" ht="14.25" customHeight="1">
      <c r="A40" s="112" t="str">
        <f>IF('1erT'!A48&lt;&gt;"",'1erT'!A48,"")</f>
        <v/>
      </c>
      <c r="B40" s="112" t="str">
        <f>IF('1erT'!B48&lt;&gt;"",'1erT'!B48,"")</f>
        <v/>
      </c>
      <c r="C40" s="113"/>
      <c r="D40" s="132"/>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5"/>
      <c r="AR40" s="117">
        <v>0</v>
      </c>
      <c r="AS40" s="126">
        <f t="shared" si="1"/>
        <v>0</v>
      </c>
      <c r="AT40" s="127">
        <f t="shared" si="2"/>
        <v>0</v>
      </c>
      <c r="AU40" s="127">
        <f t="shared" si="3"/>
        <v>0</v>
      </c>
      <c r="AV40" s="128">
        <f t="shared" si="4"/>
        <v>0</v>
      </c>
      <c r="AW40" s="129">
        <f t="shared" ref="AW40:AZ40" si="38">+AS40/$AH$1</f>
        <v>0</v>
      </c>
      <c r="AX40" s="130">
        <f t="shared" si="38"/>
        <v>0</v>
      </c>
      <c r="AY40" s="130">
        <f t="shared" si="38"/>
        <v>0</v>
      </c>
      <c r="AZ40" s="131">
        <f t="shared" si="38"/>
        <v>0</v>
      </c>
    </row>
    <row r="41" spans="1:52" ht="14.25" customHeight="1">
      <c r="A41" s="112" t="str">
        <f>IF('1erT'!A49&lt;&gt;"",'1erT'!A49,"")</f>
        <v/>
      </c>
      <c r="B41" s="112" t="str">
        <f>IF('1erT'!B49&lt;&gt;"",'1erT'!B49,"")</f>
        <v/>
      </c>
      <c r="C41" s="113"/>
      <c r="D41" s="132"/>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5"/>
      <c r="AR41" s="117">
        <v>0</v>
      </c>
      <c r="AS41" s="126">
        <f t="shared" si="1"/>
        <v>0</v>
      </c>
      <c r="AT41" s="127">
        <f t="shared" si="2"/>
        <v>0</v>
      </c>
      <c r="AU41" s="127">
        <f t="shared" si="3"/>
        <v>0</v>
      </c>
      <c r="AV41" s="128">
        <f t="shared" si="4"/>
        <v>0</v>
      </c>
      <c r="AW41" s="129">
        <f t="shared" ref="AW41:AZ41" si="39">+AS41/$AH$1</f>
        <v>0</v>
      </c>
      <c r="AX41" s="130">
        <f t="shared" si="39"/>
        <v>0</v>
      </c>
      <c r="AY41" s="130">
        <f t="shared" si="39"/>
        <v>0</v>
      </c>
      <c r="AZ41" s="131">
        <f t="shared" si="39"/>
        <v>0</v>
      </c>
    </row>
    <row r="42" spans="1:52" ht="14.25" customHeight="1">
      <c r="A42" s="112" t="str">
        <f>IF('1erT'!A50&lt;&gt;"",'1erT'!A50,"")</f>
        <v/>
      </c>
      <c r="B42" s="112" t="str">
        <f>IF('1erT'!B50&lt;&gt;"",'1erT'!B50,"")</f>
        <v/>
      </c>
      <c r="C42" s="113"/>
      <c r="D42" s="132"/>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5"/>
      <c r="AR42" s="117">
        <v>0</v>
      </c>
      <c r="AS42" s="126">
        <f t="shared" si="1"/>
        <v>0</v>
      </c>
      <c r="AT42" s="127">
        <f t="shared" si="2"/>
        <v>0</v>
      </c>
      <c r="AU42" s="127">
        <f t="shared" si="3"/>
        <v>0</v>
      </c>
      <c r="AV42" s="128">
        <f t="shared" si="4"/>
        <v>0</v>
      </c>
      <c r="AW42" s="129">
        <f t="shared" ref="AW42:AZ42" si="40">+AS42/$AH$1</f>
        <v>0</v>
      </c>
      <c r="AX42" s="130">
        <f t="shared" si="40"/>
        <v>0</v>
      </c>
      <c r="AY42" s="130">
        <f t="shared" si="40"/>
        <v>0</v>
      </c>
      <c r="AZ42" s="131">
        <f t="shared" si="40"/>
        <v>0</v>
      </c>
    </row>
    <row r="43" spans="1:52" ht="14.25" customHeight="1">
      <c r="A43" s="112" t="str">
        <f>IF('1erT'!A51&lt;&gt;"",'1erT'!A51,"")</f>
        <v/>
      </c>
      <c r="B43" s="112" t="str">
        <f>IF('1erT'!B51&lt;&gt;"",'1erT'!B51,"")</f>
        <v/>
      </c>
      <c r="C43" s="113"/>
      <c r="D43" s="132"/>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5"/>
      <c r="AR43" s="117">
        <v>0</v>
      </c>
      <c r="AS43" s="126">
        <f t="shared" si="1"/>
        <v>0</v>
      </c>
      <c r="AT43" s="127">
        <f t="shared" si="2"/>
        <v>0</v>
      </c>
      <c r="AU43" s="127">
        <f t="shared" si="3"/>
        <v>0</v>
      </c>
      <c r="AV43" s="128">
        <f t="shared" si="4"/>
        <v>0</v>
      </c>
      <c r="AW43" s="129">
        <f t="shared" ref="AW43:AZ43" si="41">+AS43/$AH$1</f>
        <v>0</v>
      </c>
      <c r="AX43" s="130">
        <f t="shared" si="41"/>
        <v>0</v>
      </c>
      <c r="AY43" s="130">
        <f t="shared" si="41"/>
        <v>0</v>
      </c>
      <c r="AZ43" s="131">
        <f t="shared" si="41"/>
        <v>0</v>
      </c>
    </row>
    <row r="44" spans="1:52" ht="14.25" customHeight="1">
      <c r="A44" s="112" t="str">
        <f>IF('1erT'!A52&lt;&gt;"",'1erT'!A52,"")</f>
        <v/>
      </c>
      <c r="B44" s="112" t="str">
        <f>IF('1erT'!B52&lt;&gt;"",'1erT'!B52,"")</f>
        <v/>
      </c>
      <c r="C44" s="113"/>
      <c r="D44" s="132"/>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5"/>
      <c r="AR44" s="117">
        <v>0</v>
      </c>
      <c r="AS44" s="126">
        <f t="shared" si="1"/>
        <v>0</v>
      </c>
      <c r="AT44" s="127">
        <f t="shared" si="2"/>
        <v>0</v>
      </c>
      <c r="AU44" s="127">
        <f t="shared" si="3"/>
        <v>0</v>
      </c>
      <c r="AV44" s="128">
        <f t="shared" si="4"/>
        <v>0</v>
      </c>
      <c r="AW44" s="129">
        <f t="shared" ref="AW44:AZ44" si="42">+AS44/$AH$1</f>
        <v>0</v>
      </c>
      <c r="AX44" s="130">
        <f t="shared" si="42"/>
        <v>0</v>
      </c>
      <c r="AY44" s="130">
        <f t="shared" si="42"/>
        <v>0</v>
      </c>
      <c r="AZ44" s="131">
        <f t="shared" si="42"/>
        <v>0</v>
      </c>
    </row>
    <row r="45" spans="1:52" ht="14.25" customHeight="1">
      <c r="A45" s="112" t="str">
        <f>IF('1erT'!A53&lt;&gt;"",'1erT'!A53,"")</f>
        <v/>
      </c>
      <c r="B45" s="112" t="str">
        <f>IF('1erT'!B53&lt;&gt;"",'1erT'!B53,"")</f>
        <v/>
      </c>
      <c r="C45" s="113"/>
      <c r="D45" s="132"/>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5"/>
      <c r="AR45" s="117">
        <v>0</v>
      </c>
      <c r="AS45" s="126">
        <f t="shared" si="1"/>
        <v>0</v>
      </c>
      <c r="AT45" s="127">
        <f t="shared" si="2"/>
        <v>0</v>
      </c>
      <c r="AU45" s="127">
        <f t="shared" si="3"/>
        <v>0</v>
      </c>
      <c r="AV45" s="128">
        <f t="shared" si="4"/>
        <v>0</v>
      </c>
      <c r="AW45" s="129">
        <f t="shared" ref="AW45:AZ45" si="43">+AS45/$AH$1</f>
        <v>0</v>
      </c>
      <c r="AX45" s="130">
        <f t="shared" si="43"/>
        <v>0</v>
      </c>
      <c r="AY45" s="130">
        <f t="shared" si="43"/>
        <v>0</v>
      </c>
      <c r="AZ45" s="131">
        <f t="shared" si="43"/>
        <v>0</v>
      </c>
    </row>
    <row r="46" spans="1:52" ht="14.25" customHeight="1">
      <c r="A46" s="112" t="str">
        <f>IF('1erT'!A54&lt;&gt;"",'1erT'!A54,"")</f>
        <v/>
      </c>
      <c r="B46" s="112" t="str">
        <f>IF('1erT'!B54&lt;&gt;"",'1erT'!B54,"")</f>
        <v/>
      </c>
      <c r="C46" s="113"/>
      <c r="D46" s="132"/>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5"/>
      <c r="AR46" s="117">
        <v>0</v>
      </c>
      <c r="AS46" s="126">
        <f t="shared" si="1"/>
        <v>0</v>
      </c>
      <c r="AT46" s="127">
        <f t="shared" si="2"/>
        <v>0</v>
      </c>
      <c r="AU46" s="127">
        <f t="shared" si="3"/>
        <v>0</v>
      </c>
      <c r="AV46" s="128">
        <f t="shared" si="4"/>
        <v>0</v>
      </c>
      <c r="AW46" s="129">
        <f t="shared" ref="AW46:AZ46" si="44">+AS46/$AH$1</f>
        <v>0</v>
      </c>
      <c r="AX46" s="130">
        <f t="shared" si="44"/>
        <v>0</v>
      </c>
      <c r="AY46" s="130">
        <f t="shared" si="44"/>
        <v>0</v>
      </c>
      <c r="AZ46" s="131">
        <f t="shared" si="44"/>
        <v>0</v>
      </c>
    </row>
    <row r="47" spans="1:52" ht="14.25" customHeight="1">
      <c r="A47" s="112" t="str">
        <f>IF('1erT'!A55&lt;&gt;"",'1erT'!A55,"")</f>
        <v/>
      </c>
      <c r="B47" s="112" t="str">
        <f>IF('1erT'!B55&lt;&gt;"",'1erT'!B55,"")</f>
        <v/>
      </c>
      <c r="C47" s="113"/>
      <c r="D47" s="133"/>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5"/>
      <c r="AR47" s="117">
        <v>0</v>
      </c>
      <c r="AS47" s="126">
        <f t="shared" si="1"/>
        <v>0</v>
      </c>
      <c r="AT47" s="127">
        <f t="shared" si="2"/>
        <v>0</v>
      </c>
      <c r="AU47" s="127">
        <f t="shared" si="3"/>
        <v>0</v>
      </c>
      <c r="AV47" s="128">
        <f t="shared" si="4"/>
        <v>0</v>
      </c>
      <c r="AW47" s="129">
        <f t="shared" ref="AW47:AZ47" si="45">+AS47/$AH$1</f>
        <v>0</v>
      </c>
      <c r="AX47" s="130">
        <f t="shared" si="45"/>
        <v>0</v>
      </c>
      <c r="AY47" s="130">
        <f t="shared" si="45"/>
        <v>0</v>
      </c>
      <c r="AZ47" s="131">
        <f t="shared" si="45"/>
        <v>0</v>
      </c>
    </row>
    <row r="48" spans="1:52" ht="14.25" customHeight="1">
      <c r="A48" s="112" t="str">
        <f>IF('1erT'!A56&lt;&gt;"",'1erT'!A56,"")</f>
        <v/>
      </c>
      <c r="B48" s="112" t="str">
        <f>IF('1erT'!B56&lt;&gt;"",'1erT'!B56,"")</f>
        <v/>
      </c>
      <c r="C48" s="113"/>
      <c r="D48" s="133"/>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4"/>
      <c r="AQ48" s="135"/>
      <c r="AR48" s="117">
        <v>0</v>
      </c>
      <c r="AS48" s="126">
        <f t="shared" si="1"/>
        <v>0</v>
      </c>
      <c r="AT48" s="127">
        <f t="shared" si="2"/>
        <v>0</v>
      </c>
      <c r="AU48" s="127">
        <f t="shared" si="3"/>
        <v>0</v>
      </c>
      <c r="AV48" s="128">
        <f t="shared" si="4"/>
        <v>0</v>
      </c>
      <c r="AW48" s="129">
        <f t="shared" ref="AW48:AZ48" si="46">+AS48/$AH$1</f>
        <v>0</v>
      </c>
      <c r="AX48" s="130">
        <f t="shared" si="46"/>
        <v>0</v>
      </c>
      <c r="AY48" s="130">
        <f t="shared" si="46"/>
        <v>0</v>
      </c>
      <c r="AZ48" s="131">
        <f t="shared" si="46"/>
        <v>0</v>
      </c>
    </row>
    <row r="49" spans="1:52" ht="14.25" customHeight="1">
      <c r="A49" s="112" t="str">
        <f>IF('1erT'!A57&lt;&gt;"",'1erT'!A57,"")</f>
        <v/>
      </c>
      <c r="B49" s="112" t="str">
        <f>IF('1erT'!B57&lt;&gt;"",'1erT'!B57,"")</f>
        <v/>
      </c>
      <c r="C49" s="113"/>
      <c r="D49" s="133"/>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5"/>
      <c r="AR49" s="117">
        <v>0</v>
      </c>
      <c r="AS49" s="126">
        <f t="shared" si="1"/>
        <v>0</v>
      </c>
      <c r="AT49" s="127">
        <f t="shared" si="2"/>
        <v>0</v>
      </c>
      <c r="AU49" s="127">
        <f t="shared" si="3"/>
        <v>0</v>
      </c>
      <c r="AV49" s="128">
        <f t="shared" si="4"/>
        <v>0</v>
      </c>
      <c r="AW49" s="129">
        <f t="shared" ref="AW49:AZ49" si="47">+AS49/$AH$1</f>
        <v>0</v>
      </c>
      <c r="AX49" s="130">
        <f t="shared" si="47"/>
        <v>0</v>
      </c>
      <c r="AY49" s="130">
        <f t="shared" si="47"/>
        <v>0</v>
      </c>
      <c r="AZ49" s="131">
        <f t="shared" si="47"/>
        <v>0</v>
      </c>
    </row>
    <row r="50" spans="1:52" ht="14.25" customHeight="1">
      <c r="A50" s="112" t="str">
        <f>IF('1erT'!A58&lt;&gt;"",'1erT'!A58,"")</f>
        <v/>
      </c>
      <c r="B50" s="112" t="str">
        <f>IF('1erT'!B58&lt;&gt;"",'1erT'!B58,"")</f>
        <v/>
      </c>
      <c r="C50" s="113"/>
      <c r="D50" s="133"/>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4"/>
      <c r="AQ50" s="135"/>
      <c r="AR50" s="117">
        <v>0</v>
      </c>
      <c r="AS50" s="126">
        <f t="shared" si="1"/>
        <v>0</v>
      </c>
      <c r="AT50" s="127">
        <f t="shared" si="2"/>
        <v>0</v>
      </c>
      <c r="AU50" s="127">
        <f t="shared" si="3"/>
        <v>0</v>
      </c>
      <c r="AV50" s="128">
        <f t="shared" si="4"/>
        <v>0</v>
      </c>
      <c r="AW50" s="129">
        <f t="shared" ref="AW50:AZ50" si="48">+AS50/$AH$1</f>
        <v>0</v>
      </c>
      <c r="AX50" s="130">
        <f t="shared" si="48"/>
        <v>0</v>
      </c>
      <c r="AY50" s="130">
        <f t="shared" si="48"/>
        <v>0</v>
      </c>
      <c r="AZ50" s="131">
        <f t="shared" si="48"/>
        <v>0</v>
      </c>
    </row>
    <row r="51" spans="1:52" ht="14.25" customHeight="1">
      <c r="A51" s="112" t="str">
        <f>IF('1erT'!A59&lt;&gt;"",'1erT'!A59,"")</f>
        <v/>
      </c>
      <c r="B51" s="112" t="str">
        <f>IF('1erT'!B59&lt;&gt;"",'1erT'!B59,"")</f>
        <v/>
      </c>
      <c r="C51" s="113"/>
      <c r="D51" s="133"/>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5"/>
      <c r="AR51" s="117">
        <v>0</v>
      </c>
      <c r="AS51" s="126">
        <f t="shared" si="1"/>
        <v>0</v>
      </c>
      <c r="AT51" s="127">
        <f t="shared" si="2"/>
        <v>0</v>
      </c>
      <c r="AU51" s="127">
        <f t="shared" si="3"/>
        <v>0</v>
      </c>
      <c r="AV51" s="128">
        <f t="shared" si="4"/>
        <v>0</v>
      </c>
      <c r="AW51" s="129">
        <f t="shared" ref="AW51:AZ51" si="49">+AS51/$AH$1</f>
        <v>0</v>
      </c>
      <c r="AX51" s="130">
        <f t="shared" si="49"/>
        <v>0</v>
      </c>
      <c r="AY51" s="130">
        <f t="shared" si="49"/>
        <v>0</v>
      </c>
      <c r="AZ51" s="131">
        <f t="shared" si="49"/>
        <v>0</v>
      </c>
    </row>
    <row r="52" spans="1:52" ht="14.25" customHeight="1">
      <c r="A52" s="112" t="str">
        <f>IF('1erT'!A60&lt;&gt;"",'1erT'!A60,"")</f>
        <v/>
      </c>
      <c r="B52" s="112" t="str">
        <f>IF('1erT'!B60&lt;&gt;"",'1erT'!B60,"")</f>
        <v/>
      </c>
      <c r="C52" s="113"/>
      <c r="D52" s="133"/>
      <c r="E52" s="134"/>
      <c r="F52" s="134"/>
      <c r="G52" s="134"/>
      <c r="H52" s="134"/>
      <c r="I52" s="134"/>
      <c r="J52" s="134"/>
      <c r="K52" s="134"/>
      <c r="L52" s="134"/>
      <c r="M52" s="134"/>
      <c r="N52" s="134"/>
      <c r="O52" s="134"/>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5"/>
      <c r="AR52" s="117">
        <v>0</v>
      </c>
      <c r="AS52" s="126">
        <f t="shared" si="1"/>
        <v>0</v>
      </c>
      <c r="AT52" s="127">
        <f t="shared" si="2"/>
        <v>0</v>
      </c>
      <c r="AU52" s="127">
        <f t="shared" si="3"/>
        <v>0</v>
      </c>
      <c r="AV52" s="128">
        <f t="shared" si="4"/>
        <v>0</v>
      </c>
      <c r="AW52" s="129">
        <f t="shared" ref="AW52:AZ52" si="50">+AS52/$AH$1</f>
        <v>0</v>
      </c>
      <c r="AX52" s="130">
        <f t="shared" si="50"/>
        <v>0</v>
      </c>
      <c r="AY52" s="130">
        <f t="shared" si="50"/>
        <v>0</v>
      </c>
      <c r="AZ52" s="131">
        <f t="shared" si="50"/>
        <v>0</v>
      </c>
    </row>
    <row r="53" spans="1:52" ht="14.25" customHeight="1">
      <c r="A53" s="112" t="str">
        <f>IF('1erT'!A61&lt;&gt;"",'1erT'!A61,"")</f>
        <v/>
      </c>
      <c r="B53" s="112" t="str">
        <f>IF('1erT'!B61&lt;&gt;"",'1erT'!B61,"")</f>
        <v/>
      </c>
      <c r="C53" s="113"/>
      <c r="D53" s="133"/>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5"/>
      <c r="AR53" s="117">
        <v>0</v>
      </c>
      <c r="AS53" s="126">
        <f t="shared" si="1"/>
        <v>0</v>
      </c>
      <c r="AT53" s="127">
        <f t="shared" si="2"/>
        <v>0</v>
      </c>
      <c r="AU53" s="127">
        <f t="shared" si="3"/>
        <v>0</v>
      </c>
      <c r="AV53" s="128">
        <f t="shared" si="4"/>
        <v>0</v>
      </c>
      <c r="AW53" s="129">
        <f t="shared" ref="AW53:AZ53" si="51">+AS53/$AH$1</f>
        <v>0</v>
      </c>
      <c r="AX53" s="130">
        <f t="shared" si="51"/>
        <v>0</v>
      </c>
      <c r="AY53" s="130">
        <f t="shared" si="51"/>
        <v>0</v>
      </c>
      <c r="AZ53" s="131">
        <f t="shared" si="51"/>
        <v>0</v>
      </c>
    </row>
    <row r="54" spans="1:52" ht="14.25" customHeight="1">
      <c r="A54" s="112" t="str">
        <f>IF('1erT'!A62&lt;&gt;"",'1erT'!A62,"")</f>
        <v/>
      </c>
      <c r="B54" s="112" t="str">
        <f>IF('1erT'!B62&lt;&gt;"",'1erT'!B62,"")</f>
        <v/>
      </c>
      <c r="C54" s="113"/>
      <c r="D54" s="133"/>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5"/>
      <c r="AR54" s="117">
        <v>0</v>
      </c>
      <c r="AS54" s="126">
        <f t="shared" si="1"/>
        <v>0</v>
      </c>
      <c r="AT54" s="127">
        <f t="shared" si="2"/>
        <v>0</v>
      </c>
      <c r="AU54" s="127">
        <f t="shared" si="3"/>
        <v>0</v>
      </c>
      <c r="AV54" s="128">
        <f t="shared" si="4"/>
        <v>0</v>
      </c>
      <c r="AW54" s="129">
        <f t="shared" ref="AW54:AZ54" si="52">+AS54/$AH$1</f>
        <v>0</v>
      </c>
      <c r="AX54" s="130">
        <f t="shared" si="52"/>
        <v>0</v>
      </c>
      <c r="AY54" s="130">
        <f t="shared" si="52"/>
        <v>0</v>
      </c>
      <c r="AZ54" s="131">
        <f t="shared" si="52"/>
        <v>0</v>
      </c>
    </row>
    <row r="55" spans="1:52" ht="14.25" customHeight="1">
      <c r="A55" s="112" t="str">
        <f>IF('1erT'!A63&lt;&gt;"",'1erT'!A63,"")</f>
        <v/>
      </c>
      <c r="B55" s="112" t="str">
        <f>IF('1erT'!B63&lt;&gt;"",'1erT'!B63,"")</f>
        <v/>
      </c>
      <c r="C55" s="113"/>
      <c r="D55" s="133"/>
      <c r="E55" s="134"/>
      <c r="F55" s="134"/>
      <c r="G55" s="134"/>
      <c r="H55" s="134"/>
      <c r="I55" s="134"/>
      <c r="J55" s="134"/>
      <c r="K55" s="134"/>
      <c r="L55" s="134"/>
      <c r="M55" s="134"/>
      <c r="N55" s="134"/>
      <c r="O55" s="134"/>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4"/>
      <c r="AQ55" s="135"/>
      <c r="AR55" s="117">
        <v>0</v>
      </c>
      <c r="AS55" s="126">
        <f t="shared" si="1"/>
        <v>0</v>
      </c>
      <c r="AT55" s="127">
        <f t="shared" si="2"/>
        <v>0</v>
      </c>
      <c r="AU55" s="127">
        <f t="shared" si="3"/>
        <v>0</v>
      </c>
      <c r="AV55" s="128">
        <f t="shared" si="4"/>
        <v>0</v>
      </c>
      <c r="AW55" s="129">
        <f t="shared" ref="AW55:AZ55" si="53">+AS55/$AH$1</f>
        <v>0</v>
      </c>
      <c r="AX55" s="130">
        <f t="shared" si="53"/>
        <v>0</v>
      </c>
      <c r="AY55" s="130">
        <f t="shared" si="53"/>
        <v>0</v>
      </c>
      <c r="AZ55" s="131">
        <f t="shared" si="53"/>
        <v>0</v>
      </c>
    </row>
    <row r="56" spans="1:52" ht="14.25" customHeight="1">
      <c r="A56" s="112" t="str">
        <f>IF('1erT'!A64&lt;&gt;"",'1erT'!A64,"")</f>
        <v/>
      </c>
      <c r="B56" s="112" t="str">
        <f>IF('1erT'!B64&lt;&gt;"",'1erT'!B64,"")</f>
        <v/>
      </c>
      <c r="C56" s="113"/>
      <c r="D56" s="136"/>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8"/>
      <c r="AR56" s="139">
        <v>0</v>
      </c>
      <c r="AS56" s="140">
        <f t="shared" si="1"/>
        <v>0</v>
      </c>
      <c r="AT56" s="141">
        <f t="shared" si="2"/>
        <v>0</v>
      </c>
      <c r="AU56" s="141">
        <f t="shared" si="3"/>
        <v>0</v>
      </c>
      <c r="AV56" s="142">
        <f t="shared" si="4"/>
        <v>0</v>
      </c>
      <c r="AW56" s="143">
        <f t="shared" ref="AW56:AZ56" si="54">+AS56/$AH$1</f>
        <v>0</v>
      </c>
      <c r="AX56" s="144">
        <f t="shared" si="54"/>
        <v>0</v>
      </c>
      <c r="AY56" s="144">
        <f t="shared" si="54"/>
        <v>0</v>
      </c>
      <c r="AZ56" s="145">
        <f t="shared" si="54"/>
        <v>0</v>
      </c>
    </row>
    <row r="57" spans="1:52"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 ref="B1:B2"/>
    <mergeCell ref="C1:AG1"/>
    <mergeCell ref="AS1:AU1"/>
    <mergeCell ref="AY1:AZ1"/>
    <mergeCell ref="C2:AG2"/>
    <mergeCell ref="AT2:AU2"/>
    <mergeCell ref="AY2:AZ2"/>
  </mergeCells>
  <printOptions horizontalCentered="1" verticalCentered="1"/>
  <pageMargins left="0.25" right="0.25"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000"/>
  <sheetViews>
    <sheetView workbookViewId="0"/>
  </sheetViews>
  <sheetFormatPr baseColWidth="10" defaultColWidth="14.44140625" defaultRowHeight="15" customHeight="1"/>
  <cols>
    <col min="1" max="1" width="2.6640625" customWidth="1"/>
    <col min="2" max="2" width="31.332031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c r="A1" s="85"/>
      <c r="B1" s="241"/>
      <c r="C1" s="243" t="s">
        <v>100</v>
      </c>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87">
        <f>COUNTA(D6:AR6)</f>
        <v>32</v>
      </c>
      <c r="AI1" s="88" t="s">
        <v>73</v>
      </c>
      <c r="AJ1" s="86"/>
      <c r="AK1" s="86"/>
      <c r="AL1" s="86"/>
      <c r="AM1" s="60"/>
      <c r="AN1" s="89" t="s">
        <v>74</v>
      </c>
      <c r="AO1" s="89"/>
      <c r="AP1" s="89"/>
      <c r="AQ1" s="89"/>
      <c r="AR1" s="89"/>
      <c r="AS1" s="244">
        <f>AS3/(AH2*AH1)</f>
        <v>0</v>
      </c>
      <c r="AT1" s="167"/>
      <c r="AU1" s="168"/>
      <c r="AV1" s="89" t="s">
        <v>75</v>
      </c>
      <c r="AW1" s="89"/>
      <c r="AX1" s="89"/>
      <c r="AY1" s="244">
        <f>+AU3/(AH1*AH2)</f>
        <v>0</v>
      </c>
      <c r="AZ1" s="168"/>
    </row>
    <row r="2" spans="1:52" ht="15.75" customHeight="1">
      <c r="A2" s="85"/>
      <c r="B2" s="242"/>
      <c r="C2" s="245" t="str">
        <f>+Asis1Tri!C2</f>
        <v>EDUCACION SECUNDARIA COMUNITARIA PRODUCTIVA</v>
      </c>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91">
        <f>+Asis1Tri!AH2</f>
        <v>50</v>
      </c>
      <c r="AI2" s="92" t="s">
        <v>76</v>
      </c>
      <c r="AJ2" s="90"/>
      <c r="AK2" s="60"/>
      <c r="AL2" s="60"/>
      <c r="AM2" s="93"/>
      <c r="AN2" s="93" t="s">
        <v>77</v>
      </c>
      <c r="AO2" s="93"/>
      <c r="AP2" s="93"/>
      <c r="AQ2" s="93"/>
      <c r="AR2" s="93"/>
      <c r="AS2" s="89"/>
      <c r="AT2" s="246">
        <f>+AT3/(AH2*AH1)</f>
        <v>0</v>
      </c>
      <c r="AU2" s="213"/>
      <c r="AV2" s="89" t="s">
        <v>78</v>
      </c>
      <c r="AW2" s="93"/>
      <c r="AX2" s="93"/>
      <c r="AY2" s="244">
        <f>+AV3/(AH1*AH2)</f>
        <v>0.57999999999999996</v>
      </c>
      <c r="AZ2" s="168"/>
    </row>
    <row r="3" spans="1:52" ht="18" customHeight="1">
      <c r="A3" s="258" t="str">
        <f>'1erT'!A6</f>
        <v>MAESTRO : MARCELO A. RODRIGUEZ GRACIA</v>
      </c>
      <c r="B3" s="259"/>
      <c r="C3" s="259"/>
      <c r="D3" s="259"/>
      <c r="E3" s="259"/>
      <c r="F3" s="259"/>
      <c r="G3" s="260"/>
      <c r="H3" s="261" t="str">
        <f>'1erT'!A4</f>
        <v>CURSO: 2ndo A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4"/>
      <c r="AS3" s="95">
        <f t="shared" ref="AS3:AV3" si="0">SUM(AS7:AS56)</f>
        <v>0</v>
      </c>
      <c r="AT3" s="95">
        <f t="shared" si="0"/>
        <v>0</v>
      </c>
      <c r="AU3" s="95">
        <f t="shared" si="0"/>
        <v>0</v>
      </c>
      <c r="AV3" s="96">
        <f t="shared" si="0"/>
        <v>928</v>
      </c>
      <c r="AW3" s="263" t="s">
        <v>79</v>
      </c>
      <c r="AX3" s="264"/>
      <c r="AY3" s="264"/>
      <c r="AZ3" s="265"/>
    </row>
    <row r="4" spans="1:52" ht="18" customHeight="1">
      <c r="A4" s="266" t="s">
        <v>80</v>
      </c>
      <c r="B4" s="269" t="s">
        <v>81</v>
      </c>
      <c r="C4" s="97" t="s">
        <v>82</v>
      </c>
      <c r="D4" s="98" t="s">
        <v>86</v>
      </c>
      <c r="E4" s="99"/>
      <c r="F4" s="99"/>
      <c r="G4" s="99"/>
      <c r="H4" s="99"/>
      <c r="I4" s="99"/>
      <c r="J4" s="99" t="s">
        <v>101</v>
      </c>
      <c r="K4" s="99"/>
      <c r="L4" s="99"/>
      <c r="M4" s="99"/>
      <c r="N4" s="99"/>
      <c r="O4" s="99"/>
      <c r="P4" s="99"/>
      <c r="Q4" s="99"/>
      <c r="R4" s="99"/>
      <c r="S4" s="99" t="s">
        <v>102</v>
      </c>
      <c r="T4" s="99"/>
      <c r="U4" s="99"/>
      <c r="V4" s="99"/>
      <c r="W4" s="99"/>
      <c r="X4" s="99"/>
      <c r="Y4" s="99"/>
      <c r="Z4" s="99"/>
      <c r="AA4" s="99"/>
      <c r="AB4" s="99" t="s">
        <v>103</v>
      </c>
      <c r="AC4" s="99"/>
      <c r="AD4" s="99"/>
      <c r="AE4" s="99"/>
      <c r="AF4" s="99"/>
      <c r="AG4" s="99"/>
      <c r="AH4" s="99"/>
      <c r="AI4" s="99"/>
      <c r="AJ4" s="99"/>
      <c r="AK4" s="99"/>
      <c r="AL4" s="99"/>
      <c r="AM4" s="99"/>
      <c r="AN4" s="99"/>
      <c r="AO4" s="99"/>
      <c r="AP4" s="99"/>
      <c r="AQ4" s="100"/>
      <c r="AR4" s="101"/>
      <c r="AS4" s="272" t="s">
        <v>87</v>
      </c>
      <c r="AT4" s="247" t="s">
        <v>88</v>
      </c>
      <c r="AU4" s="247" t="s">
        <v>89</v>
      </c>
      <c r="AV4" s="250" t="s">
        <v>90</v>
      </c>
      <c r="AW4" s="253" t="s">
        <v>91</v>
      </c>
      <c r="AX4" s="256" t="s">
        <v>92</v>
      </c>
      <c r="AY4" s="256" t="s">
        <v>93</v>
      </c>
      <c r="AZ4" s="274" t="s">
        <v>94</v>
      </c>
    </row>
    <row r="5" spans="1:52" ht="18" customHeight="1">
      <c r="A5" s="267"/>
      <c r="B5" s="270"/>
      <c r="C5" s="102" t="s">
        <v>95</v>
      </c>
      <c r="D5" s="103" t="s">
        <v>96</v>
      </c>
      <c r="E5" s="104" t="s">
        <v>97</v>
      </c>
      <c r="F5" s="104" t="s">
        <v>96</v>
      </c>
      <c r="G5" s="104" t="s">
        <v>97</v>
      </c>
      <c r="H5" s="104" t="s">
        <v>96</v>
      </c>
      <c r="I5" s="104" t="s">
        <v>97</v>
      </c>
      <c r="J5" s="104" t="s">
        <v>96</v>
      </c>
      <c r="K5" s="104" t="s">
        <v>97</v>
      </c>
      <c r="L5" s="104" t="s">
        <v>96</v>
      </c>
      <c r="M5" s="104" t="s">
        <v>97</v>
      </c>
      <c r="N5" s="104" t="s">
        <v>96</v>
      </c>
      <c r="O5" s="104" t="s">
        <v>97</v>
      </c>
      <c r="P5" s="104" t="s">
        <v>96</v>
      </c>
      <c r="Q5" s="104" t="s">
        <v>97</v>
      </c>
      <c r="R5" s="104" t="s">
        <v>96</v>
      </c>
      <c r="S5" s="104" t="s">
        <v>97</v>
      </c>
      <c r="T5" s="104" t="s">
        <v>96</v>
      </c>
      <c r="U5" s="104" t="s">
        <v>97</v>
      </c>
      <c r="V5" s="104" t="s">
        <v>96</v>
      </c>
      <c r="W5" s="104" t="s">
        <v>97</v>
      </c>
      <c r="X5" s="104" t="s">
        <v>96</v>
      </c>
      <c r="Y5" s="104" t="s">
        <v>97</v>
      </c>
      <c r="Z5" s="104" t="s">
        <v>96</v>
      </c>
      <c r="AA5" s="104" t="s">
        <v>97</v>
      </c>
      <c r="AB5" s="104" t="s">
        <v>96</v>
      </c>
      <c r="AC5" s="104" t="s">
        <v>97</v>
      </c>
      <c r="AD5" s="104" t="s">
        <v>96</v>
      </c>
      <c r="AE5" s="104" t="s">
        <v>97</v>
      </c>
      <c r="AF5" s="104" t="s">
        <v>96</v>
      </c>
      <c r="AG5" s="104" t="s">
        <v>97</v>
      </c>
      <c r="AH5" s="104" t="s">
        <v>96</v>
      </c>
      <c r="AI5" s="104" t="s">
        <v>97</v>
      </c>
      <c r="AJ5" s="104"/>
      <c r="AK5" s="104"/>
      <c r="AL5" s="104"/>
      <c r="AM5" s="104"/>
      <c r="AN5" s="104"/>
      <c r="AO5" s="104"/>
      <c r="AP5" s="104"/>
      <c r="AQ5" s="105"/>
      <c r="AR5" s="106"/>
      <c r="AS5" s="254"/>
      <c r="AT5" s="248"/>
      <c r="AU5" s="248"/>
      <c r="AV5" s="251"/>
      <c r="AW5" s="254"/>
      <c r="AX5" s="248"/>
      <c r="AY5" s="248"/>
      <c r="AZ5" s="251"/>
    </row>
    <row r="6" spans="1:52" ht="18" customHeight="1">
      <c r="A6" s="268"/>
      <c r="B6" s="271"/>
      <c r="C6" s="107" t="s">
        <v>98</v>
      </c>
      <c r="D6" s="108">
        <v>11</v>
      </c>
      <c r="E6" s="109">
        <v>13</v>
      </c>
      <c r="F6" s="109">
        <v>18</v>
      </c>
      <c r="G6" s="109">
        <v>20</v>
      </c>
      <c r="H6" s="109">
        <v>25</v>
      </c>
      <c r="I6" s="109">
        <v>27</v>
      </c>
      <c r="J6" s="109">
        <v>1</v>
      </c>
      <c r="K6" s="109">
        <v>3</v>
      </c>
      <c r="L6" s="109">
        <v>8</v>
      </c>
      <c r="M6" s="109">
        <v>10</v>
      </c>
      <c r="N6" s="109">
        <v>15</v>
      </c>
      <c r="O6" s="109">
        <v>17</v>
      </c>
      <c r="P6" s="109">
        <v>22</v>
      </c>
      <c r="Q6" s="109">
        <v>24</v>
      </c>
      <c r="R6" s="109">
        <v>29</v>
      </c>
      <c r="S6" s="109">
        <v>1</v>
      </c>
      <c r="T6" s="109">
        <v>6</v>
      </c>
      <c r="U6" s="109">
        <v>8</v>
      </c>
      <c r="V6" s="109">
        <v>13</v>
      </c>
      <c r="W6" s="109">
        <v>15</v>
      </c>
      <c r="X6" s="109">
        <v>20</v>
      </c>
      <c r="Y6" s="109">
        <v>22</v>
      </c>
      <c r="Z6" s="109">
        <v>27</v>
      </c>
      <c r="AA6" s="109">
        <v>29</v>
      </c>
      <c r="AB6" s="109">
        <v>3</v>
      </c>
      <c r="AC6" s="109">
        <v>5</v>
      </c>
      <c r="AD6" s="109">
        <v>10</v>
      </c>
      <c r="AE6" s="109">
        <v>12</v>
      </c>
      <c r="AF6" s="109">
        <v>17</v>
      </c>
      <c r="AG6" s="109">
        <v>19</v>
      </c>
      <c r="AH6" s="109">
        <v>24</v>
      </c>
      <c r="AI6" s="109">
        <v>26</v>
      </c>
      <c r="AJ6" s="109"/>
      <c r="AK6" s="109"/>
      <c r="AL6" s="109"/>
      <c r="AM6" s="109"/>
      <c r="AN6" s="109"/>
      <c r="AO6" s="109"/>
      <c r="AP6" s="109"/>
      <c r="AQ6" s="110"/>
      <c r="AR6" s="111"/>
      <c r="AS6" s="273"/>
      <c r="AT6" s="249"/>
      <c r="AU6" s="249"/>
      <c r="AV6" s="252"/>
      <c r="AW6" s="255"/>
      <c r="AX6" s="257"/>
      <c r="AY6" s="257"/>
      <c r="AZ6" s="275"/>
    </row>
    <row r="7" spans="1:52" ht="14.25" customHeight="1">
      <c r="A7" s="146">
        <f>IF(Asis1Tri!A7=0,"",Asis1Tri!A7)</f>
        <v>1</v>
      </c>
      <c r="B7" s="147" t="str">
        <f>IF(Asis1Tri!B7=0,"",Asis1Tri!B7)</f>
        <v>AGUILA SEJAS MATIAS HERNAN</v>
      </c>
      <c r="C7" s="148"/>
      <c r="D7" s="114" t="s">
        <v>99</v>
      </c>
      <c r="E7" s="114" t="s">
        <v>99</v>
      </c>
      <c r="F7" s="114" t="s">
        <v>99</v>
      </c>
      <c r="G7" s="114" t="s">
        <v>99</v>
      </c>
      <c r="H7" s="114" t="s">
        <v>99</v>
      </c>
      <c r="I7" s="114" t="s">
        <v>99</v>
      </c>
      <c r="J7" s="114" t="s">
        <v>99</v>
      </c>
      <c r="K7" s="114" t="s">
        <v>99</v>
      </c>
      <c r="L7" s="114" t="s">
        <v>99</v>
      </c>
      <c r="M7" s="114" t="s">
        <v>99</v>
      </c>
      <c r="N7" s="114" t="s">
        <v>99</v>
      </c>
      <c r="O7" s="114" t="s">
        <v>99</v>
      </c>
      <c r="P7" s="114" t="s">
        <v>99</v>
      </c>
      <c r="Q7" s="114" t="s">
        <v>99</v>
      </c>
      <c r="R7" s="114" t="s">
        <v>99</v>
      </c>
      <c r="S7" s="114" t="s">
        <v>99</v>
      </c>
      <c r="T7" s="114" t="s">
        <v>99</v>
      </c>
      <c r="U7" s="114" t="s">
        <v>99</v>
      </c>
      <c r="V7" s="114" t="s">
        <v>99</v>
      </c>
      <c r="W7" s="114" t="s">
        <v>99</v>
      </c>
      <c r="X7" s="114" t="s">
        <v>99</v>
      </c>
      <c r="Y7" s="114" t="s">
        <v>99</v>
      </c>
      <c r="Z7" s="114" t="s">
        <v>99</v>
      </c>
      <c r="AA7" s="114" t="s">
        <v>99</v>
      </c>
      <c r="AB7" s="114" t="s">
        <v>99</v>
      </c>
      <c r="AC7" s="114" t="s">
        <v>99</v>
      </c>
      <c r="AD7" s="114" t="s">
        <v>99</v>
      </c>
      <c r="AE7" s="114" t="s">
        <v>99</v>
      </c>
      <c r="AF7" s="114" t="s">
        <v>99</v>
      </c>
      <c r="AG7" s="114" t="s">
        <v>99</v>
      </c>
      <c r="AH7" s="114" t="s">
        <v>99</v>
      </c>
      <c r="AI7" s="114" t="s">
        <v>99</v>
      </c>
      <c r="AJ7" s="114"/>
      <c r="AK7" s="114"/>
      <c r="AL7" s="114"/>
      <c r="AM7" s="114"/>
      <c r="AN7" s="114"/>
      <c r="AO7" s="114"/>
      <c r="AP7" s="114"/>
      <c r="AQ7" s="114"/>
      <c r="AR7" s="117">
        <v>0</v>
      </c>
      <c r="AS7" s="118">
        <f t="shared" ref="AS7:AS56" si="1">COUNTIF(D7:AQ7,"A")</f>
        <v>0</v>
      </c>
      <c r="AT7" s="119">
        <f t="shared" ref="AT7:AT56" si="2">COUNTIF(D7:AQ7,"L")</f>
        <v>0</v>
      </c>
      <c r="AU7" s="119">
        <f t="shared" ref="AU7:AU56" si="3">COUNTIF(D7:AQ7,"F")</f>
        <v>0</v>
      </c>
      <c r="AV7" s="120">
        <f t="shared" ref="AV7:AV56" si="4">COUNTIF(D7:AQ7,"P")</f>
        <v>32</v>
      </c>
      <c r="AW7" s="121">
        <f t="shared" ref="AW7:AZ7" si="5">+AS7/$AH$1</f>
        <v>0</v>
      </c>
      <c r="AX7" s="122">
        <f t="shared" si="5"/>
        <v>0</v>
      </c>
      <c r="AY7" s="122">
        <f t="shared" si="5"/>
        <v>0</v>
      </c>
      <c r="AZ7" s="123">
        <f t="shared" si="5"/>
        <v>1</v>
      </c>
    </row>
    <row r="8" spans="1:52" ht="14.25" customHeight="1">
      <c r="A8" s="146">
        <f>IF(Asis1Tri!A8=0,"",Asis1Tri!A8)</f>
        <v>2</v>
      </c>
      <c r="B8" s="149" t="str">
        <f>IF(Asis1Tri!B8=0,"",Asis1Tri!B8)</f>
        <v>ANTEZANA ARANIBAR JAVIER LEANDRO</v>
      </c>
      <c r="C8" s="150"/>
      <c r="D8" s="114" t="s">
        <v>99</v>
      </c>
      <c r="E8" s="114" t="s">
        <v>99</v>
      </c>
      <c r="F8" s="114" t="s">
        <v>99</v>
      </c>
      <c r="G8" s="114" t="s">
        <v>99</v>
      </c>
      <c r="H8" s="114" t="s">
        <v>99</v>
      </c>
      <c r="I8" s="114" t="s">
        <v>99</v>
      </c>
      <c r="J8" s="114" t="s">
        <v>99</v>
      </c>
      <c r="K8" s="114" t="s">
        <v>99</v>
      </c>
      <c r="L8" s="114" t="s">
        <v>99</v>
      </c>
      <c r="M8" s="114" t="s">
        <v>99</v>
      </c>
      <c r="N8" s="114" t="s">
        <v>99</v>
      </c>
      <c r="O8" s="114" t="s">
        <v>99</v>
      </c>
      <c r="P8" s="114" t="s">
        <v>99</v>
      </c>
      <c r="Q8" s="114" t="s">
        <v>99</v>
      </c>
      <c r="R8" s="114" t="s">
        <v>99</v>
      </c>
      <c r="S8" s="114" t="s">
        <v>99</v>
      </c>
      <c r="T8" s="114" t="s">
        <v>99</v>
      </c>
      <c r="U8" s="114" t="s">
        <v>99</v>
      </c>
      <c r="V8" s="114" t="s">
        <v>99</v>
      </c>
      <c r="W8" s="114" t="s">
        <v>99</v>
      </c>
      <c r="X8" s="114" t="s">
        <v>99</v>
      </c>
      <c r="Y8" s="114" t="s">
        <v>99</v>
      </c>
      <c r="Z8" s="114" t="s">
        <v>99</v>
      </c>
      <c r="AA8" s="114" t="s">
        <v>99</v>
      </c>
      <c r="AB8" s="114" t="s">
        <v>99</v>
      </c>
      <c r="AC8" s="114" t="s">
        <v>99</v>
      </c>
      <c r="AD8" s="114" t="s">
        <v>99</v>
      </c>
      <c r="AE8" s="114" t="s">
        <v>99</v>
      </c>
      <c r="AF8" s="114" t="s">
        <v>99</v>
      </c>
      <c r="AG8" s="114" t="s">
        <v>99</v>
      </c>
      <c r="AH8" s="114" t="s">
        <v>99</v>
      </c>
      <c r="AI8" s="114" t="s">
        <v>99</v>
      </c>
      <c r="AJ8" s="114"/>
      <c r="AK8" s="114"/>
      <c r="AL8" s="114"/>
      <c r="AM8" s="114"/>
      <c r="AN8" s="114"/>
      <c r="AO8" s="114"/>
      <c r="AP8" s="114"/>
      <c r="AQ8" s="114"/>
      <c r="AR8" s="117">
        <v>0</v>
      </c>
      <c r="AS8" s="126">
        <f t="shared" si="1"/>
        <v>0</v>
      </c>
      <c r="AT8" s="127">
        <f t="shared" si="2"/>
        <v>0</v>
      </c>
      <c r="AU8" s="127">
        <f t="shared" si="3"/>
        <v>0</v>
      </c>
      <c r="AV8" s="128">
        <f t="shared" si="4"/>
        <v>32</v>
      </c>
      <c r="AW8" s="129">
        <f t="shared" ref="AW8:AZ8" si="6">+AS8/$AH$1</f>
        <v>0</v>
      </c>
      <c r="AX8" s="130">
        <f t="shared" si="6"/>
        <v>0</v>
      </c>
      <c r="AY8" s="130">
        <f t="shared" si="6"/>
        <v>0</v>
      </c>
      <c r="AZ8" s="131">
        <f t="shared" si="6"/>
        <v>1</v>
      </c>
    </row>
    <row r="9" spans="1:52" ht="14.25" customHeight="1">
      <c r="A9" s="146">
        <f>IF(Asis1Tri!A9=0,"",Asis1Tri!A9)</f>
        <v>3</v>
      </c>
      <c r="B9" s="149" t="str">
        <f>IF(Asis1Tri!B9=0,"",Asis1Tri!B9)</f>
        <v>ANTEZANA TORREZ  MATIAS ANDRE</v>
      </c>
      <c r="C9" s="150"/>
      <c r="D9" s="114" t="s">
        <v>99</v>
      </c>
      <c r="E9" s="114" t="s">
        <v>99</v>
      </c>
      <c r="F9" s="114" t="s">
        <v>99</v>
      </c>
      <c r="G9" s="114" t="s">
        <v>99</v>
      </c>
      <c r="H9" s="114" t="s">
        <v>99</v>
      </c>
      <c r="I9" s="114" t="s">
        <v>99</v>
      </c>
      <c r="J9" s="114" t="s">
        <v>99</v>
      </c>
      <c r="K9" s="114" t="s">
        <v>99</v>
      </c>
      <c r="L9" s="114" t="s">
        <v>99</v>
      </c>
      <c r="M9" s="114" t="s">
        <v>99</v>
      </c>
      <c r="N9" s="114" t="s">
        <v>99</v>
      </c>
      <c r="O9" s="114" t="s">
        <v>99</v>
      </c>
      <c r="P9" s="114" t="s">
        <v>99</v>
      </c>
      <c r="Q9" s="114" t="s">
        <v>99</v>
      </c>
      <c r="R9" s="114" t="s">
        <v>99</v>
      </c>
      <c r="S9" s="114" t="s">
        <v>99</v>
      </c>
      <c r="T9" s="114" t="s">
        <v>99</v>
      </c>
      <c r="U9" s="114" t="s">
        <v>99</v>
      </c>
      <c r="V9" s="114" t="s">
        <v>99</v>
      </c>
      <c r="W9" s="114" t="s">
        <v>99</v>
      </c>
      <c r="X9" s="114" t="s">
        <v>99</v>
      </c>
      <c r="Y9" s="114" t="s">
        <v>99</v>
      </c>
      <c r="Z9" s="114" t="s">
        <v>99</v>
      </c>
      <c r="AA9" s="114" t="s">
        <v>99</v>
      </c>
      <c r="AB9" s="114" t="s">
        <v>99</v>
      </c>
      <c r="AC9" s="114" t="s">
        <v>99</v>
      </c>
      <c r="AD9" s="114" t="s">
        <v>99</v>
      </c>
      <c r="AE9" s="114" t="s">
        <v>99</v>
      </c>
      <c r="AF9" s="114" t="s">
        <v>99</v>
      </c>
      <c r="AG9" s="114" t="s">
        <v>99</v>
      </c>
      <c r="AH9" s="114" t="s">
        <v>99</v>
      </c>
      <c r="AI9" s="114" t="s">
        <v>99</v>
      </c>
      <c r="AJ9" s="114"/>
      <c r="AK9" s="114"/>
      <c r="AL9" s="114"/>
      <c r="AM9" s="114"/>
      <c r="AN9" s="114"/>
      <c r="AO9" s="114"/>
      <c r="AP9" s="114"/>
      <c r="AQ9" s="114"/>
      <c r="AR9" s="117">
        <v>5</v>
      </c>
      <c r="AS9" s="126">
        <f t="shared" si="1"/>
        <v>0</v>
      </c>
      <c r="AT9" s="127">
        <f t="shared" si="2"/>
        <v>0</v>
      </c>
      <c r="AU9" s="127">
        <f t="shared" si="3"/>
        <v>0</v>
      </c>
      <c r="AV9" s="128">
        <f t="shared" si="4"/>
        <v>32</v>
      </c>
      <c r="AW9" s="129">
        <f t="shared" ref="AW9:AZ9" si="7">+AS9/$AH$1</f>
        <v>0</v>
      </c>
      <c r="AX9" s="130">
        <f t="shared" si="7"/>
        <v>0</v>
      </c>
      <c r="AY9" s="130">
        <f t="shared" si="7"/>
        <v>0</v>
      </c>
      <c r="AZ9" s="131">
        <f t="shared" si="7"/>
        <v>1</v>
      </c>
    </row>
    <row r="10" spans="1:52" ht="14.25" customHeight="1">
      <c r="A10" s="146">
        <f>IF(Asis1Tri!A10=0,"",Asis1Tri!A10)</f>
        <v>4</v>
      </c>
      <c r="B10" s="149" t="str">
        <f>IF(Asis1Tri!B10=0,"",Asis1Tri!B10)</f>
        <v>CARDOZO FRANCO JOHNNY LEONARDO</v>
      </c>
      <c r="C10" s="150"/>
      <c r="D10" s="114" t="s">
        <v>99</v>
      </c>
      <c r="E10" s="114" t="s">
        <v>99</v>
      </c>
      <c r="F10" s="114" t="s">
        <v>99</v>
      </c>
      <c r="G10" s="114" t="s">
        <v>99</v>
      </c>
      <c r="H10" s="114" t="s">
        <v>99</v>
      </c>
      <c r="I10" s="114" t="s">
        <v>99</v>
      </c>
      <c r="J10" s="114" t="s">
        <v>99</v>
      </c>
      <c r="K10" s="114" t="s">
        <v>99</v>
      </c>
      <c r="L10" s="114" t="s">
        <v>99</v>
      </c>
      <c r="M10" s="114" t="s">
        <v>99</v>
      </c>
      <c r="N10" s="114" t="s">
        <v>99</v>
      </c>
      <c r="O10" s="114" t="s">
        <v>99</v>
      </c>
      <c r="P10" s="114" t="s">
        <v>99</v>
      </c>
      <c r="Q10" s="114" t="s">
        <v>99</v>
      </c>
      <c r="R10" s="114" t="s">
        <v>99</v>
      </c>
      <c r="S10" s="114" t="s">
        <v>99</v>
      </c>
      <c r="T10" s="114" t="s">
        <v>99</v>
      </c>
      <c r="U10" s="114" t="s">
        <v>99</v>
      </c>
      <c r="V10" s="114" t="s">
        <v>99</v>
      </c>
      <c r="W10" s="114" t="s">
        <v>99</v>
      </c>
      <c r="X10" s="114" t="s">
        <v>99</v>
      </c>
      <c r="Y10" s="114" t="s">
        <v>99</v>
      </c>
      <c r="Z10" s="114" t="s">
        <v>99</v>
      </c>
      <c r="AA10" s="114" t="s">
        <v>99</v>
      </c>
      <c r="AB10" s="114" t="s">
        <v>99</v>
      </c>
      <c r="AC10" s="114" t="s">
        <v>99</v>
      </c>
      <c r="AD10" s="114" t="s">
        <v>99</v>
      </c>
      <c r="AE10" s="114" t="s">
        <v>99</v>
      </c>
      <c r="AF10" s="114" t="s">
        <v>99</v>
      </c>
      <c r="AG10" s="114" t="s">
        <v>99</v>
      </c>
      <c r="AH10" s="114" t="s">
        <v>99</v>
      </c>
      <c r="AI10" s="114" t="s">
        <v>99</v>
      </c>
      <c r="AJ10" s="114"/>
      <c r="AK10" s="114"/>
      <c r="AL10" s="114"/>
      <c r="AM10" s="114"/>
      <c r="AN10" s="114"/>
      <c r="AO10" s="114"/>
      <c r="AP10" s="114"/>
      <c r="AQ10" s="114"/>
      <c r="AR10" s="117">
        <v>0</v>
      </c>
      <c r="AS10" s="126">
        <f t="shared" si="1"/>
        <v>0</v>
      </c>
      <c r="AT10" s="127">
        <f t="shared" si="2"/>
        <v>0</v>
      </c>
      <c r="AU10" s="127">
        <f t="shared" si="3"/>
        <v>0</v>
      </c>
      <c r="AV10" s="128">
        <f t="shared" si="4"/>
        <v>32</v>
      </c>
      <c r="AW10" s="129">
        <f t="shared" ref="AW10:AZ10" si="8">+AS10/$AH$1</f>
        <v>0</v>
      </c>
      <c r="AX10" s="130">
        <f t="shared" si="8"/>
        <v>0</v>
      </c>
      <c r="AY10" s="130">
        <f t="shared" si="8"/>
        <v>0</v>
      </c>
      <c r="AZ10" s="131">
        <f t="shared" si="8"/>
        <v>1</v>
      </c>
    </row>
    <row r="11" spans="1:52" ht="14.25" customHeight="1">
      <c r="A11" s="146">
        <f>IF(Asis1Tri!A11=0,"",Asis1Tri!A11)</f>
        <v>5</v>
      </c>
      <c r="B11" s="149" t="str">
        <f>IF(Asis1Tri!B11=0,"",Asis1Tri!B11)</f>
        <v>ESPINOZA MUÑOZ RUBEN SEBASTIAN</v>
      </c>
      <c r="C11" s="150"/>
      <c r="D11" s="114" t="s">
        <v>99</v>
      </c>
      <c r="E11" s="114" t="s">
        <v>99</v>
      </c>
      <c r="F11" s="114" t="s">
        <v>99</v>
      </c>
      <c r="G11" s="114" t="s">
        <v>99</v>
      </c>
      <c r="H11" s="114" t="s">
        <v>99</v>
      </c>
      <c r="I11" s="114" t="s">
        <v>99</v>
      </c>
      <c r="J11" s="114" t="s">
        <v>99</v>
      </c>
      <c r="K11" s="114" t="s">
        <v>99</v>
      </c>
      <c r="L11" s="114" t="s">
        <v>99</v>
      </c>
      <c r="M11" s="114" t="s">
        <v>99</v>
      </c>
      <c r="N11" s="114" t="s">
        <v>99</v>
      </c>
      <c r="O11" s="114" t="s">
        <v>99</v>
      </c>
      <c r="P11" s="114" t="s">
        <v>99</v>
      </c>
      <c r="Q11" s="114" t="s">
        <v>99</v>
      </c>
      <c r="R11" s="114" t="s">
        <v>99</v>
      </c>
      <c r="S11" s="114" t="s">
        <v>99</v>
      </c>
      <c r="T11" s="114" t="s">
        <v>99</v>
      </c>
      <c r="U11" s="114" t="s">
        <v>99</v>
      </c>
      <c r="V11" s="114" t="s">
        <v>99</v>
      </c>
      <c r="W11" s="114" t="s">
        <v>99</v>
      </c>
      <c r="X11" s="114" t="s">
        <v>99</v>
      </c>
      <c r="Y11" s="114" t="s">
        <v>99</v>
      </c>
      <c r="Z11" s="114" t="s">
        <v>99</v>
      </c>
      <c r="AA11" s="114" t="s">
        <v>99</v>
      </c>
      <c r="AB11" s="114" t="s">
        <v>99</v>
      </c>
      <c r="AC11" s="114" t="s">
        <v>99</v>
      </c>
      <c r="AD11" s="114" t="s">
        <v>99</v>
      </c>
      <c r="AE11" s="114" t="s">
        <v>99</v>
      </c>
      <c r="AF11" s="114" t="s">
        <v>99</v>
      </c>
      <c r="AG11" s="114" t="s">
        <v>99</v>
      </c>
      <c r="AH11" s="114" t="s">
        <v>99</v>
      </c>
      <c r="AI11" s="114" t="s">
        <v>99</v>
      </c>
      <c r="AJ11" s="114"/>
      <c r="AK11" s="114"/>
      <c r="AL11" s="114"/>
      <c r="AM11" s="114"/>
      <c r="AN11" s="114"/>
      <c r="AO11" s="114"/>
      <c r="AP11" s="114"/>
      <c r="AQ11" s="114"/>
      <c r="AR11" s="117">
        <v>0</v>
      </c>
      <c r="AS11" s="126">
        <f t="shared" si="1"/>
        <v>0</v>
      </c>
      <c r="AT11" s="127">
        <f t="shared" si="2"/>
        <v>0</v>
      </c>
      <c r="AU11" s="127">
        <f t="shared" si="3"/>
        <v>0</v>
      </c>
      <c r="AV11" s="128">
        <f t="shared" si="4"/>
        <v>32</v>
      </c>
      <c r="AW11" s="129">
        <f t="shared" ref="AW11:AZ11" si="9">+AS11/$AH$1</f>
        <v>0</v>
      </c>
      <c r="AX11" s="130">
        <f t="shared" si="9"/>
        <v>0</v>
      </c>
      <c r="AY11" s="130">
        <f t="shared" si="9"/>
        <v>0</v>
      </c>
      <c r="AZ11" s="131">
        <f t="shared" si="9"/>
        <v>1</v>
      </c>
    </row>
    <row r="12" spans="1:52" ht="14.25" customHeight="1">
      <c r="A12" s="146">
        <f>IF(Asis1Tri!A12=0,"",Asis1Tri!A12)</f>
        <v>6</v>
      </c>
      <c r="B12" s="149" t="str">
        <f>IF(Asis1Tri!B12=0,"",Asis1Tri!B12)</f>
        <v>HUANCA AMURRIO VALENTINA RAFAELA</v>
      </c>
      <c r="C12" s="150"/>
      <c r="D12" s="114" t="s">
        <v>99</v>
      </c>
      <c r="E12" s="114" t="s">
        <v>99</v>
      </c>
      <c r="F12" s="114" t="s">
        <v>99</v>
      </c>
      <c r="G12" s="114" t="s">
        <v>99</v>
      </c>
      <c r="H12" s="114" t="s">
        <v>99</v>
      </c>
      <c r="I12" s="114" t="s">
        <v>99</v>
      </c>
      <c r="J12" s="114" t="s">
        <v>99</v>
      </c>
      <c r="K12" s="114" t="s">
        <v>99</v>
      </c>
      <c r="L12" s="114" t="s">
        <v>99</v>
      </c>
      <c r="M12" s="114" t="s">
        <v>99</v>
      </c>
      <c r="N12" s="114" t="s">
        <v>99</v>
      </c>
      <c r="O12" s="114" t="s">
        <v>99</v>
      </c>
      <c r="P12" s="114" t="s">
        <v>99</v>
      </c>
      <c r="Q12" s="114" t="s">
        <v>99</v>
      </c>
      <c r="R12" s="114" t="s">
        <v>99</v>
      </c>
      <c r="S12" s="114" t="s">
        <v>99</v>
      </c>
      <c r="T12" s="114" t="s">
        <v>99</v>
      </c>
      <c r="U12" s="114" t="s">
        <v>99</v>
      </c>
      <c r="V12" s="114" t="s">
        <v>99</v>
      </c>
      <c r="W12" s="114" t="s">
        <v>99</v>
      </c>
      <c r="X12" s="114" t="s">
        <v>99</v>
      </c>
      <c r="Y12" s="114" t="s">
        <v>99</v>
      </c>
      <c r="Z12" s="114" t="s">
        <v>99</v>
      </c>
      <c r="AA12" s="114" t="s">
        <v>99</v>
      </c>
      <c r="AB12" s="114" t="s">
        <v>99</v>
      </c>
      <c r="AC12" s="114" t="s">
        <v>99</v>
      </c>
      <c r="AD12" s="114" t="s">
        <v>99</v>
      </c>
      <c r="AE12" s="114" t="s">
        <v>99</v>
      </c>
      <c r="AF12" s="114" t="s">
        <v>99</v>
      </c>
      <c r="AG12" s="114" t="s">
        <v>99</v>
      </c>
      <c r="AH12" s="114" t="s">
        <v>99</v>
      </c>
      <c r="AI12" s="114" t="s">
        <v>99</v>
      </c>
      <c r="AJ12" s="114"/>
      <c r="AK12" s="114"/>
      <c r="AL12" s="114"/>
      <c r="AM12" s="114"/>
      <c r="AN12" s="114"/>
      <c r="AO12" s="114"/>
      <c r="AP12" s="114"/>
      <c r="AQ12" s="114"/>
      <c r="AR12" s="117">
        <v>0</v>
      </c>
      <c r="AS12" s="126">
        <f t="shared" si="1"/>
        <v>0</v>
      </c>
      <c r="AT12" s="127">
        <f t="shared" si="2"/>
        <v>0</v>
      </c>
      <c r="AU12" s="127">
        <f t="shared" si="3"/>
        <v>0</v>
      </c>
      <c r="AV12" s="128">
        <f t="shared" si="4"/>
        <v>32</v>
      </c>
      <c r="AW12" s="129">
        <f t="shared" ref="AW12:AZ12" si="10">+AS12/$AH$1</f>
        <v>0</v>
      </c>
      <c r="AX12" s="130">
        <f t="shared" si="10"/>
        <v>0</v>
      </c>
      <c r="AY12" s="130">
        <f t="shared" si="10"/>
        <v>0</v>
      </c>
      <c r="AZ12" s="131">
        <f t="shared" si="10"/>
        <v>1</v>
      </c>
    </row>
    <row r="13" spans="1:52" ht="14.25" customHeight="1">
      <c r="A13" s="146">
        <f>IF(Asis1Tri!A13=0,"",Asis1Tri!A13)</f>
        <v>7</v>
      </c>
      <c r="B13" s="149" t="str">
        <f>IF(Asis1Tri!B13=0,"",Asis1Tri!B13)</f>
        <v>MERCADO ROJAS MARIA BELEN</v>
      </c>
      <c r="C13" s="150"/>
      <c r="D13" s="114" t="s">
        <v>99</v>
      </c>
      <c r="E13" s="114" t="s">
        <v>99</v>
      </c>
      <c r="F13" s="114" t="s">
        <v>99</v>
      </c>
      <c r="G13" s="114" t="s">
        <v>99</v>
      </c>
      <c r="H13" s="114" t="s">
        <v>99</v>
      </c>
      <c r="I13" s="114" t="s">
        <v>99</v>
      </c>
      <c r="J13" s="114" t="s">
        <v>99</v>
      </c>
      <c r="K13" s="114" t="s">
        <v>99</v>
      </c>
      <c r="L13" s="114" t="s">
        <v>99</v>
      </c>
      <c r="M13" s="114" t="s">
        <v>99</v>
      </c>
      <c r="N13" s="114" t="s">
        <v>99</v>
      </c>
      <c r="O13" s="114" t="s">
        <v>99</v>
      </c>
      <c r="P13" s="114" t="s">
        <v>99</v>
      </c>
      <c r="Q13" s="114" t="s">
        <v>99</v>
      </c>
      <c r="R13" s="114" t="s">
        <v>99</v>
      </c>
      <c r="S13" s="114" t="s">
        <v>99</v>
      </c>
      <c r="T13" s="114" t="s">
        <v>99</v>
      </c>
      <c r="U13" s="114" t="s">
        <v>99</v>
      </c>
      <c r="V13" s="114" t="s">
        <v>99</v>
      </c>
      <c r="W13" s="114" t="s">
        <v>99</v>
      </c>
      <c r="X13" s="114" t="s">
        <v>99</v>
      </c>
      <c r="Y13" s="114" t="s">
        <v>99</v>
      </c>
      <c r="Z13" s="114" t="s">
        <v>99</v>
      </c>
      <c r="AA13" s="114" t="s">
        <v>99</v>
      </c>
      <c r="AB13" s="114" t="s">
        <v>99</v>
      </c>
      <c r="AC13" s="114" t="s">
        <v>99</v>
      </c>
      <c r="AD13" s="114" t="s">
        <v>99</v>
      </c>
      <c r="AE13" s="114" t="s">
        <v>99</v>
      </c>
      <c r="AF13" s="114" t="s">
        <v>99</v>
      </c>
      <c r="AG13" s="114" t="s">
        <v>99</v>
      </c>
      <c r="AH13" s="114" t="s">
        <v>99</v>
      </c>
      <c r="AI13" s="114" t="s">
        <v>99</v>
      </c>
      <c r="AJ13" s="114"/>
      <c r="AK13" s="114"/>
      <c r="AL13" s="114"/>
      <c r="AM13" s="114"/>
      <c r="AN13" s="114"/>
      <c r="AO13" s="114"/>
      <c r="AP13" s="114"/>
      <c r="AQ13" s="114"/>
      <c r="AR13" s="117">
        <v>0</v>
      </c>
      <c r="AS13" s="126">
        <f t="shared" si="1"/>
        <v>0</v>
      </c>
      <c r="AT13" s="127">
        <f t="shared" si="2"/>
        <v>0</v>
      </c>
      <c r="AU13" s="127">
        <f t="shared" si="3"/>
        <v>0</v>
      </c>
      <c r="AV13" s="128">
        <f t="shared" si="4"/>
        <v>32</v>
      </c>
      <c r="AW13" s="129">
        <f t="shared" ref="AW13:AZ13" si="11">+AS13/$AH$1</f>
        <v>0</v>
      </c>
      <c r="AX13" s="130">
        <f t="shared" si="11"/>
        <v>0</v>
      </c>
      <c r="AY13" s="130">
        <f t="shared" si="11"/>
        <v>0</v>
      </c>
      <c r="AZ13" s="131">
        <f t="shared" si="11"/>
        <v>1</v>
      </c>
    </row>
    <row r="14" spans="1:52" ht="14.25" customHeight="1">
      <c r="A14" s="146">
        <f>IF(Asis1Tri!A14=0,"",Asis1Tri!A14)</f>
        <v>8</v>
      </c>
      <c r="B14" s="149" t="str">
        <f>IF(Asis1Tri!B14=0,"",Asis1Tri!B14)</f>
        <v>NUMBELA SAAVEDRA RAFAEL</v>
      </c>
      <c r="C14" s="150"/>
      <c r="D14" s="114" t="s">
        <v>99</v>
      </c>
      <c r="E14" s="114" t="s">
        <v>99</v>
      </c>
      <c r="F14" s="114" t="s">
        <v>99</v>
      </c>
      <c r="G14" s="114" t="s">
        <v>99</v>
      </c>
      <c r="H14" s="114" t="s">
        <v>99</v>
      </c>
      <c r="I14" s="114" t="s">
        <v>99</v>
      </c>
      <c r="J14" s="114" t="s">
        <v>99</v>
      </c>
      <c r="K14" s="114" t="s">
        <v>99</v>
      </c>
      <c r="L14" s="114" t="s">
        <v>99</v>
      </c>
      <c r="M14" s="114" t="s">
        <v>99</v>
      </c>
      <c r="N14" s="114" t="s">
        <v>99</v>
      </c>
      <c r="O14" s="114" t="s">
        <v>99</v>
      </c>
      <c r="P14" s="114" t="s">
        <v>99</v>
      </c>
      <c r="Q14" s="114" t="s">
        <v>99</v>
      </c>
      <c r="R14" s="114" t="s">
        <v>99</v>
      </c>
      <c r="S14" s="114" t="s">
        <v>99</v>
      </c>
      <c r="T14" s="114" t="s">
        <v>99</v>
      </c>
      <c r="U14" s="114" t="s">
        <v>99</v>
      </c>
      <c r="V14" s="114" t="s">
        <v>99</v>
      </c>
      <c r="W14" s="114" t="s">
        <v>99</v>
      </c>
      <c r="X14" s="114" t="s">
        <v>99</v>
      </c>
      <c r="Y14" s="114" t="s">
        <v>99</v>
      </c>
      <c r="Z14" s="114" t="s">
        <v>99</v>
      </c>
      <c r="AA14" s="114" t="s">
        <v>99</v>
      </c>
      <c r="AB14" s="114" t="s">
        <v>99</v>
      </c>
      <c r="AC14" s="114" t="s">
        <v>99</v>
      </c>
      <c r="AD14" s="114" t="s">
        <v>99</v>
      </c>
      <c r="AE14" s="114" t="s">
        <v>99</v>
      </c>
      <c r="AF14" s="114" t="s">
        <v>99</v>
      </c>
      <c r="AG14" s="114" t="s">
        <v>99</v>
      </c>
      <c r="AH14" s="114" t="s">
        <v>99</v>
      </c>
      <c r="AI14" s="114" t="s">
        <v>99</v>
      </c>
      <c r="AJ14" s="114"/>
      <c r="AK14" s="114"/>
      <c r="AL14" s="114"/>
      <c r="AM14" s="114"/>
      <c r="AN14" s="114"/>
      <c r="AO14" s="114"/>
      <c r="AP14" s="114"/>
      <c r="AQ14" s="114"/>
      <c r="AR14" s="117">
        <v>0</v>
      </c>
      <c r="AS14" s="126">
        <f t="shared" si="1"/>
        <v>0</v>
      </c>
      <c r="AT14" s="127">
        <f t="shared" si="2"/>
        <v>0</v>
      </c>
      <c r="AU14" s="127">
        <f t="shared" si="3"/>
        <v>0</v>
      </c>
      <c r="AV14" s="128">
        <f t="shared" si="4"/>
        <v>32</v>
      </c>
      <c r="AW14" s="129">
        <f t="shared" ref="AW14:AZ14" si="12">+AS14/$AH$1</f>
        <v>0</v>
      </c>
      <c r="AX14" s="130">
        <f t="shared" si="12"/>
        <v>0</v>
      </c>
      <c r="AY14" s="130">
        <f t="shared" si="12"/>
        <v>0</v>
      </c>
      <c r="AZ14" s="131">
        <f t="shared" si="12"/>
        <v>1</v>
      </c>
    </row>
    <row r="15" spans="1:52" ht="14.25" customHeight="1">
      <c r="A15" s="146">
        <f>IF(Asis1Tri!A15=0,"",Asis1Tri!A15)</f>
        <v>9</v>
      </c>
      <c r="B15" s="149" t="str">
        <f>IF(Asis1Tri!B15=0,"",Asis1Tri!B15)</f>
        <v>PEÑALOZA PRADO RAFAEL ANDRES</v>
      </c>
      <c r="C15" s="150"/>
      <c r="D15" s="114" t="s">
        <v>99</v>
      </c>
      <c r="E15" s="114" t="s">
        <v>99</v>
      </c>
      <c r="F15" s="114" t="s">
        <v>99</v>
      </c>
      <c r="G15" s="114" t="s">
        <v>99</v>
      </c>
      <c r="H15" s="114" t="s">
        <v>99</v>
      </c>
      <c r="I15" s="114" t="s">
        <v>99</v>
      </c>
      <c r="J15" s="114" t="s">
        <v>99</v>
      </c>
      <c r="K15" s="114" t="s">
        <v>99</v>
      </c>
      <c r="L15" s="114" t="s">
        <v>99</v>
      </c>
      <c r="M15" s="114" t="s">
        <v>99</v>
      </c>
      <c r="N15" s="114" t="s">
        <v>99</v>
      </c>
      <c r="O15" s="114" t="s">
        <v>99</v>
      </c>
      <c r="P15" s="114" t="s">
        <v>99</v>
      </c>
      <c r="Q15" s="114" t="s">
        <v>99</v>
      </c>
      <c r="R15" s="114" t="s">
        <v>99</v>
      </c>
      <c r="S15" s="114" t="s">
        <v>99</v>
      </c>
      <c r="T15" s="114" t="s">
        <v>99</v>
      </c>
      <c r="U15" s="114" t="s">
        <v>99</v>
      </c>
      <c r="V15" s="114" t="s">
        <v>99</v>
      </c>
      <c r="W15" s="114" t="s">
        <v>99</v>
      </c>
      <c r="X15" s="114" t="s">
        <v>99</v>
      </c>
      <c r="Y15" s="114" t="s">
        <v>99</v>
      </c>
      <c r="Z15" s="114" t="s">
        <v>99</v>
      </c>
      <c r="AA15" s="114" t="s">
        <v>99</v>
      </c>
      <c r="AB15" s="114" t="s">
        <v>99</v>
      </c>
      <c r="AC15" s="114" t="s">
        <v>99</v>
      </c>
      <c r="AD15" s="114" t="s">
        <v>99</v>
      </c>
      <c r="AE15" s="114" t="s">
        <v>99</v>
      </c>
      <c r="AF15" s="114" t="s">
        <v>99</v>
      </c>
      <c r="AG15" s="114" t="s">
        <v>99</v>
      </c>
      <c r="AH15" s="114" t="s">
        <v>99</v>
      </c>
      <c r="AI15" s="114" t="s">
        <v>99</v>
      </c>
      <c r="AJ15" s="114"/>
      <c r="AK15" s="114"/>
      <c r="AL15" s="114"/>
      <c r="AM15" s="114"/>
      <c r="AN15" s="114"/>
      <c r="AO15" s="114"/>
      <c r="AP15" s="114"/>
      <c r="AQ15" s="114"/>
      <c r="AR15" s="117">
        <v>0</v>
      </c>
      <c r="AS15" s="126">
        <f t="shared" si="1"/>
        <v>0</v>
      </c>
      <c r="AT15" s="127">
        <f t="shared" si="2"/>
        <v>0</v>
      </c>
      <c r="AU15" s="127">
        <f t="shared" si="3"/>
        <v>0</v>
      </c>
      <c r="AV15" s="128">
        <f t="shared" si="4"/>
        <v>32</v>
      </c>
      <c r="AW15" s="129">
        <f t="shared" ref="AW15:AZ15" si="13">+AS15/$AH$1</f>
        <v>0</v>
      </c>
      <c r="AX15" s="130">
        <f t="shared" si="13"/>
        <v>0</v>
      </c>
      <c r="AY15" s="130">
        <f t="shared" si="13"/>
        <v>0</v>
      </c>
      <c r="AZ15" s="131">
        <f t="shared" si="13"/>
        <v>1</v>
      </c>
    </row>
    <row r="16" spans="1:52" ht="14.25" customHeight="1">
      <c r="A16" s="146">
        <f>IF(Asis1Tri!A16=0,"",Asis1Tri!A16)</f>
        <v>10</v>
      </c>
      <c r="B16" s="149" t="str">
        <f>IF(Asis1Tri!B16=0,"",Asis1Tri!B16)</f>
        <v>PARDO LOPEZ ABIGAIL</v>
      </c>
      <c r="C16" s="150"/>
      <c r="D16" s="114" t="s">
        <v>99</v>
      </c>
      <c r="E16" s="114" t="s">
        <v>99</v>
      </c>
      <c r="F16" s="114" t="s">
        <v>99</v>
      </c>
      <c r="G16" s="114" t="s">
        <v>99</v>
      </c>
      <c r="H16" s="114" t="s">
        <v>99</v>
      </c>
      <c r="I16" s="114" t="s">
        <v>99</v>
      </c>
      <c r="J16" s="114" t="s">
        <v>99</v>
      </c>
      <c r="K16" s="114" t="s">
        <v>99</v>
      </c>
      <c r="L16" s="114" t="s">
        <v>99</v>
      </c>
      <c r="M16" s="114" t="s">
        <v>99</v>
      </c>
      <c r="N16" s="114" t="s">
        <v>99</v>
      </c>
      <c r="O16" s="114" t="s">
        <v>99</v>
      </c>
      <c r="P16" s="114" t="s">
        <v>99</v>
      </c>
      <c r="Q16" s="114" t="s">
        <v>99</v>
      </c>
      <c r="R16" s="114" t="s">
        <v>99</v>
      </c>
      <c r="S16" s="114" t="s">
        <v>99</v>
      </c>
      <c r="T16" s="114" t="s">
        <v>99</v>
      </c>
      <c r="U16" s="114" t="s">
        <v>99</v>
      </c>
      <c r="V16" s="114" t="s">
        <v>99</v>
      </c>
      <c r="W16" s="114" t="s">
        <v>99</v>
      </c>
      <c r="X16" s="114" t="s">
        <v>99</v>
      </c>
      <c r="Y16" s="114" t="s">
        <v>99</v>
      </c>
      <c r="Z16" s="114" t="s">
        <v>99</v>
      </c>
      <c r="AA16" s="114" t="s">
        <v>99</v>
      </c>
      <c r="AB16" s="114" t="s">
        <v>99</v>
      </c>
      <c r="AC16" s="114" t="s">
        <v>99</v>
      </c>
      <c r="AD16" s="114" t="s">
        <v>99</v>
      </c>
      <c r="AE16" s="114" t="s">
        <v>99</v>
      </c>
      <c r="AF16" s="114" t="s">
        <v>99</v>
      </c>
      <c r="AG16" s="114" t="s">
        <v>99</v>
      </c>
      <c r="AH16" s="114" t="s">
        <v>99</v>
      </c>
      <c r="AI16" s="114" t="s">
        <v>99</v>
      </c>
      <c r="AJ16" s="114"/>
      <c r="AK16" s="114"/>
      <c r="AL16" s="114"/>
      <c r="AM16" s="114"/>
      <c r="AN16" s="114"/>
      <c r="AO16" s="114"/>
      <c r="AP16" s="114"/>
      <c r="AQ16" s="114"/>
      <c r="AR16" s="117">
        <v>0</v>
      </c>
      <c r="AS16" s="126">
        <f t="shared" si="1"/>
        <v>0</v>
      </c>
      <c r="AT16" s="127">
        <f t="shared" si="2"/>
        <v>0</v>
      </c>
      <c r="AU16" s="127">
        <f t="shared" si="3"/>
        <v>0</v>
      </c>
      <c r="AV16" s="128">
        <f t="shared" si="4"/>
        <v>32</v>
      </c>
      <c r="AW16" s="129">
        <f t="shared" ref="AW16:AZ16" si="14">+AS16/$AH$1</f>
        <v>0</v>
      </c>
      <c r="AX16" s="130">
        <f t="shared" si="14"/>
        <v>0</v>
      </c>
      <c r="AY16" s="130">
        <f t="shared" si="14"/>
        <v>0</v>
      </c>
      <c r="AZ16" s="131">
        <f t="shared" si="14"/>
        <v>1</v>
      </c>
    </row>
    <row r="17" spans="1:52" ht="14.25" customHeight="1">
      <c r="A17" s="146">
        <f>IF(Asis1Tri!A17=0,"",Asis1Tri!A17)</f>
        <v>11</v>
      </c>
      <c r="B17" s="149" t="str">
        <f>IF(Asis1Tri!B17=0,"",Asis1Tri!B17)</f>
        <v>ROCABADO ANDIA MARIANA</v>
      </c>
      <c r="C17" s="150"/>
      <c r="D17" s="114" t="s">
        <v>99</v>
      </c>
      <c r="E17" s="114" t="s">
        <v>99</v>
      </c>
      <c r="F17" s="114" t="s">
        <v>99</v>
      </c>
      <c r="G17" s="114" t="s">
        <v>99</v>
      </c>
      <c r="H17" s="114" t="s">
        <v>99</v>
      </c>
      <c r="I17" s="114" t="s">
        <v>99</v>
      </c>
      <c r="J17" s="114" t="s">
        <v>99</v>
      </c>
      <c r="K17" s="114" t="s">
        <v>99</v>
      </c>
      <c r="L17" s="114" t="s">
        <v>99</v>
      </c>
      <c r="M17" s="114" t="s">
        <v>99</v>
      </c>
      <c r="N17" s="114" t="s">
        <v>99</v>
      </c>
      <c r="O17" s="114" t="s">
        <v>99</v>
      </c>
      <c r="P17" s="114" t="s">
        <v>99</v>
      </c>
      <c r="Q17" s="114" t="s">
        <v>99</v>
      </c>
      <c r="R17" s="114" t="s">
        <v>99</v>
      </c>
      <c r="S17" s="114" t="s">
        <v>99</v>
      </c>
      <c r="T17" s="114" t="s">
        <v>99</v>
      </c>
      <c r="U17" s="114" t="s">
        <v>99</v>
      </c>
      <c r="V17" s="114" t="s">
        <v>99</v>
      </c>
      <c r="W17" s="114" t="s">
        <v>99</v>
      </c>
      <c r="X17" s="114" t="s">
        <v>99</v>
      </c>
      <c r="Y17" s="114" t="s">
        <v>99</v>
      </c>
      <c r="Z17" s="114" t="s">
        <v>99</v>
      </c>
      <c r="AA17" s="114" t="s">
        <v>99</v>
      </c>
      <c r="AB17" s="114" t="s">
        <v>99</v>
      </c>
      <c r="AC17" s="114" t="s">
        <v>99</v>
      </c>
      <c r="AD17" s="114" t="s">
        <v>99</v>
      </c>
      <c r="AE17" s="114" t="s">
        <v>99</v>
      </c>
      <c r="AF17" s="114" t="s">
        <v>99</v>
      </c>
      <c r="AG17" s="114" t="s">
        <v>99</v>
      </c>
      <c r="AH17" s="114" t="s">
        <v>99</v>
      </c>
      <c r="AI17" s="114" t="s">
        <v>99</v>
      </c>
      <c r="AJ17" s="114"/>
      <c r="AK17" s="114"/>
      <c r="AL17" s="114"/>
      <c r="AM17" s="114"/>
      <c r="AN17" s="114"/>
      <c r="AO17" s="114"/>
      <c r="AP17" s="114"/>
      <c r="AQ17" s="114"/>
      <c r="AR17" s="117">
        <v>0</v>
      </c>
      <c r="AS17" s="126">
        <f t="shared" si="1"/>
        <v>0</v>
      </c>
      <c r="AT17" s="127">
        <f t="shared" si="2"/>
        <v>0</v>
      </c>
      <c r="AU17" s="127">
        <f t="shared" si="3"/>
        <v>0</v>
      </c>
      <c r="AV17" s="128">
        <f t="shared" si="4"/>
        <v>32</v>
      </c>
      <c r="AW17" s="129">
        <f t="shared" ref="AW17:AZ17" si="15">+AS17/$AH$1</f>
        <v>0</v>
      </c>
      <c r="AX17" s="130">
        <f t="shared" si="15"/>
        <v>0</v>
      </c>
      <c r="AY17" s="130">
        <f t="shared" si="15"/>
        <v>0</v>
      </c>
      <c r="AZ17" s="131">
        <f t="shared" si="15"/>
        <v>1</v>
      </c>
    </row>
    <row r="18" spans="1:52" ht="14.25" customHeight="1">
      <c r="A18" s="146">
        <f>IF(Asis1Tri!A18=0,"",Asis1Tri!A18)</f>
        <v>12</v>
      </c>
      <c r="B18" s="149" t="str">
        <f>IF(Asis1Tri!B18=0,"",Asis1Tri!B18)</f>
        <v>SEJAS CAMPOS ZULMA</v>
      </c>
      <c r="C18" s="150"/>
      <c r="D18" s="114" t="s">
        <v>99</v>
      </c>
      <c r="E18" s="114" t="s">
        <v>99</v>
      </c>
      <c r="F18" s="114" t="s">
        <v>99</v>
      </c>
      <c r="G18" s="114" t="s">
        <v>99</v>
      </c>
      <c r="H18" s="114" t="s">
        <v>99</v>
      </c>
      <c r="I18" s="114" t="s">
        <v>99</v>
      </c>
      <c r="J18" s="114" t="s">
        <v>99</v>
      </c>
      <c r="K18" s="114" t="s">
        <v>99</v>
      </c>
      <c r="L18" s="114" t="s">
        <v>99</v>
      </c>
      <c r="M18" s="114" t="s">
        <v>99</v>
      </c>
      <c r="N18" s="114" t="s">
        <v>99</v>
      </c>
      <c r="O18" s="114" t="s">
        <v>99</v>
      </c>
      <c r="P18" s="114" t="s">
        <v>99</v>
      </c>
      <c r="Q18" s="114" t="s">
        <v>99</v>
      </c>
      <c r="R18" s="114" t="s">
        <v>99</v>
      </c>
      <c r="S18" s="114" t="s">
        <v>99</v>
      </c>
      <c r="T18" s="114" t="s">
        <v>99</v>
      </c>
      <c r="U18" s="114" t="s">
        <v>99</v>
      </c>
      <c r="V18" s="114" t="s">
        <v>99</v>
      </c>
      <c r="W18" s="114" t="s">
        <v>99</v>
      </c>
      <c r="X18" s="114" t="s">
        <v>99</v>
      </c>
      <c r="Y18" s="114" t="s">
        <v>99</v>
      </c>
      <c r="Z18" s="114" t="s">
        <v>99</v>
      </c>
      <c r="AA18" s="114" t="s">
        <v>99</v>
      </c>
      <c r="AB18" s="114" t="s">
        <v>99</v>
      </c>
      <c r="AC18" s="114" t="s">
        <v>99</v>
      </c>
      <c r="AD18" s="114" t="s">
        <v>99</v>
      </c>
      <c r="AE18" s="114" t="s">
        <v>99</v>
      </c>
      <c r="AF18" s="114" t="s">
        <v>99</v>
      </c>
      <c r="AG18" s="114" t="s">
        <v>99</v>
      </c>
      <c r="AH18" s="114" t="s">
        <v>99</v>
      </c>
      <c r="AI18" s="114" t="s">
        <v>99</v>
      </c>
      <c r="AJ18" s="114"/>
      <c r="AK18" s="114"/>
      <c r="AL18" s="114"/>
      <c r="AM18" s="114"/>
      <c r="AN18" s="114"/>
      <c r="AO18" s="114"/>
      <c r="AP18" s="114"/>
      <c r="AQ18" s="114"/>
      <c r="AR18" s="117">
        <v>0</v>
      </c>
      <c r="AS18" s="126">
        <f t="shared" si="1"/>
        <v>0</v>
      </c>
      <c r="AT18" s="127">
        <f t="shared" si="2"/>
        <v>0</v>
      </c>
      <c r="AU18" s="127">
        <f t="shared" si="3"/>
        <v>0</v>
      </c>
      <c r="AV18" s="128">
        <f t="shared" si="4"/>
        <v>32</v>
      </c>
      <c r="AW18" s="129">
        <f t="shared" ref="AW18:AZ18" si="16">+AS18/$AH$1</f>
        <v>0</v>
      </c>
      <c r="AX18" s="130">
        <f t="shared" si="16"/>
        <v>0</v>
      </c>
      <c r="AY18" s="130">
        <f t="shared" si="16"/>
        <v>0</v>
      </c>
      <c r="AZ18" s="131">
        <f t="shared" si="16"/>
        <v>1</v>
      </c>
    </row>
    <row r="19" spans="1:52" ht="14.25" customHeight="1">
      <c r="A19" s="146">
        <f>IF(Asis1Tri!A19=0,"",Asis1Tri!A19)</f>
        <v>13</v>
      </c>
      <c r="B19" s="149" t="str">
        <f>IF(Asis1Tri!B19=0,"",Asis1Tri!B19)</f>
        <v>VARGAS REQUEZ ZOE</v>
      </c>
      <c r="C19" s="150"/>
      <c r="D19" s="114" t="s">
        <v>99</v>
      </c>
      <c r="E19" s="114" t="s">
        <v>99</v>
      </c>
      <c r="F19" s="114" t="s">
        <v>99</v>
      </c>
      <c r="G19" s="114" t="s">
        <v>99</v>
      </c>
      <c r="H19" s="114" t="s">
        <v>99</v>
      </c>
      <c r="I19" s="114" t="s">
        <v>99</v>
      </c>
      <c r="J19" s="114" t="s">
        <v>99</v>
      </c>
      <c r="K19" s="114" t="s">
        <v>99</v>
      </c>
      <c r="L19" s="114" t="s">
        <v>99</v>
      </c>
      <c r="M19" s="114" t="s">
        <v>99</v>
      </c>
      <c r="N19" s="114" t="s">
        <v>99</v>
      </c>
      <c r="O19" s="114" t="s">
        <v>99</v>
      </c>
      <c r="P19" s="114" t="s">
        <v>99</v>
      </c>
      <c r="Q19" s="114" t="s">
        <v>99</v>
      </c>
      <c r="R19" s="114" t="s">
        <v>99</v>
      </c>
      <c r="S19" s="114" t="s">
        <v>99</v>
      </c>
      <c r="T19" s="114" t="s">
        <v>99</v>
      </c>
      <c r="U19" s="114" t="s">
        <v>99</v>
      </c>
      <c r="V19" s="114" t="s">
        <v>99</v>
      </c>
      <c r="W19" s="114" t="s">
        <v>99</v>
      </c>
      <c r="X19" s="114" t="s">
        <v>99</v>
      </c>
      <c r="Y19" s="114" t="s">
        <v>99</v>
      </c>
      <c r="Z19" s="114" t="s">
        <v>99</v>
      </c>
      <c r="AA19" s="114" t="s">
        <v>99</v>
      </c>
      <c r="AB19" s="114" t="s">
        <v>99</v>
      </c>
      <c r="AC19" s="114" t="s">
        <v>99</v>
      </c>
      <c r="AD19" s="114" t="s">
        <v>99</v>
      </c>
      <c r="AE19" s="114" t="s">
        <v>99</v>
      </c>
      <c r="AF19" s="114" t="s">
        <v>99</v>
      </c>
      <c r="AG19" s="114" t="s">
        <v>99</v>
      </c>
      <c r="AH19" s="114" t="s">
        <v>99</v>
      </c>
      <c r="AI19" s="114" t="s">
        <v>99</v>
      </c>
      <c r="AJ19" s="114"/>
      <c r="AK19" s="114"/>
      <c r="AL19" s="114"/>
      <c r="AM19" s="114"/>
      <c r="AN19" s="114"/>
      <c r="AO19" s="114"/>
      <c r="AP19" s="114"/>
      <c r="AQ19" s="114"/>
      <c r="AR19" s="117">
        <v>0</v>
      </c>
      <c r="AS19" s="126">
        <f t="shared" si="1"/>
        <v>0</v>
      </c>
      <c r="AT19" s="127">
        <f t="shared" si="2"/>
        <v>0</v>
      </c>
      <c r="AU19" s="127">
        <f t="shared" si="3"/>
        <v>0</v>
      </c>
      <c r="AV19" s="128">
        <f t="shared" si="4"/>
        <v>32</v>
      </c>
      <c r="AW19" s="129">
        <f t="shared" ref="AW19:AZ19" si="17">+AS19/$AH$1</f>
        <v>0</v>
      </c>
      <c r="AX19" s="130">
        <f t="shared" si="17"/>
        <v>0</v>
      </c>
      <c r="AY19" s="130">
        <f t="shared" si="17"/>
        <v>0</v>
      </c>
      <c r="AZ19" s="131">
        <f t="shared" si="17"/>
        <v>1</v>
      </c>
    </row>
    <row r="20" spans="1:52" ht="14.25" customHeight="1">
      <c r="A20" s="146">
        <f>IF(Asis1Tri!A20=0,"",Asis1Tri!A20)</f>
        <v>14</v>
      </c>
      <c r="B20" s="149" t="str">
        <f>IF(Asis1Tri!B20=0,"",Asis1Tri!B20)</f>
        <v/>
      </c>
      <c r="C20" s="150"/>
      <c r="D20" s="114" t="s">
        <v>99</v>
      </c>
      <c r="E20" s="114" t="s">
        <v>99</v>
      </c>
      <c r="F20" s="114" t="s">
        <v>99</v>
      </c>
      <c r="G20" s="114" t="s">
        <v>99</v>
      </c>
      <c r="H20" s="114" t="s">
        <v>99</v>
      </c>
      <c r="I20" s="114" t="s">
        <v>99</v>
      </c>
      <c r="J20" s="114" t="s">
        <v>99</v>
      </c>
      <c r="K20" s="114" t="s">
        <v>99</v>
      </c>
      <c r="L20" s="114" t="s">
        <v>99</v>
      </c>
      <c r="M20" s="114" t="s">
        <v>99</v>
      </c>
      <c r="N20" s="114" t="s">
        <v>99</v>
      </c>
      <c r="O20" s="114" t="s">
        <v>99</v>
      </c>
      <c r="P20" s="114" t="s">
        <v>99</v>
      </c>
      <c r="Q20" s="114" t="s">
        <v>99</v>
      </c>
      <c r="R20" s="114" t="s">
        <v>99</v>
      </c>
      <c r="S20" s="114" t="s">
        <v>99</v>
      </c>
      <c r="T20" s="114" t="s">
        <v>99</v>
      </c>
      <c r="U20" s="114" t="s">
        <v>99</v>
      </c>
      <c r="V20" s="114" t="s">
        <v>99</v>
      </c>
      <c r="W20" s="114" t="s">
        <v>99</v>
      </c>
      <c r="X20" s="114" t="s">
        <v>99</v>
      </c>
      <c r="Y20" s="114" t="s">
        <v>99</v>
      </c>
      <c r="Z20" s="114" t="s">
        <v>99</v>
      </c>
      <c r="AA20" s="114" t="s">
        <v>99</v>
      </c>
      <c r="AB20" s="114" t="s">
        <v>99</v>
      </c>
      <c r="AC20" s="114" t="s">
        <v>99</v>
      </c>
      <c r="AD20" s="114" t="s">
        <v>99</v>
      </c>
      <c r="AE20" s="114" t="s">
        <v>99</v>
      </c>
      <c r="AF20" s="114" t="s">
        <v>99</v>
      </c>
      <c r="AG20" s="114" t="s">
        <v>99</v>
      </c>
      <c r="AH20" s="114" t="s">
        <v>99</v>
      </c>
      <c r="AI20" s="114" t="s">
        <v>99</v>
      </c>
      <c r="AJ20" s="114"/>
      <c r="AK20" s="114"/>
      <c r="AL20" s="114"/>
      <c r="AM20" s="114"/>
      <c r="AN20" s="114"/>
      <c r="AO20" s="114"/>
      <c r="AP20" s="114"/>
      <c r="AQ20" s="114"/>
      <c r="AR20" s="117">
        <v>0</v>
      </c>
      <c r="AS20" s="126">
        <f t="shared" si="1"/>
        <v>0</v>
      </c>
      <c r="AT20" s="127">
        <f t="shared" si="2"/>
        <v>0</v>
      </c>
      <c r="AU20" s="127">
        <f t="shared" si="3"/>
        <v>0</v>
      </c>
      <c r="AV20" s="128">
        <f t="shared" si="4"/>
        <v>32</v>
      </c>
      <c r="AW20" s="129">
        <f t="shared" ref="AW20:AZ20" si="18">+AS20/$AH$1</f>
        <v>0</v>
      </c>
      <c r="AX20" s="130">
        <f t="shared" si="18"/>
        <v>0</v>
      </c>
      <c r="AY20" s="130">
        <f t="shared" si="18"/>
        <v>0</v>
      </c>
      <c r="AZ20" s="131">
        <f t="shared" si="18"/>
        <v>1</v>
      </c>
    </row>
    <row r="21" spans="1:52" ht="14.25" customHeight="1">
      <c r="A21" s="146">
        <f>IF(Asis1Tri!A21=0,"",Asis1Tri!A21)</f>
        <v>15</v>
      </c>
      <c r="B21" s="149" t="str">
        <f>IF(Asis1Tri!B21=0,"",Asis1Tri!B21)</f>
        <v/>
      </c>
      <c r="C21" s="150"/>
      <c r="D21" s="114" t="s">
        <v>99</v>
      </c>
      <c r="E21" s="114" t="s">
        <v>99</v>
      </c>
      <c r="F21" s="114" t="s">
        <v>99</v>
      </c>
      <c r="G21" s="114" t="s">
        <v>99</v>
      </c>
      <c r="H21" s="114" t="s">
        <v>99</v>
      </c>
      <c r="I21" s="114" t="s">
        <v>99</v>
      </c>
      <c r="J21" s="114" t="s">
        <v>99</v>
      </c>
      <c r="K21" s="114" t="s">
        <v>99</v>
      </c>
      <c r="L21" s="114" t="s">
        <v>99</v>
      </c>
      <c r="M21" s="114" t="s">
        <v>99</v>
      </c>
      <c r="N21" s="114" t="s">
        <v>99</v>
      </c>
      <c r="O21" s="114" t="s">
        <v>99</v>
      </c>
      <c r="P21" s="114" t="s">
        <v>99</v>
      </c>
      <c r="Q21" s="114" t="s">
        <v>99</v>
      </c>
      <c r="R21" s="114" t="s">
        <v>99</v>
      </c>
      <c r="S21" s="114" t="s">
        <v>99</v>
      </c>
      <c r="T21" s="114" t="s">
        <v>99</v>
      </c>
      <c r="U21" s="114" t="s">
        <v>99</v>
      </c>
      <c r="V21" s="114" t="s">
        <v>99</v>
      </c>
      <c r="W21" s="114" t="s">
        <v>99</v>
      </c>
      <c r="X21" s="114" t="s">
        <v>99</v>
      </c>
      <c r="Y21" s="114" t="s">
        <v>99</v>
      </c>
      <c r="Z21" s="114" t="s">
        <v>99</v>
      </c>
      <c r="AA21" s="114" t="s">
        <v>99</v>
      </c>
      <c r="AB21" s="114" t="s">
        <v>99</v>
      </c>
      <c r="AC21" s="114" t="s">
        <v>99</v>
      </c>
      <c r="AD21" s="114" t="s">
        <v>99</v>
      </c>
      <c r="AE21" s="114" t="s">
        <v>99</v>
      </c>
      <c r="AF21" s="114" t="s">
        <v>99</v>
      </c>
      <c r="AG21" s="114" t="s">
        <v>99</v>
      </c>
      <c r="AH21" s="114" t="s">
        <v>99</v>
      </c>
      <c r="AI21" s="114" t="s">
        <v>99</v>
      </c>
      <c r="AJ21" s="114"/>
      <c r="AK21" s="114"/>
      <c r="AL21" s="114"/>
      <c r="AM21" s="114"/>
      <c r="AN21" s="114"/>
      <c r="AO21" s="114"/>
      <c r="AP21" s="114"/>
      <c r="AQ21" s="114"/>
      <c r="AR21" s="117">
        <v>0</v>
      </c>
      <c r="AS21" s="126">
        <f t="shared" si="1"/>
        <v>0</v>
      </c>
      <c r="AT21" s="127">
        <f t="shared" si="2"/>
        <v>0</v>
      </c>
      <c r="AU21" s="127">
        <f t="shared" si="3"/>
        <v>0</v>
      </c>
      <c r="AV21" s="128">
        <f t="shared" si="4"/>
        <v>32</v>
      </c>
      <c r="AW21" s="129">
        <f t="shared" ref="AW21:AZ21" si="19">+AS21/$AH$1</f>
        <v>0</v>
      </c>
      <c r="AX21" s="130">
        <f t="shared" si="19"/>
        <v>0</v>
      </c>
      <c r="AY21" s="130">
        <f t="shared" si="19"/>
        <v>0</v>
      </c>
      <c r="AZ21" s="131">
        <f t="shared" si="19"/>
        <v>1</v>
      </c>
    </row>
    <row r="22" spans="1:52" ht="14.25" customHeight="1">
      <c r="A22" s="146">
        <f>IF(Asis1Tri!A22=0,"",Asis1Tri!A22)</f>
        <v>16</v>
      </c>
      <c r="B22" s="149" t="str">
        <f>IF(Asis1Tri!B22=0,"",Asis1Tri!B22)</f>
        <v/>
      </c>
      <c r="C22" s="150"/>
      <c r="D22" s="114" t="s">
        <v>99</v>
      </c>
      <c r="E22" s="114" t="s">
        <v>99</v>
      </c>
      <c r="F22" s="114" t="s">
        <v>99</v>
      </c>
      <c r="G22" s="114" t="s">
        <v>99</v>
      </c>
      <c r="H22" s="114" t="s">
        <v>99</v>
      </c>
      <c r="I22" s="114" t="s">
        <v>99</v>
      </c>
      <c r="J22" s="114" t="s">
        <v>99</v>
      </c>
      <c r="K22" s="114" t="s">
        <v>99</v>
      </c>
      <c r="L22" s="114" t="s">
        <v>99</v>
      </c>
      <c r="M22" s="114" t="s">
        <v>99</v>
      </c>
      <c r="N22" s="114" t="s">
        <v>99</v>
      </c>
      <c r="O22" s="114" t="s">
        <v>99</v>
      </c>
      <c r="P22" s="114" t="s">
        <v>99</v>
      </c>
      <c r="Q22" s="114" t="s">
        <v>99</v>
      </c>
      <c r="R22" s="114" t="s">
        <v>99</v>
      </c>
      <c r="S22" s="114" t="s">
        <v>99</v>
      </c>
      <c r="T22" s="114" t="s">
        <v>99</v>
      </c>
      <c r="U22" s="114" t="s">
        <v>99</v>
      </c>
      <c r="V22" s="114" t="s">
        <v>99</v>
      </c>
      <c r="W22" s="114" t="s">
        <v>99</v>
      </c>
      <c r="X22" s="114" t="s">
        <v>99</v>
      </c>
      <c r="Y22" s="114" t="s">
        <v>99</v>
      </c>
      <c r="Z22" s="114" t="s">
        <v>99</v>
      </c>
      <c r="AA22" s="114" t="s">
        <v>99</v>
      </c>
      <c r="AB22" s="114" t="s">
        <v>99</v>
      </c>
      <c r="AC22" s="114" t="s">
        <v>99</v>
      </c>
      <c r="AD22" s="114" t="s">
        <v>99</v>
      </c>
      <c r="AE22" s="114" t="s">
        <v>99</v>
      </c>
      <c r="AF22" s="114" t="s">
        <v>99</v>
      </c>
      <c r="AG22" s="114" t="s">
        <v>99</v>
      </c>
      <c r="AH22" s="114" t="s">
        <v>99</v>
      </c>
      <c r="AI22" s="114" t="s">
        <v>99</v>
      </c>
      <c r="AJ22" s="114"/>
      <c r="AK22" s="114"/>
      <c r="AL22" s="114"/>
      <c r="AM22" s="114"/>
      <c r="AN22" s="114"/>
      <c r="AO22" s="114"/>
      <c r="AP22" s="114"/>
      <c r="AQ22" s="114"/>
      <c r="AR22" s="117">
        <v>0</v>
      </c>
      <c r="AS22" s="126">
        <f t="shared" si="1"/>
        <v>0</v>
      </c>
      <c r="AT22" s="127">
        <f t="shared" si="2"/>
        <v>0</v>
      </c>
      <c r="AU22" s="127">
        <f t="shared" si="3"/>
        <v>0</v>
      </c>
      <c r="AV22" s="128">
        <f t="shared" si="4"/>
        <v>32</v>
      </c>
      <c r="AW22" s="129">
        <f t="shared" ref="AW22:AZ22" si="20">+AS22/$AH$1</f>
        <v>0</v>
      </c>
      <c r="AX22" s="130">
        <f t="shared" si="20"/>
        <v>0</v>
      </c>
      <c r="AY22" s="130">
        <f t="shared" si="20"/>
        <v>0</v>
      </c>
      <c r="AZ22" s="131">
        <f t="shared" si="20"/>
        <v>1</v>
      </c>
    </row>
    <row r="23" spans="1:52" ht="14.25" customHeight="1">
      <c r="A23" s="146">
        <f>IF(Asis1Tri!A23=0,"",Asis1Tri!A23)</f>
        <v>17</v>
      </c>
      <c r="B23" s="149" t="str">
        <f>IF(Asis1Tri!B23=0,"",Asis1Tri!B23)</f>
        <v/>
      </c>
      <c r="C23" s="150"/>
      <c r="D23" s="114" t="s">
        <v>99</v>
      </c>
      <c r="E23" s="114" t="s">
        <v>99</v>
      </c>
      <c r="F23" s="114" t="s">
        <v>99</v>
      </c>
      <c r="G23" s="114" t="s">
        <v>99</v>
      </c>
      <c r="H23" s="114" t="s">
        <v>99</v>
      </c>
      <c r="I23" s="114" t="s">
        <v>99</v>
      </c>
      <c r="J23" s="114" t="s">
        <v>99</v>
      </c>
      <c r="K23" s="114" t="s">
        <v>99</v>
      </c>
      <c r="L23" s="114" t="s">
        <v>99</v>
      </c>
      <c r="M23" s="114" t="s">
        <v>99</v>
      </c>
      <c r="N23" s="114" t="s">
        <v>99</v>
      </c>
      <c r="O23" s="114" t="s">
        <v>99</v>
      </c>
      <c r="P23" s="114" t="s">
        <v>99</v>
      </c>
      <c r="Q23" s="114" t="s">
        <v>99</v>
      </c>
      <c r="R23" s="114" t="s">
        <v>99</v>
      </c>
      <c r="S23" s="114" t="s">
        <v>99</v>
      </c>
      <c r="T23" s="114" t="s">
        <v>99</v>
      </c>
      <c r="U23" s="114" t="s">
        <v>99</v>
      </c>
      <c r="V23" s="114" t="s">
        <v>99</v>
      </c>
      <c r="W23" s="114" t="s">
        <v>99</v>
      </c>
      <c r="X23" s="114" t="s">
        <v>99</v>
      </c>
      <c r="Y23" s="114" t="s">
        <v>99</v>
      </c>
      <c r="Z23" s="114" t="s">
        <v>99</v>
      </c>
      <c r="AA23" s="114" t="s">
        <v>99</v>
      </c>
      <c r="AB23" s="114" t="s">
        <v>99</v>
      </c>
      <c r="AC23" s="114" t="s">
        <v>99</v>
      </c>
      <c r="AD23" s="114" t="s">
        <v>99</v>
      </c>
      <c r="AE23" s="114" t="s">
        <v>99</v>
      </c>
      <c r="AF23" s="114" t="s">
        <v>99</v>
      </c>
      <c r="AG23" s="114" t="s">
        <v>99</v>
      </c>
      <c r="AH23" s="114" t="s">
        <v>99</v>
      </c>
      <c r="AI23" s="114" t="s">
        <v>99</v>
      </c>
      <c r="AJ23" s="114"/>
      <c r="AK23" s="114"/>
      <c r="AL23" s="114"/>
      <c r="AM23" s="114"/>
      <c r="AN23" s="114"/>
      <c r="AO23" s="114"/>
      <c r="AP23" s="114"/>
      <c r="AQ23" s="114"/>
      <c r="AR23" s="117">
        <v>0</v>
      </c>
      <c r="AS23" s="126">
        <f t="shared" si="1"/>
        <v>0</v>
      </c>
      <c r="AT23" s="127">
        <f t="shared" si="2"/>
        <v>0</v>
      </c>
      <c r="AU23" s="127">
        <f t="shared" si="3"/>
        <v>0</v>
      </c>
      <c r="AV23" s="128">
        <f t="shared" si="4"/>
        <v>32</v>
      </c>
      <c r="AW23" s="129">
        <f t="shared" ref="AW23:AZ23" si="21">+AS23/$AH$1</f>
        <v>0</v>
      </c>
      <c r="AX23" s="130">
        <f t="shared" si="21"/>
        <v>0</v>
      </c>
      <c r="AY23" s="130">
        <f t="shared" si="21"/>
        <v>0</v>
      </c>
      <c r="AZ23" s="131">
        <f t="shared" si="21"/>
        <v>1</v>
      </c>
    </row>
    <row r="24" spans="1:52" ht="14.25" customHeight="1">
      <c r="A24" s="146">
        <f>IF(Asis1Tri!A24=0,"",Asis1Tri!A24)</f>
        <v>18</v>
      </c>
      <c r="B24" s="149" t="str">
        <f>IF(Asis1Tri!B24=0,"",Asis1Tri!B24)</f>
        <v/>
      </c>
      <c r="C24" s="150"/>
      <c r="D24" s="114" t="s">
        <v>99</v>
      </c>
      <c r="E24" s="114" t="s">
        <v>99</v>
      </c>
      <c r="F24" s="114" t="s">
        <v>99</v>
      </c>
      <c r="G24" s="114" t="s">
        <v>99</v>
      </c>
      <c r="H24" s="114" t="s">
        <v>99</v>
      </c>
      <c r="I24" s="114" t="s">
        <v>99</v>
      </c>
      <c r="J24" s="114" t="s">
        <v>99</v>
      </c>
      <c r="K24" s="114" t="s">
        <v>99</v>
      </c>
      <c r="L24" s="114" t="s">
        <v>99</v>
      </c>
      <c r="M24" s="114" t="s">
        <v>99</v>
      </c>
      <c r="N24" s="114" t="s">
        <v>99</v>
      </c>
      <c r="O24" s="114" t="s">
        <v>99</v>
      </c>
      <c r="P24" s="114" t="s">
        <v>99</v>
      </c>
      <c r="Q24" s="114" t="s">
        <v>99</v>
      </c>
      <c r="R24" s="114" t="s">
        <v>99</v>
      </c>
      <c r="S24" s="114" t="s">
        <v>99</v>
      </c>
      <c r="T24" s="114" t="s">
        <v>99</v>
      </c>
      <c r="U24" s="114" t="s">
        <v>99</v>
      </c>
      <c r="V24" s="114" t="s">
        <v>99</v>
      </c>
      <c r="W24" s="114" t="s">
        <v>99</v>
      </c>
      <c r="X24" s="114" t="s">
        <v>99</v>
      </c>
      <c r="Y24" s="114" t="s">
        <v>99</v>
      </c>
      <c r="Z24" s="114" t="s">
        <v>99</v>
      </c>
      <c r="AA24" s="114" t="s">
        <v>99</v>
      </c>
      <c r="AB24" s="114" t="s">
        <v>99</v>
      </c>
      <c r="AC24" s="114" t="s">
        <v>99</v>
      </c>
      <c r="AD24" s="114" t="s">
        <v>99</v>
      </c>
      <c r="AE24" s="114" t="s">
        <v>99</v>
      </c>
      <c r="AF24" s="114" t="s">
        <v>99</v>
      </c>
      <c r="AG24" s="114" t="s">
        <v>99</v>
      </c>
      <c r="AH24" s="114" t="s">
        <v>99</v>
      </c>
      <c r="AI24" s="114" t="s">
        <v>99</v>
      </c>
      <c r="AJ24" s="114"/>
      <c r="AK24" s="114"/>
      <c r="AL24" s="114"/>
      <c r="AM24" s="114"/>
      <c r="AN24" s="114"/>
      <c r="AO24" s="114"/>
      <c r="AP24" s="114"/>
      <c r="AQ24" s="114"/>
      <c r="AR24" s="117">
        <v>0</v>
      </c>
      <c r="AS24" s="126">
        <f t="shared" si="1"/>
        <v>0</v>
      </c>
      <c r="AT24" s="127">
        <f t="shared" si="2"/>
        <v>0</v>
      </c>
      <c r="AU24" s="127">
        <f t="shared" si="3"/>
        <v>0</v>
      </c>
      <c r="AV24" s="128">
        <f t="shared" si="4"/>
        <v>32</v>
      </c>
      <c r="AW24" s="129">
        <f t="shared" ref="AW24:AZ24" si="22">+AS24/$AH$1</f>
        <v>0</v>
      </c>
      <c r="AX24" s="130">
        <f t="shared" si="22"/>
        <v>0</v>
      </c>
      <c r="AY24" s="130">
        <f t="shared" si="22"/>
        <v>0</v>
      </c>
      <c r="AZ24" s="131">
        <f t="shared" si="22"/>
        <v>1</v>
      </c>
    </row>
    <row r="25" spans="1:52" ht="14.25" customHeight="1">
      <c r="A25" s="146">
        <f>IF(Asis1Tri!A25=0,"",Asis1Tri!A25)</f>
        <v>19</v>
      </c>
      <c r="B25" s="149" t="str">
        <f>IF(Asis1Tri!B25=0,"",Asis1Tri!B25)</f>
        <v/>
      </c>
      <c r="C25" s="150"/>
      <c r="D25" s="114" t="s">
        <v>99</v>
      </c>
      <c r="E25" s="114" t="s">
        <v>99</v>
      </c>
      <c r="F25" s="114" t="s">
        <v>99</v>
      </c>
      <c r="G25" s="114" t="s">
        <v>99</v>
      </c>
      <c r="H25" s="114" t="s">
        <v>99</v>
      </c>
      <c r="I25" s="114" t="s">
        <v>99</v>
      </c>
      <c r="J25" s="114" t="s">
        <v>99</v>
      </c>
      <c r="K25" s="114" t="s">
        <v>99</v>
      </c>
      <c r="L25" s="114" t="s">
        <v>99</v>
      </c>
      <c r="M25" s="114" t="s">
        <v>99</v>
      </c>
      <c r="N25" s="114" t="s">
        <v>99</v>
      </c>
      <c r="O25" s="114" t="s">
        <v>99</v>
      </c>
      <c r="P25" s="114" t="s">
        <v>99</v>
      </c>
      <c r="Q25" s="114" t="s">
        <v>99</v>
      </c>
      <c r="R25" s="114" t="s">
        <v>99</v>
      </c>
      <c r="S25" s="114" t="s">
        <v>99</v>
      </c>
      <c r="T25" s="114" t="s">
        <v>99</v>
      </c>
      <c r="U25" s="114" t="s">
        <v>99</v>
      </c>
      <c r="V25" s="114" t="s">
        <v>99</v>
      </c>
      <c r="W25" s="114" t="s">
        <v>99</v>
      </c>
      <c r="X25" s="114" t="s">
        <v>99</v>
      </c>
      <c r="Y25" s="114" t="s">
        <v>99</v>
      </c>
      <c r="Z25" s="114" t="s">
        <v>99</v>
      </c>
      <c r="AA25" s="114" t="s">
        <v>99</v>
      </c>
      <c r="AB25" s="114" t="s">
        <v>99</v>
      </c>
      <c r="AC25" s="114" t="s">
        <v>99</v>
      </c>
      <c r="AD25" s="114" t="s">
        <v>99</v>
      </c>
      <c r="AE25" s="114" t="s">
        <v>99</v>
      </c>
      <c r="AF25" s="114" t="s">
        <v>99</v>
      </c>
      <c r="AG25" s="114" t="s">
        <v>99</v>
      </c>
      <c r="AH25" s="114" t="s">
        <v>99</v>
      </c>
      <c r="AI25" s="114" t="s">
        <v>99</v>
      </c>
      <c r="AJ25" s="114"/>
      <c r="AK25" s="114"/>
      <c r="AL25" s="114"/>
      <c r="AM25" s="114"/>
      <c r="AN25" s="114"/>
      <c r="AO25" s="114"/>
      <c r="AP25" s="114"/>
      <c r="AQ25" s="114"/>
      <c r="AR25" s="117">
        <v>0</v>
      </c>
      <c r="AS25" s="126">
        <f t="shared" si="1"/>
        <v>0</v>
      </c>
      <c r="AT25" s="127">
        <f t="shared" si="2"/>
        <v>0</v>
      </c>
      <c r="AU25" s="127">
        <f t="shared" si="3"/>
        <v>0</v>
      </c>
      <c r="AV25" s="128">
        <f t="shared" si="4"/>
        <v>32</v>
      </c>
      <c r="AW25" s="129">
        <f t="shared" ref="AW25:AZ25" si="23">+AS25/$AH$1</f>
        <v>0</v>
      </c>
      <c r="AX25" s="130">
        <f t="shared" si="23"/>
        <v>0</v>
      </c>
      <c r="AY25" s="130">
        <f t="shared" si="23"/>
        <v>0</v>
      </c>
      <c r="AZ25" s="131">
        <f t="shared" si="23"/>
        <v>1</v>
      </c>
    </row>
    <row r="26" spans="1:52" ht="14.25" customHeight="1">
      <c r="A26" s="146">
        <f>IF(Asis1Tri!A26=0,"",Asis1Tri!A26)</f>
        <v>20</v>
      </c>
      <c r="B26" s="149" t="str">
        <f>IF(Asis1Tri!B26=0,"",Asis1Tri!B26)</f>
        <v/>
      </c>
      <c r="C26" s="150"/>
      <c r="D26" s="114" t="s">
        <v>99</v>
      </c>
      <c r="E26" s="114" t="s">
        <v>99</v>
      </c>
      <c r="F26" s="114" t="s">
        <v>99</v>
      </c>
      <c r="G26" s="114" t="s">
        <v>99</v>
      </c>
      <c r="H26" s="114" t="s">
        <v>99</v>
      </c>
      <c r="I26" s="114" t="s">
        <v>99</v>
      </c>
      <c r="J26" s="114" t="s">
        <v>99</v>
      </c>
      <c r="K26" s="114" t="s">
        <v>99</v>
      </c>
      <c r="L26" s="114" t="s">
        <v>99</v>
      </c>
      <c r="M26" s="114" t="s">
        <v>99</v>
      </c>
      <c r="N26" s="114" t="s">
        <v>99</v>
      </c>
      <c r="O26" s="114" t="s">
        <v>99</v>
      </c>
      <c r="P26" s="114" t="s">
        <v>99</v>
      </c>
      <c r="Q26" s="114" t="s">
        <v>99</v>
      </c>
      <c r="R26" s="114" t="s">
        <v>99</v>
      </c>
      <c r="S26" s="114" t="s">
        <v>99</v>
      </c>
      <c r="T26" s="114" t="s">
        <v>99</v>
      </c>
      <c r="U26" s="114" t="s">
        <v>99</v>
      </c>
      <c r="V26" s="114" t="s">
        <v>99</v>
      </c>
      <c r="W26" s="114" t="s">
        <v>99</v>
      </c>
      <c r="X26" s="114" t="s">
        <v>99</v>
      </c>
      <c r="Y26" s="114" t="s">
        <v>99</v>
      </c>
      <c r="Z26" s="114" t="s">
        <v>99</v>
      </c>
      <c r="AA26" s="114" t="s">
        <v>99</v>
      </c>
      <c r="AB26" s="114" t="s">
        <v>99</v>
      </c>
      <c r="AC26" s="114" t="s">
        <v>99</v>
      </c>
      <c r="AD26" s="114" t="s">
        <v>99</v>
      </c>
      <c r="AE26" s="114" t="s">
        <v>99</v>
      </c>
      <c r="AF26" s="114" t="s">
        <v>99</v>
      </c>
      <c r="AG26" s="114" t="s">
        <v>99</v>
      </c>
      <c r="AH26" s="114" t="s">
        <v>99</v>
      </c>
      <c r="AI26" s="114" t="s">
        <v>99</v>
      </c>
      <c r="AJ26" s="114"/>
      <c r="AK26" s="114"/>
      <c r="AL26" s="114"/>
      <c r="AM26" s="114"/>
      <c r="AN26" s="114"/>
      <c r="AO26" s="114"/>
      <c r="AP26" s="114"/>
      <c r="AQ26" s="114"/>
      <c r="AR26" s="117">
        <v>0</v>
      </c>
      <c r="AS26" s="126">
        <f t="shared" si="1"/>
        <v>0</v>
      </c>
      <c r="AT26" s="127">
        <f t="shared" si="2"/>
        <v>0</v>
      </c>
      <c r="AU26" s="127">
        <f t="shared" si="3"/>
        <v>0</v>
      </c>
      <c r="AV26" s="128">
        <f t="shared" si="4"/>
        <v>32</v>
      </c>
      <c r="AW26" s="129">
        <f t="shared" ref="AW26:AZ26" si="24">+AS26/$AH$1</f>
        <v>0</v>
      </c>
      <c r="AX26" s="130">
        <f t="shared" si="24"/>
        <v>0</v>
      </c>
      <c r="AY26" s="130">
        <f t="shared" si="24"/>
        <v>0</v>
      </c>
      <c r="AZ26" s="131">
        <f t="shared" si="24"/>
        <v>1</v>
      </c>
    </row>
    <row r="27" spans="1:52" ht="14.25" customHeight="1">
      <c r="A27" s="146">
        <f>IF(Asis1Tri!A27=0,"",Asis1Tri!A27)</f>
        <v>21</v>
      </c>
      <c r="B27" s="149" t="str">
        <f>IF(Asis1Tri!B27=0,"",Asis1Tri!B27)</f>
        <v/>
      </c>
      <c r="C27" s="150"/>
      <c r="D27" s="114" t="s">
        <v>99</v>
      </c>
      <c r="E27" s="114" t="s">
        <v>99</v>
      </c>
      <c r="F27" s="114" t="s">
        <v>99</v>
      </c>
      <c r="G27" s="114" t="s">
        <v>99</v>
      </c>
      <c r="H27" s="114" t="s">
        <v>99</v>
      </c>
      <c r="I27" s="114" t="s">
        <v>99</v>
      </c>
      <c r="J27" s="114" t="s">
        <v>99</v>
      </c>
      <c r="K27" s="114" t="s">
        <v>99</v>
      </c>
      <c r="L27" s="114" t="s">
        <v>99</v>
      </c>
      <c r="M27" s="114" t="s">
        <v>99</v>
      </c>
      <c r="N27" s="114" t="s">
        <v>99</v>
      </c>
      <c r="O27" s="114" t="s">
        <v>99</v>
      </c>
      <c r="P27" s="114" t="s">
        <v>99</v>
      </c>
      <c r="Q27" s="114" t="s">
        <v>99</v>
      </c>
      <c r="R27" s="114" t="s">
        <v>99</v>
      </c>
      <c r="S27" s="114" t="s">
        <v>99</v>
      </c>
      <c r="T27" s="114" t="s">
        <v>99</v>
      </c>
      <c r="U27" s="114" t="s">
        <v>99</v>
      </c>
      <c r="V27" s="114" t="s">
        <v>99</v>
      </c>
      <c r="W27" s="114" t="s">
        <v>99</v>
      </c>
      <c r="X27" s="114" t="s">
        <v>99</v>
      </c>
      <c r="Y27" s="114" t="s">
        <v>99</v>
      </c>
      <c r="Z27" s="114" t="s">
        <v>99</v>
      </c>
      <c r="AA27" s="114" t="s">
        <v>99</v>
      </c>
      <c r="AB27" s="114" t="s">
        <v>99</v>
      </c>
      <c r="AC27" s="114" t="s">
        <v>99</v>
      </c>
      <c r="AD27" s="114" t="s">
        <v>99</v>
      </c>
      <c r="AE27" s="114" t="s">
        <v>99</v>
      </c>
      <c r="AF27" s="114" t="s">
        <v>99</v>
      </c>
      <c r="AG27" s="114" t="s">
        <v>99</v>
      </c>
      <c r="AH27" s="114" t="s">
        <v>99</v>
      </c>
      <c r="AI27" s="114" t="s">
        <v>99</v>
      </c>
      <c r="AJ27" s="114"/>
      <c r="AK27" s="114"/>
      <c r="AL27" s="114"/>
      <c r="AM27" s="114"/>
      <c r="AN27" s="114"/>
      <c r="AO27" s="114"/>
      <c r="AP27" s="114"/>
      <c r="AQ27" s="114"/>
      <c r="AR27" s="117">
        <v>0</v>
      </c>
      <c r="AS27" s="126">
        <f t="shared" si="1"/>
        <v>0</v>
      </c>
      <c r="AT27" s="127">
        <f t="shared" si="2"/>
        <v>0</v>
      </c>
      <c r="AU27" s="127">
        <f t="shared" si="3"/>
        <v>0</v>
      </c>
      <c r="AV27" s="128">
        <f t="shared" si="4"/>
        <v>32</v>
      </c>
      <c r="AW27" s="129">
        <f t="shared" ref="AW27:AZ27" si="25">+AS27/$AH$1</f>
        <v>0</v>
      </c>
      <c r="AX27" s="130">
        <f t="shared" si="25"/>
        <v>0</v>
      </c>
      <c r="AY27" s="130">
        <f t="shared" si="25"/>
        <v>0</v>
      </c>
      <c r="AZ27" s="131">
        <f t="shared" si="25"/>
        <v>1</v>
      </c>
    </row>
    <row r="28" spans="1:52" ht="14.25" customHeight="1">
      <c r="A28" s="146">
        <f>IF(Asis1Tri!A28=0,"",Asis1Tri!A28)</f>
        <v>22</v>
      </c>
      <c r="B28" s="149" t="str">
        <f>IF(Asis1Tri!B28=0,"",Asis1Tri!B28)</f>
        <v/>
      </c>
      <c r="C28" s="150"/>
      <c r="D28" s="114" t="s">
        <v>99</v>
      </c>
      <c r="E28" s="114" t="s">
        <v>99</v>
      </c>
      <c r="F28" s="114" t="s">
        <v>99</v>
      </c>
      <c r="G28" s="114" t="s">
        <v>99</v>
      </c>
      <c r="H28" s="114" t="s">
        <v>99</v>
      </c>
      <c r="I28" s="114" t="s">
        <v>99</v>
      </c>
      <c r="J28" s="114" t="s">
        <v>99</v>
      </c>
      <c r="K28" s="114" t="s">
        <v>99</v>
      </c>
      <c r="L28" s="114" t="s">
        <v>99</v>
      </c>
      <c r="M28" s="114" t="s">
        <v>99</v>
      </c>
      <c r="N28" s="114" t="s">
        <v>99</v>
      </c>
      <c r="O28" s="114" t="s">
        <v>99</v>
      </c>
      <c r="P28" s="114" t="s">
        <v>99</v>
      </c>
      <c r="Q28" s="114" t="s">
        <v>99</v>
      </c>
      <c r="R28" s="114" t="s">
        <v>99</v>
      </c>
      <c r="S28" s="114" t="s">
        <v>99</v>
      </c>
      <c r="T28" s="114" t="s">
        <v>99</v>
      </c>
      <c r="U28" s="114" t="s">
        <v>99</v>
      </c>
      <c r="V28" s="114" t="s">
        <v>99</v>
      </c>
      <c r="W28" s="114" t="s">
        <v>99</v>
      </c>
      <c r="X28" s="114" t="s">
        <v>99</v>
      </c>
      <c r="Y28" s="114" t="s">
        <v>99</v>
      </c>
      <c r="Z28" s="114" t="s">
        <v>99</v>
      </c>
      <c r="AA28" s="114" t="s">
        <v>99</v>
      </c>
      <c r="AB28" s="114" t="s">
        <v>99</v>
      </c>
      <c r="AC28" s="114" t="s">
        <v>99</v>
      </c>
      <c r="AD28" s="114" t="s">
        <v>99</v>
      </c>
      <c r="AE28" s="114" t="s">
        <v>99</v>
      </c>
      <c r="AF28" s="114" t="s">
        <v>99</v>
      </c>
      <c r="AG28" s="114" t="s">
        <v>99</v>
      </c>
      <c r="AH28" s="114" t="s">
        <v>99</v>
      </c>
      <c r="AI28" s="114" t="s">
        <v>99</v>
      </c>
      <c r="AJ28" s="114"/>
      <c r="AK28" s="114"/>
      <c r="AL28" s="114"/>
      <c r="AM28" s="114"/>
      <c r="AN28" s="114"/>
      <c r="AO28" s="114"/>
      <c r="AP28" s="114"/>
      <c r="AQ28" s="114"/>
      <c r="AR28" s="117">
        <v>0</v>
      </c>
      <c r="AS28" s="126">
        <f t="shared" si="1"/>
        <v>0</v>
      </c>
      <c r="AT28" s="127">
        <f t="shared" si="2"/>
        <v>0</v>
      </c>
      <c r="AU28" s="127">
        <f t="shared" si="3"/>
        <v>0</v>
      </c>
      <c r="AV28" s="128">
        <f t="shared" si="4"/>
        <v>32</v>
      </c>
      <c r="AW28" s="129">
        <f t="shared" ref="AW28:AZ28" si="26">+AS28/$AH$1</f>
        <v>0</v>
      </c>
      <c r="AX28" s="130">
        <f t="shared" si="26"/>
        <v>0</v>
      </c>
      <c r="AY28" s="130">
        <f t="shared" si="26"/>
        <v>0</v>
      </c>
      <c r="AZ28" s="131">
        <f t="shared" si="26"/>
        <v>1</v>
      </c>
    </row>
    <row r="29" spans="1:52" ht="14.25" customHeight="1">
      <c r="A29" s="146">
        <f>IF(Asis1Tri!A29=0,"",Asis1Tri!A29)</f>
        <v>23</v>
      </c>
      <c r="B29" s="149" t="str">
        <f>IF(Asis1Tri!B29=0,"",Asis1Tri!B29)</f>
        <v/>
      </c>
      <c r="C29" s="150"/>
      <c r="D29" s="114" t="s">
        <v>99</v>
      </c>
      <c r="E29" s="114" t="s">
        <v>99</v>
      </c>
      <c r="F29" s="114" t="s">
        <v>99</v>
      </c>
      <c r="G29" s="114" t="s">
        <v>99</v>
      </c>
      <c r="H29" s="114" t="s">
        <v>99</v>
      </c>
      <c r="I29" s="114" t="s">
        <v>99</v>
      </c>
      <c r="J29" s="114" t="s">
        <v>99</v>
      </c>
      <c r="K29" s="114" t="s">
        <v>99</v>
      </c>
      <c r="L29" s="114" t="s">
        <v>99</v>
      </c>
      <c r="M29" s="114" t="s">
        <v>99</v>
      </c>
      <c r="N29" s="114" t="s">
        <v>99</v>
      </c>
      <c r="O29" s="114" t="s">
        <v>99</v>
      </c>
      <c r="P29" s="114" t="s">
        <v>99</v>
      </c>
      <c r="Q29" s="114" t="s">
        <v>99</v>
      </c>
      <c r="R29" s="114" t="s">
        <v>99</v>
      </c>
      <c r="S29" s="114" t="s">
        <v>99</v>
      </c>
      <c r="T29" s="114" t="s">
        <v>99</v>
      </c>
      <c r="U29" s="114" t="s">
        <v>99</v>
      </c>
      <c r="V29" s="114" t="s">
        <v>99</v>
      </c>
      <c r="W29" s="114" t="s">
        <v>99</v>
      </c>
      <c r="X29" s="114" t="s">
        <v>99</v>
      </c>
      <c r="Y29" s="114" t="s">
        <v>99</v>
      </c>
      <c r="Z29" s="114" t="s">
        <v>99</v>
      </c>
      <c r="AA29" s="114" t="s">
        <v>99</v>
      </c>
      <c r="AB29" s="114" t="s">
        <v>99</v>
      </c>
      <c r="AC29" s="114" t="s">
        <v>99</v>
      </c>
      <c r="AD29" s="114" t="s">
        <v>99</v>
      </c>
      <c r="AE29" s="114" t="s">
        <v>99</v>
      </c>
      <c r="AF29" s="114" t="s">
        <v>99</v>
      </c>
      <c r="AG29" s="114" t="s">
        <v>99</v>
      </c>
      <c r="AH29" s="114" t="s">
        <v>99</v>
      </c>
      <c r="AI29" s="114" t="s">
        <v>99</v>
      </c>
      <c r="AJ29" s="114"/>
      <c r="AK29" s="114"/>
      <c r="AL29" s="114"/>
      <c r="AM29" s="114"/>
      <c r="AN29" s="114"/>
      <c r="AO29" s="114"/>
      <c r="AP29" s="114"/>
      <c r="AQ29" s="114"/>
      <c r="AR29" s="117">
        <v>0</v>
      </c>
      <c r="AS29" s="126">
        <f t="shared" si="1"/>
        <v>0</v>
      </c>
      <c r="AT29" s="127">
        <f t="shared" si="2"/>
        <v>0</v>
      </c>
      <c r="AU29" s="127">
        <f t="shared" si="3"/>
        <v>0</v>
      </c>
      <c r="AV29" s="128">
        <f t="shared" si="4"/>
        <v>32</v>
      </c>
      <c r="AW29" s="129">
        <f t="shared" ref="AW29:AZ29" si="27">+AS29/$AH$1</f>
        <v>0</v>
      </c>
      <c r="AX29" s="130">
        <f t="shared" si="27"/>
        <v>0</v>
      </c>
      <c r="AY29" s="130">
        <f t="shared" si="27"/>
        <v>0</v>
      </c>
      <c r="AZ29" s="131">
        <f t="shared" si="27"/>
        <v>1</v>
      </c>
    </row>
    <row r="30" spans="1:52" ht="14.25" customHeight="1">
      <c r="A30" s="146" t="str">
        <f>IF(Asis1Tri!A30=0,"",Asis1Tri!A30)</f>
        <v/>
      </c>
      <c r="B30" s="149" t="str">
        <f>IF(Asis1Tri!B30=0,"",Asis1Tri!B30)</f>
        <v/>
      </c>
      <c r="C30" s="150"/>
      <c r="D30" s="114" t="s">
        <v>99</v>
      </c>
      <c r="E30" s="114" t="s">
        <v>99</v>
      </c>
      <c r="F30" s="114" t="s">
        <v>99</v>
      </c>
      <c r="G30" s="114" t="s">
        <v>99</v>
      </c>
      <c r="H30" s="114" t="s">
        <v>99</v>
      </c>
      <c r="I30" s="114" t="s">
        <v>99</v>
      </c>
      <c r="J30" s="114" t="s">
        <v>99</v>
      </c>
      <c r="K30" s="114" t="s">
        <v>99</v>
      </c>
      <c r="L30" s="114" t="s">
        <v>99</v>
      </c>
      <c r="M30" s="114" t="s">
        <v>99</v>
      </c>
      <c r="N30" s="114" t="s">
        <v>99</v>
      </c>
      <c r="O30" s="114" t="s">
        <v>99</v>
      </c>
      <c r="P30" s="114" t="s">
        <v>99</v>
      </c>
      <c r="Q30" s="114" t="s">
        <v>99</v>
      </c>
      <c r="R30" s="114" t="s">
        <v>99</v>
      </c>
      <c r="S30" s="114" t="s">
        <v>99</v>
      </c>
      <c r="T30" s="114" t="s">
        <v>99</v>
      </c>
      <c r="U30" s="114" t="s">
        <v>99</v>
      </c>
      <c r="V30" s="114" t="s">
        <v>99</v>
      </c>
      <c r="W30" s="114" t="s">
        <v>99</v>
      </c>
      <c r="X30" s="114" t="s">
        <v>99</v>
      </c>
      <c r="Y30" s="114" t="s">
        <v>99</v>
      </c>
      <c r="Z30" s="114" t="s">
        <v>99</v>
      </c>
      <c r="AA30" s="114" t="s">
        <v>99</v>
      </c>
      <c r="AB30" s="114" t="s">
        <v>99</v>
      </c>
      <c r="AC30" s="114" t="s">
        <v>99</v>
      </c>
      <c r="AD30" s="114" t="s">
        <v>99</v>
      </c>
      <c r="AE30" s="114" t="s">
        <v>99</v>
      </c>
      <c r="AF30" s="114" t="s">
        <v>99</v>
      </c>
      <c r="AG30" s="114" t="s">
        <v>99</v>
      </c>
      <c r="AH30" s="114" t="s">
        <v>99</v>
      </c>
      <c r="AI30" s="114" t="s">
        <v>99</v>
      </c>
      <c r="AJ30" s="114"/>
      <c r="AK30" s="114"/>
      <c r="AL30" s="114"/>
      <c r="AM30" s="114"/>
      <c r="AN30" s="114"/>
      <c r="AO30" s="114"/>
      <c r="AP30" s="114"/>
      <c r="AQ30" s="114"/>
      <c r="AR30" s="117">
        <v>0</v>
      </c>
      <c r="AS30" s="126">
        <f t="shared" si="1"/>
        <v>0</v>
      </c>
      <c r="AT30" s="127">
        <f t="shared" si="2"/>
        <v>0</v>
      </c>
      <c r="AU30" s="127">
        <f t="shared" si="3"/>
        <v>0</v>
      </c>
      <c r="AV30" s="128">
        <f t="shared" si="4"/>
        <v>32</v>
      </c>
      <c r="AW30" s="129">
        <f t="shared" ref="AW30:AZ30" si="28">+AS30/$AH$1</f>
        <v>0</v>
      </c>
      <c r="AX30" s="130">
        <f t="shared" si="28"/>
        <v>0</v>
      </c>
      <c r="AY30" s="130">
        <f t="shared" si="28"/>
        <v>0</v>
      </c>
      <c r="AZ30" s="131">
        <f t="shared" si="28"/>
        <v>1</v>
      </c>
    </row>
    <row r="31" spans="1:52" ht="14.25" customHeight="1">
      <c r="A31" s="146" t="str">
        <f>IF(Asis1Tri!A31=0,"",Asis1Tri!A31)</f>
        <v/>
      </c>
      <c r="B31" s="149" t="str">
        <f>IF(Asis1Tri!B31=0,"",Asis1Tri!B31)</f>
        <v/>
      </c>
      <c r="C31" s="150"/>
      <c r="D31" s="114" t="s">
        <v>99</v>
      </c>
      <c r="E31" s="114" t="s">
        <v>99</v>
      </c>
      <c r="F31" s="114" t="s">
        <v>99</v>
      </c>
      <c r="G31" s="114" t="s">
        <v>99</v>
      </c>
      <c r="H31" s="114" t="s">
        <v>99</v>
      </c>
      <c r="I31" s="114" t="s">
        <v>99</v>
      </c>
      <c r="J31" s="114" t="s">
        <v>99</v>
      </c>
      <c r="K31" s="114" t="s">
        <v>99</v>
      </c>
      <c r="L31" s="114" t="s">
        <v>99</v>
      </c>
      <c r="M31" s="114" t="s">
        <v>99</v>
      </c>
      <c r="N31" s="114" t="s">
        <v>99</v>
      </c>
      <c r="O31" s="114" t="s">
        <v>99</v>
      </c>
      <c r="P31" s="114" t="s">
        <v>99</v>
      </c>
      <c r="Q31" s="114" t="s">
        <v>99</v>
      </c>
      <c r="R31" s="114" t="s">
        <v>99</v>
      </c>
      <c r="S31" s="114" t="s">
        <v>99</v>
      </c>
      <c r="T31" s="114" t="s">
        <v>99</v>
      </c>
      <c r="U31" s="114" t="s">
        <v>99</v>
      </c>
      <c r="V31" s="114" t="s">
        <v>99</v>
      </c>
      <c r="W31" s="114" t="s">
        <v>99</v>
      </c>
      <c r="X31" s="114" t="s">
        <v>99</v>
      </c>
      <c r="Y31" s="114" t="s">
        <v>99</v>
      </c>
      <c r="Z31" s="114" t="s">
        <v>99</v>
      </c>
      <c r="AA31" s="114" t="s">
        <v>99</v>
      </c>
      <c r="AB31" s="114" t="s">
        <v>99</v>
      </c>
      <c r="AC31" s="114" t="s">
        <v>99</v>
      </c>
      <c r="AD31" s="114" t="s">
        <v>99</v>
      </c>
      <c r="AE31" s="114" t="s">
        <v>99</v>
      </c>
      <c r="AF31" s="114" t="s">
        <v>99</v>
      </c>
      <c r="AG31" s="114" t="s">
        <v>99</v>
      </c>
      <c r="AH31" s="114" t="s">
        <v>99</v>
      </c>
      <c r="AI31" s="114" t="s">
        <v>99</v>
      </c>
      <c r="AJ31" s="114"/>
      <c r="AK31" s="114"/>
      <c r="AL31" s="114"/>
      <c r="AM31" s="114"/>
      <c r="AN31" s="114"/>
      <c r="AO31" s="114"/>
      <c r="AP31" s="114"/>
      <c r="AQ31" s="114"/>
      <c r="AR31" s="117">
        <v>0</v>
      </c>
      <c r="AS31" s="126">
        <f t="shared" si="1"/>
        <v>0</v>
      </c>
      <c r="AT31" s="127">
        <f t="shared" si="2"/>
        <v>0</v>
      </c>
      <c r="AU31" s="127">
        <f t="shared" si="3"/>
        <v>0</v>
      </c>
      <c r="AV31" s="128">
        <f t="shared" si="4"/>
        <v>32</v>
      </c>
      <c r="AW31" s="129">
        <f t="shared" ref="AW31:AZ31" si="29">+AS31/$AH$1</f>
        <v>0</v>
      </c>
      <c r="AX31" s="130">
        <f t="shared" si="29"/>
        <v>0</v>
      </c>
      <c r="AY31" s="130">
        <f t="shared" si="29"/>
        <v>0</v>
      </c>
      <c r="AZ31" s="131">
        <f t="shared" si="29"/>
        <v>1</v>
      </c>
    </row>
    <row r="32" spans="1:52" ht="14.25" customHeight="1">
      <c r="A32" s="146" t="str">
        <f>IF(Asis1Tri!A32=0,"",Asis1Tri!A32)</f>
        <v/>
      </c>
      <c r="B32" s="149" t="str">
        <f>IF(Asis1Tri!B32=0,"",Asis1Tri!B32)</f>
        <v/>
      </c>
      <c r="C32" s="150"/>
      <c r="D32" s="114" t="s">
        <v>99</v>
      </c>
      <c r="E32" s="114" t="s">
        <v>99</v>
      </c>
      <c r="F32" s="114" t="s">
        <v>99</v>
      </c>
      <c r="G32" s="114" t="s">
        <v>99</v>
      </c>
      <c r="H32" s="114" t="s">
        <v>99</v>
      </c>
      <c r="I32" s="114" t="s">
        <v>99</v>
      </c>
      <c r="J32" s="114" t="s">
        <v>99</v>
      </c>
      <c r="K32" s="114" t="s">
        <v>99</v>
      </c>
      <c r="L32" s="114" t="s">
        <v>99</v>
      </c>
      <c r="M32" s="114" t="s">
        <v>99</v>
      </c>
      <c r="N32" s="114" t="s">
        <v>99</v>
      </c>
      <c r="O32" s="114" t="s">
        <v>99</v>
      </c>
      <c r="P32" s="114" t="s">
        <v>99</v>
      </c>
      <c r="Q32" s="114" t="s">
        <v>99</v>
      </c>
      <c r="R32" s="114" t="s">
        <v>99</v>
      </c>
      <c r="S32" s="114" t="s">
        <v>99</v>
      </c>
      <c r="T32" s="114" t="s">
        <v>99</v>
      </c>
      <c r="U32" s="114" t="s">
        <v>99</v>
      </c>
      <c r="V32" s="114" t="s">
        <v>99</v>
      </c>
      <c r="W32" s="114" t="s">
        <v>99</v>
      </c>
      <c r="X32" s="114" t="s">
        <v>99</v>
      </c>
      <c r="Y32" s="114" t="s">
        <v>99</v>
      </c>
      <c r="Z32" s="114" t="s">
        <v>99</v>
      </c>
      <c r="AA32" s="114" t="s">
        <v>99</v>
      </c>
      <c r="AB32" s="114" t="s">
        <v>99</v>
      </c>
      <c r="AC32" s="114" t="s">
        <v>99</v>
      </c>
      <c r="AD32" s="114" t="s">
        <v>99</v>
      </c>
      <c r="AE32" s="114" t="s">
        <v>99</v>
      </c>
      <c r="AF32" s="114" t="s">
        <v>99</v>
      </c>
      <c r="AG32" s="114" t="s">
        <v>99</v>
      </c>
      <c r="AH32" s="114" t="s">
        <v>99</v>
      </c>
      <c r="AI32" s="114" t="s">
        <v>99</v>
      </c>
      <c r="AJ32" s="114"/>
      <c r="AK32" s="114"/>
      <c r="AL32" s="114"/>
      <c r="AM32" s="114"/>
      <c r="AN32" s="114"/>
      <c r="AO32" s="114"/>
      <c r="AP32" s="114"/>
      <c r="AQ32" s="114"/>
      <c r="AR32" s="117">
        <v>0</v>
      </c>
      <c r="AS32" s="126">
        <f t="shared" si="1"/>
        <v>0</v>
      </c>
      <c r="AT32" s="127">
        <f t="shared" si="2"/>
        <v>0</v>
      </c>
      <c r="AU32" s="127">
        <f t="shared" si="3"/>
        <v>0</v>
      </c>
      <c r="AV32" s="128">
        <f t="shared" si="4"/>
        <v>32</v>
      </c>
      <c r="AW32" s="129">
        <f t="shared" ref="AW32:AZ32" si="30">+AS32/$AH$1</f>
        <v>0</v>
      </c>
      <c r="AX32" s="130">
        <f t="shared" si="30"/>
        <v>0</v>
      </c>
      <c r="AY32" s="130">
        <f t="shared" si="30"/>
        <v>0</v>
      </c>
      <c r="AZ32" s="131">
        <f t="shared" si="30"/>
        <v>1</v>
      </c>
    </row>
    <row r="33" spans="1:52" ht="14.25" customHeight="1">
      <c r="A33" s="146" t="str">
        <f>IF(Asis1Tri!A33=0,"",Asis1Tri!A33)</f>
        <v/>
      </c>
      <c r="B33" s="149" t="str">
        <f>IF(Asis1Tri!B33=0,"",Asis1Tri!B33)</f>
        <v/>
      </c>
      <c r="C33" s="150"/>
      <c r="D33" s="114" t="s">
        <v>99</v>
      </c>
      <c r="E33" s="114" t="s">
        <v>99</v>
      </c>
      <c r="F33" s="114" t="s">
        <v>99</v>
      </c>
      <c r="G33" s="114" t="s">
        <v>99</v>
      </c>
      <c r="H33" s="114" t="s">
        <v>99</v>
      </c>
      <c r="I33" s="114" t="s">
        <v>99</v>
      </c>
      <c r="J33" s="114" t="s">
        <v>99</v>
      </c>
      <c r="K33" s="114" t="s">
        <v>99</v>
      </c>
      <c r="L33" s="114" t="s">
        <v>99</v>
      </c>
      <c r="M33" s="114" t="s">
        <v>99</v>
      </c>
      <c r="N33" s="114" t="s">
        <v>99</v>
      </c>
      <c r="O33" s="114" t="s">
        <v>99</v>
      </c>
      <c r="P33" s="114" t="s">
        <v>99</v>
      </c>
      <c r="Q33" s="114" t="s">
        <v>99</v>
      </c>
      <c r="R33" s="114" t="s">
        <v>99</v>
      </c>
      <c r="S33" s="114" t="s">
        <v>99</v>
      </c>
      <c r="T33" s="114" t="s">
        <v>99</v>
      </c>
      <c r="U33" s="114" t="s">
        <v>99</v>
      </c>
      <c r="V33" s="114" t="s">
        <v>99</v>
      </c>
      <c r="W33" s="114" t="s">
        <v>99</v>
      </c>
      <c r="X33" s="114" t="s">
        <v>99</v>
      </c>
      <c r="Y33" s="114" t="s">
        <v>99</v>
      </c>
      <c r="Z33" s="114" t="s">
        <v>99</v>
      </c>
      <c r="AA33" s="114" t="s">
        <v>99</v>
      </c>
      <c r="AB33" s="114" t="s">
        <v>99</v>
      </c>
      <c r="AC33" s="114" t="s">
        <v>99</v>
      </c>
      <c r="AD33" s="114" t="s">
        <v>99</v>
      </c>
      <c r="AE33" s="114" t="s">
        <v>99</v>
      </c>
      <c r="AF33" s="114" t="s">
        <v>99</v>
      </c>
      <c r="AG33" s="114" t="s">
        <v>99</v>
      </c>
      <c r="AH33" s="114" t="s">
        <v>99</v>
      </c>
      <c r="AI33" s="114" t="s">
        <v>99</v>
      </c>
      <c r="AJ33" s="114"/>
      <c r="AK33" s="114"/>
      <c r="AL33" s="114"/>
      <c r="AM33" s="114"/>
      <c r="AN33" s="114"/>
      <c r="AO33" s="114"/>
      <c r="AP33" s="114"/>
      <c r="AQ33" s="114"/>
      <c r="AR33" s="117">
        <v>0</v>
      </c>
      <c r="AS33" s="126">
        <f t="shared" si="1"/>
        <v>0</v>
      </c>
      <c r="AT33" s="127">
        <f t="shared" si="2"/>
        <v>0</v>
      </c>
      <c r="AU33" s="127">
        <f t="shared" si="3"/>
        <v>0</v>
      </c>
      <c r="AV33" s="128">
        <f t="shared" si="4"/>
        <v>32</v>
      </c>
      <c r="AW33" s="129">
        <f t="shared" ref="AW33:AZ33" si="31">+AS33/$AH$1</f>
        <v>0</v>
      </c>
      <c r="AX33" s="130">
        <f t="shared" si="31"/>
        <v>0</v>
      </c>
      <c r="AY33" s="130">
        <f t="shared" si="31"/>
        <v>0</v>
      </c>
      <c r="AZ33" s="131">
        <f t="shared" si="31"/>
        <v>1</v>
      </c>
    </row>
    <row r="34" spans="1:52" ht="14.25" customHeight="1">
      <c r="A34" s="146" t="str">
        <f>IF(Asis1Tri!A34=0,"",Asis1Tri!A34)</f>
        <v/>
      </c>
      <c r="B34" s="149" t="str">
        <f>IF(Asis1Tri!B34=0,"",Asis1Tri!B34)</f>
        <v/>
      </c>
      <c r="C34" s="150"/>
      <c r="D34" s="114" t="s">
        <v>99</v>
      </c>
      <c r="E34" s="114" t="s">
        <v>99</v>
      </c>
      <c r="F34" s="114" t="s">
        <v>99</v>
      </c>
      <c r="G34" s="114" t="s">
        <v>99</v>
      </c>
      <c r="H34" s="114" t="s">
        <v>99</v>
      </c>
      <c r="I34" s="114" t="s">
        <v>99</v>
      </c>
      <c r="J34" s="114" t="s">
        <v>99</v>
      </c>
      <c r="K34" s="114" t="s">
        <v>99</v>
      </c>
      <c r="L34" s="114" t="s">
        <v>99</v>
      </c>
      <c r="M34" s="114" t="s">
        <v>99</v>
      </c>
      <c r="N34" s="114" t="s">
        <v>99</v>
      </c>
      <c r="O34" s="114" t="s">
        <v>99</v>
      </c>
      <c r="P34" s="114" t="s">
        <v>99</v>
      </c>
      <c r="Q34" s="114" t="s">
        <v>99</v>
      </c>
      <c r="R34" s="114" t="s">
        <v>99</v>
      </c>
      <c r="S34" s="114" t="s">
        <v>99</v>
      </c>
      <c r="T34" s="114" t="s">
        <v>99</v>
      </c>
      <c r="U34" s="114" t="s">
        <v>99</v>
      </c>
      <c r="V34" s="114" t="s">
        <v>99</v>
      </c>
      <c r="W34" s="114" t="s">
        <v>99</v>
      </c>
      <c r="X34" s="114" t="s">
        <v>99</v>
      </c>
      <c r="Y34" s="114" t="s">
        <v>99</v>
      </c>
      <c r="Z34" s="114" t="s">
        <v>99</v>
      </c>
      <c r="AA34" s="114" t="s">
        <v>99</v>
      </c>
      <c r="AB34" s="114" t="s">
        <v>99</v>
      </c>
      <c r="AC34" s="114" t="s">
        <v>99</v>
      </c>
      <c r="AD34" s="114" t="s">
        <v>99</v>
      </c>
      <c r="AE34" s="114" t="s">
        <v>99</v>
      </c>
      <c r="AF34" s="114" t="s">
        <v>99</v>
      </c>
      <c r="AG34" s="114" t="s">
        <v>99</v>
      </c>
      <c r="AH34" s="114" t="s">
        <v>99</v>
      </c>
      <c r="AI34" s="114" t="s">
        <v>99</v>
      </c>
      <c r="AJ34" s="114"/>
      <c r="AK34" s="114"/>
      <c r="AL34" s="114"/>
      <c r="AM34" s="114"/>
      <c r="AN34" s="114"/>
      <c r="AO34" s="114"/>
      <c r="AP34" s="114"/>
      <c r="AQ34" s="114"/>
      <c r="AR34" s="117">
        <v>0</v>
      </c>
      <c r="AS34" s="126">
        <f t="shared" si="1"/>
        <v>0</v>
      </c>
      <c r="AT34" s="127">
        <f t="shared" si="2"/>
        <v>0</v>
      </c>
      <c r="AU34" s="127">
        <f t="shared" si="3"/>
        <v>0</v>
      </c>
      <c r="AV34" s="128">
        <f t="shared" si="4"/>
        <v>32</v>
      </c>
      <c r="AW34" s="129">
        <f t="shared" ref="AW34:AZ34" si="32">+AS34/$AH$1</f>
        <v>0</v>
      </c>
      <c r="AX34" s="130">
        <f t="shared" si="32"/>
        <v>0</v>
      </c>
      <c r="AY34" s="130">
        <f t="shared" si="32"/>
        <v>0</v>
      </c>
      <c r="AZ34" s="131">
        <f t="shared" si="32"/>
        <v>1</v>
      </c>
    </row>
    <row r="35" spans="1:52" ht="14.25" customHeight="1">
      <c r="A35" s="146" t="str">
        <f>IF(Asis1Tri!A35=0,"",Asis1Tri!A35)</f>
        <v/>
      </c>
      <c r="B35" s="149" t="str">
        <f>IF(Asis1Tri!B35=0,"",Asis1Tri!B35)</f>
        <v/>
      </c>
      <c r="C35" s="150"/>
      <c r="D35" s="114" t="s">
        <v>99</v>
      </c>
      <c r="E35" s="114" t="s">
        <v>99</v>
      </c>
      <c r="F35" s="114" t="s">
        <v>99</v>
      </c>
      <c r="G35" s="114" t="s">
        <v>99</v>
      </c>
      <c r="H35" s="114" t="s">
        <v>99</v>
      </c>
      <c r="I35" s="114" t="s">
        <v>99</v>
      </c>
      <c r="J35" s="114" t="s">
        <v>99</v>
      </c>
      <c r="K35" s="114" t="s">
        <v>99</v>
      </c>
      <c r="L35" s="114" t="s">
        <v>99</v>
      </c>
      <c r="M35" s="114" t="s">
        <v>99</v>
      </c>
      <c r="N35" s="114" t="s">
        <v>99</v>
      </c>
      <c r="O35" s="114" t="s">
        <v>99</v>
      </c>
      <c r="P35" s="114" t="s">
        <v>99</v>
      </c>
      <c r="Q35" s="114" t="s">
        <v>99</v>
      </c>
      <c r="R35" s="114" t="s">
        <v>99</v>
      </c>
      <c r="S35" s="114" t="s">
        <v>99</v>
      </c>
      <c r="T35" s="114" t="s">
        <v>99</v>
      </c>
      <c r="U35" s="114" t="s">
        <v>99</v>
      </c>
      <c r="V35" s="114" t="s">
        <v>99</v>
      </c>
      <c r="W35" s="114" t="s">
        <v>99</v>
      </c>
      <c r="X35" s="114" t="s">
        <v>99</v>
      </c>
      <c r="Y35" s="114" t="s">
        <v>99</v>
      </c>
      <c r="Z35" s="114" t="s">
        <v>99</v>
      </c>
      <c r="AA35" s="114" t="s">
        <v>99</v>
      </c>
      <c r="AB35" s="114" t="s">
        <v>99</v>
      </c>
      <c r="AC35" s="114" t="s">
        <v>99</v>
      </c>
      <c r="AD35" s="114" t="s">
        <v>99</v>
      </c>
      <c r="AE35" s="114" t="s">
        <v>99</v>
      </c>
      <c r="AF35" s="114" t="s">
        <v>99</v>
      </c>
      <c r="AG35" s="114" t="s">
        <v>99</v>
      </c>
      <c r="AH35" s="114" t="s">
        <v>99</v>
      </c>
      <c r="AI35" s="114" t="s">
        <v>99</v>
      </c>
      <c r="AJ35" s="114"/>
      <c r="AK35" s="114"/>
      <c r="AL35" s="114"/>
      <c r="AM35" s="114"/>
      <c r="AN35" s="114"/>
      <c r="AO35" s="114"/>
      <c r="AP35" s="114"/>
      <c r="AQ35" s="114"/>
      <c r="AR35" s="117">
        <v>0</v>
      </c>
      <c r="AS35" s="126">
        <f t="shared" si="1"/>
        <v>0</v>
      </c>
      <c r="AT35" s="127">
        <f t="shared" si="2"/>
        <v>0</v>
      </c>
      <c r="AU35" s="127">
        <f t="shared" si="3"/>
        <v>0</v>
      </c>
      <c r="AV35" s="128">
        <f t="shared" si="4"/>
        <v>32</v>
      </c>
      <c r="AW35" s="129">
        <f t="shared" ref="AW35:AZ35" si="33">+AS35/$AH$1</f>
        <v>0</v>
      </c>
      <c r="AX35" s="130">
        <f t="shared" si="33"/>
        <v>0</v>
      </c>
      <c r="AY35" s="130">
        <f t="shared" si="33"/>
        <v>0</v>
      </c>
      <c r="AZ35" s="131">
        <f t="shared" si="33"/>
        <v>1</v>
      </c>
    </row>
    <row r="36" spans="1:52" ht="14.25" customHeight="1">
      <c r="A36" s="146" t="str">
        <f>IF(Asis1Tri!A36=0,"",Asis1Tri!A36)</f>
        <v/>
      </c>
      <c r="B36" s="149" t="str">
        <f>IF(Asis1Tri!B36=0,"",Asis1Tri!B36)</f>
        <v/>
      </c>
      <c r="C36" s="150"/>
      <c r="D36" s="114"/>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7">
        <v>0</v>
      </c>
      <c r="AS36" s="126">
        <f t="shared" si="1"/>
        <v>0</v>
      </c>
      <c r="AT36" s="127">
        <f t="shared" si="2"/>
        <v>0</v>
      </c>
      <c r="AU36" s="127">
        <f t="shared" si="3"/>
        <v>0</v>
      </c>
      <c r="AV36" s="128">
        <f t="shared" si="4"/>
        <v>0</v>
      </c>
      <c r="AW36" s="129">
        <f t="shared" ref="AW36:AZ36" si="34">+AS36/$AH$1</f>
        <v>0</v>
      </c>
      <c r="AX36" s="130">
        <f t="shared" si="34"/>
        <v>0</v>
      </c>
      <c r="AY36" s="130">
        <f t="shared" si="34"/>
        <v>0</v>
      </c>
      <c r="AZ36" s="131">
        <f t="shared" si="34"/>
        <v>0</v>
      </c>
    </row>
    <row r="37" spans="1:52" ht="14.25" customHeight="1">
      <c r="A37" s="146" t="str">
        <f>IF(Asis1Tri!A37=0,"",Asis1Tri!A37)</f>
        <v/>
      </c>
      <c r="B37" s="149" t="str">
        <f>IF(Asis1Tri!B37=0,"",Asis1Tri!B37)</f>
        <v/>
      </c>
      <c r="C37" s="150"/>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7">
        <v>0</v>
      </c>
      <c r="AS37" s="126">
        <f t="shared" si="1"/>
        <v>0</v>
      </c>
      <c r="AT37" s="127">
        <f t="shared" si="2"/>
        <v>0</v>
      </c>
      <c r="AU37" s="127">
        <f t="shared" si="3"/>
        <v>0</v>
      </c>
      <c r="AV37" s="128">
        <f t="shared" si="4"/>
        <v>0</v>
      </c>
      <c r="AW37" s="129">
        <f t="shared" ref="AW37:AZ37" si="35">+AS37/$AH$1</f>
        <v>0</v>
      </c>
      <c r="AX37" s="130">
        <f t="shared" si="35"/>
        <v>0</v>
      </c>
      <c r="AY37" s="130">
        <f t="shared" si="35"/>
        <v>0</v>
      </c>
      <c r="AZ37" s="131">
        <f t="shared" si="35"/>
        <v>0</v>
      </c>
    </row>
    <row r="38" spans="1:52" ht="14.25" customHeight="1">
      <c r="A38" s="146" t="str">
        <f>IF(Asis1Tri!A38=0,"",Asis1Tri!A38)</f>
        <v/>
      </c>
      <c r="B38" s="149" t="str">
        <f>IF(Asis1Tri!B38=0,"",Asis1Tri!B38)</f>
        <v/>
      </c>
      <c r="C38" s="150"/>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7">
        <v>0</v>
      </c>
      <c r="AS38" s="126">
        <f t="shared" si="1"/>
        <v>0</v>
      </c>
      <c r="AT38" s="127">
        <f t="shared" si="2"/>
        <v>0</v>
      </c>
      <c r="AU38" s="127">
        <f t="shared" si="3"/>
        <v>0</v>
      </c>
      <c r="AV38" s="128">
        <f t="shared" si="4"/>
        <v>0</v>
      </c>
      <c r="AW38" s="129">
        <f t="shared" ref="AW38:AZ38" si="36">+AS38/$AH$1</f>
        <v>0</v>
      </c>
      <c r="AX38" s="130">
        <f t="shared" si="36"/>
        <v>0</v>
      </c>
      <c r="AY38" s="130">
        <f t="shared" si="36"/>
        <v>0</v>
      </c>
      <c r="AZ38" s="131">
        <f t="shared" si="36"/>
        <v>0</v>
      </c>
    </row>
    <row r="39" spans="1:52" ht="14.25" customHeight="1">
      <c r="A39" s="146" t="str">
        <f>IF(Asis1Tri!A39=0,"",Asis1Tri!A39)</f>
        <v/>
      </c>
      <c r="B39" s="149" t="str">
        <f>IF(Asis1Tri!B39=0,"",Asis1Tri!B39)</f>
        <v/>
      </c>
      <c r="C39" s="150"/>
      <c r="D39" s="114"/>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7">
        <v>0</v>
      </c>
      <c r="AS39" s="126">
        <f t="shared" si="1"/>
        <v>0</v>
      </c>
      <c r="AT39" s="127">
        <f t="shared" si="2"/>
        <v>0</v>
      </c>
      <c r="AU39" s="127">
        <f t="shared" si="3"/>
        <v>0</v>
      </c>
      <c r="AV39" s="128">
        <f t="shared" si="4"/>
        <v>0</v>
      </c>
      <c r="AW39" s="129">
        <f t="shared" ref="AW39:AZ39" si="37">+AS39/$AH$1</f>
        <v>0</v>
      </c>
      <c r="AX39" s="130">
        <f t="shared" si="37"/>
        <v>0</v>
      </c>
      <c r="AY39" s="130">
        <f t="shared" si="37"/>
        <v>0</v>
      </c>
      <c r="AZ39" s="131">
        <f t="shared" si="37"/>
        <v>0</v>
      </c>
    </row>
    <row r="40" spans="1:52" ht="14.25" customHeight="1">
      <c r="A40" s="146" t="str">
        <f>IF(Asis1Tri!A40=0,"",Asis1Tri!A40)</f>
        <v/>
      </c>
      <c r="B40" s="149" t="str">
        <f>IF(Asis1Tri!B40=0,"",Asis1Tri!B40)</f>
        <v/>
      </c>
      <c r="C40" s="150"/>
      <c r="D40" s="114"/>
      <c r="E40" s="114"/>
      <c r="F40" s="114"/>
      <c r="G40" s="114"/>
      <c r="H40" s="114"/>
      <c r="I40" s="114"/>
      <c r="J40" s="114"/>
      <c r="K40" s="114"/>
      <c r="L40" s="114"/>
      <c r="M40" s="114"/>
      <c r="N40" s="114"/>
      <c r="O40" s="114"/>
      <c r="P40" s="114"/>
      <c r="Q40" s="114"/>
      <c r="R40" s="114"/>
      <c r="S40" s="114"/>
      <c r="T40" s="114"/>
      <c r="U40" s="114"/>
      <c r="V40" s="114"/>
      <c r="W40" s="114"/>
      <c r="X40" s="114"/>
      <c r="Y40" s="114"/>
      <c r="Z40" s="114"/>
      <c r="AA40" s="114"/>
      <c r="AB40" s="114"/>
      <c r="AC40" s="114"/>
      <c r="AD40" s="114"/>
      <c r="AE40" s="114"/>
      <c r="AF40" s="114"/>
      <c r="AG40" s="114"/>
      <c r="AH40" s="114"/>
      <c r="AI40" s="114"/>
      <c r="AJ40" s="114"/>
      <c r="AK40" s="114"/>
      <c r="AL40" s="114"/>
      <c r="AM40" s="114"/>
      <c r="AN40" s="114"/>
      <c r="AO40" s="114"/>
      <c r="AP40" s="114"/>
      <c r="AQ40" s="114"/>
      <c r="AR40" s="117">
        <v>0</v>
      </c>
      <c r="AS40" s="126">
        <f t="shared" si="1"/>
        <v>0</v>
      </c>
      <c r="AT40" s="127">
        <f t="shared" si="2"/>
        <v>0</v>
      </c>
      <c r="AU40" s="127">
        <f t="shared" si="3"/>
        <v>0</v>
      </c>
      <c r="AV40" s="128">
        <f t="shared" si="4"/>
        <v>0</v>
      </c>
      <c r="AW40" s="129">
        <f t="shared" ref="AW40:AZ40" si="38">+AS40/$AH$1</f>
        <v>0</v>
      </c>
      <c r="AX40" s="130">
        <f t="shared" si="38"/>
        <v>0</v>
      </c>
      <c r="AY40" s="130">
        <f t="shared" si="38"/>
        <v>0</v>
      </c>
      <c r="AZ40" s="131">
        <f t="shared" si="38"/>
        <v>0</v>
      </c>
    </row>
    <row r="41" spans="1:52" ht="14.25" customHeight="1">
      <c r="A41" s="146" t="str">
        <f>IF(Asis1Tri!A41=0,"",Asis1Tri!A41)</f>
        <v/>
      </c>
      <c r="B41" s="149" t="str">
        <f>IF(Asis1Tri!B41=0,"",Asis1Tri!B41)</f>
        <v/>
      </c>
      <c r="C41" s="150"/>
      <c r="D41" s="114"/>
      <c r="E41" s="114"/>
      <c r="F41" s="114"/>
      <c r="G41" s="114"/>
      <c r="H41" s="114"/>
      <c r="I41" s="114"/>
      <c r="J41" s="114"/>
      <c r="K41" s="114"/>
      <c r="L41" s="114"/>
      <c r="M41" s="114"/>
      <c r="N41" s="114"/>
      <c r="O41" s="114"/>
      <c r="P41" s="114"/>
      <c r="Q41" s="114"/>
      <c r="R41" s="114"/>
      <c r="S41" s="114"/>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7">
        <v>0</v>
      </c>
      <c r="AS41" s="126">
        <f t="shared" si="1"/>
        <v>0</v>
      </c>
      <c r="AT41" s="127">
        <f t="shared" si="2"/>
        <v>0</v>
      </c>
      <c r="AU41" s="127">
        <f t="shared" si="3"/>
        <v>0</v>
      </c>
      <c r="AV41" s="128">
        <f t="shared" si="4"/>
        <v>0</v>
      </c>
      <c r="AW41" s="129">
        <f t="shared" ref="AW41:AZ41" si="39">+AS41/$AH$1</f>
        <v>0</v>
      </c>
      <c r="AX41" s="130">
        <f t="shared" si="39"/>
        <v>0</v>
      </c>
      <c r="AY41" s="130">
        <f t="shared" si="39"/>
        <v>0</v>
      </c>
      <c r="AZ41" s="131">
        <f t="shared" si="39"/>
        <v>0</v>
      </c>
    </row>
    <row r="42" spans="1:52" ht="14.25" customHeight="1">
      <c r="A42" s="146" t="str">
        <f>IF(Asis1Tri!A42=0,"",Asis1Tri!A42)</f>
        <v/>
      </c>
      <c r="B42" s="149" t="str">
        <f>IF(Asis1Tri!B42=0,"",Asis1Tri!B42)</f>
        <v/>
      </c>
      <c r="C42" s="150"/>
      <c r="D42" s="114"/>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4"/>
      <c r="AC42" s="114"/>
      <c r="AD42" s="114"/>
      <c r="AE42" s="114"/>
      <c r="AF42" s="114"/>
      <c r="AG42" s="114"/>
      <c r="AH42" s="114"/>
      <c r="AI42" s="114"/>
      <c r="AJ42" s="114"/>
      <c r="AK42" s="114"/>
      <c r="AL42" s="114"/>
      <c r="AM42" s="114"/>
      <c r="AN42" s="114"/>
      <c r="AO42" s="114"/>
      <c r="AP42" s="114"/>
      <c r="AQ42" s="114"/>
      <c r="AR42" s="117">
        <v>0</v>
      </c>
      <c r="AS42" s="126">
        <f t="shared" si="1"/>
        <v>0</v>
      </c>
      <c r="AT42" s="127">
        <f t="shared" si="2"/>
        <v>0</v>
      </c>
      <c r="AU42" s="127">
        <f t="shared" si="3"/>
        <v>0</v>
      </c>
      <c r="AV42" s="128">
        <f t="shared" si="4"/>
        <v>0</v>
      </c>
      <c r="AW42" s="129">
        <f t="shared" ref="AW42:AZ42" si="40">+AS42/$AH$1</f>
        <v>0</v>
      </c>
      <c r="AX42" s="130">
        <f t="shared" si="40"/>
        <v>0</v>
      </c>
      <c r="AY42" s="130">
        <f t="shared" si="40"/>
        <v>0</v>
      </c>
      <c r="AZ42" s="131">
        <f t="shared" si="40"/>
        <v>0</v>
      </c>
    </row>
    <row r="43" spans="1:52" ht="14.25" customHeight="1">
      <c r="A43" s="146" t="str">
        <f>IF(Asis1Tri!A43=0,"",Asis1Tri!A43)</f>
        <v/>
      </c>
      <c r="B43" s="149" t="str">
        <f>IF(Asis1Tri!B43=0,"",Asis1Tri!B43)</f>
        <v/>
      </c>
      <c r="C43" s="150"/>
      <c r="D43" s="114"/>
      <c r="E43" s="114"/>
      <c r="F43" s="114"/>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7">
        <v>0</v>
      </c>
      <c r="AS43" s="126">
        <f t="shared" si="1"/>
        <v>0</v>
      </c>
      <c r="AT43" s="127">
        <f t="shared" si="2"/>
        <v>0</v>
      </c>
      <c r="AU43" s="127">
        <f t="shared" si="3"/>
        <v>0</v>
      </c>
      <c r="AV43" s="128">
        <f t="shared" si="4"/>
        <v>0</v>
      </c>
      <c r="AW43" s="129">
        <f t="shared" ref="AW43:AZ43" si="41">+AS43/$AH$1</f>
        <v>0</v>
      </c>
      <c r="AX43" s="130">
        <f t="shared" si="41"/>
        <v>0</v>
      </c>
      <c r="AY43" s="130">
        <f t="shared" si="41"/>
        <v>0</v>
      </c>
      <c r="AZ43" s="131">
        <f t="shared" si="41"/>
        <v>0</v>
      </c>
    </row>
    <row r="44" spans="1:52" ht="14.25" customHeight="1">
      <c r="A44" s="146" t="str">
        <f>IF(Asis1Tri!A44=0,"",Asis1Tri!A44)</f>
        <v/>
      </c>
      <c r="B44" s="149" t="str">
        <f>IF(Asis1Tri!B44=0,"",Asis1Tri!B44)</f>
        <v/>
      </c>
      <c r="C44" s="150"/>
      <c r="D44" s="114"/>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7">
        <v>0</v>
      </c>
      <c r="AS44" s="126">
        <f t="shared" si="1"/>
        <v>0</v>
      </c>
      <c r="AT44" s="127">
        <f t="shared" si="2"/>
        <v>0</v>
      </c>
      <c r="AU44" s="127">
        <f t="shared" si="3"/>
        <v>0</v>
      </c>
      <c r="AV44" s="128">
        <f t="shared" si="4"/>
        <v>0</v>
      </c>
      <c r="AW44" s="129">
        <f t="shared" ref="AW44:AZ44" si="42">+AS44/$AH$1</f>
        <v>0</v>
      </c>
      <c r="AX44" s="130">
        <f t="shared" si="42"/>
        <v>0</v>
      </c>
      <c r="AY44" s="130">
        <f t="shared" si="42"/>
        <v>0</v>
      </c>
      <c r="AZ44" s="131">
        <f t="shared" si="42"/>
        <v>0</v>
      </c>
    </row>
    <row r="45" spans="1:52" ht="14.25" customHeight="1">
      <c r="A45" s="146" t="str">
        <f>IF(Asis1Tri!A45=0,"",Asis1Tri!A45)</f>
        <v/>
      </c>
      <c r="B45" s="149" t="str">
        <f>IF(Asis1Tri!B45=0,"",Asis1Tri!B45)</f>
        <v/>
      </c>
      <c r="C45" s="150"/>
      <c r="D45" s="114"/>
      <c r="E45" s="114"/>
      <c r="F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7">
        <v>0</v>
      </c>
      <c r="AS45" s="126">
        <f t="shared" si="1"/>
        <v>0</v>
      </c>
      <c r="AT45" s="127">
        <f t="shared" si="2"/>
        <v>0</v>
      </c>
      <c r="AU45" s="127">
        <f t="shared" si="3"/>
        <v>0</v>
      </c>
      <c r="AV45" s="128">
        <f t="shared" si="4"/>
        <v>0</v>
      </c>
      <c r="AW45" s="129">
        <f t="shared" ref="AW45:AZ45" si="43">+AS45/$AH$1</f>
        <v>0</v>
      </c>
      <c r="AX45" s="130">
        <f t="shared" si="43"/>
        <v>0</v>
      </c>
      <c r="AY45" s="130">
        <f t="shared" si="43"/>
        <v>0</v>
      </c>
      <c r="AZ45" s="131">
        <f t="shared" si="43"/>
        <v>0</v>
      </c>
    </row>
    <row r="46" spans="1:52" ht="14.25" customHeight="1">
      <c r="A46" s="146" t="str">
        <f>IF(Asis1Tri!A46=0,"",Asis1Tri!A46)</f>
        <v/>
      </c>
      <c r="B46" s="149" t="str">
        <f>IF(Asis1Tri!B46=0,"",Asis1Tri!B46)</f>
        <v/>
      </c>
      <c r="C46" s="150"/>
      <c r="D46" s="114"/>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7">
        <v>0</v>
      </c>
      <c r="AS46" s="126">
        <f t="shared" si="1"/>
        <v>0</v>
      </c>
      <c r="AT46" s="127">
        <f t="shared" si="2"/>
        <v>0</v>
      </c>
      <c r="AU46" s="127">
        <f t="shared" si="3"/>
        <v>0</v>
      </c>
      <c r="AV46" s="128">
        <f t="shared" si="4"/>
        <v>0</v>
      </c>
      <c r="AW46" s="129">
        <f t="shared" ref="AW46:AZ46" si="44">+AS46/$AH$1</f>
        <v>0</v>
      </c>
      <c r="AX46" s="130">
        <f t="shared" si="44"/>
        <v>0</v>
      </c>
      <c r="AY46" s="130">
        <f t="shared" si="44"/>
        <v>0</v>
      </c>
      <c r="AZ46" s="131">
        <f t="shared" si="44"/>
        <v>0</v>
      </c>
    </row>
    <row r="47" spans="1:52" ht="14.25" customHeight="1">
      <c r="A47" s="146" t="str">
        <f>IF(Asis1Tri!A47=0,"",Asis1Tri!A47)</f>
        <v/>
      </c>
      <c r="B47" s="149" t="str">
        <f>IF(Asis1Tri!B47=0,"",Asis1Tri!B47)</f>
        <v/>
      </c>
      <c r="C47" s="150"/>
      <c r="D47" s="114"/>
      <c r="E47" s="114"/>
      <c r="F47" s="114"/>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7">
        <v>0</v>
      </c>
      <c r="AS47" s="126">
        <f t="shared" si="1"/>
        <v>0</v>
      </c>
      <c r="AT47" s="127">
        <f t="shared" si="2"/>
        <v>0</v>
      </c>
      <c r="AU47" s="127">
        <f t="shared" si="3"/>
        <v>0</v>
      </c>
      <c r="AV47" s="128">
        <f t="shared" si="4"/>
        <v>0</v>
      </c>
      <c r="AW47" s="129">
        <f t="shared" ref="AW47:AZ47" si="45">+AS47/$AH$1</f>
        <v>0</v>
      </c>
      <c r="AX47" s="130">
        <f t="shared" si="45"/>
        <v>0</v>
      </c>
      <c r="AY47" s="130">
        <f t="shared" si="45"/>
        <v>0</v>
      </c>
      <c r="AZ47" s="131">
        <f t="shared" si="45"/>
        <v>0</v>
      </c>
    </row>
    <row r="48" spans="1:52" ht="14.25" customHeight="1">
      <c r="A48" s="146" t="str">
        <f>IF(Asis1Tri!A48=0,"",Asis1Tri!A48)</f>
        <v/>
      </c>
      <c r="B48" s="149" t="str">
        <f>IF(Asis1Tri!B48=0,"",Asis1Tri!B48)</f>
        <v/>
      </c>
      <c r="C48" s="150"/>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7">
        <v>0</v>
      </c>
      <c r="AS48" s="126">
        <f t="shared" si="1"/>
        <v>0</v>
      </c>
      <c r="AT48" s="127">
        <f t="shared" si="2"/>
        <v>0</v>
      </c>
      <c r="AU48" s="127">
        <f t="shared" si="3"/>
        <v>0</v>
      </c>
      <c r="AV48" s="128">
        <f t="shared" si="4"/>
        <v>0</v>
      </c>
      <c r="AW48" s="129">
        <f t="shared" ref="AW48:AZ48" si="46">+AS48/$AH$1</f>
        <v>0</v>
      </c>
      <c r="AX48" s="130">
        <f t="shared" si="46"/>
        <v>0</v>
      </c>
      <c r="AY48" s="130">
        <f t="shared" si="46"/>
        <v>0</v>
      </c>
      <c r="AZ48" s="131">
        <f t="shared" si="46"/>
        <v>0</v>
      </c>
    </row>
    <row r="49" spans="1:52" ht="14.25" customHeight="1">
      <c r="A49" s="146" t="str">
        <f>IF(Asis1Tri!A49=0,"",Asis1Tri!A49)</f>
        <v/>
      </c>
      <c r="B49" s="149" t="str">
        <f>IF(Asis1Tri!B49=0,"",Asis1Tri!B49)</f>
        <v/>
      </c>
      <c r="C49" s="150"/>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7">
        <v>0</v>
      </c>
      <c r="AS49" s="126">
        <f t="shared" si="1"/>
        <v>0</v>
      </c>
      <c r="AT49" s="127">
        <f t="shared" si="2"/>
        <v>0</v>
      </c>
      <c r="AU49" s="127">
        <f t="shared" si="3"/>
        <v>0</v>
      </c>
      <c r="AV49" s="128">
        <f t="shared" si="4"/>
        <v>0</v>
      </c>
      <c r="AW49" s="129">
        <f t="shared" ref="AW49:AZ49" si="47">+AS49/$AH$1</f>
        <v>0</v>
      </c>
      <c r="AX49" s="130">
        <f t="shared" si="47"/>
        <v>0</v>
      </c>
      <c r="AY49" s="130">
        <f t="shared" si="47"/>
        <v>0</v>
      </c>
      <c r="AZ49" s="131">
        <f t="shared" si="47"/>
        <v>0</v>
      </c>
    </row>
    <row r="50" spans="1:52" ht="14.25" customHeight="1">
      <c r="A50" s="146" t="str">
        <f>IF(Asis1Tri!A50=0,"",Asis1Tri!A50)</f>
        <v/>
      </c>
      <c r="B50" s="149" t="str">
        <f>IF(Asis1Tri!B50=0,"",Asis1Tri!B50)</f>
        <v/>
      </c>
      <c r="C50" s="150"/>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7">
        <v>0</v>
      </c>
      <c r="AS50" s="126">
        <f t="shared" si="1"/>
        <v>0</v>
      </c>
      <c r="AT50" s="127">
        <f t="shared" si="2"/>
        <v>0</v>
      </c>
      <c r="AU50" s="127">
        <f t="shared" si="3"/>
        <v>0</v>
      </c>
      <c r="AV50" s="128">
        <f t="shared" si="4"/>
        <v>0</v>
      </c>
      <c r="AW50" s="129">
        <f t="shared" ref="AW50:AZ50" si="48">+AS50/$AH$1</f>
        <v>0</v>
      </c>
      <c r="AX50" s="130">
        <f t="shared" si="48"/>
        <v>0</v>
      </c>
      <c r="AY50" s="130">
        <f t="shared" si="48"/>
        <v>0</v>
      </c>
      <c r="AZ50" s="131">
        <f t="shared" si="48"/>
        <v>0</v>
      </c>
    </row>
    <row r="51" spans="1:52" ht="14.25" customHeight="1">
      <c r="A51" s="146" t="str">
        <f>IF(Asis1Tri!A51=0,"",Asis1Tri!A51)</f>
        <v/>
      </c>
      <c r="B51" s="149" t="str">
        <f>IF(Asis1Tri!B51=0,"",Asis1Tri!B51)</f>
        <v/>
      </c>
      <c r="C51" s="150"/>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7">
        <v>0</v>
      </c>
      <c r="AS51" s="126">
        <f t="shared" si="1"/>
        <v>0</v>
      </c>
      <c r="AT51" s="127">
        <f t="shared" si="2"/>
        <v>0</v>
      </c>
      <c r="AU51" s="127">
        <f t="shared" si="3"/>
        <v>0</v>
      </c>
      <c r="AV51" s="128">
        <f t="shared" si="4"/>
        <v>0</v>
      </c>
      <c r="AW51" s="129">
        <f t="shared" ref="AW51:AZ51" si="49">+AS51/$AH$1</f>
        <v>0</v>
      </c>
      <c r="AX51" s="130">
        <f t="shared" si="49"/>
        <v>0</v>
      </c>
      <c r="AY51" s="130">
        <f t="shared" si="49"/>
        <v>0</v>
      </c>
      <c r="AZ51" s="131">
        <f t="shared" si="49"/>
        <v>0</v>
      </c>
    </row>
    <row r="52" spans="1:52" ht="14.25" customHeight="1">
      <c r="A52" s="146" t="str">
        <f>IF(Asis1Tri!A52=0,"",Asis1Tri!A52)</f>
        <v/>
      </c>
      <c r="B52" s="149" t="str">
        <f>IF(Asis1Tri!B52=0,"",Asis1Tri!B52)</f>
        <v/>
      </c>
      <c r="C52" s="150"/>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7">
        <v>0</v>
      </c>
      <c r="AS52" s="126">
        <f t="shared" si="1"/>
        <v>0</v>
      </c>
      <c r="AT52" s="127">
        <f t="shared" si="2"/>
        <v>0</v>
      </c>
      <c r="AU52" s="127">
        <f t="shared" si="3"/>
        <v>0</v>
      </c>
      <c r="AV52" s="128">
        <f t="shared" si="4"/>
        <v>0</v>
      </c>
      <c r="AW52" s="129">
        <f t="shared" ref="AW52:AZ52" si="50">+AS52/$AH$1</f>
        <v>0</v>
      </c>
      <c r="AX52" s="130">
        <f t="shared" si="50"/>
        <v>0</v>
      </c>
      <c r="AY52" s="130">
        <f t="shared" si="50"/>
        <v>0</v>
      </c>
      <c r="AZ52" s="131">
        <f t="shared" si="50"/>
        <v>0</v>
      </c>
    </row>
    <row r="53" spans="1:52" ht="14.25" customHeight="1">
      <c r="A53" s="146" t="str">
        <f>IF(Asis1Tri!A53=0,"",Asis1Tri!A53)</f>
        <v/>
      </c>
      <c r="B53" s="149" t="str">
        <f>IF(Asis1Tri!B53=0,"",Asis1Tri!B53)</f>
        <v/>
      </c>
      <c r="C53" s="150"/>
      <c r="D53" s="114"/>
      <c r="E53" s="114"/>
      <c r="F53" s="114"/>
      <c r="G53" s="114"/>
      <c r="H53" s="114"/>
      <c r="I53" s="114"/>
      <c r="J53" s="114"/>
      <c r="K53" s="114"/>
      <c r="L53" s="114"/>
      <c r="M53" s="114"/>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7">
        <v>0</v>
      </c>
      <c r="AS53" s="126">
        <f t="shared" si="1"/>
        <v>0</v>
      </c>
      <c r="AT53" s="127">
        <f t="shared" si="2"/>
        <v>0</v>
      </c>
      <c r="AU53" s="127">
        <f t="shared" si="3"/>
        <v>0</v>
      </c>
      <c r="AV53" s="128">
        <f t="shared" si="4"/>
        <v>0</v>
      </c>
      <c r="AW53" s="129">
        <f t="shared" ref="AW53:AZ53" si="51">+AS53/$AH$1</f>
        <v>0</v>
      </c>
      <c r="AX53" s="130">
        <f t="shared" si="51"/>
        <v>0</v>
      </c>
      <c r="AY53" s="130">
        <f t="shared" si="51"/>
        <v>0</v>
      </c>
      <c r="AZ53" s="131">
        <f t="shared" si="51"/>
        <v>0</v>
      </c>
    </row>
    <row r="54" spans="1:52" ht="14.25" customHeight="1">
      <c r="A54" s="146" t="str">
        <f>IF(Asis1Tri!A54=0,"",Asis1Tri!A54)</f>
        <v/>
      </c>
      <c r="B54" s="149" t="str">
        <f>IF(Asis1Tri!B54=0,"",Asis1Tri!B54)</f>
        <v/>
      </c>
      <c r="C54" s="150"/>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7">
        <v>0</v>
      </c>
      <c r="AS54" s="126">
        <f t="shared" si="1"/>
        <v>0</v>
      </c>
      <c r="AT54" s="127">
        <f t="shared" si="2"/>
        <v>0</v>
      </c>
      <c r="AU54" s="127">
        <f t="shared" si="3"/>
        <v>0</v>
      </c>
      <c r="AV54" s="128">
        <f t="shared" si="4"/>
        <v>0</v>
      </c>
      <c r="AW54" s="129">
        <f t="shared" ref="AW54:AZ54" si="52">+AS54/$AH$1</f>
        <v>0</v>
      </c>
      <c r="AX54" s="130">
        <f t="shared" si="52"/>
        <v>0</v>
      </c>
      <c r="AY54" s="130">
        <f t="shared" si="52"/>
        <v>0</v>
      </c>
      <c r="AZ54" s="131">
        <f t="shared" si="52"/>
        <v>0</v>
      </c>
    </row>
    <row r="55" spans="1:52" ht="14.25" customHeight="1">
      <c r="A55" s="146" t="str">
        <f>IF(Asis1Tri!A55=0,"",Asis1Tri!A55)</f>
        <v/>
      </c>
      <c r="B55" s="149" t="str">
        <f>IF(Asis1Tri!B55=0,"",Asis1Tri!B55)</f>
        <v/>
      </c>
      <c r="C55" s="150"/>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7">
        <v>0</v>
      </c>
      <c r="AS55" s="126">
        <f t="shared" si="1"/>
        <v>0</v>
      </c>
      <c r="AT55" s="127">
        <f t="shared" si="2"/>
        <v>0</v>
      </c>
      <c r="AU55" s="127">
        <f t="shared" si="3"/>
        <v>0</v>
      </c>
      <c r="AV55" s="128">
        <f t="shared" si="4"/>
        <v>0</v>
      </c>
      <c r="AW55" s="129">
        <f t="shared" ref="AW55:AZ55" si="53">+AS55/$AH$1</f>
        <v>0</v>
      </c>
      <c r="AX55" s="130">
        <f t="shared" si="53"/>
        <v>0</v>
      </c>
      <c r="AY55" s="130">
        <f t="shared" si="53"/>
        <v>0</v>
      </c>
      <c r="AZ55" s="131">
        <f t="shared" si="53"/>
        <v>0</v>
      </c>
    </row>
    <row r="56" spans="1:52" ht="14.25" customHeight="1">
      <c r="A56" s="146" t="str">
        <f>IF(Asis1Tri!A56=0,"",Asis1Tri!A56)</f>
        <v/>
      </c>
      <c r="B56" s="151" t="str">
        <f>IF(Asis1Tri!B56=0,"",Asis1Tri!B56)</f>
        <v/>
      </c>
      <c r="C56" s="152"/>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4"/>
      <c r="AF56" s="114"/>
      <c r="AG56" s="114"/>
      <c r="AH56" s="114"/>
      <c r="AI56" s="114"/>
      <c r="AJ56" s="114"/>
      <c r="AK56" s="114"/>
      <c r="AL56" s="114"/>
      <c r="AM56" s="114"/>
      <c r="AN56" s="114"/>
      <c r="AO56" s="114"/>
      <c r="AP56" s="114"/>
      <c r="AQ56" s="114"/>
      <c r="AR56" s="139">
        <v>0</v>
      </c>
      <c r="AS56" s="140">
        <f t="shared" si="1"/>
        <v>0</v>
      </c>
      <c r="AT56" s="141">
        <f t="shared" si="2"/>
        <v>0</v>
      </c>
      <c r="AU56" s="141">
        <f t="shared" si="3"/>
        <v>0</v>
      </c>
      <c r="AV56" s="142">
        <f t="shared" si="4"/>
        <v>0</v>
      </c>
      <c r="AW56" s="143">
        <f t="shared" ref="AW56:AZ56" si="54">+AS56/$AH$1</f>
        <v>0</v>
      </c>
      <c r="AX56" s="144">
        <f t="shared" si="54"/>
        <v>0</v>
      </c>
      <c r="AY56" s="144">
        <f t="shared" si="54"/>
        <v>0</v>
      </c>
      <c r="AZ56" s="145">
        <f t="shared" si="54"/>
        <v>0</v>
      </c>
    </row>
    <row r="57" spans="1:52"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 ref="B1:B2"/>
    <mergeCell ref="C1:AG1"/>
    <mergeCell ref="AS1:AU1"/>
    <mergeCell ref="AY1:AZ1"/>
    <mergeCell ref="C2:AG2"/>
    <mergeCell ref="AT2:AU2"/>
    <mergeCell ref="AY2:AZ2"/>
  </mergeCells>
  <printOptions horizontalCentered="1" verticalCentered="1"/>
  <pageMargins left="0.25" right="0.25"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Z1000"/>
  <sheetViews>
    <sheetView workbookViewId="0"/>
  </sheetViews>
  <sheetFormatPr baseColWidth="10" defaultColWidth="14.44140625" defaultRowHeight="15" customHeight="1"/>
  <cols>
    <col min="1" max="1" width="2.6640625" customWidth="1"/>
    <col min="2" max="2" width="31.33203125" customWidth="1"/>
    <col min="3" max="3" width="3.6640625" customWidth="1"/>
    <col min="4" max="43" width="2.6640625" customWidth="1"/>
    <col min="44" max="44" width="2.33203125" hidden="1" customWidth="1"/>
    <col min="45" max="48" width="4.33203125" customWidth="1"/>
    <col min="49" max="52" width="6" customWidth="1"/>
  </cols>
  <sheetData>
    <row r="1" spans="1:52" ht="14.25" customHeight="1">
      <c r="A1" s="85"/>
      <c r="B1" s="241"/>
      <c r="C1" s="243" t="s">
        <v>100</v>
      </c>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87">
        <f>COUNTA(D6:AR6)</f>
        <v>28</v>
      </c>
      <c r="AI1" s="88" t="s">
        <v>73</v>
      </c>
      <c r="AJ1" s="86"/>
      <c r="AK1" s="86"/>
      <c r="AL1" s="86"/>
      <c r="AM1" s="60"/>
      <c r="AN1" s="89" t="s">
        <v>74</v>
      </c>
      <c r="AO1" s="89"/>
      <c r="AP1" s="89"/>
      <c r="AQ1" s="89"/>
      <c r="AR1" s="89"/>
      <c r="AS1" s="244">
        <f>AS3/(AH2*AH1)</f>
        <v>0</v>
      </c>
      <c r="AT1" s="167"/>
      <c r="AU1" s="168"/>
      <c r="AV1" s="89" t="s">
        <v>75</v>
      </c>
      <c r="AW1" s="89"/>
      <c r="AX1" s="89"/>
      <c r="AY1" s="244">
        <f>+AU3/(AH1*AH2)</f>
        <v>0</v>
      </c>
      <c r="AZ1" s="168"/>
    </row>
    <row r="2" spans="1:52" ht="15.75" customHeight="1">
      <c r="A2" s="85"/>
      <c r="B2" s="242"/>
      <c r="C2" s="245" t="str">
        <f>+Asis1Tri!C2</f>
        <v>EDUCACION SECUNDARIA COMUNITARIA PRODUCTIVA</v>
      </c>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91">
        <f>+Asis1Tri!AH2</f>
        <v>50</v>
      </c>
      <c r="AI2" s="92" t="s">
        <v>76</v>
      </c>
      <c r="AJ2" s="90"/>
      <c r="AK2" s="60"/>
      <c r="AL2" s="60"/>
      <c r="AM2" s="93"/>
      <c r="AN2" s="93" t="s">
        <v>77</v>
      </c>
      <c r="AO2" s="93"/>
      <c r="AP2" s="93"/>
      <c r="AQ2" s="93"/>
      <c r="AR2" s="93"/>
      <c r="AS2" s="89"/>
      <c r="AT2" s="246">
        <f>+AT3/(AH2*AH1)</f>
        <v>0</v>
      </c>
      <c r="AU2" s="213"/>
      <c r="AV2" s="89" t="s">
        <v>78</v>
      </c>
      <c r="AW2" s="93"/>
      <c r="AX2" s="93"/>
      <c r="AY2" s="244">
        <f>+AV3/(AH1*AH2)</f>
        <v>0.54</v>
      </c>
      <c r="AZ2" s="168"/>
    </row>
    <row r="3" spans="1:52" ht="18" customHeight="1">
      <c r="A3" s="258" t="str">
        <f>'1erT'!A6</f>
        <v>MAESTRO : MARCELO A. RODRIGUEZ GRACIA</v>
      </c>
      <c r="B3" s="259"/>
      <c r="C3" s="259"/>
      <c r="D3" s="259"/>
      <c r="E3" s="259"/>
      <c r="F3" s="259"/>
      <c r="G3" s="260"/>
      <c r="H3" s="261" t="str">
        <f>'1erT'!A4</f>
        <v>CURSO: 2ndo A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4"/>
      <c r="AS3" s="95">
        <f t="shared" ref="AS3:AV3" si="0">SUM(AS7:AS56)</f>
        <v>0</v>
      </c>
      <c r="AT3" s="95">
        <f t="shared" si="0"/>
        <v>0</v>
      </c>
      <c r="AU3" s="95">
        <f t="shared" si="0"/>
        <v>0</v>
      </c>
      <c r="AV3" s="96">
        <f t="shared" si="0"/>
        <v>756</v>
      </c>
      <c r="AW3" s="263" t="s">
        <v>79</v>
      </c>
      <c r="AX3" s="264"/>
      <c r="AY3" s="264"/>
      <c r="AZ3" s="265"/>
    </row>
    <row r="4" spans="1:52" ht="18" customHeight="1">
      <c r="A4" s="266" t="s">
        <v>80</v>
      </c>
      <c r="B4" s="269" t="s">
        <v>81</v>
      </c>
      <c r="C4" s="97" t="s">
        <v>82</v>
      </c>
      <c r="D4" s="99" t="s">
        <v>104</v>
      </c>
      <c r="E4" s="99"/>
      <c r="F4" s="99"/>
      <c r="G4" s="99"/>
      <c r="H4" s="99"/>
      <c r="I4" s="99"/>
      <c r="J4" s="99"/>
      <c r="K4" s="99"/>
      <c r="L4" s="99"/>
      <c r="M4" s="99"/>
      <c r="N4" s="99" t="s">
        <v>105</v>
      </c>
      <c r="O4" s="99"/>
      <c r="P4" s="99"/>
      <c r="Q4" s="99"/>
      <c r="R4" s="99"/>
      <c r="S4" s="99"/>
      <c r="T4" s="99"/>
      <c r="U4" s="99"/>
      <c r="V4" s="99" t="s">
        <v>106</v>
      </c>
      <c r="W4" s="99"/>
      <c r="X4" s="99"/>
      <c r="Y4" s="99"/>
      <c r="Z4" s="99"/>
      <c r="AA4" s="99"/>
      <c r="AB4" s="99"/>
      <c r="AC4" s="99"/>
      <c r="AD4" s="99"/>
      <c r="AE4" s="99" t="s">
        <v>107</v>
      </c>
      <c r="AF4" s="99"/>
      <c r="AG4" s="99"/>
      <c r="AH4" s="99"/>
      <c r="AI4" s="99"/>
      <c r="AJ4" s="99"/>
      <c r="AK4" s="99"/>
      <c r="AL4" s="99"/>
      <c r="AM4" s="99"/>
      <c r="AN4" s="99"/>
      <c r="AO4" s="99"/>
      <c r="AP4" s="99"/>
      <c r="AQ4" s="100"/>
      <c r="AR4" s="101"/>
      <c r="AS4" s="272" t="s">
        <v>87</v>
      </c>
      <c r="AT4" s="247" t="s">
        <v>88</v>
      </c>
      <c r="AU4" s="247" t="s">
        <v>89</v>
      </c>
      <c r="AV4" s="250" t="s">
        <v>90</v>
      </c>
      <c r="AW4" s="253" t="s">
        <v>91</v>
      </c>
      <c r="AX4" s="256" t="s">
        <v>92</v>
      </c>
      <c r="AY4" s="256" t="s">
        <v>93</v>
      </c>
      <c r="AZ4" s="274" t="s">
        <v>94</v>
      </c>
    </row>
    <row r="5" spans="1:52" ht="18" customHeight="1">
      <c r="A5" s="267"/>
      <c r="B5" s="270"/>
      <c r="C5" s="102" t="s">
        <v>95</v>
      </c>
      <c r="D5" s="103" t="s">
        <v>96</v>
      </c>
      <c r="E5" s="104" t="s">
        <v>97</v>
      </c>
      <c r="F5" s="104" t="s">
        <v>96</v>
      </c>
      <c r="G5" s="104" t="s">
        <v>97</v>
      </c>
      <c r="H5" s="104" t="s">
        <v>96</v>
      </c>
      <c r="I5" s="104" t="s">
        <v>97</v>
      </c>
      <c r="J5" s="104" t="s">
        <v>96</v>
      </c>
      <c r="K5" s="104" t="s">
        <v>97</v>
      </c>
      <c r="L5" s="104" t="s">
        <v>96</v>
      </c>
      <c r="M5" s="104" t="s">
        <v>97</v>
      </c>
      <c r="N5" s="104" t="s">
        <v>96</v>
      </c>
      <c r="O5" s="104" t="s">
        <v>97</v>
      </c>
      <c r="P5" s="104" t="s">
        <v>96</v>
      </c>
      <c r="Q5" s="104" t="s">
        <v>97</v>
      </c>
      <c r="R5" s="104" t="s">
        <v>96</v>
      </c>
      <c r="S5" s="104" t="s">
        <v>97</v>
      </c>
      <c r="T5" s="104" t="s">
        <v>96</v>
      </c>
      <c r="U5" s="104" t="s">
        <v>97</v>
      </c>
      <c r="V5" s="104" t="s">
        <v>96</v>
      </c>
      <c r="W5" s="104" t="s">
        <v>97</v>
      </c>
      <c r="X5" s="104" t="s">
        <v>96</v>
      </c>
      <c r="Y5" s="104" t="s">
        <v>97</v>
      </c>
      <c r="Z5" s="104" t="s">
        <v>96</v>
      </c>
      <c r="AA5" s="104" t="s">
        <v>97</v>
      </c>
      <c r="AB5" s="104" t="s">
        <v>96</v>
      </c>
      <c r="AC5" s="104" t="s">
        <v>97</v>
      </c>
      <c r="AD5" s="104" t="s">
        <v>96</v>
      </c>
      <c r="AE5" s="104" t="s">
        <v>97</v>
      </c>
      <c r="AF5" s="104"/>
      <c r="AG5" s="104"/>
      <c r="AH5" s="104"/>
      <c r="AI5" s="104"/>
      <c r="AJ5" s="104"/>
      <c r="AK5" s="104"/>
      <c r="AL5" s="104"/>
      <c r="AM5" s="104"/>
      <c r="AN5" s="104"/>
      <c r="AO5" s="104"/>
      <c r="AP5" s="104"/>
      <c r="AQ5" s="105"/>
      <c r="AR5" s="106"/>
      <c r="AS5" s="254"/>
      <c r="AT5" s="248"/>
      <c r="AU5" s="248"/>
      <c r="AV5" s="251"/>
      <c r="AW5" s="254"/>
      <c r="AX5" s="248"/>
      <c r="AY5" s="248"/>
      <c r="AZ5" s="251"/>
    </row>
    <row r="6" spans="1:52" ht="18" customHeight="1">
      <c r="A6" s="268"/>
      <c r="B6" s="271"/>
      <c r="C6" s="107" t="s">
        <v>98</v>
      </c>
      <c r="D6" s="108">
        <v>31</v>
      </c>
      <c r="E6" s="109">
        <v>2</v>
      </c>
      <c r="F6" s="109">
        <v>7</v>
      </c>
      <c r="G6" s="109">
        <v>9</v>
      </c>
      <c r="H6" s="109">
        <v>14</v>
      </c>
      <c r="I6" s="109">
        <v>16</v>
      </c>
      <c r="J6" s="109">
        <v>21</v>
      </c>
      <c r="K6" s="109">
        <v>23</v>
      </c>
      <c r="L6" s="109">
        <v>28</v>
      </c>
      <c r="M6" s="109">
        <v>30</v>
      </c>
      <c r="N6" s="109">
        <v>5</v>
      </c>
      <c r="O6" s="109">
        <v>7</v>
      </c>
      <c r="P6" s="109">
        <v>12</v>
      </c>
      <c r="Q6" s="109">
        <v>14</v>
      </c>
      <c r="R6" s="109">
        <v>19</v>
      </c>
      <c r="S6" s="109">
        <v>21</v>
      </c>
      <c r="T6" s="109">
        <v>26</v>
      </c>
      <c r="U6" s="109">
        <v>28</v>
      </c>
      <c r="V6" s="109">
        <v>2</v>
      </c>
      <c r="W6" s="109">
        <v>4</v>
      </c>
      <c r="X6" s="109">
        <v>9</v>
      </c>
      <c r="Y6" s="109">
        <v>11</v>
      </c>
      <c r="Z6" s="109">
        <v>16</v>
      </c>
      <c r="AA6" s="109">
        <v>18</v>
      </c>
      <c r="AB6" s="109">
        <v>23</v>
      </c>
      <c r="AC6" s="109">
        <v>25</v>
      </c>
      <c r="AD6" s="109">
        <v>30</v>
      </c>
      <c r="AE6" s="109">
        <v>2</v>
      </c>
      <c r="AF6" s="109"/>
      <c r="AG6" s="109"/>
      <c r="AH6" s="109"/>
      <c r="AI6" s="109"/>
      <c r="AJ6" s="109"/>
      <c r="AK6" s="109"/>
      <c r="AL6" s="109"/>
      <c r="AM6" s="109"/>
      <c r="AN6" s="109"/>
      <c r="AO6" s="109"/>
      <c r="AP6" s="109"/>
      <c r="AQ6" s="110"/>
      <c r="AR6" s="111"/>
      <c r="AS6" s="273"/>
      <c r="AT6" s="249"/>
      <c r="AU6" s="249"/>
      <c r="AV6" s="252"/>
      <c r="AW6" s="255"/>
      <c r="AX6" s="257"/>
      <c r="AY6" s="257"/>
      <c r="AZ6" s="275"/>
    </row>
    <row r="7" spans="1:52" ht="14.25" customHeight="1">
      <c r="A7" s="146">
        <f>IF(Asis1Tri!A7=0,"",Asis1Tri!A7)</f>
        <v>1</v>
      </c>
      <c r="B7" s="147" t="str">
        <f>IF(Asis1Tri!B7=0,"",Asis1Tri!B7)</f>
        <v>AGUILA SEJAS MATIAS HERNAN</v>
      </c>
      <c r="C7" s="148"/>
      <c r="D7" s="114" t="s">
        <v>99</v>
      </c>
      <c r="E7" s="114" t="s">
        <v>99</v>
      </c>
      <c r="F7" s="114" t="s">
        <v>99</v>
      </c>
      <c r="G7" s="114" t="s">
        <v>99</v>
      </c>
      <c r="H7" s="114" t="s">
        <v>99</v>
      </c>
      <c r="I7" s="114" t="s">
        <v>99</v>
      </c>
      <c r="J7" s="114" t="s">
        <v>99</v>
      </c>
      <c r="K7" s="114" t="s">
        <v>99</v>
      </c>
      <c r="L7" s="114" t="s">
        <v>99</v>
      </c>
      <c r="M7" s="114" t="s">
        <v>99</v>
      </c>
      <c r="N7" s="114" t="s">
        <v>99</v>
      </c>
      <c r="O7" s="114" t="s">
        <v>99</v>
      </c>
      <c r="P7" s="114" t="s">
        <v>99</v>
      </c>
      <c r="Q7" s="114" t="s">
        <v>99</v>
      </c>
      <c r="R7" s="114" t="s">
        <v>99</v>
      </c>
      <c r="S7" s="114" t="s">
        <v>99</v>
      </c>
      <c r="T7" s="114" t="s">
        <v>99</v>
      </c>
      <c r="U7" s="114" t="s">
        <v>99</v>
      </c>
      <c r="V7" s="114" t="s">
        <v>99</v>
      </c>
      <c r="W7" s="114" t="s">
        <v>99</v>
      </c>
      <c r="X7" s="114" t="s">
        <v>99</v>
      </c>
      <c r="Y7" s="114" t="s">
        <v>99</v>
      </c>
      <c r="Z7" s="114" t="s">
        <v>99</v>
      </c>
      <c r="AA7" s="114" t="s">
        <v>99</v>
      </c>
      <c r="AB7" s="114" t="s">
        <v>99</v>
      </c>
      <c r="AC7" s="114" t="s">
        <v>99</v>
      </c>
      <c r="AD7" s="114" t="s">
        <v>99</v>
      </c>
      <c r="AE7" s="114" t="s">
        <v>99</v>
      </c>
      <c r="AF7" s="115"/>
      <c r="AG7" s="115"/>
      <c r="AH7" s="115"/>
      <c r="AI7" s="115"/>
      <c r="AJ7" s="115"/>
      <c r="AK7" s="115"/>
      <c r="AL7" s="115"/>
      <c r="AM7" s="115"/>
      <c r="AN7" s="115"/>
      <c r="AO7" s="115"/>
      <c r="AP7" s="115"/>
      <c r="AQ7" s="116"/>
      <c r="AR7" s="117">
        <v>0</v>
      </c>
      <c r="AS7" s="118">
        <f t="shared" ref="AS7:AS56" si="1">COUNTIF(D7:AQ7,"A")</f>
        <v>0</v>
      </c>
      <c r="AT7" s="119">
        <f t="shared" ref="AT7:AT56" si="2">COUNTIF(D7:AQ7,"L")</f>
        <v>0</v>
      </c>
      <c r="AU7" s="119">
        <f t="shared" ref="AU7:AU56" si="3">COUNTIF(D7:AQ7,"F")</f>
        <v>0</v>
      </c>
      <c r="AV7" s="120">
        <f t="shared" ref="AV7:AV56" si="4">COUNTIF(D7:AQ7,"P")</f>
        <v>28</v>
      </c>
      <c r="AW7" s="121">
        <f t="shared" ref="AW7:AZ7" si="5">+AS7/$AH$1</f>
        <v>0</v>
      </c>
      <c r="AX7" s="122">
        <f t="shared" si="5"/>
        <v>0</v>
      </c>
      <c r="AY7" s="122">
        <f t="shared" si="5"/>
        <v>0</v>
      </c>
      <c r="AZ7" s="123">
        <f t="shared" si="5"/>
        <v>1</v>
      </c>
    </row>
    <row r="8" spans="1:52" ht="14.25" customHeight="1">
      <c r="A8" s="146">
        <f>IF(Asis1Tri!A8=0,"",Asis1Tri!A8)</f>
        <v>2</v>
      </c>
      <c r="B8" s="149" t="str">
        <f>IF(Asis1Tri!B8=0,"",Asis1Tri!B8)</f>
        <v>ANTEZANA ARANIBAR JAVIER LEANDRO</v>
      </c>
      <c r="C8" s="150"/>
      <c r="D8" s="114" t="s">
        <v>99</v>
      </c>
      <c r="E8" s="114" t="s">
        <v>99</v>
      </c>
      <c r="F8" s="114" t="s">
        <v>99</v>
      </c>
      <c r="G8" s="114" t="s">
        <v>99</v>
      </c>
      <c r="H8" s="114" t="s">
        <v>99</v>
      </c>
      <c r="I8" s="114" t="s">
        <v>99</v>
      </c>
      <c r="J8" s="114" t="s">
        <v>99</v>
      </c>
      <c r="K8" s="114" t="s">
        <v>99</v>
      </c>
      <c r="L8" s="114" t="s">
        <v>99</v>
      </c>
      <c r="M8" s="114" t="s">
        <v>99</v>
      </c>
      <c r="N8" s="114" t="s">
        <v>99</v>
      </c>
      <c r="O8" s="114" t="s">
        <v>99</v>
      </c>
      <c r="P8" s="114" t="s">
        <v>99</v>
      </c>
      <c r="Q8" s="114" t="s">
        <v>99</v>
      </c>
      <c r="R8" s="114" t="s">
        <v>99</v>
      </c>
      <c r="S8" s="114" t="s">
        <v>99</v>
      </c>
      <c r="T8" s="114" t="s">
        <v>99</v>
      </c>
      <c r="U8" s="114" t="s">
        <v>99</v>
      </c>
      <c r="V8" s="114" t="s">
        <v>99</v>
      </c>
      <c r="W8" s="114" t="s">
        <v>99</v>
      </c>
      <c r="X8" s="114" t="s">
        <v>99</v>
      </c>
      <c r="Y8" s="114" t="s">
        <v>99</v>
      </c>
      <c r="Z8" s="114" t="s">
        <v>99</v>
      </c>
      <c r="AA8" s="114" t="s">
        <v>99</v>
      </c>
      <c r="AB8" s="114" t="s">
        <v>99</v>
      </c>
      <c r="AC8" s="114" t="s">
        <v>99</v>
      </c>
      <c r="AD8" s="114" t="s">
        <v>99</v>
      </c>
      <c r="AE8" s="114" t="s">
        <v>99</v>
      </c>
      <c r="AF8" s="124"/>
      <c r="AG8" s="124"/>
      <c r="AH8" s="124"/>
      <c r="AI8" s="124"/>
      <c r="AJ8" s="124"/>
      <c r="AK8" s="124"/>
      <c r="AL8" s="124"/>
      <c r="AM8" s="124"/>
      <c r="AN8" s="124"/>
      <c r="AO8" s="124"/>
      <c r="AP8" s="124"/>
      <c r="AQ8" s="125"/>
      <c r="AR8" s="117">
        <v>0</v>
      </c>
      <c r="AS8" s="126">
        <f t="shared" si="1"/>
        <v>0</v>
      </c>
      <c r="AT8" s="127">
        <f t="shared" si="2"/>
        <v>0</v>
      </c>
      <c r="AU8" s="127">
        <f t="shared" si="3"/>
        <v>0</v>
      </c>
      <c r="AV8" s="128">
        <f t="shared" si="4"/>
        <v>28</v>
      </c>
      <c r="AW8" s="129">
        <f t="shared" ref="AW8:AZ8" si="6">+AS8/$AH$1</f>
        <v>0</v>
      </c>
      <c r="AX8" s="130">
        <f t="shared" si="6"/>
        <v>0</v>
      </c>
      <c r="AY8" s="130">
        <f t="shared" si="6"/>
        <v>0</v>
      </c>
      <c r="AZ8" s="131">
        <f t="shared" si="6"/>
        <v>1</v>
      </c>
    </row>
    <row r="9" spans="1:52" ht="14.25" customHeight="1">
      <c r="A9" s="146">
        <f>IF(Asis1Tri!A9=0,"",Asis1Tri!A9)</f>
        <v>3</v>
      </c>
      <c r="B9" s="149" t="str">
        <f>IF(Asis1Tri!B9=0,"",Asis1Tri!B9)</f>
        <v>ANTEZANA TORREZ  MATIAS ANDRE</v>
      </c>
      <c r="C9" s="150"/>
      <c r="D9" s="114" t="s">
        <v>99</v>
      </c>
      <c r="E9" s="114" t="s">
        <v>99</v>
      </c>
      <c r="F9" s="114" t="s">
        <v>99</v>
      </c>
      <c r="G9" s="114" t="s">
        <v>99</v>
      </c>
      <c r="H9" s="114" t="s">
        <v>99</v>
      </c>
      <c r="I9" s="114" t="s">
        <v>99</v>
      </c>
      <c r="J9" s="114" t="s">
        <v>99</v>
      </c>
      <c r="K9" s="114" t="s">
        <v>99</v>
      </c>
      <c r="L9" s="114" t="s">
        <v>99</v>
      </c>
      <c r="M9" s="114" t="s">
        <v>99</v>
      </c>
      <c r="N9" s="114" t="s">
        <v>99</v>
      </c>
      <c r="O9" s="114" t="s">
        <v>99</v>
      </c>
      <c r="P9" s="114" t="s">
        <v>99</v>
      </c>
      <c r="Q9" s="114" t="s">
        <v>99</v>
      </c>
      <c r="R9" s="114" t="s">
        <v>99</v>
      </c>
      <c r="S9" s="114" t="s">
        <v>99</v>
      </c>
      <c r="T9" s="114" t="s">
        <v>99</v>
      </c>
      <c r="U9" s="114" t="s">
        <v>99</v>
      </c>
      <c r="V9" s="114" t="s">
        <v>99</v>
      </c>
      <c r="W9" s="114" t="s">
        <v>99</v>
      </c>
      <c r="X9" s="114" t="s">
        <v>99</v>
      </c>
      <c r="Y9" s="114" t="s">
        <v>99</v>
      </c>
      <c r="Z9" s="114" t="s">
        <v>99</v>
      </c>
      <c r="AA9" s="114" t="s">
        <v>99</v>
      </c>
      <c r="AB9" s="114" t="s">
        <v>99</v>
      </c>
      <c r="AC9" s="114" t="s">
        <v>99</v>
      </c>
      <c r="AD9" s="114" t="s">
        <v>99</v>
      </c>
      <c r="AE9" s="114" t="s">
        <v>99</v>
      </c>
      <c r="AF9" s="124"/>
      <c r="AG9" s="124"/>
      <c r="AH9" s="124"/>
      <c r="AI9" s="124"/>
      <c r="AJ9" s="124"/>
      <c r="AK9" s="124"/>
      <c r="AL9" s="124"/>
      <c r="AM9" s="124"/>
      <c r="AN9" s="124"/>
      <c r="AO9" s="124"/>
      <c r="AP9" s="124"/>
      <c r="AQ9" s="125"/>
      <c r="AR9" s="117">
        <v>5</v>
      </c>
      <c r="AS9" s="126">
        <f t="shared" si="1"/>
        <v>0</v>
      </c>
      <c r="AT9" s="127">
        <f t="shared" si="2"/>
        <v>0</v>
      </c>
      <c r="AU9" s="127">
        <f t="shared" si="3"/>
        <v>0</v>
      </c>
      <c r="AV9" s="128">
        <f t="shared" si="4"/>
        <v>28</v>
      </c>
      <c r="AW9" s="129">
        <f t="shared" ref="AW9:AZ9" si="7">+AS9/$AH$1</f>
        <v>0</v>
      </c>
      <c r="AX9" s="130">
        <f t="shared" si="7"/>
        <v>0</v>
      </c>
      <c r="AY9" s="130">
        <f t="shared" si="7"/>
        <v>0</v>
      </c>
      <c r="AZ9" s="131">
        <f t="shared" si="7"/>
        <v>1</v>
      </c>
    </row>
    <row r="10" spans="1:52" ht="14.25" customHeight="1">
      <c r="A10" s="146">
        <f>IF(Asis1Tri!A10=0,"",Asis1Tri!A10)</f>
        <v>4</v>
      </c>
      <c r="B10" s="149" t="str">
        <f>IF(Asis1Tri!B10=0,"",Asis1Tri!B10)</f>
        <v>CARDOZO FRANCO JOHNNY LEONARDO</v>
      </c>
      <c r="C10" s="150"/>
      <c r="D10" s="114" t="s">
        <v>99</v>
      </c>
      <c r="E10" s="114" t="s">
        <v>99</v>
      </c>
      <c r="F10" s="114" t="s">
        <v>99</v>
      </c>
      <c r="G10" s="114" t="s">
        <v>99</v>
      </c>
      <c r="H10" s="114" t="s">
        <v>99</v>
      </c>
      <c r="I10" s="114" t="s">
        <v>99</v>
      </c>
      <c r="J10" s="114" t="s">
        <v>99</v>
      </c>
      <c r="K10" s="114" t="s">
        <v>99</v>
      </c>
      <c r="L10" s="114" t="s">
        <v>99</v>
      </c>
      <c r="M10" s="114" t="s">
        <v>99</v>
      </c>
      <c r="N10" s="114" t="s">
        <v>99</v>
      </c>
      <c r="O10" s="114" t="s">
        <v>99</v>
      </c>
      <c r="P10" s="114" t="s">
        <v>99</v>
      </c>
      <c r="Q10" s="114" t="s">
        <v>99</v>
      </c>
      <c r="R10" s="114" t="s">
        <v>99</v>
      </c>
      <c r="S10" s="114" t="s">
        <v>99</v>
      </c>
      <c r="T10" s="114" t="s">
        <v>99</v>
      </c>
      <c r="U10" s="114" t="s">
        <v>99</v>
      </c>
      <c r="V10" s="114" t="s">
        <v>99</v>
      </c>
      <c r="W10" s="114" t="s">
        <v>99</v>
      </c>
      <c r="X10" s="114" t="s">
        <v>99</v>
      </c>
      <c r="Y10" s="114" t="s">
        <v>99</v>
      </c>
      <c r="Z10" s="114" t="s">
        <v>99</v>
      </c>
      <c r="AA10" s="114" t="s">
        <v>99</v>
      </c>
      <c r="AB10" s="114" t="s">
        <v>99</v>
      </c>
      <c r="AC10" s="114" t="s">
        <v>99</v>
      </c>
      <c r="AD10" s="114" t="s">
        <v>99</v>
      </c>
      <c r="AE10" s="114" t="s">
        <v>99</v>
      </c>
      <c r="AF10" s="124"/>
      <c r="AG10" s="124"/>
      <c r="AH10" s="124"/>
      <c r="AI10" s="124"/>
      <c r="AJ10" s="124"/>
      <c r="AK10" s="124"/>
      <c r="AL10" s="124"/>
      <c r="AM10" s="124"/>
      <c r="AN10" s="124"/>
      <c r="AO10" s="124"/>
      <c r="AP10" s="124"/>
      <c r="AQ10" s="125"/>
      <c r="AR10" s="117">
        <v>0</v>
      </c>
      <c r="AS10" s="126">
        <f t="shared" si="1"/>
        <v>0</v>
      </c>
      <c r="AT10" s="127">
        <f t="shared" si="2"/>
        <v>0</v>
      </c>
      <c r="AU10" s="127">
        <f t="shared" si="3"/>
        <v>0</v>
      </c>
      <c r="AV10" s="128">
        <f t="shared" si="4"/>
        <v>28</v>
      </c>
      <c r="AW10" s="129">
        <f t="shared" ref="AW10:AZ10" si="8">+AS10/$AH$1</f>
        <v>0</v>
      </c>
      <c r="AX10" s="130">
        <f t="shared" si="8"/>
        <v>0</v>
      </c>
      <c r="AY10" s="130">
        <f t="shared" si="8"/>
        <v>0</v>
      </c>
      <c r="AZ10" s="131">
        <f t="shared" si="8"/>
        <v>1</v>
      </c>
    </row>
    <row r="11" spans="1:52" ht="14.25" customHeight="1">
      <c r="A11" s="146">
        <f>IF(Asis1Tri!A11=0,"",Asis1Tri!A11)</f>
        <v>5</v>
      </c>
      <c r="B11" s="149" t="str">
        <f>IF(Asis1Tri!B11=0,"",Asis1Tri!B11)</f>
        <v>ESPINOZA MUÑOZ RUBEN SEBASTIAN</v>
      </c>
      <c r="C11" s="150"/>
      <c r="D11" s="114" t="s">
        <v>99</v>
      </c>
      <c r="E11" s="114" t="s">
        <v>99</v>
      </c>
      <c r="F11" s="114" t="s">
        <v>99</v>
      </c>
      <c r="G11" s="114" t="s">
        <v>99</v>
      </c>
      <c r="H11" s="114" t="s">
        <v>99</v>
      </c>
      <c r="I11" s="114" t="s">
        <v>99</v>
      </c>
      <c r="J11" s="114" t="s">
        <v>99</v>
      </c>
      <c r="K11" s="114" t="s">
        <v>99</v>
      </c>
      <c r="L11" s="114" t="s">
        <v>99</v>
      </c>
      <c r="M11" s="114" t="s">
        <v>99</v>
      </c>
      <c r="N11" s="114" t="s">
        <v>99</v>
      </c>
      <c r="O11" s="114" t="s">
        <v>99</v>
      </c>
      <c r="P11" s="114" t="s">
        <v>99</v>
      </c>
      <c r="Q11" s="114" t="s">
        <v>99</v>
      </c>
      <c r="R11" s="114" t="s">
        <v>99</v>
      </c>
      <c r="S11" s="114" t="s">
        <v>99</v>
      </c>
      <c r="T11" s="114" t="s">
        <v>99</v>
      </c>
      <c r="U11" s="114" t="s">
        <v>99</v>
      </c>
      <c r="V11" s="114" t="s">
        <v>99</v>
      </c>
      <c r="W11" s="114" t="s">
        <v>99</v>
      </c>
      <c r="X11" s="114" t="s">
        <v>99</v>
      </c>
      <c r="Y11" s="114" t="s">
        <v>99</v>
      </c>
      <c r="Z11" s="114" t="s">
        <v>99</v>
      </c>
      <c r="AA11" s="114" t="s">
        <v>99</v>
      </c>
      <c r="AB11" s="114" t="s">
        <v>99</v>
      </c>
      <c r="AC11" s="114" t="s">
        <v>99</v>
      </c>
      <c r="AD11" s="114" t="s">
        <v>99</v>
      </c>
      <c r="AE11" s="114" t="s">
        <v>99</v>
      </c>
      <c r="AF11" s="124"/>
      <c r="AG11" s="124"/>
      <c r="AH11" s="124"/>
      <c r="AI11" s="124"/>
      <c r="AJ11" s="124"/>
      <c r="AK11" s="124"/>
      <c r="AL11" s="124"/>
      <c r="AM11" s="124"/>
      <c r="AN11" s="124"/>
      <c r="AO11" s="124"/>
      <c r="AP11" s="124"/>
      <c r="AQ11" s="125"/>
      <c r="AR11" s="117">
        <v>0</v>
      </c>
      <c r="AS11" s="126">
        <f t="shared" si="1"/>
        <v>0</v>
      </c>
      <c r="AT11" s="127">
        <f t="shared" si="2"/>
        <v>0</v>
      </c>
      <c r="AU11" s="127">
        <f t="shared" si="3"/>
        <v>0</v>
      </c>
      <c r="AV11" s="128">
        <f t="shared" si="4"/>
        <v>28</v>
      </c>
      <c r="AW11" s="129">
        <f t="shared" ref="AW11:AZ11" si="9">+AS11/$AH$1</f>
        <v>0</v>
      </c>
      <c r="AX11" s="130">
        <f t="shared" si="9"/>
        <v>0</v>
      </c>
      <c r="AY11" s="130">
        <f t="shared" si="9"/>
        <v>0</v>
      </c>
      <c r="AZ11" s="131">
        <f t="shared" si="9"/>
        <v>1</v>
      </c>
    </row>
    <row r="12" spans="1:52" ht="14.25" customHeight="1">
      <c r="A12" s="146">
        <f>IF(Asis1Tri!A12=0,"",Asis1Tri!A12)</f>
        <v>6</v>
      </c>
      <c r="B12" s="149" t="str">
        <f>IF(Asis1Tri!B12=0,"",Asis1Tri!B12)</f>
        <v>HUANCA AMURRIO VALENTINA RAFAELA</v>
      </c>
      <c r="C12" s="150"/>
      <c r="D12" s="114" t="s">
        <v>99</v>
      </c>
      <c r="E12" s="114" t="s">
        <v>99</v>
      </c>
      <c r="F12" s="114" t="s">
        <v>99</v>
      </c>
      <c r="G12" s="114" t="s">
        <v>99</v>
      </c>
      <c r="H12" s="114" t="s">
        <v>99</v>
      </c>
      <c r="I12" s="114" t="s">
        <v>99</v>
      </c>
      <c r="J12" s="114" t="s">
        <v>99</v>
      </c>
      <c r="K12" s="114" t="s">
        <v>99</v>
      </c>
      <c r="L12" s="114" t="s">
        <v>99</v>
      </c>
      <c r="M12" s="114" t="s">
        <v>99</v>
      </c>
      <c r="N12" s="114" t="s">
        <v>99</v>
      </c>
      <c r="O12" s="114" t="s">
        <v>99</v>
      </c>
      <c r="P12" s="114" t="s">
        <v>99</v>
      </c>
      <c r="Q12" s="114" t="s">
        <v>99</v>
      </c>
      <c r="R12" s="114" t="s">
        <v>99</v>
      </c>
      <c r="S12" s="114" t="s">
        <v>99</v>
      </c>
      <c r="T12" s="114" t="s">
        <v>99</v>
      </c>
      <c r="U12" s="114" t="s">
        <v>99</v>
      </c>
      <c r="V12" s="114" t="s">
        <v>99</v>
      </c>
      <c r="W12" s="114" t="s">
        <v>99</v>
      </c>
      <c r="X12" s="114" t="s">
        <v>99</v>
      </c>
      <c r="Y12" s="114" t="s">
        <v>99</v>
      </c>
      <c r="Z12" s="114" t="s">
        <v>99</v>
      </c>
      <c r="AA12" s="114" t="s">
        <v>99</v>
      </c>
      <c r="AB12" s="114" t="s">
        <v>99</v>
      </c>
      <c r="AC12" s="114" t="s">
        <v>99</v>
      </c>
      <c r="AD12" s="114" t="s">
        <v>99</v>
      </c>
      <c r="AE12" s="114" t="s">
        <v>99</v>
      </c>
      <c r="AF12" s="124"/>
      <c r="AG12" s="124"/>
      <c r="AH12" s="124"/>
      <c r="AI12" s="124"/>
      <c r="AJ12" s="124"/>
      <c r="AK12" s="124"/>
      <c r="AL12" s="124"/>
      <c r="AM12" s="124"/>
      <c r="AN12" s="124"/>
      <c r="AO12" s="124"/>
      <c r="AP12" s="124"/>
      <c r="AQ12" s="125"/>
      <c r="AR12" s="117">
        <v>0</v>
      </c>
      <c r="AS12" s="126">
        <f t="shared" si="1"/>
        <v>0</v>
      </c>
      <c r="AT12" s="127">
        <f t="shared" si="2"/>
        <v>0</v>
      </c>
      <c r="AU12" s="127">
        <f t="shared" si="3"/>
        <v>0</v>
      </c>
      <c r="AV12" s="128">
        <f t="shared" si="4"/>
        <v>28</v>
      </c>
      <c r="AW12" s="129">
        <f t="shared" ref="AW12:AZ12" si="10">+AS12/$AH$1</f>
        <v>0</v>
      </c>
      <c r="AX12" s="130">
        <f t="shared" si="10"/>
        <v>0</v>
      </c>
      <c r="AY12" s="130">
        <f t="shared" si="10"/>
        <v>0</v>
      </c>
      <c r="AZ12" s="131">
        <f t="shared" si="10"/>
        <v>1</v>
      </c>
    </row>
    <row r="13" spans="1:52" ht="14.25" customHeight="1">
      <c r="A13" s="146">
        <f>IF(Asis1Tri!A13=0,"",Asis1Tri!A13)</f>
        <v>7</v>
      </c>
      <c r="B13" s="149" t="str">
        <f>IF(Asis1Tri!B13=0,"",Asis1Tri!B13)</f>
        <v>MERCADO ROJAS MARIA BELEN</v>
      </c>
      <c r="C13" s="150"/>
      <c r="D13" s="114" t="s">
        <v>99</v>
      </c>
      <c r="E13" s="114" t="s">
        <v>99</v>
      </c>
      <c r="F13" s="114" t="s">
        <v>99</v>
      </c>
      <c r="G13" s="114" t="s">
        <v>99</v>
      </c>
      <c r="H13" s="114" t="s">
        <v>99</v>
      </c>
      <c r="I13" s="114" t="s">
        <v>99</v>
      </c>
      <c r="J13" s="114" t="s">
        <v>99</v>
      </c>
      <c r="K13" s="114" t="s">
        <v>99</v>
      </c>
      <c r="L13" s="114" t="s">
        <v>99</v>
      </c>
      <c r="M13" s="114" t="s">
        <v>99</v>
      </c>
      <c r="N13" s="114" t="s">
        <v>99</v>
      </c>
      <c r="O13" s="114" t="s">
        <v>99</v>
      </c>
      <c r="P13" s="114" t="s">
        <v>99</v>
      </c>
      <c r="Q13" s="114" t="s">
        <v>99</v>
      </c>
      <c r="R13" s="114" t="s">
        <v>99</v>
      </c>
      <c r="S13" s="114" t="s">
        <v>99</v>
      </c>
      <c r="T13" s="114" t="s">
        <v>99</v>
      </c>
      <c r="U13" s="114" t="s">
        <v>99</v>
      </c>
      <c r="V13" s="114" t="s">
        <v>99</v>
      </c>
      <c r="W13" s="114" t="s">
        <v>99</v>
      </c>
      <c r="X13" s="114" t="s">
        <v>99</v>
      </c>
      <c r="Y13" s="114" t="s">
        <v>99</v>
      </c>
      <c r="Z13" s="114" t="s">
        <v>99</v>
      </c>
      <c r="AA13" s="114" t="s">
        <v>99</v>
      </c>
      <c r="AB13" s="114" t="s">
        <v>99</v>
      </c>
      <c r="AC13" s="114" t="s">
        <v>99</v>
      </c>
      <c r="AD13" s="114" t="s">
        <v>99</v>
      </c>
      <c r="AE13" s="114" t="s">
        <v>99</v>
      </c>
      <c r="AF13" s="124"/>
      <c r="AG13" s="124"/>
      <c r="AH13" s="124"/>
      <c r="AI13" s="124"/>
      <c r="AJ13" s="124"/>
      <c r="AK13" s="124"/>
      <c r="AL13" s="124"/>
      <c r="AM13" s="124"/>
      <c r="AN13" s="124"/>
      <c r="AO13" s="124"/>
      <c r="AP13" s="124"/>
      <c r="AQ13" s="125"/>
      <c r="AR13" s="117">
        <v>0</v>
      </c>
      <c r="AS13" s="126">
        <f t="shared" si="1"/>
        <v>0</v>
      </c>
      <c r="AT13" s="127">
        <f t="shared" si="2"/>
        <v>0</v>
      </c>
      <c r="AU13" s="127">
        <f t="shared" si="3"/>
        <v>0</v>
      </c>
      <c r="AV13" s="128">
        <f t="shared" si="4"/>
        <v>28</v>
      </c>
      <c r="AW13" s="129">
        <f t="shared" ref="AW13:AZ13" si="11">+AS13/$AH$1</f>
        <v>0</v>
      </c>
      <c r="AX13" s="130">
        <f t="shared" si="11"/>
        <v>0</v>
      </c>
      <c r="AY13" s="130">
        <f t="shared" si="11"/>
        <v>0</v>
      </c>
      <c r="AZ13" s="131">
        <f t="shared" si="11"/>
        <v>1</v>
      </c>
    </row>
    <row r="14" spans="1:52" ht="14.25" customHeight="1">
      <c r="A14" s="146">
        <f>IF(Asis1Tri!A14=0,"",Asis1Tri!A14)</f>
        <v>8</v>
      </c>
      <c r="B14" s="149" t="str">
        <f>IF(Asis1Tri!B14=0,"",Asis1Tri!B14)</f>
        <v>NUMBELA SAAVEDRA RAFAEL</v>
      </c>
      <c r="C14" s="150"/>
      <c r="D14" s="114" t="s">
        <v>99</v>
      </c>
      <c r="E14" s="114" t="s">
        <v>99</v>
      </c>
      <c r="F14" s="114" t="s">
        <v>99</v>
      </c>
      <c r="G14" s="114" t="s">
        <v>99</v>
      </c>
      <c r="H14" s="114" t="s">
        <v>99</v>
      </c>
      <c r="I14" s="114" t="s">
        <v>99</v>
      </c>
      <c r="J14" s="114" t="s">
        <v>99</v>
      </c>
      <c r="K14" s="114" t="s">
        <v>99</v>
      </c>
      <c r="L14" s="114" t="s">
        <v>99</v>
      </c>
      <c r="M14" s="114" t="s">
        <v>99</v>
      </c>
      <c r="N14" s="114" t="s">
        <v>99</v>
      </c>
      <c r="O14" s="114" t="s">
        <v>99</v>
      </c>
      <c r="P14" s="114" t="s">
        <v>99</v>
      </c>
      <c r="Q14" s="114" t="s">
        <v>99</v>
      </c>
      <c r="R14" s="114" t="s">
        <v>99</v>
      </c>
      <c r="S14" s="114" t="s">
        <v>99</v>
      </c>
      <c r="T14" s="114" t="s">
        <v>99</v>
      </c>
      <c r="U14" s="114" t="s">
        <v>99</v>
      </c>
      <c r="V14" s="114" t="s">
        <v>99</v>
      </c>
      <c r="W14" s="114" t="s">
        <v>99</v>
      </c>
      <c r="X14" s="114" t="s">
        <v>99</v>
      </c>
      <c r="Y14" s="114" t="s">
        <v>99</v>
      </c>
      <c r="Z14" s="114" t="s">
        <v>99</v>
      </c>
      <c r="AA14" s="114" t="s">
        <v>99</v>
      </c>
      <c r="AB14" s="114" t="s">
        <v>99</v>
      </c>
      <c r="AC14" s="114" t="s">
        <v>99</v>
      </c>
      <c r="AD14" s="114" t="s">
        <v>99</v>
      </c>
      <c r="AE14" s="114" t="s">
        <v>99</v>
      </c>
      <c r="AF14" s="124"/>
      <c r="AG14" s="124"/>
      <c r="AH14" s="124"/>
      <c r="AI14" s="124"/>
      <c r="AJ14" s="124"/>
      <c r="AK14" s="124"/>
      <c r="AL14" s="124"/>
      <c r="AM14" s="124"/>
      <c r="AN14" s="124"/>
      <c r="AO14" s="124"/>
      <c r="AP14" s="124"/>
      <c r="AQ14" s="125"/>
      <c r="AR14" s="117">
        <v>0</v>
      </c>
      <c r="AS14" s="126">
        <f t="shared" si="1"/>
        <v>0</v>
      </c>
      <c r="AT14" s="127">
        <f t="shared" si="2"/>
        <v>0</v>
      </c>
      <c r="AU14" s="127">
        <f t="shared" si="3"/>
        <v>0</v>
      </c>
      <c r="AV14" s="128">
        <f t="shared" si="4"/>
        <v>28</v>
      </c>
      <c r="AW14" s="129">
        <f t="shared" ref="AW14:AZ14" si="12">+AS14/$AH$1</f>
        <v>0</v>
      </c>
      <c r="AX14" s="130">
        <f t="shared" si="12"/>
        <v>0</v>
      </c>
      <c r="AY14" s="130">
        <f t="shared" si="12"/>
        <v>0</v>
      </c>
      <c r="AZ14" s="131">
        <f t="shared" si="12"/>
        <v>1</v>
      </c>
    </row>
    <row r="15" spans="1:52" ht="14.25" customHeight="1">
      <c r="A15" s="146">
        <f>IF(Asis1Tri!A15=0,"",Asis1Tri!A15)</f>
        <v>9</v>
      </c>
      <c r="B15" s="149" t="str">
        <f>IF(Asis1Tri!B15=0,"",Asis1Tri!B15)</f>
        <v>PEÑALOZA PRADO RAFAEL ANDRES</v>
      </c>
      <c r="C15" s="150"/>
      <c r="D15" s="114" t="s">
        <v>99</v>
      </c>
      <c r="E15" s="114" t="s">
        <v>99</v>
      </c>
      <c r="F15" s="114" t="s">
        <v>99</v>
      </c>
      <c r="G15" s="114" t="s">
        <v>99</v>
      </c>
      <c r="H15" s="114" t="s">
        <v>99</v>
      </c>
      <c r="I15" s="114" t="s">
        <v>99</v>
      </c>
      <c r="J15" s="114" t="s">
        <v>99</v>
      </c>
      <c r="K15" s="114" t="s">
        <v>99</v>
      </c>
      <c r="L15" s="114" t="s">
        <v>99</v>
      </c>
      <c r="M15" s="114" t="s">
        <v>99</v>
      </c>
      <c r="N15" s="114" t="s">
        <v>99</v>
      </c>
      <c r="O15" s="114" t="s">
        <v>99</v>
      </c>
      <c r="P15" s="114" t="s">
        <v>99</v>
      </c>
      <c r="Q15" s="114" t="s">
        <v>99</v>
      </c>
      <c r="R15" s="114" t="s">
        <v>99</v>
      </c>
      <c r="S15" s="114" t="s">
        <v>99</v>
      </c>
      <c r="T15" s="114" t="s">
        <v>99</v>
      </c>
      <c r="U15" s="114" t="s">
        <v>99</v>
      </c>
      <c r="V15" s="114" t="s">
        <v>99</v>
      </c>
      <c r="W15" s="114" t="s">
        <v>99</v>
      </c>
      <c r="X15" s="114" t="s">
        <v>99</v>
      </c>
      <c r="Y15" s="114" t="s">
        <v>99</v>
      </c>
      <c r="Z15" s="114" t="s">
        <v>99</v>
      </c>
      <c r="AA15" s="114" t="s">
        <v>99</v>
      </c>
      <c r="AB15" s="114" t="s">
        <v>99</v>
      </c>
      <c r="AC15" s="114" t="s">
        <v>99</v>
      </c>
      <c r="AD15" s="114" t="s">
        <v>99</v>
      </c>
      <c r="AE15" s="114" t="s">
        <v>99</v>
      </c>
      <c r="AF15" s="124"/>
      <c r="AG15" s="124"/>
      <c r="AH15" s="124"/>
      <c r="AI15" s="124"/>
      <c r="AJ15" s="124"/>
      <c r="AK15" s="124"/>
      <c r="AL15" s="124"/>
      <c r="AM15" s="124"/>
      <c r="AN15" s="124"/>
      <c r="AO15" s="124"/>
      <c r="AP15" s="124"/>
      <c r="AQ15" s="125"/>
      <c r="AR15" s="117">
        <v>0</v>
      </c>
      <c r="AS15" s="126">
        <f t="shared" si="1"/>
        <v>0</v>
      </c>
      <c r="AT15" s="127">
        <f t="shared" si="2"/>
        <v>0</v>
      </c>
      <c r="AU15" s="127">
        <f t="shared" si="3"/>
        <v>0</v>
      </c>
      <c r="AV15" s="128">
        <f t="shared" si="4"/>
        <v>28</v>
      </c>
      <c r="AW15" s="129">
        <f t="shared" ref="AW15:AZ15" si="13">+AS15/$AH$1</f>
        <v>0</v>
      </c>
      <c r="AX15" s="130">
        <f t="shared" si="13"/>
        <v>0</v>
      </c>
      <c r="AY15" s="130">
        <f t="shared" si="13"/>
        <v>0</v>
      </c>
      <c r="AZ15" s="131">
        <f t="shared" si="13"/>
        <v>1</v>
      </c>
    </row>
    <row r="16" spans="1:52" ht="14.25" customHeight="1">
      <c r="A16" s="146">
        <f>IF(Asis1Tri!A16=0,"",Asis1Tri!A16)</f>
        <v>10</v>
      </c>
      <c r="B16" s="149" t="str">
        <f>IF(Asis1Tri!B16=0,"",Asis1Tri!B16)</f>
        <v>PARDO LOPEZ ABIGAIL</v>
      </c>
      <c r="C16" s="150"/>
      <c r="D16" s="114" t="s">
        <v>99</v>
      </c>
      <c r="E16" s="114" t="s">
        <v>99</v>
      </c>
      <c r="F16" s="114" t="s">
        <v>99</v>
      </c>
      <c r="G16" s="114" t="s">
        <v>99</v>
      </c>
      <c r="H16" s="114" t="s">
        <v>99</v>
      </c>
      <c r="I16" s="114" t="s">
        <v>99</v>
      </c>
      <c r="J16" s="114" t="s">
        <v>99</v>
      </c>
      <c r="K16" s="114" t="s">
        <v>99</v>
      </c>
      <c r="L16" s="114" t="s">
        <v>99</v>
      </c>
      <c r="M16" s="114" t="s">
        <v>99</v>
      </c>
      <c r="N16" s="114" t="s">
        <v>99</v>
      </c>
      <c r="O16" s="114" t="s">
        <v>99</v>
      </c>
      <c r="P16" s="114" t="s">
        <v>99</v>
      </c>
      <c r="Q16" s="114" t="s">
        <v>99</v>
      </c>
      <c r="R16" s="114" t="s">
        <v>99</v>
      </c>
      <c r="S16" s="114" t="s">
        <v>99</v>
      </c>
      <c r="T16" s="114" t="s">
        <v>99</v>
      </c>
      <c r="U16" s="114" t="s">
        <v>99</v>
      </c>
      <c r="V16" s="114" t="s">
        <v>99</v>
      </c>
      <c r="W16" s="114" t="s">
        <v>99</v>
      </c>
      <c r="X16" s="114" t="s">
        <v>99</v>
      </c>
      <c r="Y16" s="114" t="s">
        <v>99</v>
      </c>
      <c r="Z16" s="114" t="s">
        <v>99</v>
      </c>
      <c r="AA16" s="114" t="s">
        <v>99</v>
      </c>
      <c r="AB16" s="114" t="s">
        <v>99</v>
      </c>
      <c r="AC16" s="114" t="s">
        <v>99</v>
      </c>
      <c r="AD16" s="114" t="s">
        <v>99</v>
      </c>
      <c r="AE16" s="114" t="s">
        <v>99</v>
      </c>
      <c r="AF16" s="124"/>
      <c r="AG16" s="124"/>
      <c r="AH16" s="124"/>
      <c r="AI16" s="124"/>
      <c r="AJ16" s="124"/>
      <c r="AK16" s="124"/>
      <c r="AL16" s="124"/>
      <c r="AM16" s="124"/>
      <c r="AN16" s="124"/>
      <c r="AO16" s="124"/>
      <c r="AP16" s="124"/>
      <c r="AQ16" s="125"/>
      <c r="AR16" s="117">
        <v>0</v>
      </c>
      <c r="AS16" s="126">
        <f t="shared" si="1"/>
        <v>0</v>
      </c>
      <c r="AT16" s="127">
        <f t="shared" si="2"/>
        <v>0</v>
      </c>
      <c r="AU16" s="127">
        <f t="shared" si="3"/>
        <v>0</v>
      </c>
      <c r="AV16" s="128">
        <f t="shared" si="4"/>
        <v>28</v>
      </c>
      <c r="AW16" s="129">
        <f t="shared" ref="AW16:AZ16" si="14">+AS16/$AH$1</f>
        <v>0</v>
      </c>
      <c r="AX16" s="130">
        <f t="shared" si="14"/>
        <v>0</v>
      </c>
      <c r="AY16" s="130">
        <f t="shared" si="14"/>
        <v>0</v>
      </c>
      <c r="AZ16" s="131">
        <f t="shared" si="14"/>
        <v>1</v>
      </c>
    </row>
    <row r="17" spans="1:52" ht="14.25" customHeight="1">
      <c r="A17" s="146">
        <f>IF(Asis1Tri!A17=0,"",Asis1Tri!A17)</f>
        <v>11</v>
      </c>
      <c r="B17" s="149" t="str">
        <f>IF(Asis1Tri!B17=0,"",Asis1Tri!B17)</f>
        <v>ROCABADO ANDIA MARIANA</v>
      </c>
      <c r="C17" s="150"/>
      <c r="D17" s="114" t="s">
        <v>99</v>
      </c>
      <c r="E17" s="114" t="s">
        <v>99</v>
      </c>
      <c r="F17" s="114" t="s">
        <v>99</v>
      </c>
      <c r="G17" s="114" t="s">
        <v>99</v>
      </c>
      <c r="H17" s="114" t="s">
        <v>99</v>
      </c>
      <c r="I17" s="114" t="s">
        <v>99</v>
      </c>
      <c r="J17" s="114" t="s">
        <v>99</v>
      </c>
      <c r="K17" s="114" t="s">
        <v>99</v>
      </c>
      <c r="L17" s="114" t="s">
        <v>99</v>
      </c>
      <c r="M17" s="114" t="s">
        <v>99</v>
      </c>
      <c r="N17" s="114" t="s">
        <v>99</v>
      </c>
      <c r="O17" s="114" t="s">
        <v>99</v>
      </c>
      <c r="P17" s="114" t="s">
        <v>99</v>
      </c>
      <c r="Q17" s="114" t="s">
        <v>99</v>
      </c>
      <c r="R17" s="114" t="s">
        <v>99</v>
      </c>
      <c r="S17" s="114" t="s">
        <v>99</v>
      </c>
      <c r="T17" s="114" t="s">
        <v>99</v>
      </c>
      <c r="U17" s="114" t="s">
        <v>99</v>
      </c>
      <c r="V17" s="114" t="s">
        <v>99</v>
      </c>
      <c r="W17" s="114" t="s">
        <v>99</v>
      </c>
      <c r="X17" s="114" t="s">
        <v>99</v>
      </c>
      <c r="Y17" s="114" t="s">
        <v>99</v>
      </c>
      <c r="Z17" s="114" t="s">
        <v>99</v>
      </c>
      <c r="AA17" s="114" t="s">
        <v>99</v>
      </c>
      <c r="AB17" s="114" t="s">
        <v>99</v>
      </c>
      <c r="AC17" s="114" t="s">
        <v>99</v>
      </c>
      <c r="AD17" s="114" t="s">
        <v>99</v>
      </c>
      <c r="AE17" s="114" t="s">
        <v>99</v>
      </c>
      <c r="AF17" s="124"/>
      <c r="AG17" s="124"/>
      <c r="AH17" s="124"/>
      <c r="AI17" s="124"/>
      <c r="AJ17" s="124"/>
      <c r="AK17" s="124"/>
      <c r="AL17" s="124"/>
      <c r="AM17" s="124"/>
      <c r="AN17" s="124"/>
      <c r="AO17" s="124"/>
      <c r="AP17" s="124"/>
      <c r="AQ17" s="125"/>
      <c r="AR17" s="117">
        <v>0</v>
      </c>
      <c r="AS17" s="126">
        <f t="shared" si="1"/>
        <v>0</v>
      </c>
      <c r="AT17" s="127">
        <f t="shared" si="2"/>
        <v>0</v>
      </c>
      <c r="AU17" s="127">
        <f t="shared" si="3"/>
        <v>0</v>
      </c>
      <c r="AV17" s="128">
        <f t="shared" si="4"/>
        <v>28</v>
      </c>
      <c r="AW17" s="129">
        <f t="shared" ref="AW17:AZ17" si="15">+AS17/$AH$1</f>
        <v>0</v>
      </c>
      <c r="AX17" s="130">
        <f t="shared" si="15"/>
        <v>0</v>
      </c>
      <c r="AY17" s="130">
        <f t="shared" si="15"/>
        <v>0</v>
      </c>
      <c r="AZ17" s="131">
        <f t="shared" si="15"/>
        <v>1</v>
      </c>
    </row>
    <row r="18" spans="1:52" ht="14.25" customHeight="1">
      <c r="A18" s="146">
        <f>IF(Asis1Tri!A18=0,"",Asis1Tri!A18)</f>
        <v>12</v>
      </c>
      <c r="B18" s="149" t="str">
        <f>IF(Asis1Tri!B18=0,"",Asis1Tri!B18)</f>
        <v>SEJAS CAMPOS ZULMA</v>
      </c>
      <c r="C18" s="150"/>
      <c r="D18" s="114" t="s">
        <v>99</v>
      </c>
      <c r="E18" s="114" t="s">
        <v>99</v>
      </c>
      <c r="F18" s="114" t="s">
        <v>99</v>
      </c>
      <c r="G18" s="114" t="s">
        <v>99</v>
      </c>
      <c r="H18" s="114" t="s">
        <v>99</v>
      </c>
      <c r="I18" s="114" t="s">
        <v>99</v>
      </c>
      <c r="J18" s="114" t="s">
        <v>99</v>
      </c>
      <c r="K18" s="114" t="s">
        <v>99</v>
      </c>
      <c r="L18" s="114" t="s">
        <v>99</v>
      </c>
      <c r="M18" s="114" t="s">
        <v>99</v>
      </c>
      <c r="N18" s="114" t="s">
        <v>99</v>
      </c>
      <c r="O18" s="114" t="s">
        <v>99</v>
      </c>
      <c r="P18" s="114" t="s">
        <v>99</v>
      </c>
      <c r="Q18" s="114" t="s">
        <v>99</v>
      </c>
      <c r="R18" s="114" t="s">
        <v>99</v>
      </c>
      <c r="S18" s="114" t="s">
        <v>99</v>
      </c>
      <c r="T18" s="114" t="s">
        <v>99</v>
      </c>
      <c r="U18" s="114" t="s">
        <v>99</v>
      </c>
      <c r="V18" s="114" t="s">
        <v>99</v>
      </c>
      <c r="W18" s="114" t="s">
        <v>99</v>
      </c>
      <c r="X18" s="114" t="s">
        <v>99</v>
      </c>
      <c r="Y18" s="114" t="s">
        <v>99</v>
      </c>
      <c r="Z18" s="114" t="s">
        <v>99</v>
      </c>
      <c r="AA18" s="114" t="s">
        <v>99</v>
      </c>
      <c r="AB18" s="114" t="s">
        <v>99</v>
      </c>
      <c r="AC18" s="114" t="s">
        <v>99</v>
      </c>
      <c r="AD18" s="114" t="s">
        <v>99</v>
      </c>
      <c r="AE18" s="114" t="s">
        <v>99</v>
      </c>
      <c r="AF18" s="124"/>
      <c r="AG18" s="124"/>
      <c r="AH18" s="124"/>
      <c r="AI18" s="124"/>
      <c r="AJ18" s="124"/>
      <c r="AK18" s="124"/>
      <c r="AL18" s="124"/>
      <c r="AM18" s="124"/>
      <c r="AN18" s="124"/>
      <c r="AO18" s="124"/>
      <c r="AP18" s="124"/>
      <c r="AQ18" s="125"/>
      <c r="AR18" s="117">
        <v>0</v>
      </c>
      <c r="AS18" s="126">
        <f t="shared" si="1"/>
        <v>0</v>
      </c>
      <c r="AT18" s="127">
        <f t="shared" si="2"/>
        <v>0</v>
      </c>
      <c r="AU18" s="127">
        <f t="shared" si="3"/>
        <v>0</v>
      </c>
      <c r="AV18" s="128">
        <f t="shared" si="4"/>
        <v>28</v>
      </c>
      <c r="AW18" s="129">
        <f t="shared" ref="AW18:AZ18" si="16">+AS18/$AH$1</f>
        <v>0</v>
      </c>
      <c r="AX18" s="130">
        <f t="shared" si="16"/>
        <v>0</v>
      </c>
      <c r="AY18" s="130">
        <f t="shared" si="16"/>
        <v>0</v>
      </c>
      <c r="AZ18" s="131">
        <f t="shared" si="16"/>
        <v>1</v>
      </c>
    </row>
    <row r="19" spans="1:52" ht="14.25" customHeight="1">
      <c r="A19" s="146">
        <f>IF(Asis1Tri!A19=0,"",Asis1Tri!A19)</f>
        <v>13</v>
      </c>
      <c r="B19" s="149" t="str">
        <f>IF(Asis1Tri!B19=0,"",Asis1Tri!B19)</f>
        <v>VARGAS REQUEZ ZOE</v>
      </c>
      <c r="C19" s="150"/>
      <c r="D19" s="114" t="s">
        <v>99</v>
      </c>
      <c r="E19" s="114" t="s">
        <v>99</v>
      </c>
      <c r="F19" s="114" t="s">
        <v>99</v>
      </c>
      <c r="G19" s="114" t="s">
        <v>99</v>
      </c>
      <c r="H19" s="114" t="s">
        <v>99</v>
      </c>
      <c r="I19" s="114" t="s">
        <v>99</v>
      </c>
      <c r="J19" s="114" t="s">
        <v>99</v>
      </c>
      <c r="K19" s="114" t="s">
        <v>99</v>
      </c>
      <c r="L19" s="114" t="s">
        <v>99</v>
      </c>
      <c r="M19" s="114" t="s">
        <v>99</v>
      </c>
      <c r="N19" s="114" t="s">
        <v>99</v>
      </c>
      <c r="O19" s="114" t="s">
        <v>99</v>
      </c>
      <c r="P19" s="114" t="s">
        <v>99</v>
      </c>
      <c r="Q19" s="114" t="s">
        <v>99</v>
      </c>
      <c r="R19" s="114" t="s">
        <v>99</v>
      </c>
      <c r="S19" s="114" t="s">
        <v>99</v>
      </c>
      <c r="T19" s="114" t="s">
        <v>99</v>
      </c>
      <c r="U19" s="114" t="s">
        <v>99</v>
      </c>
      <c r="V19" s="114" t="s">
        <v>99</v>
      </c>
      <c r="W19" s="114" t="s">
        <v>99</v>
      </c>
      <c r="X19" s="114" t="s">
        <v>99</v>
      </c>
      <c r="Y19" s="114" t="s">
        <v>99</v>
      </c>
      <c r="Z19" s="114" t="s">
        <v>99</v>
      </c>
      <c r="AA19" s="114" t="s">
        <v>99</v>
      </c>
      <c r="AB19" s="114" t="s">
        <v>99</v>
      </c>
      <c r="AC19" s="114" t="s">
        <v>99</v>
      </c>
      <c r="AD19" s="114" t="s">
        <v>99</v>
      </c>
      <c r="AE19" s="114" t="s">
        <v>99</v>
      </c>
      <c r="AF19" s="124"/>
      <c r="AG19" s="124"/>
      <c r="AH19" s="124"/>
      <c r="AI19" s="124"/>
      <c r="AJ19" s="124"/>
      <c r="AK19" s="124"/>
      <c r="AL19" s="124"/>
      <c r="AM19" s="124"/>
      <c r="AN19" s="124"/>
      <c r="AO19" s="124"/>
      <c r="AP19" s="124"/>
      <c r="AQ19" s="125"/>
      <c r="AR19" s="117">
        <v>0</v>
      </c>
      <c r="AS19" s="126">
        <f t="shared" si="1"/>
        <v>0</v>
      </c>
      <c r="AT19" s="127">
        <f t="shared" si="2"/>
        <v>0</v>
      </c>
      <c r="AU19" s="127">
        <f t="shared" si="3"/>
        <v>0</v>
      </c>
      <c r="AV19" s="128">
        <f t="shared" si="4"/>
        <v>28</v>
      </c>
      <c r="AW19" s="129">
        <f t="shared" ref="AW19:AZ19" si="17">+AS19/$AH$1</f>
        <v>0</v>
      </c>
      <c r="AX19" s="130">
        <f t="shared" si="17"/>
        <v>0</v>
      </c>
      <c r="AY19" s="130">
        <f t="shared" si="17"/>
        <v>0</v>
      </c>
      <c r="AZ19" s="131">
        <f t="shared" si="17"/>
        <v>1</v>
      </c>
    </row>
    <row r="20" spans="1:52" ht="14.25" customHeight="1">
      <c r="A20" s="146">
        <f>IF(Asis1Tri!A20=0,"",Asis1Tri!A20)</f>
        <v>14</v>
      </c>
      <c r="B20" s="149" t="str">
        <f>IF(Asis1Tri!B20=0,"",Asis1Tri!B20)</f>
        <v/>
      </c>
      <c r="C20" s="150"/>
      <c r="D20" s="114" t="s">
        <v>99</v>
      </c>
      <c r="E20" s="114" t="s">
        <v>99</v>
      </c>
      <c r="F20" s="114" t="s">
        <v>99</v>
      </c>
      <c r="G20" s="114" t="s">
        <v>99</v>
      </c>
      <c r="H20" s="114" t="s">
        <v>99</v>
      </c>
      <c r="I20" s="114" t="s">
        <v>99</v>
      </c>
      <c r="J20" s="114" t="s">
        <v>99</v>
      </c>
      <c r="K20" s="114" t="s">
        <v>99</v>
      </c>
      <c r="L20" s="114" t="s">
        <v>99</v>
      </c>
      <c r="M20" s="114" t="s">
        <v>99</v>
      </c>
      <c r="N20" s="114" t="s">
        <v>99</v>
      </c>
      <c r="O20" s="114" t="s">
        <v>99</v>
      </c>
      <c r="P20" s="114" t="s">
        <v>99</v>
      </c>
      <c r="Q20" s="114" t="s">
        <v>99</v>
      </c>
      <c r="R20" s="114" t="s">
        <v>99</v>
      </c>
      <c r="S20" s="114" t="s">
        <v>99</v>
      </c>
      <c r="T20" s="114" t="s">
        <v>99</v>
      </c>
      <c r="U20" s="114" t="s">
        <v>99</v>
      </c>
      <c r="V20" s="114" t="s">
        <v>99</v>
      </c>
      <c r="W20" s="114" t="s">
        <v>99</v>
      </c>
      <c r="X20" s="114" t="s">
        <v>99</v>
      </c>
      <c r="Y20" s="114" t="s">
        <v>99</v>
      </c>
      <c r="Z20" s="114" t="s">
        <v>99</v>
      </c>
      <c r="AA20" s="114" t="s">
        <v>99</v>
      </c>
      <c r="AB20" s="114" t="s">
        <v>99</v>
      </c>
      <c r="AC20" s="114" t="s">
        <v>99</v>
      </c>
      <c r="AD20" s="114" t="s">
        <v>99</v>
      </c>
      <c r="AE20" s="114" t="s">
        <v>99</v>
      </c>
      <c r="AF20" s="124"/>
      <c r="AG20" s="124"/>
      <c r="AH20" s="124"/>
      <c r="AI20" s="124"/>
      <c r="AJ20" s="124"/>
      <c r="AK20" s="124"/>
      <c r="AL20" s="124"/>
      <c r="AM20" s="124"/>
      <c r="AN20" s="124"/>
      <c r="AO20" s="124"/>
      <c r="AP20" s="124"/>
      <c r="AQ20" s="125"/>
      <c r="AR20" s="117">
        <v>0</v>
      </c>
      <c r="AS20" s="126">
        <f t="shared" si="1"/>
        <v>0</v>
      </c>
      <c r="AT20" s="127">
        <f t="shared" si="2"/>
        <v>0</v>
      </c>
      <c r="AU20" s="127">
        <f t="shared" si="3"/>
        <v>0</v>
      </c>
      <c r="AV20" s="128">
        <f t="shared" si="4"/>
        <v>28</v>
      </c>
      <c r="AW20" s="129">
        <f t="shared" ref="AW20:AZ20" si="18">+AS20/$AH$1</f>
        <v>0</v>
      </c>
      <c r="AX20" s="130">
        <f t="shared" si="18"/>
        <v>0</v>
      </c>
      <c r="AY20" s="130">
        <f t="shared" si="18"/>
        <v>0</v>
      </c>
      <c r="AZ20" s="131">
        <f t="shared" si="18"/>
        <v>1</v>
      </c>
    </row>
    <row r="21" spans="1:52" ht="14.25" customHeight="1">
      <c r="A21" s="146">
        <f>IF(Asis1Tri!A21=0,"",Asis1Tri!A21)</f>
        <v>15</v>
      </c>
      <c r="B21" s="149" t="str">
        <f>IF(Asis1Tri!B21=0,"",Asis1Tri!B21)</f>
        <v/>
      </c>
      <c r="C21" s="150"/>
      <c r="D21" s="114" t="s">
        <v>99</v>
      </c>
      <c r="E21" s="114" t="s">
        <v>99</v>
      </c>
      <c r="F21" s="114" t="s">
        <v>99</v>
      </c>
      <c r="G21" s="114" t="s">
        <v>99</v>
      </c>
      <c r="H21" s="114" t="s">
        <v>99</v>
      </c>
      <c r="I21" s="114" t="s">
        <v>99</v>
      </c>
      <c r="J21" s="114" t="s">
        <v>99</v>
      </c>
      <c r="K21" s="114" t="s">
        <v>99</v>
      </c>
      <c r="L21" s="114" t="s">
        <v>99</v>
      </c>
      <c r="M21" s="114" t="s">
        <v>99</v>
      </c>
      <c r="N21" s="114" t="s">
        <v>99</v>
      </c>
      <c r="O21" s="114" t="s">
        <v>99</v>
      </c>
      <c r="P21" s="114" t="s">
        <v>99</v>
      </c>
      <c r="Q21" s="114" t="s">
        <v>99</v>
      </c>
      <c r="R21" s="114" t="s">
        <v>99</v>
      </c>
      <c r="S21" s="114" t="s">
        <v>99</v>
      </c>
      <c r="T21" s="114" t="s">
        <v>99</v>
      </c>
      <c r="U21" s="114" t="s">
        <v>99</v>
      </c>
      <c r="V21" s="114" t="s">
        <v>99</v>
      </c>
      <c r="W21" s="114" t="s">
        <v>99</v>
      </c>
      <c r="X21" s="114" t="s">
        <v>99</v>
      </c>
      <c r="Y21" s="114" t="s">
        <v>99</v>
      </c>
      <c r="Z21" s="114" t="s">
        <v>99</v>
      </c>
      <c r="AA21" s="114" t="s">
        <v>99</v>
      </c>
      <c r="AB21" s="114" t="s">
        <v>99</v>
      </c>
      <c r="AC21" s="114" t="s">
        <v>99</v>
      </c>
      <c r="AD21" s="114" t="s">
        <v>99</v>
      </c>
      <c r="AE21" s="114" t="s">
        <v>99</v>
      </c>
      <c r="AF21" s="124"/>
      <c r="AG21" s="124"/>
      <c r="AH21" s="124"/>
      <c r="AI21" s="124"/>
      <c r="AJ21" s="124"/>
      <c r="AK21" s="124"/>
      <c r="AL21" s="124"/>
      <c r="AM21" s="124"/>
      <c r="AN21" s="124"/>
      <c r="AO21" s="124"/>
      <c r="AP21" s="124"/>
      <c r="AQ21" s="125"/>
      <c r="AR21" s="117">
        <v>0</v>
      </c>
      <c r="AS21" s="126">
        <f t="shared" si="1"/>
        <v>0</v>
      </c>
      <c r="AT21" s="127">
        <f t="shared" si="2"/>
        <v>0</v>
      </c>
      <c r="AU21" s="127">
        <f t="shared" si="3"/>
        <v>0</v>
      </c>
      <c r="AV21" s="128">
        <f t="shared" si="4"/>
        <v>28</v>
      </c>
      <c r="AW21" s="129">
        <f t="shared" ref="AW21:AZ21" si="19">+AS21/$AH$1</f>
        <v>0</v>
      </c>
      <c r="AX21" s="130">
        <f t="shared" si="19"/>
        <v>0</v>
      </c>
      <c r="AY21" s="130">
        <f t="shared" si="19"/>
        <v>0</v>
      </c>
      <c r="AZ21" s="131">
        <f t="shared" si="19"/>
        <v>1</v>
      </c>
    </row>
    <row r="22" spans="1:52" ht="14.25" customHeight="1">
      <c r="A22" s="146">
        <f>IF(Asis1Tri!A22=0,"",Asis1Tri!A22)</f>
        <v>16</v>
      </c>
      <c r="B22" s="149" t="str">
        <f>IF(Asis1Tri!B22=0,"",Asis1Tri!B22)</f>
        <v/>
      </c>
      <c r="C22" s="150"/>
      <c r="D22" s="114" t="s">
        <v>99</v>
      </c>
      <c r="E22" s="114" t="s">
        <v>99</v>
      </c>
      <c r="F22" s="114" t="s">
        <v>99</v>
      </c>
      <c r="G22" s="114" t="s">
        <v>99</v>
      </c>
      <c r="H22" s="114" t="s">
        <v>99</v>
      </c>
      <c r="I22" s="114" t="s">
        <v>99</v>
      </c>
      <c r="J22" s="114" t="s">
        <v>99</v>
      </c>
      <c r="K22" s="114" t="s">
        <v>99</v>
      </c>
      <c r="L22" s="114" t="s">
        <v>99</v>
      </c>
      <c r="M22" s="114" t="s">
        <v>99</v>
      </c>
      <c r="N22" s="114" t="s">
        <v>99</v>
      </c>
      <c r="O22" s="114" t="s">
        <v>99</v>
      </c>
      <c r="P22" s="114" t="s">
        <v>99</v>
      </c>
      <c r="Q22" s="114" t="s">
        <v>99</v>
      </c>
      <c r="R22" s="114" t="s">
        <v>99</v>
      </c>
      <c r="S22" s="114" t="s">
        <v>99</v>
      </c>
      <c r="T22" s="114" t="s">
        <v>99</v>
      </c>
      <c r="U22" s="114" t="s">
        <v>99</v>
      </c>
      <c r="V22" s="114" t="s">
        <v>99</v>
      </c>
      <c r="W22" s="114" t="s">
        <v>99</v>
      </c>
      <c r="X22" s="114" t="s">
        <v>99</v>
      </c>
      <c r="Y22" s="114" t="s">
        <v>99</v>
      </c>
      <c r="Z22" s="114" t="s">
        <v>99</v>
      </c>
      <c r="AA22" s="114" t="s">
        <v>99</v>
      </c>
      <c r="AB22" s="114" t="s">
        <v>99</v>
      </c>
      <c r="AC22" s="114" t="s">
        <v>99</v>
      </c>
      <c r="AD22" s="114" t="s">
        <v>99</v>
      </c>
      <c r="AE22" s="114" t="s">
        <v>99</v>
      </c>
      <c r="AF22" s="124"/>
      <c r="AG22" s="124"/>
      <c r="AH22" s="124"/>
      <c r="AI22" s="124"/>
      <c r="AJ22" s="124"/>
      <c r="AK22" s="124"/>
      <c r="AL22" s="124"/>
      <c r="AM22" s="124"/>
      <c r="AN22" s="124"/>
      <c r="AO22" s="124"/>
      <c r="AP22" s="124"/>
      <c r="AQ22" s="125"/>
      <c r="AR22" s="117">
        <v>0</v>
      </c>
      <c r="AS22" s="126">
        <f t="shared" si="1"/>
        <v>0</v>
      </c>
      <c r="AT22" s="127">
        <f t="shared" si="2"/>
        <v>0</v>
      </c>
      <c r="AU22" s="127">
        <f t="shared" si="3"/>
        <v>0</v>
      </c>
      <c r="AV22" s="128">
        <f t="shared" si="4"/>
        <v>28</v>
      </c>
      <c r="AW22" s="129">
        <f t="shared" ref="AW22:AZ22" si="20">+AS22/$AH$1</f>
        <v>0</v>
      </c>
      <c r="AX22" s="130">
        <f t="shared" si="20"/>
        <v>0</v>
      </c>
      <c r="AY22" s="130">
        <f t="shared" si="20"/>
        <v>0</v>
      </c>
      <c r="AZ22" s="131">
        <f t="shared" si="20"/>
        <v>1</v>
      </c>
    </row>
    <row r="23" spans="1:52" ht="14.25" customHeight="1">
      <c r="A23" s="146">
        <f>IF(Asis1Tri!A23=0,"",Asis1Tri!A23)</f>
        <v>17</v>
      </c>
      <c r="B23" s="149" t="str">
        <f>IF(Asis1Tri!B23=0,"",Asis1Tri!B23)</f>
        <v/>
      </c>
      <c r="C23" s="150"/>
      <c r="D23" s="114" t="s">
        <v>99</v>
      </c>
      <c r="E23" s="114" t="s">
        <v>99</v>
      </c>
      <c r="F23" s="114" t="s">
        <v>99</v>
      </c>
      <c r="G23" s="114" t="s">
        <v>99</v>
      </c>
      <c r="H23" s="114" t="s">
        <v>99</v>
      </c>
      <c r="I23" s="114" t="s">
        <v>99</v>
      </c>
      <c r="J23" s="114" t="s">
        <v>99</v>
      </c>
      <c r="K23" s="114" t="s">
        <v>99</v>
      </c>
      <c r="L23" s="114" t="s">
        <v>99</v>
      </c>
      <c r="M23" s="114" t="s">
        <v>99</v>
      </c>
      <c r="N23" s="114" t="s">
        <v>99</v>
      </c>
      <c r="O23" s="114" t="s">
        <v>99</v>
      </c>
      <c r="P23" s="114" t="s">
        <v>99</v>
      </c>
      <c r="Q23" s="114" t="s">
        <v>99</v>
      </c>
      <c r="R23" s="114" t="s">
        <v>99</v>
      </c>
      <c r="S23" s="114" t="s">
        <v>99</v>
      </c>
      <c r="T23" s="114" t="s">
        <v>99</v>
      </c>
      <c r="U23" s="114" t="s">
        <v>99</v>
      </c>
      <c r="V23" s="114" t="s">
        <v>99</v>
      </c>
      <c r="W23" s="114" t="s">
        <v>99</v>
      </c>
      <c r="X23" s="114" t="s">
        <v>99</v>
      </c>
      <c r="Y23" s="114" t="s">
        <v>99</v>
      </c>
      <c r="Z23" s="114" t="s">
        <v>99</v>
      </c>
      <c r="AA23" s="114" t="s">
        <v>99</v>
      </c>
      <c r="AB23" s="114" t="s">
        <v>99</v>
      </c>
      <c r="AC23" s="114" t="s">
        <v>99</v>
      </c>
      <c r="AD23" s="114" t="s">
        <v>99</v>
      </c>
      <c r="AE23" s="114" t="s">
        <v>99</v>
      </c>
      <c r="AF23" s="124"/>
      <c r="AG23" s="124"/>
      <c r="AH23" s="124"/>
      <c r="AI23" s="124"/>
      <c r="AJ23" s="124"/>
      <c r="AK23" s="124"/>
      <c r="AL23" s="124"/>
      <c r="AM23" s="124"/>
      <c r="AN23" s="124"/>
      <c r="AO23" s="124"/>
      <c r="AP23" s="124"/>
      <c r="AQ23" s="125"/>
      <c r="AR23" s="117">
        <v>0</v>
      </c>
      <c r="AS23" s="126">
        <f t="shared" si="1"/>
        <v>0</v>
      </c>
      <c r="AT23" s="127">
        <f t="shared" si="2"/>
        <v>0</v>
      </c>
      <c r="AU23" s="127">
        <f t="shared" si="3"/>
        <v>0</v>
      </c>
      <c r="AV23" s="128">
        <f t="shared" si="4"/>
        <v>28</v>
      </c>
      <c r="AW23" s="129">
        <f t="shared" ref="AW23:AZ23" si="21">+AS23/$AH$1</f>
        <v>0</v>
      </c>
      <c r="AX23" s="130">
        <f t="shared" si="21"/>
        <v>0</v>
      </c>
      <c r="AY23" s="130">
        <f t="shared" si="21"/>
        <v>0</v>
      </c>
      <c r="AZ23" s="131">
        <f t="shared" si="21"/>
        <v>1</v>
      </c>
    </row>
    <row r="24" spans="1:52" ht="14.25" customHeight="1">
      <c r="A24" s="146">
        <f>IF(Asis1Tri!A24=0,"",Asis1Tri!A24)</f>
        <v>18</v>
      </c>
      <c r="B24" s="149" t="str">
        <f>IF(Asis1Tri!B24=0,"",Asis1Tri!B24)</f>
        <v/>
      </c>
      <c r="C24" s="150"/>
      <c r="D24" s="114" t="s">
        <v>99</v>
      </c>
      <c r="E24" s="114" t="s">
        <v>99</v>
      </c>
      <c r="F24" s="114" t="s">
        <v>99</v>
      </c>
      <c r="G24" s="114" t="s">
        <v>99</v>
      </c>
      <c r="H24" s="114" t="s">
        <v>99</v>
      </c>
      <c r="I24" s="114" t="s">
        <v>99</v>
      </c>
      <c r="J24" s="114" t="s">
        <v>99</v>
      </c>
      <c r="K24" s="114" t="s">
        <v>99</v>
      </c>
      <c r="L24" s="114" t="s">
        <v>99</v>
      </c>
      <c r="M24" s="114" t="s">
        <v>99</v>
      </c>
      <c r="N24" s="114" t="s">
        <v>99</v>
      </c>
      <c r="O24" s="114" t="s">
        <v>99</v>
      </c>
      <c r="P24" s="114" t="s">
        <v>99</v>
      </c>
      <c r="Q24" s="114" t="s">
        <v>99</v>
      </c>
      <c r="R24" s="114" t="s">
        <v>99</v>
      </c>
      <c r="S24" s="114" t="s">
        <v>99</v>
      </c>
      <c r="T24" s="114" t="s">
        <v>99</v>
      </c>
      <c r="U24" s="114" t="s">
        <v>99</v>
      </c>
      <c r="V24" s="114" t="s">
        <v>99</v>
      </c>
      <c r="W24" s="114" t="s">
        <v>99</v>
      </c>
      <c r="X24" s="114" t="s">
        <v>99</v>
      </c>
      <c r="Y24" s="114" t="s">
        <v>99</v>
      </c>
      <c r="Z24" s="114" t="s">
        <v>99</v>
      </c>
      <c r="AA24" s="114" t="s">
        <v>99</v>
      </c>
      <c r="AB24" s="114" t="s">
        <v>99</v>
      </c>
      <c r="AC24" s="114" t="s">
        <v>99</v>
      </c>
      <c r="AD24" s="114" t="s">
        <v>99</v>
      </c>
      <c r="AE24" s="114" t="s">
        <v>99</v>
      </c>
      <c r="AF24" s="124"/>
      <c r="AG24" s="124"/>
      <c r="AH24" s="124"/>
      <c r="AI24" s="124"/>
      <c r="AJ24" s="124"/>
      <c r="AK24" s="124"/>
      <c r="AL24" s="124"/>
      <c r="AM24" s="124"/>
      <c r="AN24" s="124"/>
      <c r="AO24" s="124"/>
      <c r="AP24" s="124"/>
      <c r="AQ24" s="125"/>
      <c r="AR24" s="117">
        <v>0</v>
      </c>
      <c r="AS24" s="126">
        <f t="shared" si="1"/>
        <v>0</v>
      </c>
      <c r="AT24" s="127">
        <f t="shared" si="2"/>
        <v>0</v>
      </c>
      <c r="AU24" s="127">
        <f t="shared" si="3"/>
        <v>0</v>
      </c>
      <c r="AV24" s="128">
        <f t="shared" si="4"/>
        <v>28</v>
      </c>
      <c r="AW24" s="129">
        <f t="shared" ref="AW24:AZ24" si="22">+AS24/$AH$1</f>
        <v>0</v>
      </c>
      <c r="AX24" s="130">
        <f t="shared" si="22"/>
        <v>0</v>
      </c>
      <c r="AY24" s="130">
        <f t="shared" si="22"/>
        <v>0</v>
      </c>
      <c r="AZ24" s="131">
        <f t="shared" si="22"/>
        <v>1</v>
      </c>
    </row>
    <row r="25" spans="1:52" ht="14.25" customHeight="1">
      <c r="A25" s="146">
        <f>IF(Asis1Tri!A25=0,"",Asis1Tri!A25)</f>
        <v>19</v>
      </c>
      <c r="B25" s="149" t="str">
        <f>IF(Asis1Tri!B25=0,"",Asis1Tri!B25)</f>
        <v/>
      </c>
      <c r="C25" s="150"/>
      <c r="D25" s="114" t="s">
        <v>99</v>
      </c>
      <c r="E25" s="114" t="s">
        <v>99</v>
      </c>
      <c r="F25" s="114" t="s">
        <v>99</v>
      </c>
      <c r="G25" s="114" t="s">
        <v>99</v>
      </c>
      <c r="H25" s="114" t="s">
        <v>99</v>
      </c>
      <c r="I25" s="114" t="s">
        <v>99</v>
      </c>
      <c r="J25" s="114" t="s">
        <v>99</v>
      </c>
      <c r="K25" s="114" t="s">
        <v>99</v>
      </c>
      <c r="L25" s="114" t="s">
        <v>99</v>
      </c>
      <c r="M25" s="114" t="s">
        <v>99</v>
      </c>
      <c r="N25" s="114" t="s">
        <v>99</v>
      </c>
      <c r="O25" s="114" t="s">
        <v>99</v>
      </c>
      <c r="P25" s="114" t="s">
        <v>99</v>
      </c>
      <c r="Q25" s="114" t="s">
        <v>99</v>
      </c>
      <c r="R25" s="114" t="s">
        <v>99</v>
      </c>
      <c r="S25" s="114" t="s">
        <v>99</v>
      </c>
      <c r="T25" s="114" t="s">
        <v>99</v>
      </c>
      <c r="U25" s="114" t="s">
        <v>99</v>
      </c>
      <c r="V25" s="114" t="s">
        <v>99</v>
      </c>
      <c r="W25" s="114" t="s">
        <v>99</v>
      </c>
      <c r="X25" s="114" t="s">
        <v>99</v>
      </c>
      <c r="Y25" s="114" t="s">
        <v>99</v>
      </c>
      <c r="Z25" s="114" t="s">
        <v>99</v>
      </c>
      <c r="AA25" s="114" t="s">
        <v>99</v>
      </c>
      <c r="AB25" s="114" t="s">
        <v>99</v>
      </c>
      <c r="AC25" s="114" t="s">
        <v>99</v>
      </c>
      <c r="AD25" s="114" t="s">
        <v>99</v>
      </c>
      <c r="AE25" s="114" t="s">
        <v>99</v>
      </c>
      <c r="AF25" s="124"/>
      <c r="AG25" s="124"/>
      <c r="AH25" s="124"/>
      <c r="AI25" s="124"/>
      <c r="AJ25" s="124"/>
      <c r="AK25" s="124"/>
      <c r="AL25" s="124"/>
      <c r="AM25" s="124"/>
      <c r="AN25" s="124"/>
      <c r="AO25" s="124"/>
      <c r="AP25" s="124"/>
      <c r="AQ25" s="125"/>
      <c r="AR25" s="117">
        <v>0</v>
      </c>
      <c r="AS25" s="126">
        <f t="shared" si="1"/>
        <v>0</v>
      </c>
      <c r="AT25" s="127">
        <f t="shared" si="2"/>
        <v>0</v>
      </c>
      <c r="AU25" s="127">
        <f t="shared" si="3"/>
        <v>0</v>
      </c>
      <c r="AV25" s="128">
        <f t="shared" si="4"/>
        <v>28</v>
      </c>
      <c r="AW25" s="129">
        <f t="shared" ref="AW25:AZ25" si="23">+AS25/$AH$1</f>
        <v>0</v>
      </c>
      <c r="AX25" s="130">
        <f t="shared" si="23"/>
        <v>0</v>
      </c>
      <c r="AY25" s="130">
        <f t="shared" si="23"/>
        <v>0</v>
      </c>
      <c r="AZ25" s="131">
        <f t="shared" si="23"/>
        <v>1</v>
      </c>
    </row>
    <row r="26" spans="1:52" ht="14.25" customHeight="1">
      <c r="A26" s="146">
        <f>IF(Asis1Tri!A26=0,"",Asis1Tri!A26)</f>
        <v>20</v>
      </c>
      <c r="B26" s="149" t="str">
        <f>IF(Asis1Tri!B26=0,"",Asis1Tri!B26)</f>
        <v/>
      </c>
      <c r="C26" s="150"/>
      <c r="D26" s="114" t="s">
        <v>99</v>
      </c>
      <c r="E26" s="114" t="s">
        <v>99</v>
      </c>
      <c r="F26" s="114" t="s">
        <v>99</v>
      </c>
      <c r="G26" s="114" t="s">
        <v>99</v>
      </c>
      <c r="H26" s="114" t="s">
        <v>99</v>
      </c>
      <c r="I26" s="114" t="s">
        <v>99</v>
      </c>
      <c r="J26" s="114" t="s">
        <v>99</v>
      </c>
      <c r="K26" s="114" t="s">
        <v>99</v>
      </c>
      <c r="L26" s="114" t="s">
        <v>99</v>
      </c>
      <c r="M26" s="114" t="s">
        <v>99</v>
      </c>
      <c r="N26" s="114" t="s">
        <v>99</v>
      </c>
      <c r="O26" s="114" t="s">
        <v>99</v>
      </c>
      <c r="P26" s="114" t="s">
        <v>99</v>
      </c>
      <c r="Q26" s="114" t="s">
        <v>99</v>
      </c>
      <c r="R26" s="114" t="s">
        <v>99</v>
      </c>
      <c r="S26" s="114" t="s">
        <v>99</v>
      </c>
      <c r="T26" s="114" t="s">
        <v>99</v>
      </c>
      <c r="U26" s="114" t="s">
        <v>99</v>
      </c>
      <c r="V26" s="114" t="s">
        <v>99</v>
      </c>
      <c r="W26" s="114" t="s">
        <v>99</v>
      </c>
      <c r="X26" s="114" t="s">
        <v>99</v>
      </c>
      <c r="Y26" s="114" t="s">
        <v>99</v>
      </c>
      <c r="Z26" s="114" t="s">
        <v>99</v>
      </c>
      <c r="AA26" s="114" t="s">
        <v>99</v>
      </c>
      <c r="AB26" s="114" t="s">
        <v>99</v>
      </c>
      <c r="AC26" s="114" t="s">
        <v>99</v>
      </c>
      <c r="AD26" s="114" t="s">
        <v>99</v>
      </c>
      <c r="AE26" s="114" t="s">
        <v>99</v>
      </c>
      <c r="AF26" s="124"/>
      <c r="AG26" s="124"/>
      <c r="AH26" s="124"/>
      <c r="AI26" s="124"/>
      <c r="AJ26" s="124"/>
      <c r="AK26" s="124"/>
      <c r="AL26" s="124"/>
      <c r="AM26" s="124"/>
      <c r="AN26" s="124"/>
      <c r="AO26" s="124"/>
      <c r="AP26" s="124"/>
      <c r="AQ26" s="125"/>
      <c r="AR26" s="117">
        <v>0</v>
      </c>
      <c r="AS26" s="126">
        <f t="shared" si="1"/>
        <v>0</v>
      </c>
      <c r="AT26" s="127">
        <f t="shared" si="2"/>
        <v>0</v>
      </c>
      <c r="AU26" s="127">
        <f t="shared" si="3"/>
        <v>0</v>
      </c>
      <c r="AV26" s="128">
        <f t="shared" si="4"/>
        <v>28</v>
      </c>
      <c r="AW26" s="129">
        <f t="shared" ref="AW26:AZ26" si="24">+AS26/$AH$1</f>
        <v>0</v>
      </c>
      <c r="AX26" s="130">
        <f t="shared" si="24"/>
        <v>0</v>
      </c>
      <c r="AY26" s="130">
        <f t="shared" si="24"/>
        <v>0</v>
      </c>
      <c r="AZ26" s="131">
        <f t="shared" si="24"/>
        <v>1</v>
      </c>
    </row>
    <row r="27" spans="1:52" ht="14.25" customHeight="1">
      <c r="A27" s="146">
        <f>IF(Asis1Tri!A27=0,"",Asis1Tri!A27)</f>
        <v>21</v>
      </c>
      <c r="B27" s="149" t="str">
        <f>IF(Asis1Tri!B27=0,"",Asis1Tri!B27)</f>
        <v/>
      </c>
      <c r="C27" s="150"/>
      <c r="D27" s="114" t="s">
        <v>99</v>
      </c>
      <c r="E27" s="114" t="s">
        <v>99</v>
      </c>
      <c r="F27" s="114" t="s">
        <v>99</v>
      </c>
      <c r="G27" s="114" t="s">
        <v>99</v>
      </c>
      <c r="H27" s="114" t="s">
        <v>99</v>
      </c>
      <c r="I27" s="114" t="s">
        <v>99</v>
      </c>
      <c r="J27" s="114" t="s">
        <v>99</v>
      </c>
      <c r="K27" s="114" t="s">
        <v>99</v>
      </c>
      <c r="L27" s="114" t="s">
        <v>99</v>
      </c>
      <c r="M27" s="114" t="s">
        <v>99</v>
      </c>
      <c r="N27" s="114" t="s">
        <v>99</v>
      </c>
      <c r="O27" s="114" t="s">
        <v>99</v>
      </c>
      <c r="P27" s="114" t="s">
        <v>99</v>
      </c>
      <c r="Q27" s="114" t="s">
        <v>99</v>
      </c>
      <c r="R27" s="114" t="s">
        <v>99</v>
      </c>
      <c r="S27" s="114" t="s">
        <v>99</v>
      </c>
      <c r="T27" s="114" t="s">
        <v>99</v>
      </c>
      <c r="U27" s="114" t="s">
        <v>99</v>
      </c>
      <c r="V27" s="114" t="s">
        <v>99</v>
      </c>
      <c r="W27" s="114" t="s">
        <v>99</v>
      </c>
      <c r="X27" s="114" t="s">
        <v>99</v>
      </c>
      <c r="Y27" s="114" t="s">
        <v>99</v>
      </c>
      <c r="Z27" s="114" t="s">
        <v>99</v>
      </c>
      <c r="AA27" s="114" t="s">
        <v>99</v>
      </c>
      <c r="AB27" s="114" t="s">
        <v>99</v>
      </c>
      <c r="AC27" s="114" t="s">
        <v>99</v>
      </c>
      <c r="AD27" s="114" t="s">
        <v>99</v>
      </c>
      <c r="AE27" s="114" t="s">
        <v>99</v>
      </c>
      <c r="AF27" s="124"/>
      <c r="AG27" s="124"/>
      <c r="AH27" s="124"/>
      <c r="AI27" s="124"/>
      <c r="AJ27" s="124"/>
      <c r="AK27" s="124"/>
      <c r="AL27" s="124"/>
      <c r="AM27" s="124"/>
      <c r="AN27" s="124"/>
      <c r="AO27" s="124"/>
      <c r="AP27" s="124"/>
      <c r="AQ27" s="125"/>
      <c r="AR27" s="117">
        <v>0</v>
      </c>
      <c r="AS27" s="126">
        <f t="shared" si="1"/>
        <v>0</v>
      </c>
      <c r="AT27" s="127">
        <f t="shared" si="2"/>
        <v>0</v>
      </c>
      <c r="AU27" s="127">
        <f t="shared" si="3"/>
        <v>0</v>
      </c>
      <c r="AV27" s="128">
        <f t="shared" si="4"/>
        <v>28</v>
      </c>
      <c r="AW27" s="129">
        <f t="shared" ref="AW27:AZ27" si="25">+AS27/$AH$1</f>
        <v>0</v>
      </c>
      <c r="AX27" s="130">
        <f t="shared" si="25"/>
        <v>0</v>
      </c>
      <c r="AY27" s="130">
        <f t="shared" si="25"/>
        <v>0</v>
      </c>
      <c r="AZ27" s="131">
        <f t="shared" si="25"/>
        <v>1</v>
      </c>
    </row>
    <row r="28" spans="1:52" ht="14.25" customHeight="1">
      <c r="A28" s="146">
        <f>IF(Asis1Tri!A28=0,"",Asis1Tri!A28)</f>
        <v>22</v>
      </c>
      <c r="B28" s="149" t="str">
        <f>IF(Asis1Tri!B28=0,"",Asis1Tri!B28)</f>
        <v/>
      </c>
      <c r="C28" s="150"/>
      <c r="D28" s="114" t="s">
        <v>99</v>
      </c>
      <c r="E28" s="114" t="s">
        <v>99</v>
      </c>
      <c r="F28" s="114" t="s">
        <v>99</v>
      </c>
      <c r="G28" s="114" t="s">
        <v>99</v>
      </c>
      <c r="H28" s="114" t="s">
        <v>99</v>
      </c>
      <c r="I28" s="114" t="s">
        <v>99</v>
      </c>
      <c r="J28" s="114" t="s">
        <v>99</v>
      </c>
      <c r="K28" s="114" t="s">
        <v>99</v>
      </c>
      <c r="L28" s="114" t="s">
        <v>99</v>
      </c>
      <c r="M28" s="114" t="s">
        <v>99</v>
      </c>
      <c r="N28" s="114" t="s">
        <v>99</v>
      </c>
      <c r="O28" s="114" t="s">
        <v>99</v>
      </c>
      <c r="P28" s="114" t="s">
        <v>99</v>
      </c>
      <c r="Q28" s="114" t="s">
        <v>99</v>
      </c>
      <c r="R28" s="114" t="s">
        <v>99</v>
      </c>
      <c r="S28" s="114" t="s">
        <v>99</v>
      </c>
      <c r="T28" s="114" t="s">
        <v>99</v>
      </c>
      <c r="U28" s="114" t="s">
        <v>99</v>
      </c>
      <c r="V28" s="114" t="s">
        <v>99</v>
      </c>
      <c r="W28" s="114" t="s">
        <v>99</v>
      </c>
      <c r="X28" s="114" t="s">
        <v>99</v>
      </c>
      <c r="Y28" s="114" t="s">
        <v>99</v>
      </c>
      <c r="Z28" s="114" t="s">
        <v>99</v>
      </c>
      <c r="AA28" s="114" t="s">
        <v>99</v>
      </c>
      <c r="AB28" s="114" t="s">
        <v>99</v>
      </c>
      <c r="AC28" s="114" t="s">
        <v>99</v>
      </c>
      <c r="AD28" s="114" t="s">
        <v>99</v>
      </c>
      <c r="AE28" s="114" t="s">
        <v>99</v>
      </c>
      <c r="AF28" s="124"/>
      <c r="AG28" s="124"/>
      <c r="AH28" s="124"/>
      <c r="AI28" s="124"/>
      <c r="AJ28" s="124"/>
      <c r="AK28" s="124"/>
      <c r="AL28" s="124"/>
      <c r="AM28" s="124"/>
      <c r="AN28" s="124"/>
      <c r="AO28" s="124"/>
      <c r="AP28" s="124"/>
      <c r="AQ28" s="125"/>
      <c r="AR28" s="117">
        <v>0</v>
      </c>
      <c r="AS28" s="126">
        <f t="shared" si="1"/>
        <v>0</v>
      </c>
      <c r="AT28" s="127">
        <f t="shared" si="2"/>
        <v>0</v>
      </c>
      <c r="AU28" s="127">
        <f t="shared" si="3"/>
        <v>0</v>
      </c>
      <c r="AV28" s="128">
        <f t="shared" si="4"/>
        <v>28</v>
      </c>
      <c r="AW28" s="129">
        <f t="shared" ref="AW28:AZ28" si="26">+AS28/$AH$1</f>
        <v>0</v>
      </c>
      <c r="AX28" s="130">
        <f t="shared" si="26"/>
        <v>0</v>
      </c>
      <c r="AY28" s="130">
        <f t="shared" si="26"/>
        <v>0</v>
      </c>
      <c r="AZ28" s="131">
        <f t="shared" si="26"/>
        <v>1</v>
      </c>
    </row>
    <row r="29" spans="1:52" ht="14.25" customHeight="1">
      <c r="A29" s="146">
        <f>IF(Asis1Tri!A29=0,"",Asis1Tri!A29)</f>
        <v>23</v>
      </c>
      <c r="B29" s="149" t="str">
        <f>IF(Asis1Tri!B29=0,"",Asis1Tri!B29)</f>
        <v/>
      </c>
      <c r="C29" s="150"/>
      <c r="D29" s="114" t="s">
        <v>99</v>
      </c>
      <c r="E29" s="114" t="s">
        <v>99</v>
      </c>
      <c r="F29" s="114" t="s">
        <v>99</v>
      </c>
      <c r="G29" s="114" t="s">
        <v>99</v>
      </c>
      <c r="H29" s="114" t="s">
        <v>99</v>
      </c>
      <c r="I29" s="114" t="s">
        <v>99</v>
      </c>
      <c r="J29" s="114" t="s">
        <v>99</v>
      </c>
      <c r="K29" s="114" t="s">
        <v>99</v>
      </c>
      <c r="L29" s="114" t="s">
        <v>99</v>
      </c>
      <c r="M29" s="114" t="s">
        <v>99</v>
      </c>
      <c r="N29" s="114" t="s">
        <v>99</v>
      </c>
      <c r="O29" s="114" t="s">
        <v>99</v>
      </c>
      <c r="P29" s="114" t="s">
        <v>99</v>
      </c>
      <c r="Q29" s="114" t="s">
        <v>99</v>
      </c>
      <c r="R29" s="114" t="s">
        <v>99</v>
      </c>
      <c r="S29" s="114" t="s">
        <v>99</v>
      </c>
      <c r="T29" s="114" t="s">
        <v>99</v>
      </c>
      <c r="U29" s="114" t="s">
        <v>99</v>
      </c>
      <c r="V29" s="114" t="s">
        <v>99</v>
      </c>
      <c r="W29" s="114" t="s">
        <v>99</v>
      </c>
      <c r="X29" s="114" t="s">
        <v>99</v>
      </c>
      <c r="Y29" s="114" t="s">
        <v>99</v>
      </c>
      <c r="Z29" s="114" t="s">
        <v>99</v>
      </c>
      <c r="AA29" s="114" t="s">
        <v>99</v>
      </c>
      <c r="AB29" s="114" t="s">
        <v>99</v>
      </c>
      <c r="AC29" s="114" t="s">
        <v>99</v>
      </c>
      <c r="AD29" s="114" t="s">
        <v>99</v>
      </c>
      <c r="AE29" s="114" t="s">
        <v>99</v>
      </c>
      <c r="AF29" s="124"/>
      <c r="AG29" s="124"/>
      <c r="AH29" s="124"/>
      <c r="AI29" s="124"/>
      <c r="AJ29" s="124"/>
      <c r="AK29" s="124"/>
      <c r="AL29" s="124"/>
      <c r="AM29" s="124"/>
      <c r="AN29" s="124"/>
      <c r="AO29" s="124"/>
      <c r="AP29" s="124"/>
      <c r="AQ29" s="125"/>
      <c r="AR29" s="117">
        <v>0</v>
      </c>
      <c r="AS29" s="126">
        <f t="shared" si="1"/>
        <v>0</v>
      </c>
      <c r="AT29" s="127">
        <f t="shared" si="2"/>
        <v>0</v>
      </c>
      <c r="AU29" s="127">
        <f t="shared" si="3"/>
        <v>0</v>
      </c>
      <c r="AV29" s="128">
        <f t="shared" si="4"/>
        <v>28</v>
      </c>
      <c r="AW29" s="129">
        <f t="shared" ref="AW29:AZ29" si="27">+AS29/$AH$1</f>
        <v>0</v>
      </c>
      <c r="AX29" s="130">
        <f t="shared" si="27"/>
        <v>0</v>
      </c>
      <c r="AY29" s="130">
        <f t="shared" si="27"/>
        <v>0</v>
      </c>
      <c r="AZ29" s="131">
        <f t="shared" si="27"/>
        <v>1</v>
      </c>
    </row>
    <row r="30" spans="1:52" ht="14.25" customHeight="1">
      <c r="A30" s="146" t="str">
        <f>IF(Asis1Tri!A30=0,"",Asis1Tri!A30)</f>
        <v/>
      </c>
      <c r="B30" s="149" t="str">
        <f>IF(Asis1Tri!B30=0,"",Asis1Tri!B30)</f>
        <v/>
      </c>
      <c r="C30" s="150"/>
      <c r="D30" s="114" t="s">
        <v>99</v>
      </c>
      <c r="E30" s="114" t="s">
        <v>99</v>
      </c>
      <c r="F30" s="114" t="s">
        <v>99</v>
      </c>
      <c r="G30" s="114" t="s">
        <v>99</v>
      </c>
      <c r="H30" s="114" t="s">
        <v>99</v>
      </c>
      <c r="I30" s="114" t="s">
        <v>99</v>
      </c>
      <c r="J30" s="114" t="s">
        <v>99</v>
      </c>
      <c r="K30" s="114" t="s">
        <v>99</v>
      </c>
      <c r="L30" s="114" t="s">
        <v>99</v>
      </c>
      <c r="M30" s="114" t="s">
        <v>99</v>
      </c>
      <c r="N30" s="114" t="s">
        <v>99</v>
      </c>
      <c r="O30" s="114" t="s">
        <v>99</v>
      </c>
      <c r="P30" s="114" t="s">
        <v>99</v>
      </c>
      <c r="Q30" s="114" t="s">
        <v>99</v>
      </c>
      <c r="R30" s="114" t="s">
        <v>99</v>
      </c>
      <c r="S30" s="114" t="s">
        <v>99</v>
      </c>
      <c r="T30" s="114" t="s">
        <v>99</v>
      </c>
      <c r="U30" s="114" t="s">
        <v>99</v>
      </c>
      <c r="V30" s="114" t="s">
        <v>99</v>
      </c>
      <c r="W30" s="114" t="s">
        <v>99</v>
      </c>
      <c r="X30" s="114" t="s">
        <v>99</v>
      </c>
      <c r="Y30" s="114" t="s">
        <v>99</v>
      </c>
      <c r="Z30" s="114" t="s">
        <v>99</v>
      </c>
      <c r="AA30" s="114" t="s">
        <v>99</v>
      </c>
      <c r="AB30" s="114" t="s">
        <v>99</v>
      </c>
      <c r="AC30" s="114" t="s">
        <v>99</v>
      </c>
      <c r="AD30" s="114" t="s">
        <v>99</v>
      </c>
      <c r="AE30" s="114" t="s">
        <v>99</v>
      </c>
      <c r="AF30" s="124"/>
      <c r="AG30" s="124"/>
      <c r="AH30" s="124"/>
      <c r="AI30" s="124"/>
      <c r="AJ30" s="124"/>
      <c r="AK30" s="124"/>
      <c r="AL30" s="124"/>
      <c r="AM30" s="124"/>
      <c r="AN30" s="124"/>
      <c r="AO30" s="124"/>
      <c r="AP30" s="124"/>
      <c r="AQ30" s="125"/>
      <c r="AR30" s="117">
        <v>0</v>
      </c>
      <c r="AS30" s="126">
        <f t="shared" si="1"/>
        <v>0</v>
      </c>
      <c r="AT30" s="127">
        <f t="shared" si="2"/>
        <v>0</v>
      </c>
      <c r="AU30" s="127">
        <f t="shared" si="3"/>
        <v>0</v>
      </c>
      <c r="AV30" s="128">
        <f t="shared" si="4"/>
        <v>28</v>
      </c>
      <c r="AW30" s="129">
        <f t="shared" ref="AW30:AZ30" si="28">+AS30/$AH$1</f>
        <v>0</v>
      </c>
      <c r="AX30" s="130">
        <f t="shared" si="28"/>
        <v>0</v>
      </c>
      <c r="AY30" s="130">
        <f t="shared" si="28"/>
        <v>0</v>
      </c>
      <c r="AZ30" s="131">
        <f t="shared" si="28"/>
        <v>1</v>
      </c>
    </row>
    <row r="31" spans="1:52" ht="14.25" customHeight="1">
      <c r="A31" s="146" t="str">
        <f>IF(Asis1Tri!A31=0,"",Asis1Tri!A31)</f>
        <v/>
      </c>
      <c r="B31" s="149" t="str">
        <f>IF(Asis1Tri!B31=0,"",Asis1Tri!B31)</f>
        <v/>
      </c>
      <c r="C31" s="150"/>
      <c r="D31" s="114" t="s">
        <v>99</v>
      </c>
      <c r="E31" s="114" t="s">
        <v>99</v>
      </c>
      <c r="F31" s="114" t="s">
        <v>99</v>
      </c>
      <c r="G31" s="114" t="s">
        <v>99</v>
      </c>
      <c r="H31" s="114" t="s">
        <v>99</v>
      </c>
      <c r="I31" s="114" t="s">
        <v>99</v>
      </c>
      <c r="J31" s="114" t="s">
        <v>99</v>
      </c>
      <c r="K31" s="114" t="s">
        <v>99</v>
      </c>
      <c r="L31" s="114" t="s">
        <v>99</v>
      </c>
      <c r="M31" s="114" t="s">
        <v>99</v>
      </c>
      <c r="N31" s="114" t="s">
        <v>99</v>
      </c>
      <c r="O31" s="114" t="s">
        <v>99</v>
      </c>
      <c r="P31" s="114" t="s">
        <v>99</v>
      </c>
      <c r="Q31" s="114" t="s">
        <v>99</v>
      </c>
      <c r="R31" s="114" t="s">
        <v>99</v>
      </c>
      <c r="S31" s="114" t="s">
        <v>99</v>
      </c>
      <c r="T31" s="114" t="s">
        <v>99</v>
      </c>
      <c r="U31" s="114" t="s">
        <v>99</v>
      </c>
      <c r="V31" s="114" t="s">
        <v>99</v>
      </c>
      <c r="W31" s="114" t="s">
        <v>99</v>
      </c>
      <c r="X31" s="114" t="s">
        <v>99</v>
      </c>
      <c r="Y31" s="114" t="s">
        <v>99</v>
      </c>
      <c r="Z31" s="114" t="s">
        <v>99</v>
      </c>
      <c r="AA31" s="114" t="s">
        <v>99</v>
      </c>
      <c r="AB31" s="114" t="s">
        <v>99</v>
      </c>
      <c r="AC31" s="114" t="s">
        <v>99</v>
      </c>
      <c r="AD31" s="114" t="s">
        <v>99</v>
      </c>
      <c r="AE31" s="114" t="s">
        <v>99</v>
      </c>
      <c r="AF31" s="124"/>
      <c r="AG31" s="124"/>
      <c r="AH31" s="124"/>
      <c r="AI31" s="124"/>
      <c r="AJ31" s="124"/>
      <c r="AK31" s="124"/>
      <c r="AL31" s="124"/>
      <c r="AM31" s="124"/>
      <c r="AN31" s="124"/>
      <c r="AO31" s="124"/>
      <c r="AP31" s="124"/>
      <c r="AQ31" s="125"/>
      <c r="AR31" s="117">
        <v>0</v>
      </c>
      <c r="AS31" s="126">
        <f t="shared" si="1"/>
        <v>0</v>
      </c>
      <c r="AT31" s="127">
        <f t="shared" si="2"/>
        <v>0</v>
      </c>
      <c r="AU31" s="127">
        <f t="shared" si="3"/>
        <v>0</v>
      </c>
      <c r="AV31" s="128">
        <f t="shared" si="4"/>
        <v>28</v>
      </c>
      <c r="AW31" s="129">
        <f t="shared" ref="AW31:AZ31" si="29">+AS31/$AH$1</f>
        <v>0</v>
      </c>
      <c r="AX31" s="130">
        <f t="shared" si="29"/>
        <v>0</v>
      </c>
      <c r="AY31" s="130">
        <f t="shared" si="29"/>
        <v>0</v>
      </c>
      <c r="AZ31" s="131">
        <f t="shared" si="29"/>
        <v>1</v>
      </c>
    </row>
    <row r="32" spans="1:52" ht="14.25" customHeight="1">
      <c r="A32" s="146" t="str">
        <f>IF(Asis1Tri!A32=0,"",Asis1Tri!A32)</f>
        <v/>
      </c>
      <c r="B32" s="149" t="str">
        <f>IF(Asis1Tri!B32=0,"",Asis1Tri!B32)</f>
        <v/>
      </c>
      <c r="C32" s="150"/>
      <c r="D32" s="114" t="s">
        <v>99</v>
      </c>
      <c r="E32" s="114" t="s">
        <v>99</v>
      </c>
      <c r="F32" s="114" t="s">
        <v>99</v>
      </c>
      <c r="G32" s="114" t="s">
        <v>99</v>
      </c>
      <c r="H32" s="114" t="s">
        <v>99</v>
      </c>
      <c r="I32" s="114" t="s">
        <v>99</v>
      </c>
      <c r="J32" s="114" t="s">
        <v>99</v>
      </c>
      <c r="K32" s="114" t="s">
        <v>99</v>
      </c>
      <c r="L32" s="114" t="s">
        <v>99</v>
      </c>
      <c r="M32" s="114" t="s">
        <v>99</v>
      </c>
      <c r="N32" s="114" t="s">
        <v>99</v>
      </c>
      <c r="O32" s="114" t="s">
        <v>99</v>
      </c>
      <c r="P32" s="114" t="s">
        <v>99</v>
      </c>
      <c r="Q32" s="114" t="s">
        <v>99</v>
      </c>
      <c r="R32" s="114" t="s">
        <v>99</v>
      </c>
      <c r="S32" s="114" t="s">
        <v>99</v>
      </c>
      <c r="T32" s="114" t="s">
        <v>99</v>
      </c>
      <c r="U32" s="114" t="s">
        <v>99</v>
      </c>
      <c r="V32" s="114" t="s">
        <v>99</v>
      </c>
      <c r="W32" s="114" t="s">
        <v>99</v>
      </c>
      <c r="X32" s="114" t="s">
        <v>99</v>
      </c>
      <c r="Y32" s="114" t="s">
        <v>99</v>
      </c>
      <c r="Z32" s="114" t="s">
        <v>99</v>
      </c>
      <c r="AA32" s="114" t="s">
        <v>99</v>
      </c>
      <c r="AB32" s="114" t="s">
        <v>99</v>
      </c>
      <c r="AC32" s="114" t="s">
        <v>99</v>
      </c>
      <c r="AD32" s="114" t="s">
        <v>99</v>
      </c>
      <c r="AE32" s="114" t="s">
        <v>99</v>
      </c>
      <c r="AF32" s="124"/>
      <c r="AG32" s="124"/>
      <c r="AH32" s="124"/>
      <c r="AI32" s="124"/>
      <c r="AJ32" s="124"/>
      <c r="AK32" s="124"/>
      <c r="AL32" s="124"/>
      <c r="AM32" s="124"/>
      <c r="AN32" s="124"/>
      <c r="AO32" s="124"/>
      <c r="AP32" s="124"/>
      <c r="AQ32" s="125"/>
      <c r="AR32" s="117">
        <v>0</v>
      </c>
      <c r="AS32" s="126">
        <f t="shared" si="1"/>
        <v>0</v>
      </c>
      <c r="AT32" s="127">
        <f t="shared" si="2"/>
        <v>0</v>
      </c>
      <c r="AU32" s="127">
        <f t="shared" si="3"/>
        <v>0</v>
      </c>
      <c r="AV32" s="128">
        <f t="shared" si="4"/>
        <v>28</v>
      </c>
      <c r="AW32" s="129">
        <f t="shared" ref="AW32:AZ32" si="30">+AS32/$AH$1</f>
        <v>0</v>
      </c>
      <c r="AX32" s="130">
        <f t="shared" si="30"/>
        <v>0</v>
      </c>
      <c r="AY32" s="130">
        <f t="shared" si="30"/>
        <v>0</v>
      </c>
      <c r="AZ32" s="131">
        <f t="shared" si="30"/>
        <v>1</v>
      </c>
    </row>
    <row r="33" spans="1:52" ht="14.25" customHeight="1">
      <c r="A33" s="146" t="str">
        <f>IF(Asis1Tri!A33=0,"",Asis1Tri!A33)</f>
        <v/>
      </c>
      <c r="B33" s="149" t="str">
        <f>IF(Asis1Tri!B33=0,"",Asis1Tri!B33)</f>
        <v/>
      </c>
      <c r="C33" s="150"/>
      <c r="D33" s="114" t="s">
        <v>99</v>
      </c>
      <c r="E33" s="114" t="s">
        <v>99</v>
      </c>
      <c r="F33" s="114" t="s">
        <v>99</v>
      </c>
      <c r="G33" s="114" t="s">
        <v>99</v>
      </c>
      <c r="H33" s="114" t="s">
        <v>99</v>
      </c>
      <c r="I33" s="114" t="s">
        <v>99</v>
      </c>
      <c r="J33" s="114" t="s">
        <v>99</v>
      </c>
      <c r="K33" s="114" t="s">
        <v>99</v>
      </c>
      <c r="L33" s="114" t="s">
        <v>99</v>
      </c>
      <c r="M33" s="114" t="s">
        <v>99</v>
      </c>
      <c r="N33" s="114" t="s">
        <v>99</v>
      </c>
      <c r="O33" s="114" t="s">
        <v>99</v>
      </c>
      <c r="P33" s="114" t="s">
        <v>99</v>
      </c>
      <c r="Q33" s="114" t="s">
        <v>99</v>
      </c>
      <c r="R33" s="114" t="s">
        <v>99</v>
      </c>
      <c r="S33" s="114" t="s">
        <v>99</v>
      </c>
      <c r="T33" s="114" t="s">
        <v>99</v>
      </c>
      <c r="U33" s="114" t="s">
        <v>99</v>
      </c>
      <c r="V33" s="114" t="s">
        <v>99</v>
      </c>
      <c r="W33" s="114" t="s">
        <v>99</v>
      </c>
      <c r="X33" s="114" t="s">
        <v>99</v>
      </c>
      <c r="Y33" s="114" t="s">
        <v>99</v>
      </c>
      <c r="Z33" s="114" t="s">
        <v>99</v>
      </c>
      <c r="AA33" s="114" t="s">
        <v>99</v>
      </c>
      <c r="AB33" s="114" t="s">
        <v>99</v>
      </c>
      <c r="AC33" s="114" t="s">
        <v>99</v>
      </c>
      <c r="AD33" s="114" t="s">
        <v>99</v>
      </c>
      <c r="AE33" s="114" t="s">
        <v>99</v>
      </c>
      <c r="AF33" s="124"/>
      <c r="AG33" s="124"/>
      <c r="AH33" s="124"/>
      <c r="AI33" s="124"/>
      <c r="AJ33" s="124"/>
      <c r="AK33" s="124"/>
      <c r="AL33" s="124"/>
      <c r="AM33" s="124"/>
      <c r="AN33" s="124"/>
      <c r="AO33" s="124"/>
      <c r="AP33" s="124"/>
      <c r="AQ33" s="125"/>
      <c r="AR33" s="117">
        <v>0</v>
      </c>
      <c r="AS33" s="126">
        <f t="shared" si="1"/>
        <v>0</v>
      </c>
      <c r="AT33" s="127">
        <f t="shared" si="2"/>
        <v>0</v>
      </c>
      <c r="AU33" s="127">
        <f t="shared" si="3"/>
        <v>0</v>
      </c>
      <c r="AV33" s="128">
        <f t="shared" si="4"/>
        <v>28</v>
      </c>
      <c r="AW33" s="129">
        <f t="shared" ref="AW33:AZ33" si="31">+AS33/$AH$1</f>
        <v>0</v>
      </c>
      <c r="AX33" s="130">
        <f t="shared" si="31"/>
        <v>0</v>
      </c>
      <c r="AY33" s="130">
        <f t="shared" si="31"/>
        <v>0</v>
      </c>
      <c r="AZ33" s="131">
        <f t="shared" si="31"/>
        <v>1</v>
      </c>
    </row>
    <row r="34" spans="1:52" ht="14.25" customHeight="1">
      <c r="A34" s="146" t="str">
        <f>IF(Asis1Tri!A34=0,"",Asis1Tri!A34)</f>
        <v/>
      </c>
      <c r="B34" s="149" t="str">
        <f>IF(Asis1Tri!B34=0,"",Asis1Tri!B34)</f>
        <v/>
      </c>
      <c r="C34" s="150"/>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5"/>
      <c r="AR34" s="117">
        <v>0</v>
      </c>
      <c r="AS34" s="126">
        <f t="shared" si="1"/>
        <v>0</v>
      </c>
      <c r="AT34" s="127">
        <f t="shared" si="2"/>
        <v>0</v>
      </c>
      <c r="AU34" s="127">
        <f t="shared" si="3"/>
        <v>0</v>
      </c>
      <c r="AV34" s="128">
        <f t="shared" si="4"/>
        <v>0</v>
      </c>
      <c r="AW34" s="129">
        <f t="shared" ref="AW34:AZ34" si="32">+AS34/$AH$1</f>
        <v>0</v>
      </c>
      <c r="AX34" s="130">
        <f t="shared" si="32"/>
        <v>0</v>
      </c>
      <c r="AY34" s="130">
        <f t="shared" si="32"/>
        <v>0</v>
      </c>
      <c r="AZ34" s="131">
        <f t="shared" si="32"/>
        <v>0</v>
      </c>
    </row>
    <row r="35" spans="1:52" ht="14.25" customHeight="1">
      <c r="A35" s="146" t="str">
        <f>IF(Asis1Tri!A35=0,"",Asis1Tri!A35)</f>
        <v/>
      </c>
      <c r="B35" s="149" t="str">
        <f>IF(Asis1Tri!B35=0,"",Asis1Tri!B35)</f>
        <v/>
      </c>
      <c r="C35" s="150"/>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5"/>
      <c r="AR35" s="117">
        <v>0</v>
      </c>
      <c r="AS35" s="126">
        <f t="shared" si="1"/>
        <v>0</v>
      </c>
      <c r="AT35" s="127">
        <f t="shared" si="2"/>
        <v>0</v>
      </c>
      <c r="AU35" s="127">
        <f t="shared" si="3"/>
        <v>0</v>
      </c>
      <c r="AV35" s="128">
        <f t="shared" si="4"/>
        <v>0</v>
      </c>
      <c r="AW35" s="129">
        <f t="shared" ref="AW35:AZ35" si="33">+AS35/$AH$1</f>
        <v>0</v>
      </c>
      <c r="AX35" s="130">
        <f t="shared" si="33"/>
        <v>0</v>
      </c>
      <c r="AY35" s="130">
        <f t="shared" si="33"/>
        <v>0</v>
      </c>
      <c r="AZ35" s="131">
        <f t="shared" si="33"/>
        <v>0</v>
      </c>
    </row>
    <row r="36" spans="1:52" ht="14.25" customHeight="1">
      <c r="A36" s="146" t="str">
        <f>IF(Asis1Tri!A36=0,"",Asis1Tri!A36)</f>
        <v/>
      </c>
      <c r="B36" s="149" t="str">
        <f>IF(Asis1Tri!B36=0,"",Asis1Tri!B36)</f>
        <v/>
      </c>
      <c r="C36" s="150"/>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5"/>
      <c r="AR36" s="117">
        <v>0</v>
      </c>
      <c r="AS36" s="126">
        <f t="shared" si="1"/>
        <v>0</v>
      </c>
      <c r="AT36" s="127">
        <f t="shared" si="2"/>
        <v>0</v>
      </c>
      <c r="AU36" s="127">
        <f t="shared" si="3"/>
        <v>0</v>
      </c>
      <c r="AV36" s="128">
        <f t="shared" si="4"/>
        <v>0</v>
      </c>
      <c r="AW36" s="129">
        <f t="shared" ref="AW36:AZ36" si="34">+AS36/$AH$1</f>
        <v>0</v>
      </c>
      <c r="AX36" s="130">
        <f t="shared" si="34"/>
        <v>0</v>
      </c>
      <c r="AY36" s="130">
        <f t="shared" si="34"/>
        <v>0</v>
      </c>
      <c r="AZ36" s="131">
        <f t="shared" si="34"/>
        <v>0</v>
      </c>
    </row>
    <row r="37" spans="1:52" ht="14.25" customHeight="1">
      <c r="A37" s="146" t="str">
        <f>IF(Asis1Tri!A37=0,"",Asis1Tri!A37)</f>
        <v/>
      </c>
      <c r="B37" s="149" t="str">
        <f>IF(Asis1Tri!B37=0,"",Asis1Tri!B37)</f>
        <v/>
      </c>
      <c r="C37" s="150"/>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5"/>
      <c r="AR37" s="117">
        <v>0</v>
      </c>
      <c r="AS37" s="126">
        <f t="shared" si="1"/>
        <v>0</v>
      </c>
      <c r="AT37" s="127">
        <f t="shared" si="2"/>
        <v>0</v>
      </c>
      <c r="AU37" s="127">
        <f t="shared" si="3"/>
        <v>0</v>
      </c>
      <c r="AV37" s="128">
        <f t="shared" si="4"/>
        <v>0</v>
      </c>
      <c r="AW37" s="129">
        <f t="shared" ref="AW37:AZ37" si="35">+AS37/$AH$1</f>
        <v>0</v>
      </c>
      <c r="AX37" s="130">
        <f t="shared" si="35"/>
        <v>0</v>
      </c>
      <c r="AY37" s="130">
        <f t="shared" si="35"/>
        <v>0</v>
      </c>
      <c r="AZ37" s="131">
        <f t="shared" si="35"/>
        <v>0</v>
      </c>
    </row>
    <row r="38" spans="1:52" ht="14.25" customHeight="1">
      <c r="A38" s="146" t="str">
        <f>IF(Asis1Tri!A38=0,"",Asis1Tri!A38)</f>
        <v/>
      </c>
      <c r="B38" s="149" t="str">
        <f>IF(Asis1Tri!B38=0,"",Asis1Tri!B38)</f>
        <v/>
      </c>
      <c r="C38" s="150"/>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5"/>
      <c r="AR38" s="117">
        <v>0</v>
      </c>
      <c r="AS38" s="126">
        <f t="shared" si="1"/>
        <v>0</v>
      </c>
      <c r="AT38" s="127">
        <f t="shared" si="2"/>
        <v>0</v>
      </c>
      <c r="AU38" s="127">
        <f t="shared" si="3"/>
        <v>0</v>
      </c>
      <c r="AV38" s="128">
        <f t="shared" si="4"/>
        <v>0</v>
      </c>
      <c r="AW38" s="129">
        <f t="shared" ref="AW38:AZ38" si="36">+AS38/$AH$1</f>
        <v>0</v>
      </c>
      <c r="AX38" s="130">
        <f t="shared" si="36"/>
        <v>0</v>
      </c>
      <c r="AY38" s="130">
        <f t="shared" si="36"/>
        <v>0</v>
      </c>
      <c r="AZ38" s="131">
        <f t="shared" si="36"/>
        <v>0</v>
      </c>
    </row>
    <row r="39" spans="1:52" ht="14.25" customHeight="1">
      <c r="A39" s="146" t="str">
        <f>IF(Asis1Tri!A39=0,"",Asis1Tri!A39)</f>
        <v/>
      </c>
      <c r="B39" s="149" t="str">
        <f>IF(Asis1Tri!B39=0,"",Asis1Tri!B39)</f>
        <v/>
      </c>
      <c r="C39" s="150"/>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5"/>
      <c r="AR39" s="117">
        <v>0</v>
      </c>
      <c r="AS39" s="126">
        <f t="shared" si="1"/>
        <v>0</v>
      </c>
      <c r="AT39" s="127">
        <f t="shared" si="2"/>
        <v>0</v>
      </c>
      <c r="AU39" s="127">
        <f t="shared" si="3"/>
        <v>0</v>
      </c>
      <c r="AV39" s="128">
        <f t="shared" si="4"/>
        <v>0</v>
      </c>
      <c r="AW39" s="129">
        <f t="shared" ref="AW39:AZ39" si="37">+AS39/$AH$1</f>
        <v>0</v>
      </c>
      <c r="AX39" s="130">
        <f t="shared" si="37"/>
        <v>0</v>
      </c>
      <c r="AY39" s="130">
        <f t="shared" si="37"/>
        <v>0</v>
      </c>
      <c r="AZ39" s="131">
        <f t="shared" si="37"/>
        <v>0</v>
      </c>
    </row>
    <row r="40" spans="1:52" ht="14.25" customHeight="1">
      <c r="A40" s="146" t="str">
        <f>IF(Asis1Tri!A40=0,"",Asis1Tri!A40)</f>
        <v/>
      </c>
      <c r="B40" s="149" t="str">
        <f>IF(Asis1Tri!B40=0,"",Asis1Tri!B40)</f>
        <v/>
      </c>
      <c r="C40" s="150"/>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5"/>
      <c r="AR40" s="117">
        <v>0</v>
      </c>
      <c r="AS40" s="126">
        <f t="shared" si="1"/>
        <v>0</v>
      </c>
      <c r="AT40" s="127">
        <f t="shared" si="2"/>
        <v>0</v>
      </c>
      <c r="AU40" s="127">
        <f t="shared" si="3"/>
        <v>0</v>
      </c>
      <c r="AV40" s="128">
        <f t="shared" si="4"/>
        <v>0</v>
      </c>
      <c r="AW40" s="129">
        <f t="shared" ref="AW40:AZ40" si="38">+AS40/$AH$1</f>
        <v>0</v>
      </c>
      <c r="AX40" s="130">
        <f t="shared" si="38"/>
        <v>0</v>
      </c>
      <c r="AY40" s="130">
        <f t="shared" si="38"/>
        <v>0</v>
      </c>
      <c r="AZ40" s="131">
        <f t="shared" si="38"/>
        <v>0</v>
      </c>
    </row>
    <row r="41" spans="1:52" ht="14.25" customHeight="1">
      <c r="A41" s="146" t="str">
        <f>IF(Asis1Tri!A41=0,"",Asis1Tri!A41)</f>
        <v/>
      </c>
      <c r="B41" s="149" t="str">
        <f>IF(Asis1Tri!B41=0,"",Asis1Tri!B41)</f>
        <v/>
      </c>
      <c r="C41" s="150"/>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5"/>
      <c r="AR41" s="117">
        <v>0</v>
      </c>
      <c r="AS41" s="126">
        <f t="shared" si="1"/>
        <v>0</v>
      </c>
      <c r="AT41" s="127">
        <f t="shared" si="2"/>
        <v>0</v>
      </c>
      <c r="AU41" s="127">
        <f t="shared" si="3"/>
        <v>0</v>
      </c>
      <c r="AV41" s="128">
        <f t="shared" si="4"/>
        <v>0</v>
      </c>
      <c r="AW41" s="129">
        <f t="shared" ref="AW41:AZ41" si="39">+AS41/$AH$1</f>
        <v>0</v>
      </c>
      <c r="AX41" s="130">
        <f t="shared" si="39"/>
        <v>0</v>
      </c>
      <c r="AY41" s="130">
        <f t="shared" si="39"/>
        <v>0</v>
      </c>
      <c r="AZ41" s="131">
        <f t="shared" si="39"/>
        <v>0</v>
      </c>
    </row>
    <row r="42" spans="1:52" ht="14.25" customHeight="1">
      <c r="A42" s="146" t="str">
        <f>IF(Asis1Tri!A42=0,"",Asis1Tri!A42)</f>
        <v/>
      </c>
      <c r="B42" s="149" t="str">
        <f>IF(Asis1Tri!B42=0,"",Asis1Tri!B42)</f>
        <v/>
      </c>
      <c r="C42" s="150"/>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5"/>
      <c r="AR42" s="117">
        <v>0</v>
      </c>
      <c r="AS42" s="126">
        <f t="shared" si="1"/>
        <v>0</v>
      </c>
      <c r="AT42" s="127">
        <f t="shared" si="2"/>
        <v>0</v>
      </c>
      <c r="AU42" s="127">
        <f t="shared" si="3"/>
        <v>0</v>
      </c>
      <c r="AV42" s="128">
        <f t="shared" si="4"/>
        <v>0</v>
      </c>
      <c r="AW42" s="129">
        <f t="shared" ref="AW42:AZ42" si="40">+AS42/$AH$1</f>
        <v>0</v>
      </c>
      <c r="AX42" s="130">
        <f t="shared" si="40"/>
        <v>0</v>
      </c>
      <c r="AY42" s="130">
        <f t="shared" si="40"/>
        <v>0</v>
      </c>
      <c r="AZ42" s="131">
        <f t="shared" si="40"/>
        <v>0</v>
      </c>
    </row>
    <row r="43" spans="1:52" ht="14.25" customHeight="1">
      <c r="A43" s="146" t="str">
        <f>IF(Asis1Tri!A43=0,"",Asis1Tri!A43)</f>
        <v/>
      </c>
      <c r="B43" s="149" t="str">
        <f>IF(Asis1Tri!B43=0,"",Asis1Tri!B43)</f>
        <v/>
      </c>
      <c r="C43" s="150"/>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5"/>
      <c r="AR43" s="117">
        <v>0</v>
      </c>
      <c r="AS43" s="126">
        <f t="shared" si="1"/>
        <v>0</v>
      </c>
      <c r="AT43" s="127">
        <f t="shared" si="2"/>
        <v>0</v>
      </c>
      <c r="AU43" s="127">
        <f t="shared" si="3"/>
        <v>0</v>
      </c>
      <c r="AV43" s="128">
        <f t="shared" si="4"/>
        <v>0</v>
      </c>
      <c r="AW43" s="129">
        <f t="shared" ref="AW43:AZ43" si="41">+AS43/$AH$1</f>
        <v>0</v>
      </c>
      <c r="AX43" s="130">
        <f t="shared" si="41"/>
        <v>0</v>
      </c>
      <c r="AY43" s="130">
        <f t="shared" si="41"/>
        <v>0</v>
      </c>
      <c r="AZ43" s="131">
        <f t="shared" si="41"/>
        <v>0</v>
      </c>
    </row>
    <row r="44" spans="1:52" ht="14.25" customHeight="1">
      <c r="A44" s="146" t="str">
        <f>IF(Asis1Tri!A44=0,"",Asis1Tri!A44)</f>
        <v/>
      </c>
      <c r="B44" s="149" t="str">
        <f>IF(Asis1Tri!B44=0,"",Asis1Tri!B44)</f>
        <v/>
      </c>
      <c r="C44" s="150"/>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5"/>
      <c r="AR44" s="117">
        <v>0</v>
      </c>
      <c r="AS44" s="126">
        <f t="shared" si="1"/>
        <v>0</v>
      </c>
      <c r="AT44" s="127">
        <f t="shared" si="2"/>
        <v>0</v>
      </c>
      <c r="AU44" s="127">
        <f t="shared" si="3"/>
        <v>0</v>
      </c>
      <c r="AV44" s="128">
        <f t="shared" si="4"/>
        <v>0</v>
      </c>
      <c r="AW44" s="129">
        <f t="shared" ref="AW44:AZ44" si="42">+AS44/$AH$1</f>
        <v>0</v>
      </c>
      <c r="AX44" s="130">
        <f t="shared" si="42"/>
        <v>0</v>
      </c>
      <c r="AY44" s="130">
        <f t="shared" si="42"/>
        <v>0</v>
      </c>
      <c r="AZ44" s="131">
        <f t="shared" si="42"/>
        <v>0</v>
      </c>
    </row>
    <row r="45" spans="1:52" ht="14.25" customHeight="1">
      <c r="A45" s="146" t="str">
        <f>IF(Asis1Tri!A45=0,"",Asis1Tri!A45)</f>
        <v/>
      </c>
      <c r="B45" s="149" t="str">
        <f>IF(Asis1Tri!B45=0,"",Asis1Tri!B45)</f>
        <v/>
      </c>
      <c r="C45" s="150"/>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5"/>
      <c r="AR45" s="117">
        <v>0</v>
      </c>
      <c r="AS45" s="126">
        <f t="shared" si="1"/>
        <v>0</v>
      </c>
      <c r="AT45" s="127">
        <f t="shared" si="2"/>
        <v>0</v>
      </c>
      <c r="AU45" s="127">
        <f t="shared" si="3"/>
        <v>0</v>
      </c>
      <c r="AV45" s="128">
        <f t="shared" si="4"/>
        <v>0</v>
      </c>
      <c r="AW45" s="129">
        <f t="shared" ref="AW45:AZ45" si="43">+AS45/$AH$1</f>
        <v>0</v>
      </c>
      <c r="AX45" s="130">
        <f t="shared" si="43"/>
        <v>0</v>
      </c>
      <c r="AY45" s="130">
        <f t="shared" si="43"/>
        <v>0</v>
      </c>
      <c r="AZ45" s="131">
        <f t="shared" si="43"/>
        <v>0</v>
      </c>
    </row>
    <row r="46" spans="1:52" ht="14.25" customHeight="1">
      <c r="A46" s="146" t="str">
        <f>IF(Asis1Tri!A46=0,"",Asis1Tri!A46)</f>
        <v/>
      </c>
      <c r="B46" s="149" t="str">
        <f>IF(Asis1Tri!B46=0,"",Asis1Tri!B46)</f>
        <v/>
      </c>
      <c r="C46" s="150"/>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5"/>
      <c r="AR46" s="117">
        <v>0</v>
      </c>
      <c r="AS46" s="126">
        <f t="shared" si="1"/>
        <v>0</v>
      </c>
      <c r="AT46" s="127">
        <f t="shared" si="2"/>
        <v>0</v>
      </c>
      <c r="AU46" s="127">
        <f t="shared" si="3"/>
        <v>0</v>
      </c>
      <c r="AV46" s="128">
        <f t="shared" si="4"/>
        <v>0</v>
      </c>
      <c r="AW46" s="129">
        <f t="shared" ref="AW46:AZ46" si="44">+AS46/$AH$1</f>
        <v>0</v>
      </c>
      <c r="AX46" s="130">
        <f t="shared" si="44"/>
        <v>0</v>
      </c>
      <c r="AY46" s="130">
        <f t="shared" si="44"/>
        <v>0</v>
      </c>
      <c r="AZ46" s="131">
        <f t="shared" si="44"/>
        <v>0</v>
      </c>
    </row>
    <row r="47" spans="1:52" ht="14.25" customHeight="1">
      <c r="A47" s="146" t="str">
        <f>IF(Asis1Tri!A47=0,"",Asis1Tri!A47)</f>
        <v/>
      </c>
      <c r="B47" s="149" t="str">
        <f>IF(Asis1Tri!B47=0,"",Asis1Tri!B47)</f>
        <v/>
      </c>
      <c r="C47" s="150"/>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5"/>
      <c r="AR47" s="117">
        <v>0</v>
      </c>
      <c r="AS47" s="126">
        <f t="shared" si="1"/>
        <v>0</v>
      </c>
      <c r="AT47" s="127">
        <f t="shared" si="2"/>
        <v>0</v>
      </c>
      <c r="AU47" s="127">
        <f t="shared" si="3"/>
        <v>0</v>
      </c>
      <c r="AV47" s="128">
        <f t="shared" si="4"/>
        <v>0</v>
      </c>
      <c r="AW47" s="129">
        <f t="shared" ref="AW47:AZ47" si="45">+AS47/$AH$1</f>
        <v>0</v>
      </c>
      <c r="AX47" s="130">
        <f t="shared" si="45"/>
        <v>0</v>
      </c>
      <c r="AY47" s="130">
        <f t="shared" si="45"/>
        <v>0</v>
      </c>
      <c r="AZ47" s="131">
        <f t="shared" si="45"/>
        <v>0</v>
      </c>
    </row>
    <row r="48" spans="1:52" ht="14.25" customHeight="1">
      <c r="A48" s="146" t="str">
        <f>IF(Asis1Tri!A48=0,"",Asis1Tri!A48)</f>
        <v/>
      </c>
      <c r="B48" s="149" t="str">
        <f>IF(Asis1Tri!B48=0,"",Asis1Tri!B48)</f>
        <v/>
      </c>
      <c r="C48" s="150"/>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4"/>
      <c r="AP48" s="124"/>
      <c r="AQ48" s="125"/>
      <c r="AR48" s="117">
        <v>0</v>
      </c>
      <c r="AS48" s="126">
        <f t="shared" si="1"/>
        <v>0</v>
      </c>
      <c r="AT48" s="127">
        <f t="shared" si="2"/>
        <v>0</v>
      </c>
      <c r="AU48" s="127">
        <f t="shared" si="3"/>
        <v>0</v>
      </c>
      <c r="AV48" s="128">
        <f t="shared" si="4"/>
        <v>0</v>
      </c>
      <c r="AW48" s="129">
        <f t="shared" ref="AW48:AZ48" si="46">+AS48/$AH$1</f>
        <v>0</v>
      </c>
      <c r="AX48" s="130">
        <f t="shared" si="46"/>
        <v>0</v>
      </c>
      <c r="AY48" s="130">
        <f t="shared" si="46"/>
        <v>0</v>
      </c>
      <c r="AZ48" s="131">
        <f t="shared" si="46"/>
        <v>0</v>
      </c>
    </row>
    <row r="49" spans="1:52" ht="14.25" customHeight="1">
      <c r="A49" s="146" t="str">
        <f>IF(Asis1Tri!A49=0,"",Asis1Tri!A49)</f>
        <v/>
      </c>
      <c r="B49" s="149" t="str">
        <f>IF(Asis1Tri!B49=0,"",Asis1Tri!B49)</f>
        <v/>
      </c>
      <c r="C49" s="150"/>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5"/>
      <c r="AR49" s="117">
        <v>0</v>
      </c>
      <c r="AS49" s="126">
        <f t="shared" si="1"/>
        <v>0</v>
      </c>
      <c r="AT49" s="127">
        <f t="shared" si="2"/>
        <v>0</v>
      </c>
      <c r="AU49" s="127">
        <f t="shared" si="3"/>
        <v>0</v>
      </c>
      <c r="AV49" s="128">
        <f t="shared" si="4"/>
        <v>0</v>
      </c>
      <c r="AW49" s="129">
        <f t="shared" ref="AW49:AZ49" si="47">+AS49/$AH$1</f>
        <v>0</v>
      </c>
      <c r="AX49" s="130">
        <f t="shared" si="47"/>
        <v>0</v>
      </c>
      <c r="AY49" s="130">
        <f t="shared" si="47"/>
        <v>0</v>
      </c>
      <c r="AZ49" s="131">
        <f t="shared" si="47"/>
        <v>0</v>
      </c>
    </row>
    <row r="50" spans="1:52" ht="14.25" customHeight="1">
      <c r="A50" s="146" t="str">
        <f>IF(Asis1Tri!A50=0,"",Asis1Tri!A50)</f>
        <v/>
      </c>
      <c r="B50" s="149" t="str">
        <f>IF(Asis1Tri!B50=0,"",Asis1Tri!B50)</f>
        <v/>
      </c>
      <c r="C50" s="150"/>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4"/>
      <c r="AO50" s="124"/>
      <c r="AP50" s="124"/>
      <c r="AQ50" s="125"/>
      <c r="AR50" s="117">
        <v>0</v>
      </c>
      <c r="AS50" s="126">
        <f t="shared" si="1"/>
        <v>0</v>
      </c>
      <c r="AT50" s="127">
        <f t="shared" si="2"/>
        <v>0</v>
      </c>
      <c r="AU50" s="127">
        <f t="shared" si="3"/>
        <v>0</v>
      </c>
      <c r="AV50" s="128">
        <f t="shared" si="4"/>
        <v>0</v>
      </c>
      <c r="AW50" s="129">
        <f t="shared" ref="AW50:AZ50" si="48">+AS50/$AH$1</f>
        <v>0</v>
      </c>
      <c r="AX50" s="130">
        <f t="shared" si="48"/>
        <v>0</v>
      </c>
      <c r="AY50" s="130">
        <f t="shared" si="48"/>
        <v>0</v>
      </c>
      <c r="AZ50" s="131">
        <f t="shared" si="48"/>
        <v>0</v>
      </c>
    </row>
    <row r="51" spans="1:52" ht="14.25" customHeight="1">
      <c r="A51" s="146" t="str">
        <f>IF(Asis1Tri!A51=0,"",Asis1Tri!A51)</f>
        <v/>
      </c>
      <c r="B51" s="149" t="str">
        <f>IF(Asis1Tri!B51=0,"",Asis1Tri!B51)</f>
        <v/>
      </c>
      <c r="C51" s="150"/>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5"/>
      <c r="AR51" s="117">
        <v>0</v>
      </c>
      <c r="AS51" s="126">
        <f t="shared" si="1"/>
        <v>0</v>
      </c>
      <c r="AT51" s="127">
        <f t="shared" si="2"/>
        <v>0</v>
      </c>
      <c r="AU51" s="127">
        <f t="shared" si="3"/>
        <v>0</v>
      </c>
      <c r="AV51" s="128">
        <f t="shared" si="4"/>
        <v>0</v>
      </c>
      <c r="AW51" s="129">
        <f t="shared" ref="AW51:AZ51" si="49">+AS51/$AH$1</f>
        <v>0</v>
      </c>
      <c r="AX51" s="130">
        <f t="shared" si="49"/>
        <v>0</v>
      </c>
      <c r="AY51" s="130">
        <f t="shared" si="49"/>
        <v>0</v>
      </c>
      <c r="AZ51" s="131">
        <f t="shared" si="49"/>
        <v>0</v>
      </c>
    </row>
    <row r="52" spans="1:52" ht="14.25" customHeight="1">
      <c r="A52" s="146" t="str">
        <f>IF(Asis1Tri!A52=0,"",Asis1Tri!A52)</f>
        <v/>
      </c>
      <c r="B52" s="149" t="str">
        <f>IF(Asis1Tri!B52=0,"",Asis1Tri!B52)</f>
        <v/>
      </c>
      <c r="C52" s="150"/>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5"/>
      <c r="AR52" s="117">
        <v>0</v>
      </c>
      <c r="AS52" s="126">
        <f t="shared" si="1"/>
        <v>0</v>
      </c>
      <c r="AT52" s="127">
        <f t="shared" si="2"/>
        <v>0</v>
      </c>
      <c r="AU52" s="127">
        <f t="shared" si="3"/>
        <v>0</v>
      </c>
      <c r="AV52" s="128">
        <f t="shared" si="4"/>
        <v>0</v>
      </c>
      <c r="AW52" s="129">
        <f t="shared" ref="AW52:AZ52" si="50">+AS52/$AH$1</f>
        <v>0</v>
      </c>
      <c r="AX52" s="130">
        <f t="shared" si="50"/>
        <v>0</v>
      </c>
      <c r="AY52" s="130">
        <f t="shared" si="50"/>
        <v>0</v>
      </c>
      <c r="AZ52" s="131">
        <f t="shared" si="50"/>
        <v>0</v>
      </c>
    </row>
    <row r="53" spans="1:52" ht="14.25" customHeight="1">
      <c r="A53" s="146" t="str">
        <f>IF(Asis1Tri!A53=0,"",Asis1Tri!A53)</f>
        <v/>
      </c>
      <c r="B53" s="149" t="str">
        <f>IF(Asis1Tri!B53=0,"",Asis1Tri!B53)</f>
        <v/>
      </c>
      <c r="C53" s="150"/>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5"/>
      <c r="AR53" s="117">
        <v>0</v>
      </c>
      <c r="AS53" s="126">
        <f t="shared" si="1"/>
        <v>0</v>
      </c>
      <c r="AT53" s="127">
        <f t="shared" si="2"/>
        <v>0</v>
      </c>
      <c r="AU53" s="127">
        <f t="shared" si="3"/>
        <v>0</v>
      </c>
      <c r="AV53" s="128">
        <f t="shared" si="4"/>
        <v>0</v>
      </c>
      <c r="AW53" s="129">
        <f t="shared" ref="AW53:AZ53" si="51">+AS53/$AH$1</f>
        <v>0</v>
      </c>
      <c r="AX53" s="130">
        <f t="shared" si="51"/>
        <v>0</v>
      </c>
      <c r="AY53" s="130">
        <f t="shared" si="51"/>
        <v>0</v>
      </c>
      <c r="AZ53" s="131">
        <f t="shared" si="51"/>
        <v>0</v>
      </c>
    </row>
    <row r="54" spans="1:52" ht="14.25" customHeight="1">
      <c r="A54" s="146" t="str">
        <f>IF(Asis1Tri!A54=0,"",Asis1Tri!A54)</f>
        <v/>
      </c>
      <c r="B54" s="149" t="str">
        <f>IF(Asis1Tri!B54=0,"",Asis1Tri!B54)</f>
        <v/>
      </c>
      <c r="C54" s="150"/>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5"/>
      <c r="AR54" s="117">
        <v>0</v>
      </c>
      <c r="AS54" s="126">
        <f t="shared" si="1"/>
        <v>0</v>
      </c>
      <c r="AT54" s="127">
        <f t="shared" si="2"/>
        <v>0</v>
      </c>
      <c r="AU54" s="127">
        <f t="shared" si="3"/>
        <v>0</v>
      </c>
      <c r="AV54" s="128">
        <f t="shared" si="4"/>
        <v>0</v>
      </c>
      <c r="AW54" s="129">
        <f t="shared" ref="AW54:AZ54" si="52">+AS54/$AH$1</f>
        <v>0</v>
      </c>
      <c r="AX54" s="130">
        <f t="shared" si="52"/>
        <v>0</v>
      </c>
      <c r="AY54" s="130">
        <f t="shared" si="52"/>
        <v>0</v>
      </c>
      <c r="AZ54" s="131">
        <f t="shared" si="52"/>
        <v>0</v>
      </c>
    </row>
    <row r="55" spans="1:52" ht="14.25" customHeight="1">
      <c r="A55" s="146" t="str">
        <f>IF(Asis1Tri!A55=0,"",Asis1Tri!A55)</f>
        <v/>
      </c>
      <c r="B55" s="149" t="str">
        <f>IF(Asis1Tri!B55=0,"",Asis1Tri!B55)</f>
        <v/>
      </c>
      <c r="C55" s="150"/>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5"/>
      <c r="AR55" s="117">
        <v>0</v>
      </c>
      <c r="AS55" s="126">
        <f t="shared" si="1"/>
        <v>0</v>
      </c>
      <c r="AT55" s="127">
        <f t="shared" si="2"/>
        <v>0</v>
      </c>
      <c r="AU55" s="127">
        <f t="shared" si="3"/>
        <v>0</v>
      </c>
      <c r="AV55" s="128">
        <f t="shared" si="4"/>
        <v>0</v>
      </c>
      <c r="AW55" s="129">
        <f t="shared" ref="AW55:AZ55" si="53">+AS55/$AH$1</f>
        <v>0</v>
      </c>
      <c r="AX55" s="130">
        <f t="shared" si="53"/>
        <v>0</v>
      </c>
      <c r="AY55" s="130">
        <f t="shared" si="53"/>
        <v>0</v>
      </c>
      <c r="AZ55" s="131">
        <f t="shared" si="53"/>
        <v>0</v>
      </c>
    </row>
    <row r="56" spans="1:52" ht="14.25" customHeight="1">
      <c r="A56" s="146" t="str">
        <f>IF(Asis1Tri!A56=0,"",Asis1Tri!A56)</f>
        <v/>
      </c>
      <c r="B56" s="151" t="str">
        <f>IF(Asis1Tri!B56=0,"",Asis1Tri!B56)</f>
        <v/>
      </c>
      <c r="C56" s="152"/>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5"/>
      <c r="AR56" s="139">
        <v>0</v>
      </c>
      <c r="AS56" s="140">
        <f t="shared" si="1"/>
        <v>0</v>
      </c>
      <c r="AT56" s="141">
        <f t="shared" si="2"/>
        <v>0</v>
      </c>
      <c r="AU56" s="141">
        <f t="shared" si="3"/>
        <v>0</v>
      </c>
      <c r="AV56" s="142">
        <f t="shared" si="4"/>
        <v>0</v>
      </c>
      <c r="AW56" s="143">
        <f t="shared" ref="AW56:AZ56" si="54">+AS56/$AH$1</f>
        <v>0</v>
      </c>
      <c r="AX56" s="144">
        <f t="shared" si="54"/>
        <v>0</v>
      </c>
      <c r="AY56" s="144">
        <f t="shared" si="54"/>
        <v>0</v>
      </c>
      <c r="AZ56" s="145">
        <f t="shared" si="54"/>
        <v>0</v>
      </c>
    </row>
    <row r="57" spans="1:52"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 ref="B1:B2"/>
    <mergeCell ref="C1:AG1"/>
    <mergeCell ref="AS1:AU1"/>
    <mergeCell ref="AY1:AZ1"/>
    <mergeCell ref="C2:AG2"/>
    <mergeCell ref="AT2:AU2"/>
    <mergeCell ref="AY2:AZ2"/>
  </mergeCells>
  <printOptions horizontalCentered="1" verticalCentered="1"/>
  <pageMargins left="0.25" right="0.25"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44140625" defaultRowHeight="15" customHeight="1"/>
  <cols>
    <col min="1" max="1" width="5.5546875" customWidth="1"/>
    <col min="2" max="2" width="14.33203125" customWidth="1"/>
    <col min="3" max="3" width="34" customWidth="1"/>
    <col min="4" max="4" width="10.5546875" customWidth="1"/>
    <col min="5" max="5" width="68.33203125" customWidth="1"/>
    <col min="6" max="6" width="5.5546875" customWidth="1"/>
    <col min="7" max="7" width="17.33203125" customWidth="1"/>
    <col min="8" max="8" width="112.6640625" customWidth="1"/>
    <col min="9" max="26" width="10.88671875" customWidth="1"/>
  </cols>
  <sheetData>
    <row r="1" spans="1:8" ht="14.4">
      <c r="E1" s="153"/>
      <c r="G1" s="278" t="s">
        <v>108</v>
      </c>
      <c r="H1" s="279"/>
    </row>
    <row r="2" spans="1:8" ht="15.6">
      <c r="E2" s="154"/>
      <c r="G2" s="155" t="s">
        <v>109</v>
      </c>
      <c r="H2" s="156" t="s">
        <v>110</v>
      </c>
    </row>
    <row r="3" spans="1:8" ht="52.8">
      <c r="E3" s="154"/>
      <c r="G3" s="157" t="s">
        <v>111</v>
      </c>
      <c r="H3" s="158" t="s">
        <v>112</v>
      </c>
    </row>
    <row r="4" spans="1:8" ht="14.4">
      <c r="E4" s="154"/>
      <c r="G4" s="157" t="s">
        <v>113</v>
      </c>
      <c r="H4" s="158" t="s">
        <v>114</v>
      </c>
    </row>
    <row r="5" spans="1:8" ht="39.6">
      <c r="E5" s="154"/>
      <c r="G5" s="157" t="s">
        <v>115</v>
      </c>
      <c r="H5" s="158" t="s">
        <v>116</v>
      </c>
    </row>
    <row r="6" spans="1:8" ht="26.4">
      <c r="E6" s="154"/>
      <c r="G6" s="157" t="s">
        <v>117</v>
      </c>
      <c r="H6" s="158" t="s">
        <v>118</v>
      </c>
    </row>
    <row r="7" spans="1:8" ht="26.4">
      <c r="E7" s="154"/>
      <c r="G7" s="157" t="s">
        <v>119</v>
      </c>
      <c r="H7" s="158" t="s">
        <v>120</v>
      </c>
    </row>
    <row r="8" spans="1:8" ht="14.4">
      <c r="A8" s="159"/>
      <c r="B8" s="159"/>
      <c r="C8" s="159"/>
      <c r="D8" s="160"/>
      <c r="E8" s="160"/>
      <c r="G8" s="157" t="s">
        <v>121</v>
      </c>
      <c r="H8" s="158" t="s">
        <v>122</v>
      </c>
    </row>
    <row r="9" spans="1:8" ht="26.4">
      <c r="A9" s="159"/>
      <c r="B9" s="159"/>
      <c r="C9" s="159"/>
      <c r="D9" s="160"/>
      <c r="E9" s="277"/>
      <c r="G9" s="157" t="s">
        <v>123</v>
      </c>
      <c r="H9" s="158" t="s">
        <v>124</v>
      </c>
    </row>
    <row r="10" spans="1:8" ht="14.4">
      <c r="A10" s="159"/>
      <c r="B10" s="159"/>
      <c r="C10" s="159"/>
      <c r="D10" s="160"/>
      <c r="E10" s="207"/>
      <c r="G10" s="157" t="s">
        <v>125</v>
      </c>
      <c r="H10" s="158" t="s">
        <v>126</v>
      </c>
    </row>
    <row r="11" spans="1:8" ht="26.4">
      <c r="A11" s="159"/>
      <c r="B11" s="159"/>
      <c r="C11" s="159"/>
      <c r="D11" s="160"/>
      <c r="E11" s="277"/>
      <c r="G11" s="157" t="s">
        <v>127</v>
      </c>
      <c r="H11" s="158" t="s">
        <v>128</v>
      </c>
    </row>
    <row r="12" spans="1:8" ht="39.6">
      <c r="A12" s="159"/>
      <c r="B12" s="159"/>
      <c r="C12" s="159"/>
      <c r="D12" s="160"/>
      <c r="E12" s="207"/>
      <c r="G12" s="157" t="s">
        <v>129</v>
      </c>
      <c r="H12" s="158" t="s">
        <v>130</v>
      </c>
    </row>
    <row r="13" spans="1:8" ht="66">
      <c r="A13" s="159"/>
      <c r="B13" s="159"/>
      <c r="C13" s="159"/>
      <c r="D13" s="160"/>
      <c r="E13" s="207"/>
      <c r="G13" s="157" t="s">
        <v>131</v>
      </c>
      <c r="H13" s="158" t="s">
        <v>132</v>
      </c>
    </row>
    <row r="14" spans="1:8" ht="26.4">
      <c r="A14" s="159"/>
      <c r="B14" s="159"/>
      <c r="C14" s="159"/>
      <c r="D14" s="160"/>
      <c r="E14" s="207"/>
      <c r="G14" s="157" t="s">
        <v>133</v>
      </c>
      <c r="H14" s="158" t="s">
        <v>134</v>
      </c>
    </row>
    <row r="15" spans="1:8" ht="26.4">
      <c r="A15" s="159"/>
      <c r="B15" s="159"/>
      <c r="C15" s="159"/>
      <c r="D15" s="160"/>
      <c r="E15" s="207"/>
      <c r="G15" s="157" t="s">
        <v>135</v>
      </c>
      <c r="H15" s="158" t="s">
        <v>136</v>
      </c>
    </row>
    <row r="16" spans="1:8" ht="26.4">
      <c r="A16" s="159"/>
      <c r="B16" s="159"/>
      <c r="C16" s="159"/>
      <c r="D16" s="160"/>
      <c r="E16" s="207"/>
      <c r="G16" s="157" t="s">
        <v>137</v>
      </c>
      <c r="H16" s="158" t="s">
        <v>138</v>
      </c>
    </row>
    <row r="17" spans="1:8" ht="26.4">
      <c r="A17" s="159"/>
      <c r="B17" s="159"/>
      <c r="C17" s="159"/>
      <c r="D17" s="160"/>
      <c r="E17" s="207"/>
      <c r="G17" s="157" t="s">
        <v>139</v>
      </c>
      <c r="H17" s="158" t="s">
        <v>140</v>
      </c>
    </row>
    <row r="18" spans="1:8" ht="52.8">
      <c r="A18" s="159"/>
      <c r="B18" s="159"/>
      <c r="C18" s="159"/>
      <c r="D18" s="160"/>
      <c r="E18" s="207"/>
      <c r="G18" s="157" t="s">
        <v>141</v>
      </c>
      <c r="H18" s="158" t="s">
        <v>142</v>
      </c>
    </row>
    <row r="19" spans="1:8" ht="39.6">
      <c r="A19" s="159"/>
      <c r="B19" s="159"/>
      <c r="C19" s="159"/>
      <c r="D19" s="160"/>
      <c r="E19" s="207"/>
      <c r="G19" s="157" t="s">
        <v>143</v>
      </c>
      <c r="H19" s="158" t="s">
        <v>144</v>
      </c>
    </row>
    <row r="20" spans="1:8" ht="39.6">
      <c r="A20" s="159"/>
      <c r="B20" s="159"/>
      <c r="C20" s="159"/>
      <c r="D20" s="160"/>
      <c r="E20" s="160"/>
      <c r="G20" s="157" t="s">
        <v>145</v>
      </c>
      <c r="H20" s="158" t="s">
        <v>146</v>
      </c>
    </row>
    <row r="21" spans="1:8" ht="15.75" customHeight="1">
      <c r="A21" s="276"/>
      <c r="B21" s="207"/>
      <c r="C21" s="207"/>
      <c r="D21" s="154"/>
      <c r="E21" s="154"/>
      <c r="G21" s="157" t="s">
        <v>147</v>
      </c>
      <c r="H21" s="158" t="s">
        <v>148</v>
      </c>
    </row>
    <row r="22" spans="1:8" ht="15.75" customHeight="1">
      <c r="A22" s="276"/>
      <c r="B22" s="207"/>
      <c r="C22" s="207"/>
      <c r="D22" s="207"/>
      <c r="E22" s="207"/>
      <c r="G22" s="157" t="s">
        <v>149</v>
      </c>
      <c r="H22" s="158" t="s">
        <v>150</v>
      </c>
    </row>
    <row r="23" spans="1:8" ht="15.75" customHeight="1">
      <c r="A23" s="159"/>
      <c r="B23" s="159"/>
      <c r="C23" s="159"/>
      <c r="D23" s="160"/>
      <c r="E23" s="277"/>
      <c r="G23" s="157" t="s">
        <v>151</v>
      </c>
      <c r="H23" s="158" t="s">
        <v>152</v>
      </c>
    </row>
    <row r="24" spans="1:8" ht="15.75" customHeight="1">
      <c r="A24" s="159"/>
      <c r="B24" s="159"/>
      <c r="C24" s="159"/>
      <c r="D24" s="160"/>
      <c r="E24" s="207"/>
      <c r="G24" s="157" t="s">
        <v>153</v>
      </c>
      <c r="H24" s="158" t="s">
        <v>154</v>
      </c>
    </row>
    <row r="25" spans="1:8" ht="15.75" customHeight="1">
      <c r="A25" s="159"/>
      <c r="B25" s="159"/>
      <c r="C25" s="159"/>
      <c r="D25" s="160"/>
      <c r="E25" s="207"/>
      <c r="G25" s="157" t="s">
        <v>155</v>
      </c>
      <c r="H25" s="158" t="s">
        <v>156</v>
      </c>
    </row>
    <row r="26" spans="1:8" ht="15.75" customHeight="1">
      <c r="A26" s="159"/>
      <c r="B26" s="159"/>
      <c r="C26" s="159"/>
      <c r="D26" s="160"/>
      <c r="E26" s="207"/>
      <c r="G26" s="157" t="s">
        <v>157</v>
      </c>
      <c r="H26" s="158" t="s">
        <v>158</v>
      </c>
    </row>
    <row r="27" spans="1:8" ht="15.75" customHeight="1">
      <c r="A27" s="159"/>
      <c r="B27" s="159"/>
      <c r="C27" s="159"/>
      <c r="D27" s="160"/>
      <c r="E27" s="207"/>
      <c r="G27" s="157" t="s">
        <v>159</v>
      </c>
      <c r="H27" s="158" t="s">
        <v>160</v>
      </c>
    </row>
    <row r="28" spans="1:8" ht="15.75" customHeight="1">
      <c r="A28" s="159"/>
      <c r="B28" s="159"/>
      <c r="C28" s="159"/>
      <c r="D28" s="160"/>
      <c r="E28" s="207"/>
      <c r="G28" s="157" t="s">
        <v>161</v>
      </c>
      <c r="H28" s="158" t="s">
        <v>162</v>
      </c>
    </row>
    <row r="29" spans="1:8" ht="15.75" customHeight="1">
      <c r="A29" s="159"/>
      <c r="B29" s="159"/>
      <c r="C29" s="159"/>
      <c r="D29" s="160"/>
      <c r="E29" s="207"/>
      <c r="G29" s="157" t="s">
        <v>163</v>
      </c>
      <c r="H29" s="158" t="s">
        <v>164</v>
      </c>
    </row>
    <row r="30" spans="1:8" ht="15.75" customHeight="1">
      <c r="A30" s="159"/>
      <c r="B30" s="159"/>
      <c r="C30" s="159"/>
      <c r="D30" s="160"/>
      <c r="E30" s="160"/>
      <c r="G30" s="157" t="s">
        <v>165</v>
      </c>
      <c r="H30" s="158" t="s">
        <v>166</v>
      </c>
    </row>
    <row r="31" spans="1:8" ht="15.75" customHeight="1">
      <c r="A31" s="159"/>
      <c r="B31" s="159"/>
      <c r="C31" s="159"/>
      <c r="D31" s="160"/>
      <c r="E31" s="277"/>
      <c r="G31" s="157" t="s">
        <v>167</v>
      </c>
      <c r="H31" s="158" t="s">
        <v>168</v>
      </c>
    </row>
    <row r="32" spans="1:8" ht="15.75" customHeight="1">
      <c r="A32" s="159"/>
      <c r="B32" s="159"/>
      <c r="C32" s="159"/>
      <c r="D32" s="160"/>
      <c r="E32" s="207"/>
      <c r="G32" s="157" t="s">
        <v>169</v>
      </c>
      <c r="H32" s="158" t="s">
        <v>170</v>
      </c>
    </row>
    <row r="33" spans="1:8" ht="15.75" customHeight="1">
      <c r="A33" s="159"/>
      <c r="B33" s="159"/>
      <c r="C33" s="159"/>
      <c r="D33" s="160"/>
      <c r="E33" s="207"/>
      <c r="G33" s="157" t="s">
        <v>171</v>
      </c>
      <c r="H33" s="158" t="s">
        <v>172</v>
      </c>
    </row>
    <row r="34" spans="1:8" ht="15.75" customHeight="1">
      <c r="A34" s="159"/>
      <c r="B34" s="159"/>
      <c r="C34" s="159"/>
      <c r="D34" s="160"/>
      <c r="E34" s="207"/>
      <c r="G34" s="157" t="s">
        <v>173</v>
      </c>
      <c r="H34" s="158" t="s">
        <v>174</v>
      </c>
    </row>
    <row r="35" spans="1:8" ht="15.75" customHeight="1">
      <c r="A35" s="159"/>
      <c r="B35" s="159"/>
      <c r="C35" s="159"/>
      <c r="D35" s="160"/>
      <c r="E35" s="207"/>
      <c r="G35" s="157" t="s">
        <v>175</v>
      </c>
      <c r="H35" s="158" t="s">
        <v>176</v>
      </c>
    </row>
    <row r="36" spans="1:8" ht="15.75" customHeight="1">
      <c r="A36" s="159"/>
      <c r="B36" s="159"/>
      <c r="C36" s="159"/>
      <c r="D36" s="160"/>
      <c r="E36" s="207"/>
      <c r="G36" s="157" t="s">
        <v>177</v>
      </c>
      <c r="H36" s="158" t="s">
        <v>178</v>
      </c>
    </row>
    <row r="37" spans="1:8" ht="15.75" customHeight="1">
      <c r="A37" s="159"/>
      <c r="B37" s="159"/>
      <c r="C37" s="159"/>
      <c r="D37" s="160"/>
      <c r="E37" s="160"/>
      <c r="G37" s="157" t="s">
        <v>179</v>
      </c>
      <c r="H37" s="158" t="s">
        <v>180</v>
      </c>
    </row>
    <row r="38" spans="1:8" ht="15.75" customHeight="1">
      <c r="A38" s="276"/>
      <c r="B38" s="207"/>
      <c r="C38" s="207"/>
      <c r="D38" s="160"/>
      <c r="E38" s="160"/>
      <c r="G38" s="157" t="s">
        <v>181</v>
      </c>
      <c r="H38" s="158" t="s">
        <v>182</v>
      </c>
    </row>
    <row r="39" spans="1:8" ht="15.75" customHeight="1">
      <c r="A39" s="276"/>
      <c r="B39" s="207"/>
      <c r="C39" s="207"/>
      <c r="D39" s="207"/>
      <c r="E39" s="207"/>
      <c r="G39" s="157" t="s">
        <v>183</v>
      </c>
      <c r="H39" s="158" t="s">
        <v>184</v>
      </c>
    </row>
    <row r="40" spans="1:8" ht="15.75" customHeight="1">
      <c r="A40" s="159"/>
      <c r="B40" s="159"/>
      <c r="C40" s="159"/>
      <c r="D40" s="160"/>
      <c r="E40" s="277"/>
      <c r="G40" s="157" t="s">
        <v>185</v>
      </c>
      <c r="H40" s="158" t="s">
        <v>186</v>
      </c>
    </row>
    <row r="41" spans="1:8" ht="15.75" customHeight="1">
      <c r="A41" s="159"/>
      <c r="B41" s="159"/>
      <c r="C41" s="159"/>
      <c r="D41" s="160"/>
      <c r="E41" s="207"/>
      <c r="G41" s="157" t="s">
        <v>187</v>
      </c>
      <c r="H41" s="158" t="s">
        <v>188</v>
      </c>
    </row>
    <row r="42" spans="1:8" ht="15.75" customHeight="1">
      <c r="A42" s="159"/>
      <c r="B42" s="159"/>
      <c r="C42" s="159"/>
      <c r="D42" s="160"/>
      <c r="E42" s="207"/>
      <c r="G42" s="157" t="s">
        <v>189</v>
      </c>
      <c r="H42" s="158" t="s">
        <v>190</v>
      </c>
    </row>
    <row r="43" spans="1:8" ht="15.75" customHeight="1">
      <c r="A43" s="159"/>
      <c r="B43" s="159"/>
      <c r="C43" s="159"/>
      <c r="D43" s="160"/>
      <c r="E43" s="207"/>
      <c r="G43" s="157" t="s">
        <v>191</v>
      </c>
      <c r="H43" s="158" t="s">
        <v>192</v>
      </c>
    </row>
    <row r="44" spans="1:8" ht="15.75" customHeight="1">
      <c r="A44" s="159"/>
      <c r="B44" s="159"/>
      <c r="C44" s="159"/>
      <c r="D44" s="160"/>
      <c r="E44" s="207"/>
      <c r="G44" s="157" t="s">
        <v>193</v>
      </c>
      <c r="H44" s="158" t="s">
        <v>194</v>
      </c>
    </row>
    <row r="45" spans="1:8" ht="15.75" customHeight="1">
      <c r="A45" s="159"/>
      <c r="B45" s="159"/>
      <c r="C45" s="159"/>
      <c r="D45" s="160"/>
      <c r="E45" s="207"/>
      <c r="G45" s="157" t="s">
        <v>195</v>
      </c>
      <c r="H45" s="158" t="s">
        <v>196</v>
      </c>
    </row>
    <row r="46" spans="1:8" ht="15.75" customHeight="1">
      <c r="A46" s="159"/>
      <c r="B46" s="159"/>
      <c r="C46" s="159"/>
      <c r="D46" s="160"/>
      <c r="E46" s="207"/>
      <c r="G46" s="157" t="s">
        <v>197</v>
      </c>
      <c r="H46" s="158" t="s">
        <v>198</v>
      </c>
    </row>
    <row r="47" spans="1:8" ht="15.75" customHeight="1">
      <c r="A47" s="159"/>
      <c r="B47" s="159"/>
      <c r="C47" s="159"/>
      <c r="D47" s="160"/>
      <c r="E47" s="207"/>
      <c r="G47" s="157" t="s">
        <v>199</v>
      </c>
      <c r="H47" s="158" t="s">
        <v>200</v>
      </c>
    </row>
    <row r="48" spans="1:8" ht="15.75" customHeight="1">
      <c r="A48" s="159"/>
      <c r="B48" s="159"/>
      <c r="C48" s="159"/>
      <c r="D48" s="160"/>
      <c r="E48" s="207"/>
      <c r="G48" s="157" t="s">
        <v>201</v>
      </c>
      <c r="H48" s="158" t="s">
        <v>202</v>
      </c>
    </row>
    <row r="49" spans="1:8" ht="15.75" customHeight="1">
      <c r="A49" s="159"/>
      <c r="B49" s="159"/>
      <c r="C49" s="159"/>
      <c r="D49" s="160"/>
      <c r="E49" s="207"/>
      <c r="G49" s="157" t="s">
        <v>203</v>
      </c>
      <c r="H49" s="158" t="s">
        <v>204</v>
      </c>
    </row>
    <row r="50" spans="1:8" ht="15.75" customHeight="1">
      <c r="A50" s="159"/>
      <c r="B50" s="159"/>
      <c r="C50" s="159"/>
      <c r="D50" s="160"/>
      <c r="E50" s="277"/>
      <c r="G50" s="157" t="s">
        <v>205</v>
      </c>
      <c r="H50" s="158" t="s">
        <v>206</v>
      </c>
    </row>
    <row r="51" spans="1:8" ht="15.75" customHeight="1">
      <c r="A51" s="159"/>
      <c r="B51" s="159"/>
      <c r="C51" s="159"/>
      <c r="D51" s="160"/>
      <c r="E51" s="207"/>
      <c r="G51" s="157" t="s">
        <v>207</v>
      </c>
      <c r="H51" s="158" t="s">
        <v>208</v>
      </c>
    </row>
    <row r="52" spans="1:8" ht="15.75" customHeight="1">
      <c r="A52" s="159"/>
      <c r="B52" s="159"/>
      <c r="C52" s="159"/>
      <c r="D52" s="160"/>
      <c r="E52" s="277"/>
      <c r="G52" s="157" t="s">
        <v>209</v>
      </c>
      <c r="H52" s="158" t="s">
        <v>210</v>
      </c>
    </row>
    <row r="53" spans="1:8" ht="15.75" customHeight="1">
      <c r="A53" s="159"/>
      <c r="B53" s="159"/>
      <c r="C53" s="159"/>
      <c r="D53" s="160"/>
      <c r="E53" s="207"/>
      <c r="G53" s="157" t="s">
        <v>211</v>
      </c>
      <c r="H53" s="158" t="s">
        <v>212</v>
      </c>
    </row>
    <row r="54" spans="1:8" ht="15.75" customHeight="1">
      <c r="A54" s="276"/>
      <c r="B54" s="207"/>
      <c r="C54" s="207"/>
      <c r="D54" s="160"/>
      <c r="E54" s="160"/>
      <c r="G54" s="157" t="s">
        <v>213</v>
      </c>
      <c r="H54" s="158" t="s">
        <v>214</v>
      </c>
    </row>
    <row r="55" spans="1:8" ht="15.75" customHeight="1">
      <c r="A55" s="276"/>
      <c r="B55" s="207"/>
      <c r="C55" s="207"/>
      <c r="D55" s="160"/>
      <c r="E55" s="160"/>
      <c r="G55" s="157" t="s">
        <v>215</v>
      </c>
      <c r="H55" s="158" t="s">
        <v>216</v>
      </c>
    </row>
    <row r="56" spans="1:8" ht="15.75" customHeight="1">
      <c r="A56" s="276"/>
      <c r="B56" s="207"/>
      <c r="C56" s="207"/>
      <c r="D56" s="207"/>
      <c r="E56" s="207"/>
      <c r="G56" s="157" t="s">
        <v>217</v>
      </c>
      <c r="H56" s="158" t="s">
        <v>218</v>
      </c>
    </row>
    <row r="57" spans="1:8" ht="15.75" customHeight="1">
      <c r="E57" s="154"/>
      <c r="G57" s="157" t="s">
        <v>219</v>
      </c>
      <c r="H57" s="158" t="s">
        <v>220</v>
      </c>
    </row>
    <row r="58" spans="1:8" ht="15.75" customHeight="1">
      <c r="E58" s="154"/>
      <c r="G58" s="157" t="s">
        <v>221</v>
      </c>
      <c r="H58" s="158" t="s">
        <v>222</v>
      </c>
    </row>
    <row r="59" spans="1:8" ht="15.75" customHeight="1">
      <c r="E59" s="154"/>
      <c r="G59" s="157" t="s">
        <v>223</v>
      </c>
      <c r="H59" s="158" t="s">
        <v>224</v>
      </c>
    </row>
    <row r="60" spans="1:8" ht="15.75" customHeight="1">
      <c r="E60" s="154"/>
      <c r="G60" s="157" t="s">
        <v>225</v>
      </c>
      <c r="H60" s="158" t="s">
        <v>226</v>
      </c>
    </row>
    <row r="61" spans="1:8" ht="15.75" customHeight="1">
      <c r="E61" s="154"/>
      <c r="G61" s="157" t="s">
        <v>227</v>
      </c>
      <c r="H61" s="158" t="s">
        <v>228</v>
      </c>
    </row>
    <row r="62" spans="1:8" ht="15.75" customHeight="1">
      <c r="E62" s="154"/>
      <c r="G62" s="157" t="s">
        <v>229</v>
      </c>
      <c r="H62" s="158" t="s">
        <v>230</v>
      </c>
    </row>
    <row r="63" spans="1:8" ht="15.75" customHeight="1">
      <c r="E63" s="154"/>
      <c r="G63" s="157" t="s">
        <v>231</v>
      </c>
      <c r="H63" s="158" t="s">
        <v>232</v>
      </c>
    </row>
    <row r="64" spans="1:8" ht="15.75" customHeight="1">
      <c r="E64" s="154"/>
      <c r="G64" s="157" t="s">
        <v>233</v>
      </c>
      <c r="H64" s="158" t="s">
        <v>234</v>
      </c>
    </row>
    <row r="65" spans="5:8" ht="15.75" customHeight="1">
      <c r="E65" s="154"/>
      <c r="G65" s="157" t="s">
        <v>235</v>
      </c>
      <c r="H65" s="158" t="s">
        <v>236</v>
      </c>
    </row>
    <row r="66" spans="5:8" ht="15.75" customHeight="1">
      <c r="E66" s="154"/>
      <c r="G66" s="157" t="s">
        <v>237</v>
      </c>
      <c r="H66" s="158" t="s">
        <v>238</v>
      </c>
    </row>
    <row r="67" spans="5:8" ht="15.75" customHeight="1">
      <c r="E67" s="154"/>
      <c r="G67" s="157" t="s">
        <v>239</v>
      </c>
      <c r="H67" s="158" t="s">
        <v>240</v>
      </c>
    </row>
    <row r="68" spans="5:8" ht="15.75" customHeight="1">
      <c r="E68" s="154"/>
      <c r="G68" s="157" t="s">
        <v>241</v>
      </c>
      <c r="H68" s="158" t="s">
        <v>242</v>
      </c>
    </row>
    <row r="69" spans="5:8" ht="15.75" customHeight="1">
      <c r="E69" s="154"/>
      <c r="G69" s="157" t="s">
        <v>243</v>
      </c>
      <c r="H69" s="158" t="s">
        <v>244</v>
      </c>
    </row>
    <row r="70" spans="5:8" ht="15.75" customHeight="1">
      <c r="E70" s="154"/>
      <c r="G70" s="157" t="s">
        <v>245</v>
      </c>
      <c r="H70" s="158" t="s">
        <v>246</v>
      </c>
    </row>
    <row r="71" spans="5:8" ht="15.75" customHeight="1">
      <c r="E71" s="154"/>
      <c r="G71" s="157" t="s">
        <v>247</v>
      </c>
      <c r="H71" s="158" t="s">
        <v>248</v>
      </c>
    </row>
    <row r="72" spans="5:8" ht="15.75" customHeight="1">
      <c r="E72" s="154"/>
      <c r="G72" s="157" t="s">
        <v>249</v>
      </c>
      <c r="H72" s="158" t="s">
        <v>250</v>
      </c>
    </row>
    <row r="73" spans="5:8" ht="15.75" customHeight="1">
      <c r="E73" s="154"/>
      <c r="G73" s="157" t="s">
        <v>251</v>
      </c>
      <c r="H73" s="158" t="s">
        <v>252</v>
      </c>
    </row>
    <row r="74" spans="5:8" ht="15.75" customHeight="1">
      <c r="E74" s="154"/>
      <c r="G74" s="157" t="s">
        <v>251</v>
      </c>
      <c r="H74" s="158" t="s">
        <v>253</v>
      </c>
    </row>
    <row r="75" spans="5:8" ht="15.75" customHeight="1">
      <c r="E75" s="154"/>
      <c r="G75" s="157" t="s">
        <v>254</v>
      </c>
      <c r="H75" s="158" t="s">
        <v>255</v>
      </c>
    </row>
    <row r="76" spans="5:8" ht="15.75" customHeight="1">
      <c r="E76" s="154"/>
      <c r="G76" s="157" t="s">
        <v>254</v>
      </c>
      <c r="H76" s="158" t="s">
        <v>256</v>
      </c>
    </row>
    <row r="77" spans="5:8" ht="15.75" customHeight="1">
      <c r="E77" s="154"/>
      <c r="G77" s="157" t="s">
        <v>257</v>
      </c>
      <c r="H77" s="158" t="s">
        <v>258</v>
      </c>
    </row>
    <row r="78" spans="5:8" ht="15.75" customHeight="1">
      <c r="E78" s="154"/>
      <c r="G78" s="157" t="s">
        <v>259</v>
      </c>
      <c r="H78" s="158" t="s">
        <v>260</v>
      </c>
    </row>
    <row r="79" spans="5:8" ht="15.75" customHeight="1">
      <c r="E79" s="154"/>
      <c r="G79" s="157" t="s">
        <v>261</v>
      </c>
      <c r="H79" s="158" t="s">
        <v>262</v>
      </c>
    </row>
    <row r="80" spans="5:8" ht="15.75" customHeight="1">
      <c r="E80" s="154"/>
      <c r="G80" s="157" t="s">
        <v>263</v>
      </c>
      <c r="H80" s="158" t="s">
        <v>264</v>
      </c>
    </row>
    <row r="81" spans="5:8" ht="15.75" customHeight="1">
      <c r="E81" s="154"/>
      <c r="G81" s="157" t="s">
        <v>265</v>
      </c>
      <c r="H81" s="158" t="s">
        <v>266</v>
      </c>
    </row>
    <row r="82" spans="5:8" ht="15.75" customHeight="1">
      <c r="E82" s="154"/>
      <c r="G82" s="157" t="s">
        <v>267</v>
      </c>
      <c r="H82" s="158" t="s">
        <v>268</v>
      </c>
    </row>
    <row r="83" spans="5:8" ht="15.75" customHeight="1">
      <c r="E83" s="154"/>
      <c r="G83" s="157" t="s">
        <v>269</v>
      </c>
      <c r="H83" s="158" t="s">
        <v>270</v>
      </c>
    </row>
    <row r="84" spans="5:8" ht="15.75" customHeight="1">
      <c r="E84" s="154"/>
      <c r="G84" s="157" t="s">
        <v>271</v>
      </c>
      <c r="H84" s="158" t="s">
        <v>272</v>
      </c>
    </row>
    <row r="85" spans="5:8" ht="15.75" customHeight="1">
      <c r="E85" s="154"/>
    </row>
    <row r="86" spans="5:8" ht="15.75" customHeight="1">
      <c r="E86" s="154"/>
    </row>
    <row r="87" spans="5:8" ht="15.75" customHeight="1">
      <c r="E87" s="154"/>
    </row>
    <row r="88" spans="5:8" ht="15.75" customHeight="1">
      <c r="E88" s="154"/>
    </row>
    <row r="89" spans="5:8" ht="15.75" customHeight="1">
      <c r="E89" s="154"/>
    </row>
    <row r="90" spans="5:8" ht="15.75" customHeight="1">
      <c r="E90" s="154"/>
    </row>
    <row r="91" spans="5:8" ht="15.75" customHeight="1">
      <c r="E91" s="154"/>
    </row>
    <row r="92" spans="5:8" ht="15.75" customHeight="1">
      <c r="E92" s="154"/>
    </row>
    <row r="93" spans="5:8" ht="15.75" customHeight="1">
      <c r="E93" s="154"/>
    </row>
    <row r="94" spans="5:8" ht="15.75" customHeight="1">
      <c r="E94" s="154"/>
    </row>
    <row r="95" spans="5:8" ht="15.75" customHeight="1">
      <c r="E95" s="154"/>
    </row>
    <row r="96" spans="5:8" ht="15.75" customHeight="1">
      <c r="E96" s="154"/>
    </row>
    <row r="97" spans="5:5" ht="15.75" customHeight="1">
      <c r="E97" s="154"/>
    </row>
    <row r="98" spans="5:5" ht="15.75" customHeight="1">
      <c r="E98" s="154"/>
    </row>
    <row r="99" spans="5:5" ht="15.75" customHeight="1">
      <c r="E99" s="154"/>
    </row>
    <row r="100" spans="5:5" ht="15.75" customHeight="1">
      <c r="E100" s="154"/>
    </row>
    <row r="101" spans="5:5" ht="15.75" customHeight="1">
      <c r="E101" s="154"/>
    </row>
    <row r="102" spans="5:5" ht="15.75" customHeight="1">
      <c r="E102" s="154"/>
    </row>
    <row r="103" spans="5:5" ht="15.75" customHeight="1">
      <c r="E103" s="154"/>
    </row>
    <row r="104" spans="5:5" ht="15.75" customHeight="1">
      <c r="E104" s="154"/>
    </row>
    <row r="105" spans="5:5" ht="15.75" customHeight="1">
      <c r="E105" s="154"/>
    </row>
    <row r="106" spans="5:5" ht="15.75" customHeight="1">
      <c r="E106" s="154"/>
    </row>
    <row r="107" spans="5:5" ht="15.75" customHeight="1">
      <c r="E107" s="154"/>
    </row>
    <row r="108" spans="5:5" ht="15.75" customHeight="1">
      <c r="E108" s="154"/>
    </row>
    <row r="109" spans="5:5" ht="15.75" customHeight="1">
      <c r="E109" s="154"/>
    </row>
    <row r="110" spans="5:5" ht="15.75" customHeight="1">
      <c r="E110" s="154"/>
    </row>
    <row r="111" spans="5:5" ht="15.75" customHeight="1">
      <c r="E111" s="154"/>
    </row>
    <row r="112" spans="5:5" ht="15.75" customHeight="1">
      <c r="E112" s="154"/>
    </row>
    <row r="113" spans="5:5" ht="15.75" customHeight="1">
      <c r="E113" s="154"/>
    </row>
    <row r="114" spans="5:5" ht="15.75" customHeight="1">
      <c r="E114" s="154"/>
    </row>
    <row r="115" spans="5:5" ht="15.75" customHeight="1">
      <c r="E115" s="154"/>
    </row>
    <row r="116" spans="5:5" ht="15.75" customHeight="1">
      <c r="E116" s="154"/>
    </row>
    <row r="117" spans="5:5" ht="15.75" customHeight="1">
      <c r="E117" s="154"/>
    </row>
    <row r="118" spans="5:5" ht="15.75" customHeight="1">
      <c r="E118" s="154"/>
    </row>
    <row r="119" spans="5:5" ht="15.75" customHeight="1">
      <c r="E119" s="154"/>
    </row>
    <row r="120" spans="5:5" ht="15.75" customHeight="1">
      <c r="E120" s="154"/>
    </row>
    <row r="121" spans="5:5" ht="15.75" customHeight="1">
      <c r="E121" s="154"/>
    </row>
    <row r="122" spans="5:5" ht="15.75" customHeight="1">
      <c r="E122" s="154"/>
    </row>
    <row r="123" spans="5:5" ht="15.75" customHeight="1">
      <c r="E123" s="154"/>
    </row>
    <row r="124" spans="5:5" ht="15.75" customHeight="1">
      <c r="E124" s="154"/>
    </row>
    <row r="125" spans="5:5" ht="15.75" customHeight="1">
      <c r="E125" s="154"/>
    </row>
    <row r="126" spans="5:5" ht="15.75" customHeight="1">
      <c r="E126" s="154"/>
    </row>
    <row r="127" spans="5:5" ht="15.75" customHeight="1">
      <c r="E127" s="154"/>
    </row>
    <row r="128" spans="5:5" ht="15.75" customHeight="1">
      <c r="E128" s="154"/>
    </row>
    <row r="129" spans="5:5" ht="15.75" customHeight="1">
      <c r="E129" s="154"/>
    </row>
    <row r="130" spans="5:5" ht="15.75" customHeight="1">
      <c r="E130" s="154"/>
    </row>
    <row r="131" spans="5:5" ht="15.75" customHeight="1">
      <c r="E131" s="154"/>
    </row>
    <row r="132" spans="5:5" ht="15.75" customHeight="1">
      <c r="E132" s="154"/>
    </row>
    <row r="133" spans="5:5" ht="15.75" customHeight="1">
      <c r="E133" s="154"/>
    </row>
    <row r="134" spans="5:5" ht="15.75" customHeight="1">
      <c r="E134" s="154"/>
    </row>
    <row r="135" spans="5:5" ht="15.75" customHeight="1">
      <c r="E135" s="154"/>
    </row>
    <row r="136" spans="5:5" ht="15.75" customHeight="1">
      <c r="E136" s="154"/>
    </row>
    <row r="137" spans="5:5" ht="15.75" customHeight="1">
      <c r="E137" s="154"/>
    </row>
    <row r="138" spans="5:5" ht="15.75" customHeight="1">
      <c r="E138" s="154"/>
    </row>
    <row r="139" spans="5:5" ht="15.75" customHeight="1">
      <c r="E139" s="154"/>
    </row>
    <row r="140" spans="5:5" ht="15.75" customHeight="1">
      <c r="E140" s="154"/>
    </row>
    <row r="141" spans="5:5" ht="15.75" customHeight="1">
      <c r="E141" s="154"/>
    </row>
    <row r="142" spans="5:5" ht="15.75" customHeight="1">
      <c r="E142" s="154"/>
    </row>
    <row r="143" spans="5:5" ht="15.75" customHeight="1">
      <c r="E143" s="154"/>
    </row>
    <row r="144" spans="5:5" ht="15.75" customHeight="1">
      <c r="E144" s="154"/>
    </row>
    <row r="145" spans="5:5" ht="15.75" customHeight="1">
      <c r="E145" s="154"/>
    </row>
    <row r="146" spans="5:5" ht="15.75" customHeight="1">
      <c r="E146" s="154"/>
    </row>
    <row r="147" spans="5:5" ht="15.75" customHeight="1">
      <c r="E147" s="154"/>
    </row>
    <row r="148" spans="5:5" ht="15.75" customHeight="1">
      <c r="E148" s="154"/>
    </row>
    <row r="149" spans="5:5" ht="15.75" customHeight="1">
      <c r="E149" s="154"/>
    </row>
    <row r="150" spans="5:5" ht="15.75" customHeight="1">
      <c r="E150" s="154"/>
    </row>
    <row r="151" spans="5:5" ht="15.75" customHeight="1">
      <c r="E151" s="154"/>
    </row>
    <row r="152" spans="5:5" ht="15.75" customHeight="1">
      <c r="E152" s="154"/>
    </row>
    <row r="153" spans="5:5" ht="15.75" customHeight="1">
      <c r="E153" s="154"/>
    </row>
    <row r="154" spans="5:5" ht="15.75" customHeight="1">
      <c r="E154" s="154"/>
    </row>
    <row r="155" spans="5:5" ht="15.75" customHeight="1">
      <c r="E155" s="154"/>
    </row>
    <row r="156" spans="5:5" ht="15.75" customHeight="1">
      <c r="E156" s="154"/>
    </row>
    <row r="157" spans="5:5" ht="15.75" customHeight="1">
      <c r="E157" s="154"/>
    </row>
    <row r="158" spans="5:5" ht="15.75" customHeight="1">
      <c r="E158" s="154"/>
    </row>
    <row r="159" spans="5:5" ht="15.75" customHeight="1">
      <c r="E159" s="154"/>
    </row>
    <row r="160" spans="5:5" ht="15.75" customHeight="1">
      <c r="E160" s="154"/>
    </row>
    <row r="161" spans="5:5" ht="15.75" customHeight="1">
      <c r="E161" s="154"/>
    </row>
    <row r="162" spans="5:5" ht="15.75" customHeight="1">
      <c r="E162" s="154"/>
    </row>
    <row r="163" spans="5:5" ht="15.75" customHeight="1">
      <c r="E163" s="154"/>
    </row>
    <row r="164" spans="5:5" ht="15.75" customHeight="1">
      <c r="E164" s="154"/>
    </row>
    <row r="165" spans="5:5" ht="15.75" customHeight="1">
      <c r="E165" s="154"/>
    </row>
    <row r="166" spans="5:5" ht="15.75" customHeight="1">
      <c r="E166" s="154"/>
    </row>
    <row r="167" spans="5:5" ht="15.75" customHeight="1">
      <c r="E167" s="154"/>
    </row>
    <row r="168" spans="5:5" ht="15.75" customHeight="1">
      <c r="E168" s="154"/>
    </row>
    <row r="169" spans="5:5" ht="15.75" customHeight="1">
      <c r="E169" s="154"/>
    </row>
    <row r="170" spans="5:5" ht="15.75" customHeight="1">
      <c r="E170" s="154"/>
    </row>
    <row r="171" spans="5:5" ht="15.75" customHeight="1">
      <c r="E171" s="154"/>
    </row>
    <row r="172" spans="5:5" ht="15.75" customHeight="1">
      <c r="E172" s="154"/>
    </row>
    <row r="173" spans="5:5" ht="15.75" customHeight="1">
      <c r="E173" s="154"/>
    </row>
    <row r="174" spans="5:5" ht="15.75" customHeight="1">
      <c r="E174" s="154"/>
    </row>
    <row r="175" spans="5:5" ht="15.75" customHeight="1">
      <c r="E175" s="154"/>
    </row>
    <row r="176" spans="5:5" ht="15.75" customHeight="1">
      <c r="E176" s="154"/>
    </row>
    <row r="177" spans="5:5" ht="15.75" customHeight="1">
      <c r="E177" s="154"/>
    </row>
    <row r="178" spans="5:5" ht="15.75" customHeight="1">
      <c r="E178" s="154"/>
    </row>
    <row r="179" spans="5:5" ht="15.75" customHeight="1">
      <c r="E179" s="154"/>
    </row>
    <row r="180" spans="5:5" ht="15.75" customHeight="1">
      <c r="E180" s="154"/>
    </row>
    <row r="181" spans="5:5" ht="15.75" customHeight="1">
      <c r="E181" s="154"/>
    </row>
    <row r="182" spans="5:5" ht="15.75" customHeight="1">
      <c r="E182" s="154"/>
    </row>
    <row r="183" spans="5:5" ht="15.75" customHeight="1">
      <c r="E183" s="154"/>
    </row>
    <row r="184" spans="5:5" ht="15.75" customHeight="1">
      <c r="E184" s="154"/>
    </row>
    <row r="185" spans="5:5" ht="15.75" customHeight="1">
      <c r="E185" s="154"/>
    </row>
    <row r="186" spans="5:5" ht="15.75" customHeight="1">
      <c r="E186" s="154"/>
    </row>
    <row r="187" spans="5:5" ht="15.75" customHeight="1">
      <c r="E187" s="154"/>
    </row>
    <row r="188" spans="5:5" ht="15.75" customHeight="1">
      <c r="E188" s="154"/>
    </row>
    <row r="189" spans="5:5" ht="15.75" customHeight="1">
      <c r="E189" s="154"/>
    </row>
    <row r="190" spans="5:5" ht="15.75" customHeight="1">
      <c r="E190" s="154"/>
    </row>
    <row r="191" spans="5:5" ht="15.75" customHeight="1">
      <c r="E191" s="154"/>
    </row>
    <row r="192" spans="5:5" ht="15.75" customHeight="1">
      <c r="E192" s="154"/>
    </row>
    <row r="193" spans="5:5" ht="15.75" customHeight="1">
      <c r="E193" s="154"/>
    </row>
    <row r="194" spans="5:5" ht="15.75" customHeight="1">
      <c r="E194" s="154"/>
    </row>
    <row r="195" spans="5:5" ht="15.75" customHeight="1">
      <c r="E195" s="154"/>
    </row>
    <row r="196" spans="5:5" ht="15.75" customHeight="1">
      <c r="E196" s="154"/>
    </row>
    <row r="197" spans="5:5" ht="15.75" customHeight="1">
      <c r="E197" s="154"/>
    </row>
    <row r="198" spans="5:5" ht="15.75" customHeight="1">
      <c r="E198" s="154"/>
    </row>
    <row r="199" spans="5:5" ht="15.75" customHeight="1">
      <c r="E199" s="154"/>
    </row>
    <row r="200" spans="5:5" ht="15.75" customHeight="1">
      <c r="E200" s="154"/>
    </row>
    <row r="201" spans="5:5" ht="15.75" customHeight="1">
      <c r="E201" s="154"/>
    </row>
    <row r="202" spans="5:5" ht="15.75" customHeight="1">
      <c r="E202" s="154"/>
    </row>
    <row r="203" spans="5:5" ht="15.75" customHeight="1">
      <c r="E203" s="154"/>
    </row>
    <row r="204" spans="5:5" ht="15.75" customHeight="1">
      <c r="E204" s="154"/>
    </row>
    <row r="205" spans="5:5" ht="15.75" customHeight="1">
      <c r="E205" s="154"/>
    </row>
    <row r="206" spans="5:5" ht="15.75" customHeight="1">
      <c r="E206" s="154"/>
    </row>
    <row r="207" spans="5:5" ht="15.75" customHeight="1">
      <c r="E207" s="154"/>
    </row>
    <row r="208" spans="5:5" ht="15.75" customHeight="1">
      <c r="E208" s="154"/>
    </row>
    <row r="209" spans="5:5" ht="15.75" customHeight="1">
      <c r="E209" s="154"/>
    </row>
    <row r="210" spans="5:5" ht="15.75" customHeight="1">
      <c r="E210" s="154"/>
    </row>
    <row r="211" spans="5:5" ht="15.75" customHeight="1">
      <c r="E211" s="154"/>
    </row>
    <row r="212" spans="5:5" ht="15.75" customHeight="1">
      <c r="E212" s="154"/>
    </row>
    <row r="213" spans="5:5" ht="15.75" customHeight="1">
      <c r="E213" s="154"/>
    </row>
    <row r="214" spans="5:5" ht="15.75" customHeight="1">
      <c r="E214" s="154"/>
    </row>
    <row r="215" spans="5:5" ht="15.75" customHeight="1">
      <c r="E215" s="154"/>
    </row>
    <row r="216" spans="5:5" ht="15.75" customHeight="1">
      <c r="E216" s="154"/>
    </row>
    <row r="217" spans="5:5" ht="15.75" customHeight="1">
      <c r="E217" s="154"/>
    </row>
    <row r="218" spans="5:5" ht="15.75" customHeight="1">
      <c r="E218" s="154"/>
    </row>
    <row r="219" spans="5:5" ht="15.75" customHeight="1">
      <c r="E219" s="154"/>
    </row>
    <row r="220" spans="5:5" ht="15.75" customHeight="1">
      <c r="E220" s="154"/>
    </row>
    <row r="221" spans="5:5" ht="15.75" customHeight="1">
      <c r="E221" s="154"/>
    </row>
    <row r="222" spans="5:5" ht="15.75" customHeight="1">
      <c r="E222" s="154"/>
    </row>
    <row r="223" spans="5:5" ht="15.75" customHeight="1">
      <c r="E223" s="154"/>
    </row>
    <row r="224" spans="5:5" ht="15.75" customHeight="1">
      <c r="E224" s="154"/>
    </row>
    <row r="225" spans="5:5" ht="15.75" customHeight="1">
      <c r="E225" s="154"/>
    </row>
    <row r="226" spans="5:5" ht="15.75" customHeight="1">
      <c r="E226" s="154"/>
    </row>
    <row r="227" spans="5:5" ht="15.75" customHeight="1">
      <c r="E227" s="154"/>
    </row>
    <row r="228" spans="5:5" ht="15.75" customHeight="1">
      <c r="E228" s="154"/>
    </row>
    <row r="229" spans="5:5" ht="15.75" customHeight="1">
      <c r="E229" s="154"/>
    </row>
    <row r="230" spans="5:5" ht="15.75" customHeight="1">
      <c r="E230" s="154"/>
    </row>
    <row r="231" spans="5:5" ht="15.75" customHeight="1">
      <c r="E231" s="154"/>
    </row>
    <row r="232" spans="5:5" ht="15.75" customHeight="1">
      <c r="E232" s="154"/>
    </row>
    <row r="233" spans="5:5" ht="15.75" customHeight="1">
      <c r="E233" s="154"/>
    </row>
    <row r="234" spans="5:5" ht="15.75" customHeight="1">
      <c r="E234" s="154"/>
    </row>
    <row r="235" spans="5:5" ht="15.75" customHeight="1">
      <c r="E235" s="154"/>
    </row>
    <row r="236" spans="5:5" ht="15.75" customHeight="1">
      <c r="E236" s="154"/>
    </row>
    <row r="237" spans="5:5" ht="15.75" customHeight="1">
      <c r="E237" s="154"/>
    </row>
    <row r="238" spans="5:5" ht="15.75" customHeight="1">
      <c r="E238" s="154"/>
    </row>
    <row r="239" spans="5:5" ht="15.75" customHeight="1">
      <c r="E239" s="154"/>
    </row>
    <row r="240" spans="5:5" ht="15.75" customHeight="1">
      <c r="E240" s="154"/>
    </row>
    <row r="241" spans="5:5" ht="15.75" customHeight="1">
      <c r="E241" s="154"/>
    </row>
    <row r="242" spans="5:5" ht="15.75" customHeight="1">
      <c r="E242" s="154"/>
    </row>
    <row r="243" spans="5:5" ht="15.75" customHeight="1">
      <c r="E243" s="154"/>
    </row>
    <row r="244" spans="5:5" ht="15.75" customHeight="1">
      <c r="E244" s="154"/>
    </row>
    <row r="245" spans="5:5" ht="15.75" customHeight="1">
      <c r="E245" s="154"/>
    </row>
    <row r="246" spans="5:5" ht="15.75" customHeight="1">
      <c r="E246" s="154"/>
    </row>
    <row r="247" spans="5:5" ht="15.75" customHeight="1">
      <c r="E247" s="154"/>
    </row>
    <row r="248" spans="5:5" ht="15.75" customHeight="1">
      <c r="E248" s="154"/>
    </row>
    <row r="249" spans="5:5" ht="15.75" customHeight="1">
      <c r="E249" s="154"/>
    </row>
    <row r="250" spans="5:5" ht="15.75" customHeight="1">
      <c r="E250" s="154"/>
    </row>
    <row r="251" spans="5:5" ht="15.75" customHeight="1">
      <c r="E251" s="154"/>
    </row>
    <row r="252" spans="5:5" ht="15.75" customHeight="1">
      <c r="E252" s="154"/>
    </row>
    <row r="253" spans="5:5" ht="15.75" customHeight="1">
      <c r="E253" s="154"/>
    </row>
    <row r="254" spans="5:5" ht="15.75" customHeight="1">
      <c r="E254" s="154"/>
    </row>
    <row r="255" spans="5:5" ht="15.75" customHeight="1">
      <c r="E255" s="154"/>
    </row>
    <row r="256" spans="5:5" ht="15.75" customHeight="1">
      <c r="E256" s="154"/>
    </row>
    <row r="257" spans="5:5" ht="15.75" customHeight="1">
      <c r="E257" s="154"/>
    </row>
    <row r="258" spans="5:5" ht="15.75" customHeight="1">
      <c r="E258" s="154"/>
    </row>
    <row r="259" spans="5:5" ht="15.75" customHeight="1">
      <c r="E259" s="154"/>
    </row>
    <row r="260" spans="5:5" ht="15.75" customHeight="1">
      <c r="E260" s="154"/>
    </row>
    <row r="261" spans="5:5" ht="15.75" customHeight="1">
      <c r="E261" s="154"/>
    </row>
    <row r="262" spans="5:5" ht="15.75" customHeight="1">
      <c r="E262" s="154"/>
    </row>
    <row r="263" spans="5:5" ht="15.75" customHeight="1">
      <c r="E263" s="154"/>
    </row>
    <row r="264" spans="5:5" ht="15.75" customHeight="1">
      <c r="E264" s="154"/>
    </row>
    <row r="265" spans="5:5" ht="15.75" customHeight="1">
      <c r="E265" s="154"/>
    </row>
    <row r="266" spans="5:5" ht="15.75" customHeight="1">
      <c r="E266" s="154"/>
    </row>
    <row r="267" spans="5:5" ht="15.75" customHeight="1">
      <c r="E267" s="154"/>
    </row>
    <row r="268" spans="5:5" ht="15.75" customHeight="1">
      <c r="E268" s="154"/>
    </row>
    <row r="269" spans="5:5" ht="15.75" customHeight="1">
      <c r="E269" s="154"/>
    </row>
    <row r="270" spans="5:5" ht="15.75" customHeight="1">
      <c r="E270" s="154"/>
    </row>
    <row r="271" spans="5:5" ht="15.75" customHeight="1">
      <c r="E271" s="154"/>
    </row>
    <row r="272" spans="5:5" ht="15.75" customHeight="1">
      <c r="E272" s="154"/>
    </row>
    <row r="273" spans="5:5" ht="15.75" customHeight="1">
      <c r="E273" s="154"/>
    </row>
    <row r="274" spans="5:5" ht="15.75" customHeight="1">
      <c r="E274" s="154"/>
    </row>
    <row r="275" spans="5:5" ht="15.75" customHeight="1">
      <c r="E275" s="154"/>
    </row>
    <row r="276" spans="5:5" ht="15.75" customHeight="1">
      <c r="E276" s="154"/>
    </row>
    <row r="277" spans="5:5" ht="15.75" customHeight="1">
      <c r="E277" s="154"/>
    </row>
    <row r="278" spans="5:5" ht="15.75" customHeight="1">
      <c r="E278" s="154"/>
    </row>
    <row r="279" spans="5:5" ht="15.75" customHeight="1">
      <c r="E279" s="154"/>
    </row>
    <row r="280" spans="5:5" ht="15.75" customHeight="1">
      <c r="E280" s="154"/>
    </row>
    <row r="281" spans="5:5" ht="15.75" customHeight="1">
      <c r="E281" s="154"/>
    </row>
    <row r="282" spans="5:5" ht="15.75" customHeight="1">
      <c r="E282" s="154"/>
    </row>
    <row r="283" spans="5:5" ht="15.75" customHeight="1">
      <c r="E283" s="154"/>
    </row>
    <row r="284" spans="5:5" ht="15.75" customHeight="1">
      <c r="E284" s="154"/>
    </row>
    <row r="285" spans="5:5" ht="15.75" customHeight="1">
      <c r="E285" s="154"/>
    </row>
    <row r="286" spans="5:5" ht="15.75" customHeight="1">
      <c r="E286" s="154"/>
    </row>
    <row r="287" spans="5:5" ht="15.75" customHeight="1">
      <c r="E287" s="154"/>
    </row>
    <row r="288" spans="5:5" ht="15.75" customHeight="1">
      <c r="E288" s="154"/>
    </row>
    <row r="289" spans="5:5" ht="15.75" customHeight="1">
      <c r="E289" s="154"/>
    </row>
    <row r="290" spans="5:5" ht="15.75" customHeight="1">
      <c r="E290" s="154"/>
    </row>
    <row r="291" spans="5:5" ht="15.75" customHeight="1">
      <c r="E291" s="154"/>
    </row>
    <row r="292" spans="5:5" ht="15.75" customHeight="1">
      <c r="E292" s="154"/>
    </row>
    <row r="293" spans="5:5" ht="15.75" customHeight="1">
      <c r="E293" s="154"/>
    </row>
    <row r="294" spans="5:5" ht="15.75" customHeight="1">
      <c r="E294" s="154"/>
    </row>
    <row r="295" spans="5:5" ht="15.75" customHeight="1">
      <c r="E295" s="154"/>
    </row>
    <row r="296" spans="5:5" ht="15.75" customHeight="1">
      <c r="E296" s="154"/>
    </row>
    <row r="297" spans="5:5" ht="15.75" customHeight="1">
      <c r="E297" s="154"/>
    </row>
    <row r="298" spans="5:5" ht="15.75" customHeight="1">
      <c r="E298" s="154"/>
    </row>
    <row r="299" spans="5:5" ht="15.75" customHeight="1">
      <c r="E299" s="154"/>
    </row>
    <row r="300" spans="5:5" ht="15.75" customHeight="1">
      <c r="E300" s="154"/>
    </row>
    <row r="301" spans="5:5" ht="15.75" customHeight="1">
      <c r="E301" s="154"/>
    </row>
    <row r="302" spans="5:5" ht="15.75" customHeight="1">
      <c r="E302" s="154"/>
    </row>
    <row r="303" spans="5:5" ht="15.75" customHeight="1">
      <c r="E303" s="154"/>
    </row>
    <row r="304" spans="5:5" ht="15.75" customHeight="1">
      <c r="E304" s="154"/>
    </row>
    <row r="305" spans="5:5" ht="15.75" customHeight="1">
      <c r="E305" s="154"/>
    </row>
    <row r="306" spans="5:5" ht="15.75" customHeight="1">
      <c r="E306" s="154"/>
    </row>
    <row r="307" spans="5:5" ht="15.75" customHeight="1">
      <c r="E307" s="154"/>
    </row>
    <row r="308" spans="5:5" ht="15.75" customHeight="1">
      <c r="E308" s="154"/>
    </row>
    <row r="309" spans="5:5" ht="15.75" customHeight="1">
      <c r="E309" s="154"/>
    </row>
    <row r="310" spans="5:5" ht="15.75" customHeight="1">
      <c r="E310" s="154"/>
    </row>
    <row r="311" spans="5:5" ht="15.75" customHeight="1">
      <c r="E311" s="154"/>
    </row>
    <row r="312" spans="5:5" ht="15.75" customHeight="1">
      <c r="E312" s="154"/>
    </row>
    <row r="313" spans="5:5" ht="15.75" customHeight="1">
      <c r="E313" s="154"/>
    </row>
    <row r="314" spans="5:5" ht="15.75" customHeight="1">
      <c r="E314" s="154"/>
    </row>
    <row r="315" spans="5:5" ht="15.75" customHeight="1">
      <c r="E315" s="154"/>
    </row>
    <row r="316" spans="5:5" ht="15.75" customHeight="1">
      <c r="E316" s="154"/>
    </row>
    <row r="317" spans="5:5" ht="15.75" customHeight="1">
      <c r="E317" s="154"/>
    </row>
    <row r="318" spans="5:5" ht="15.75" customHeight="1">
      <c r="E318" s="154"/>
    </row>
    <row r="319" spans="5:5" ht="15.75" customHeight="1">
      <c r="E319" s="154"/>
    </row>
    <row r="320" spans="5:5" ht="15.75" customHeight="1">
      <c r="E320" s="154"/>
    </row>
    <row r="321" spans="5:5" ht="15.75" customHeight="1">
      <c r="E321" s="154"/>
    </row>
    <row r="322" spans="5:5" ht="15.75" customHeight="1">
      <c r="E322" s="154"/>
    </row>
    <row r="323" spans="5:5" ht="15.75" customHeight="1">
      <c r="E323" s="154"/>
    </row>
    <row r="324" spans="5:5" ht="15.75" customHeight="1">
      <c r="E324" s="154"/>
    </row>
    <row r="325" spans="5:5" ht="15.75" customHeight="1">
      <c r="E325" s="154"/>
    </row>
    <row r="326" spans="5:5" ht="15.75" customHeight="1">
      <c r="E326" s="154"/>
    </row>
    <row r="327" spans="5:5" ht="15.75" customHeight="1">
      <c r="E327" s="154"/>
    </row>
    <row r="328" spans="5:5" ht="15.75" customHeight="1">
      <c r="E328" s="154"/>
    </row>
    <row r="329" spans="5:5" ht="15.75" customHeight="1">
      <c r="E329" s="154"/>
    </row>
    <row r="330" spans="5:5" ht="15.75" customHeight="1">
      <c r="E330" s="154"/>
    </row>
    <row r="331" spans="5:5" ht="15.75" customHeight="1">
      <c r="E331" s="154"/>
    </row>
    <row r="332" spans="5:5" ht="15.75" customHeight="1">
      <c r="E332" s="154"/>
    </row>
    <row r="333" spans="5:5" ht="15.75" customHeight="1">
      <c r="E333" s="154"/>
    </row>
    <row r="334" spans="5:5" ht="15.75" customHeight="1">
      <c r="E334" s="154"/>
    </row>
    <row r="335" spans="5:5" ht="15.75" customHeight="1">
      <c r="E335" s="154"/>
    </row>
    <row r="336" spans="5:5" ht="15.75" customHeight="1">
      <c r="E336" s="154"/>
    </row>
    <row r="337" spans="5:5" ht="15.75" customHeight="1">
      <c r="E337" s="154"/>
    </row>
    <row r="338" spans="5:5" ht="15.75" customHeight="1">
      <c r="E338" s="154"/>
    </row>
    <row r="339" spans="5:5" ht="15.75" customHeight="1">
      <c r="E339" s="154"/>
    </row>
    <row r="340" spans="5:5" ht="15.75" customHeight="1">
      <c r="E340" s="154"/>
    </row>
    <row r="341" spans="5:5" ht="15.75" customHeight="1">
      <c r="E341" s="154"/>
    </row>
    <row r="342" spans="5:5" ht="15.75" customHeight="1">
      <c r="E342" s="154"/>
    </row>
    <row r="343" spans="5:5" ht="15.75" customHeight="1">
      <c r="E343" s="154"/>
    </row>
    <row r="344" spans="5:5" ht="15.75" customHeight="1">
      <c r="E344" s="154"/>
    </row>
    <row r="345" spans="5:5" ht="15.75" customHeight="1">
      <c r="E345" s="154"/>
    </row>
    <row r="346" spans="5:5" ht="15.75" customHeight="1">
      <c r="E346" s="154"/>
    </row>
    <row r="347" spans="5:5" ht="15.75" customHeight="1">
      <c r="E347" s="154"/>
    </row>
    <row r="348" spans="5:5" ht="15.75" customHeight="1">
      <c r="E348" s="154"/>
    </row>
    <row r="349" spans="5:5" ht="15.75" customHeight="1">
      <c r="E349" s="154"/>
    </row>
    <row r="350" spans="5:5" ht="15.75" customHeight="1">
      <c r="E350" s="154"/>
    </row>
    <row r="351" spans="5:5" ht="15.75" customHeight="1">
      <c r="E351" s="154"/>
    </row>
    <row r="352" spans="5:5" ht="15.75" customHeight="1">
      <c r="E352" s="154"/>
    </row>
    <row r="353" spans="5:5" ht="15.75" customHeight="1">
      <c r="E353" s="154"/>
    </row>
    <row r="354" spans="5:5" ht="15.75" customHeight="1">
      <c r="E354" s="154"/>
    </row>
    <row r="355" spans="5:5" ht="15.75" customHeight="1">
      <c r="E355" s="154"/>
    </row>
    <row r="356" spans="5:5" ht="15.75" customHeight="1">
      <c r="E356" s="154"/>
    </row>
    <row r="357" spans="5:5" ht="15.75" customHeight="1">
      <c r="E357" s="154"/>
    </row>
    <row r="358" spans="5:5" ht="15.75" customHeight="1">
      <c r="E358" s="154"/>
    </row>
    <row r="359" spans="5:5" ht="15.75" customHeight="1">
      <c r="E359" s="154"/>
    </row>
    <row r="360" spans="5:5" ht="15.75" customHeight="1">
      <c r="E360" s="154"/>
    </row>
    <row r="361" spans="5:5" ht="15.75" customHeight="1">
      <c r="E361" s="154"/>
    </row>
    <row r="362" spans="5:5" ht="15.75" customHeight="1">
      <c r="E362" s="154"/>
    </row>
    <row r="363" spans="5:5" ht="15.75" customHeight="1">
      <c r="E363" s="154"/>
    </row>
    <row r="364" spans="5:5" ht="15.75" customHeight="1">
      <c r="E364" s="154"/>
    </row>
    <row r="365" spans="5:5" ht="15.75" customHeight="1">
      <c r="E365" s="154"/>
    </row>
    <row r="366" spans="5:5" ht="15.75" customHeight="1">
      <c r="E366" s="154"/>
    </row>
    <row r="367" spans="5:5" ht="15.75" customHeight="1">
      <c r="E367" s="154"/>
    </row>
    <row r="368" spans="5:5" ht="15.75" customHeight="1">
      <c r="E368" s="154"/>
    </row>
    <row r="369" spans="5:5" ht="15.75" customHeight="1">
      <c r="E369" s="154"/>
    </row>
    <row r="370" spans="5:5" ht="15.75" customHeight="1">
      <c r="E370" s="154"/>
    </row>
    <row r="371" spans="5:5" ht="15.75" customHeight="1">
      <c r="E371" s="154"/>
    </row>
    <row r="372" spans="5:5" ht="15.75" customHeight="1">
      <c r="E372" s="154"/>
    </row>
    <row r="373" spans="5:5" ht="15.75" customHeight="1">
      <c r="E373" s="154"/>
    </row>
    <row r="374" spans="5:5" ht="15.75" customHeight="1">
      <c r="E374" s="154"/>
    </row>
    <row r="375" spans="5:5" ht="15.75" customHeight="1">
      <c r="E375" s="154"/>
    </row>
    <row r="376" spans="5:5" ht="15.75" customHeight="1">
      <c r="E376" s="154"/>
    </row>
    <row r="377" spans="5:5" ht="15.75" customHeight="1">
      <c r="E377" s="154"/>
    </row>
    <row r="378" spans="5:5" ht="15.75" customHeight="1">
      <c r="E378" s="154"/>
    </row>
    <row r="379" spans="5:5" ht="15.75" customHeight="1">
      <c r="E379" s="154"/>
    </row>
    <row r="380" spans="5:5" ht="15.75" customHeight="1">
      <c r="E380" s="154"/>
    </row>
    <row r="381" spans="5:5" ht="15.75" customHeight="1">
      <c r="E381" s="154"/>
    </row>
    <row r="382" spans="5:5" ht="15.75" customHeight="1">
      <c r="E382" s="154"/>
    </row>
    <row r="383" spans="5:5" ht="15.75" customHeight="1">
      <c r="E383" s="154"/>
    </row>
    <row r="384" spans="5:5" ht="15.75" customHeight="1">
      <c r="E384" s="154"/>
    </row>
    <row r="385" spans="5:5" ht="15.75" customHeight="1">
      <c r="E385" s="154"/>
    </row>
    <row r="386" spans="5:5" ht="15.75" customHeight="1">
      <c r="E386" s="154"/>
    </row>
    <row r="387" spans="5:5" ht="15.75" customHeight="1">
      <c r="E387" s="154"/>
    </row>
    <row r="388" spans="5:5" ht="15.75" customHeight="1">
      <c r="E388" s="154"/>
    </row>
    <row r="389" spans="5:5" ht="15.75" customHeight="1">
      <c r="E389" s="154"/>
    </row>
    <row r="390" spans="5:5" ht="15.75" customHeight="1">
      <c r="E390" s="154"/>
    </row>
    <row r="391" spans="5:5" ht="15.75" customHeight="1">
      <c r="E391" s="154"/>
    </row>
    <row r="392" spans="5:5" ht="15.75" customHeight="1">
      <c r="E392" s="154"/>
    </row>
    <row r="393" spans="5:5" ht="15.75" customHeight="1">
      <c r="E393" s="154"/>
    </row>
    <row r="394" spans="5:5" ht="15.75" customHeight="1">
      <c r="E394" s="154"/>
    </row>
    <row r="395" spans="5:5" ht="15.75" customHeight="1">
      <c r="E395" s="154"/>
    </row>
    <row r="396" spans="5:5" ht="15.75" customHeight="1">
      <c r="E396" s="154"/>
    </row>
    <row r="397" spans="5:5" ht="15.75" customHeight="1">
      <c r="E397" s="154"/>
    </row>
    <row r="398" spans="5:5" ht="15.75" customHeight="1">
      <c r="E398" s="154"/>
    </row>
    <row r="399" spans="5:5" ht="15.75" customHeight="1">
      <c r="E399" s="154"/>
    </row>
    <row r="400" spans="5:5" ht="15.75" customHeight="1">
      <c r="E400" s="154"/>
    </row>
    <row r="401" spans="5:5" ht="15.75" customHeight="1">
      <c r="E401" s="154"/>
    </row>
    <row r="402" spans="5:5" ht="15.75" customHeight="1">
      <c r="E402" s="154"/>
    </row>
    <row r="403" spans="5:5" ht="15.75" customHeight="1">
      <c r="E403" s="154"/>
    </row>
    <row r="404" spans="5:5" ht="15.75" customHeight="1">
      <c r="E404" s="154"/>
    </row>
    <row r="405" spans="5:5" ht="15.75" customHeight="1">
      <c r="E405" s="154"/>
    </row>
    <row r="406" spans="5:5" ht="15.75" customHeight="1">
      <c r="E406" s="154"/>
    </row>
    <row r="407" spans="5:5" ht="15.75" customHeight="1">
      <c r="E407" s="154"/>
    </row>
    <row r="408" spans="5:5" ht="15.75" customHeight="1">
      <c r="E408" s="154"/>
    </row>
    <row r="409" spans="5:5" ht="15.75" customHeight="1">
      <c r="E409" s="154"/>
    </row>
    <row r="410" spans="5:5" ht="15.75" customHeight="1">
      <c r="E410" s="154"/>
    </row>
    <row r="411" spans="5:5" ht="15.75" customHeight="1">
      <c r="E411" s="154"/>
    </row>
    <row r="412" spans="5:5" ht="15.75" customHeight="1">
      <c r="E412" s="154"/>
    </row>
    <row r="413" spans="5:5" ht="15.75" customHeight="1">
      <c r="E413" s="154"/>
    </row>
    <row r="414" spans="5:5" ht="15.75" customHeight="1">
      <c r="E414" s="154"/>
    </row>
    <row r="415" spans="5:5" ht="15.75" customHeight="1">
      <c r="E415" s="154"/>
    </row>
    <row r="416" spans="5:5" ht="15.75" customHeight="1">
      <c r="E416" s="154"/>
    </row>
    <row r="417" spans="5:5" ht="15.75" customHeight="1">
      <c r="E417" s="154"/>
    </row>
    <row r="418" spans="5:5" ht="15.75" customHeight="1">
      <c r="E418" s="154"/>
    </row>
    <row r="419" spans="5:5" ht="15.75" customHeight="1">
      <c r="E419" s="154"/>
    </row>
    <row r="420" spans="5:5" ht="15.75" customHeight="1">
      <c r="E420" s="154"/>
    </row>
    <row r="421" spans="5:5" ht="15.75" customHeight="1">
      <c r="E421" s="154"/>
    </row>
    <row r="422" spans="5:5" ht="15.75" customHeight="1">
      <c r="E422" s="154"/>
    </row>
    <row r="423" spans="5:5" ht="15.75" customHeight="1">
      <c r="E423" s="154"/>
    </row>
    <row r="424" spans="5:5" ht="15.75" customHeight="1">
      <c r="E424" s="154"/>
    </row>
    <row r="425" spans="5:5" ht="15.75" customHeight="1">
      <c r="E425" s="154"/>
    </row>
    <row r="426" spans="5:5" ht="15.75" customHeight="1">
      <c r="E426" s="154"/>
    </row>
    <row r="427" spans="5:5" ht="15.75" customHeight="1">
      <c r="E427" s="154"/>
    </row>
    <row r="428" spans="5:5" ht="15.75" customHeight="1">
      <c r="E428" s="154"/>
    </row>
    <row r="429" spans="5:5" ht="15.75" customHeight="1">
      <c r="E429" s="154"/>
    </row>
    <row r="430" spans="5:5" ht="15.75" customHeight="1">
      <c r="E430" s="154"/>
    </row>
    <row r="431" spans="5:5" ht="15.75" customHeight="1">
      <c r="E431" s="154"/>
    </row>
    <row r="432" spans="5:5" ht="15.75" customHeight="1">
      <c r="E432" s="154"/>
    </row>
    <row r="433" spans="5:5" ht="15.75" customHeight="1">
      <c r="E433" s="154"/>
    </row>
    <row r="434" spans="5:5" ht="15.75" customHeight="1">
      <c r="E434" s="154"/>
    </row>
    <row r="435" spans="5:5" ht="15.75" customHeight="1">
      <c r="E435" s="154"/>
    </row>
    <row r="436" spans="5:5" ht="15.75" customHeight="1">
      <c r="E436" s="154"/>
    </row>
    <row r="437" spans="5:5" ht="15.75" customHeight="1">
      <c r="E437" s="154"/>
    </row>
    <row r="438" spans="5:5" ht="15.75" customHeight="1">
      <c r="E438" s="154"/>
    </row>
    <row r="439" spans="5:5" ht="15.75" customHeight="1">
      <c r="E439" s="154"/>
    </row>
    <row r="440" spans="5:5" ht="15.75" customHeight="1">
      <c r="E440" s="154"/>
    </row>
    <row r="441" spans="5:5" ht="15.75" customHeight="1">
      <c r="E441" s="154"/>
    </row>
    <row r="442" spans="5:5" ht="15.75" customHeight="1">
      <c r="E442" s="154"/>
    </row>
    <row r="443" spans="5:5" ht="15.75" customHeight="1">
      <c r="E443" s="154"/>
    </row>
    <row r="444" spans="5:5" ht="15.75" customHeight="1">
      <c r="E444" s="154"/>
    </row>
    <row r="445" spans="5:5" ht="15.75" customHeight="1">
      <c r="E445" s="154"/>
    </row>
    <row r="446" spans="5:5" ht="15.75" customHeight="1">
      <c r="E446" s="154"/>
    </row>
    <row r="447" spans="5:5" ht="15.75" customHeight="1">
      <c r="E447" s="154"/>
    </row>
    <row r="448" spans="5:5" ht="15.75" customHeight="1">
      <c r="E448" s="154"/>
    </row>
    <row r="449" spans="5:5" ht="15.75" customHeight="1">
      <c r="E449" s="154"/>
    </row>
    <row r="450" spans="5:5" ht="15.75" customHeight="1">
      <c r="E450" s="154"/>
    </row>
    <row r="451" spans="5:5" ht="15.75" customHeight="1">
      <c r="E451" s="154"/>
    </row>
    <row r="452" spans="5:5" ht="15.75" customHeight="1">
      <c r="E452" s="154"/>
    </row>
    <row r="453" spans="5:5" ht="15.75" customHeight="1">
      <c r="E453" s="154"/>
    </row>
    <row r="454" spans="5:5" ht="15.75" customHeight="1">
      <c r="E454" s="154"/>
    </row>
    <row r="455" spans="5:5" ht="15.75" customHeight="1">
      <c r="E455" s="154"/>
    </row>
    <row r="456" spans="5:5" ht="15.75" customHeight="1">
      <c r="E456" s="154"/>
    </row>
    <row r="457" spans="5:5" ht="15.75" customHeight="1">
      <c r="E457" s="154"/>
    </row>
    <row r="458" spans="5:5" ht="15.75" customHeight="1">
      <c r="E458" s="154"/>
    </row>
    <row r="459" spans="5:5" ht="15.75" customHeight="1">
      <c r="E459" s="154"/>
    </row>
    <row r="460" spans="5:5" ht="15.75" customHeight="1">
      <c r="E460" s="154"/>
    </row>
    <row r="461" spans="5:5" ht="15.75" customHeight="1">
      <c r="E461" s="154"/>
    </row>
    <row r="462" spans="5:5" ht="15.75" customHeight="1">
      <c r="E462" s="154"/>
    </row>
    <row r="463" spans="5:5" ht="15.75" customHeight="1">
      <c r="E463" s="154"/>
    </row>
    <row r="464" spans="5:5" ht="15.75" customHeight="1">
      <c r="E464" s="154"/>
    </row>
    <row r="465" spans="5:5" ht="15.75" customHeight="1">
      <c r="E465" s="154"/>
    </row>
    <row r="466" spans="5:5" ht="15.75" customHeight="1">
      <c r="E466" s="154"/>
    </row>
    <row r="467" spans="5:5" ht="15.75" customHeight="1">
      <c r="E467" s="154"/>
    </row>
    <row r="468" spans="5:5" ht="15.75" customHeight="1">
      <c r="E468" s="154"/>
    </row>
    <row r="469" spans="5:5" ht="15.75" customHeight="1">
      <c r="E469" s="154"/>
    </row>
    <row r="470" spans="5:5" ht="15.75" customHeight="1">
      <c r="E470" s="154"/>
    </row>
    <row r="471" spans="5:5" ht="15.75" customHeight="1">
      <c r="E471" s="154"/>
    </row>
    <row r="472" spans="5:5" ht="15.75" customHeight="1">
      <c r="E472" s="154"/>
    </row>
    <row r="473" spans="5:5" ht="15.75" customHeight="1">
      <c r="E473" s="154"/>
    </row>
    <row r="474" spans="5:5" ht="15.75" customHeight="1">
      <c r="E474" s="154"/>
    </row>
    <row r="475" spans="5:5" ht="15.75" customHeight="1">
      <c r="E475" s="154"/>
    </row>
    <row r="476" spans="5:5" ht="15.75" customHeight="1">
      <c r="E476" s="154"/>
    </row>
    <row r="477" spans="5:5" ht="15.75" customHeight="1">
      <c r="E477" s="154"/>
    </row>
    <row r="478" spans="5:5" ht="15.75" customHeight="1">
      <c r="E478" s="154"/>
    </row>
    <row r="479" spans="5:5" ht="15.75" customHeight="1">
      <c r="E479" s="154"/>
    </row>
    <row r="480" spans="5:5" ht="15.75" customHeight="1">
      <c r="E480" s="154"/>
    </row>
    <row r="481" spans="5:5" ht="15.75" customHeight="1">
      <c r="E481" s="154"/>
    </row>
    <row r="482" spans="5:5" ht="15.75" customHeight="1">
      <c r="E482" s="154"/>
    </row>
    <row r="483" spans="5:5" ht="15.75" customHeight="1">
      <c r="E483" s="154"/>
    </row>
    <row r="484" spans="5:5" ht="15.75" customHeight="1">
      <c r="E484" s="154"/>
    </row>
    <row r="485" spans="5:5" ht="15.75" customHeight="1">
      <c r="E485" s="154"/>
    </row>
    <row r="486" spans="5:5" ht="15.75" customHeight="1">
      <c r="E486" s="154"/>
    </row>
    <row r="487" spans="5:5" ht="15.75" customHeight="1">
      <c r="E487" s="154"/>
    </row>
    <row r="488" spans="5:5" ht="15.75" customHeight="1">
      <c r="E488" s="154"/>
    </row>
    <row r="489" spans="5:5" ht="15.75" customHeight="1">
      <c r="E489" s="154"/>
    </row>
    <row r="490" spans="5:5" ht="15.75" customHeight="1">
      <c r="E490" s="154"/>
    </row>
    <row r="491" spans="5:5" ht="15.75" customHeight="1">
      <c r="E491" s="154"/>
    </row>
    <row r="492" spans="5:5" ht="15.75" customHeight="1">
      <c r="E492" s="154"/>
    </row>
    <row r="493" spans="5:5" ht="15.75" customHeight="1">
      <c r="E493" s="154"/>
    </row>
    <row r="494" spans="5:5" ht="15.75" customHeight="1">
      <c r="E494" s="154"/>
    </row>
    <row r="495" spans="5:5" ht="15.75" customHeight="1">
      <c r="E495" s="154"/>
    </row>
    <row r="496" spans="5:5" ht="15.75" customHeight="1">
      <c r="E496" s="154"/>
    </row>
    <row r="497" spans="5:5" ht="15.75" customHeight="1">
      <c r="E497" s="154"/>
    </row>
    <row r="498" spans="5:5" ht="15.75" customHeight="1">
      <c r="E498" s="154"/>
    </row>
    <row r="499" spans="5:5" ht="15.75" customHeight="1">
      <c r="E499" s="154"/>
    </row>
    <row r="500" spans="5:5" ht="15.75" customHeight="1">
      <c r="E500" s="154"/>
    </row>
    <row r="501" spans="5:5" ht="15.75" customHeight="1">
      <c r="E501" s="154"/>
    </row>
    <row r="502" spans="5:5" ht="15.75" customHeight="1">
      <c r="E502" s="154"/>
    </row>
    <row r="503" spans="5:5" ht="15.75" customHeight="1">
      <c r="E503" s="154"/>
    </row>
    <row r="504" spans="5:5" ht="15.75" customHeight="1">
      <c r="E504" s="154"/>
    </row>
    <row r="505" spans="5:5" ht="15.75" customHeight="1">
      <c r="E505" s="154"/>
    </row>
    <row r="506" spans="5:5" ht="15.75" customHeight="1">
      <c r="E506" s="154"/>
    </row>
    <row r="507" spans="5:5" ht="15.75" customHeight="1">
      <c r="E507" s="154"/>
    </row>
    <row r="508" spans="5:5" ht="15.75" customHeight="1">
      <c r="E508" s="154"/>
    </row>
    <row r="509" spans="5:5" ht="15.75" customHeight="1">
      <c r="E509" s="154"/>
    </row>
    <row r="510" spans="5:5" ht="15.75" customHeight="1">
      <c r="E510" s="154"/>
    </row>
    <row r="511" spans="5:5" ht="15.75" customHeight="1">
      <c r="E511" s="154"/>
    </row>
    <row r="512" spans="5:5" ht="15.75" customHeight="1">
      <c r="E512" s="154"/>
    </row>
    <row r="513" spans="5:5" ht="15.75" customHeight="1">
      <c r="E513" s="154"/>
    </row>
    <row r="514" spans="5:5" ht="15.75" customHeight="1">
      <c r="E514" s="154"/>
    </row>
    <row r="515" spans="5:5" ht="15.75" customHeight="1">
      <c r="E515" s="154"/>
    </row>
    <row r="516" spans="5:5" ht="15.75" customHeight="1">
      <c r="E516" s="154"/>
    </row>
    <row r="517" spans="5:5" ht="15.75" customHeight="1">
      <c r="E517" s="154"/>
    </row>
    <row r="518" spans="5:5" ht="15.75" customHeight="1">
      <c r="E518" s="154"/>
    </row>
    <row r="519" spans="5:5" ht="15.75" customHeight="1">
      <c r="E519" s="154"/>
    </row>
    <row r="520" spans="5:5" ht="15.75" customHeight="1">
      <c r="E520" s="154"/>
    </row>
    <row r="521" spans="5:5" ht="15.75" customHeight="1">
      <c r="E521" s="154"/>
    </row>
    <row r="522" spans="5:5" ht="15.75" customHeight="1">
      <c r="E522" s="154"/>
    </row>
    <row r="523" spans="5:5" ht="15.75" customHeight="1">
      <c r="E523" s="154"/>
    </row>
    <row r="524" spans="5:5" ht="15.75" customHeight="1">
      <c r="E524" s="154"/>
    </row>
    <row r="525" spans="5:5" ht="15.75" customHeight="1">
      <c r="E525" s="154"/>
    </row>
    <row r="526" spans="5:5" ht="15.75" customHeight="1">
      <c r="E526" s="154"/>
    </row>
    <row r="527" spans="5:5" ht="15.75" customHeight="1">
      <c r="E527" s="154"/>
    </row>
    <row r="528" spans="5:5" ht="15.75" customHeight="1">
      <c r="E528" s="154"/>
    </row>
    <row r="529" spans="5:5" ht="15.75" customHeight="1">
      <c r="E529" s="154"/>
    </row>
    <row r="530" spans="5:5" ht="15.75" customHeight="1">
      <c r="E530" s="154"/>
    </row>
    <row r="531" spans="5:5" ht="15.75" customHeight="1">
      <c r="E531" s="154"/>
    </row>
    <row r="532" spans="5:5" ht="15.75" customHeight="1">
      <c r="E532" s="154"/>
    </row>
    <row r="533" spans="5:5" ht="15.75" customHeight="1">
      <c r="E533" s="154"/>
    </row>
    <row r="534" spans="5:5" ht="15.75" customHeight="1">
      <c r="E534" s="154"/>
    </row>
    <row r="535" spans="5:5" ht="15.75" customHeight="1">
      <c r="E535" s="154"/>
    </row>
    <row r="536" spans="5:5" ht="15.75" customHeight="1">
      <c r="E536" s="154"/>
    </row>
    <row r="537" spans="5:5" ht="15.75" customHeight="1">
      <c r="E537" s="154"/>
    </row>
    <row r="538" spans="5:5" ht="15.75" customHeight="1">
      <c r="E538" s="154"/>
    </row>
    <row r="539" spans="5:5" ht="15.75" customHeight="1">
      <c r="E539" s="154"/>
    </row>
    <row r="540" spans="5:5" ht="15.75" customHeight="1">
      <c r="E540" s="154"/>
    </row>
    <row r="541" spans="5:5" ht="15.75" customHeight="1">
      <c r="E541" s="154"/>
    </row>
    <row r="542" spans="5:5" ht="15.75" customHeight="1">
      <c r="E542" s="154"/>
    </row>
    <row r="543" spans="5:5" ht="15.75" customHeight="1">
      <c r="E543" s="154"/>
    </row>
    <row r="544" spans="5:5" ht="15.75" customHeight="1">
      <c r="E544" s="154"/>
    </row>
    <row r="545" spans="5:5" ht="15.75" customHeight="1">
      <c r="E545" s="154"/>
    </row>
    <row r="546" spans="5:5" ht="15.75" customHeight="1">
      <c r="E546" s="154"/>
    </row>
    <row r="547" spans="5:5" ht="15.75" customHeight="1">
      <c r="E547" s="154"/>
    </row>
    <row r="548" spans="5:5" ht="15.75" customHeight="1">
      <c r="E548" s="154"/>
    </row>
    <row r="549" spans="5:5" ht="15.75" customHeight="1">
      <c r="E549" s="154"/>
    </row>
    <row r="550" spans="5:5" ht="15.75" customHeight="1">
      <c r="E550" s="154"/>
    </row>
    <row r="551" spans="5:5" ht="15.75" customHeight="1">
      <c r="E551" s="154"/>
    </row>
    <row r="552" spans="5:5" ht="15.75" customHeight="1">
      <c r="E552" s="154"/>
    </row>
    <row r="553" spans="5:5" ht="15.75" customHeight="1">
      <c r="E553" s="154"/>
    </row>
    <row r="554" spans="5:5" ht="15.75" customHeight="1">
      <c r="E554" s="154"/>
    </row>
    <row r="555" spans="5:5" ht="15.75" customHeight="1">
      <c r="E555" s="154"/>
    </row>
    <row r="556" spans="5:5" ht="15.75" customHeight="1">
      <c r="E556" s="154"/>
    </row>
    <row r="557" spans="5:5" ht="15.75" customHeight="1">
      <c r="E557" s="154"/>
    </row>
    <row r="558" spans="5:5" ht="15.75" customHeight="1">
      <c r="E558" s="154"/>
    </row>
    <row r="559" spans="5:5" ht="15.75" customHeight="1">
      <c r="E559" s="154"/>
    </row>
    <row r="560" spans="5:5" ht="15.75" customHeight="1">
      <c r="E560" s="154"/>
    </row>
    <row r="561" spans="5:5" ht="15.75" customHeight="1">
      <c r="E561" s="154"/>
    </row>
    <row r="562" spans="5:5" ht="15.75" customHeight="1">
      <c r="E562" s="154"/>
    </row>
    <row r="563" spans="5:5" ht="15.75" customHeight="1">
      <c r="E563" s="154"/>
    </row>
    <row r="564" spans="5:5" ht="15.75" customHeight="1">
      <c r="E564" s="154"/>
    </row>
    <row r="565" spans="5:5" ht="15.75" customHeight="1">
      <c r="E565" s="154"/>
    </row>
    <row r="566" spans="5:5" ht="15.75" customHeight="1">
      <c r="E566" s="154"/>
    </row>
    <row r="567" spans="5:5" ht="15.75" customHeight="1">
      <c r="E567" s="154"/>
    </row>
    <row r="568" spans="5:5" ht="15.75" customHeight="1">
      <c r="E568" s="154"/>
    </row>
    <row r="569" spans="5:5" ht="15.75" customHeight="1">
      <c r="E569" s="154"/>
    </row>
    <row r="570" spans="5:5" ht="15.75" customHeight="1">
      <c r="E570" s="154"/>
    </row>
    <row r="571" spans="5:5" ht="15.75" customHeight="1">
      <c r="E571" s="154"/>
    </row>
    <row r="572" spans="5:5" ht="15.75" customHeight="1">
      <c r="E572" s="154"/>
    </row>
    <row r="573" spans="5:5" ht="15.75" customHeight="1">
      <c r="E573" s="154"/>
    </row>
    <row r="574" spans="5:5" ht="15.75" customHeight="1">
      <c r="E574" s="154"/>
    </row>
    <row r="575" spans="5:5" ht="15.75" customHeight="1">
      <c r="E575" s="154"/>
    </row>
    <row r="576" spans="5:5" ht="15.75" customHeight="1">
      <c r="E576" s="154"/>
    </row>
    <row r="577" spans="5:5" ht="15.75" customHeight="1">
      <c r="E577" s="154"/>
    </row>
    <row r="578" spans="5:5" ht="15.75" customHeight="1">
      <c r="E578" s="154"/>
    </row>
    <row r="579" spans="5:5" ht="15.75" customHeight="1">
      <c r="E579" s="154"/>
    </row>
    <row r="580" spans="5:5" ht="15.75" customHeight="1">
      <c r="E580" s="154"/>
    </row>
    <row r="581" spans="5:5" ht="15.75" customHeight="1">
      <c r="E581" s="154"/>
    </row>
    <row r="582" spans="5:5" ht="15.75" customHeight="1">
      <c r="E582" s="154"/>
    </row>
    <row r="583" spans="5:5" ht="15.75" customHeight="1">
      <c r="E583" s="154"/>
    </row>
    <row r="584" spans="5:5" ht="15.75" customHeight="1">
      <c r="E584" s="154"/>
    </row>
    <row r="585" spans="5:5" ht="15.75" customHeight="1">
      <c r="E585" s="154"/>
    </row>
    <row r="586" spans="5:5" ht="15.75" customHeight="1">
      <c r="E586" s="154"/>
    </row>
    <row r="587" spans="5:5" ht="15.75" customHeight="1">
      <c r="E587" s="154"/>
    </row>
    <row r="588" spans="5:5" ht="15.75" customHeight="1">
      <c r="E588" s="154"/>
    </row>
    <row r="589" spans="5:5" ht="15.75" customHeight="1">
      <c r="E589" s="154"/>
    </row>
    <row r="590" spans="5:5" ht="15.75" customHeight="1">
      <c r="E590" s="154"/>
    </row>
    <row r="591" spans="5:5" ht="15.75" customHeight="1">
      <c r="E591" s="154"/>
    </row>
    <row r="592" spans="5:5" ht="15.75" customHeight="1">
      <c r="E592" s="154"/>
    </row>
    <row r="593" spans="5:5" ht="15.75" customHeight="1">
      <c r="E593" s="154"/>
    </row>
    <row r="594" spans="5:5" ht="15.75" customHeight="1">
      <c r="E594" s="154"/>
    </row>
    <row r="595" spans="5:5" ht="15.75" customHeight="1">
      <c r="E595" s="154"/>
    </row>
    <row r="596" spans="5:5" ht="15.75" customHeight="1">
      <c r="E596" s="154"/>
    </row>
    <row r="597" spans="5:5" ht="15.75" customHeight="1">
      <c r="E597" s="154"/>
    </row>
    <row r="598" spans="5:5" ht="15.75" customHeight="1">
      <c r="E598" s="154"/>
    </row>
    <row r="599" spans="5:5" ht="15.75" customHeight="1">
      <c r="E599" s="154"/>
    </row>
    <row r="600" spans="5:5" ht="15.75" customHeight="1">
      <c r="E600" s="154"/>
    </row>
    <row r="601" spans="5:5" ht="15.75" customHeight="1">
      <c r="E601" s="154"/>
    </row>
    <row r="602" spans="5:5" ht="15.75" customHeight="1">
      <c r="E602" s="154"/>
    </row>
    <row r="603" spans="5:5" ht="15.75" customHeight="1">
      <c r="E603" s="154"/>
    </row>
    <row r="604" spans="5:5" ht="15.75" customHeight="1">
      <c r="E604" s="154"/>
    </row>
    <row r="605" spans="5:5" ht="15.75" customHeight="1">
      <c r="E605" s="154"/>
    </row>
    <row r="606" spans="5:5" ht="15.75" customHeight="1">
      <c r="E606" s="154"/>
    </row>
    <row r="607" spans="5:5" ht="15.75" customHeight="1">
      <c r="E607" s="154"/>
    </row>
    <row r="608" spans="5:5" ht="15.75" customHeight="1">
      <c r="E608" s="154"/>
    </row>
    <row r="609" spans="5:5" ht="15.75" customHeight="1">
      <c r="E609" s="154"/>
    </row>
    <row r="610" spans="5:5" ht="15.75" customHeight="1">
      <c r="E610" s="154"/>
    </row>
    <row r="611" spans="5:5" ht="15.75" customHeight="1">
      <c r="E611" s="154"/>
    </row>
    <row r="612" spans="5:5" ht="15.75" customHeight="1">
      <c r="E612" s="154"/>
    </row>
    <row r="613" spans="5:5" ht="15.75" customHeight="1">
      <c r="E613" s="154"/>
    </row>
    <row r="614" spans="5:5" ht="15.75" customHeight="1">
      <c r="E614" s="154"/>
    </row>
    <row r="615" spans="5:5" ht="15.75" customHeight="1">
      <c r="E615" s="154"/>
    </row>
    <row r="616" spans="5:5" ht="15.75" customHeight="1">
      <c r="E616" s="154"/>
    </row>
    <row r="617" spans="5:5" ht="15.75" customHeight="1">
      <c r="E617" s="154"/>
    </row>
    <row r="618" spans="5:5" ht="15.75" customHeight="1">
      <c r="E618" s="154"/>
    </row>
    <row r="619" spans="5:5" ht="15.75" customHeight="1">
      <c r="E619" s="154"/>
    </row>
    <row r="620" spans="5:5" ht="15.75" customHeight="1">
      <c r="E620" s="154"/>
    </row>
    <row r="621" spans="5:5" ht="15.75" customHeight="1">
      <c r="E621" s="154"/>
    </row>
    <row r="622" spans="5:5" ht="15.75" customHeight="1">
      <c r="E622" s="154"/>
    </row>
    <row r="623" spans="5:5" ht="15.75" customHeight="1">
      <c r="E623" s="154"/>
    </row>
    <row r="624" spans="5:5" ht="15.75" customHeight="1">
      <c r="E624" s="154"/>
    </row>
    <row r="625" spans="5:5" ht="15.75" customHeight="1">
      <c r="E625" s="154"/>
    </row>
    <row r="626" spans="5:5" ht="15.75" customHeight="1">
      <c r="E626" s="154"/>
    </row>
    <row r="627" spans="5:5" ht="15.75" customHeight="1">
      <c r="E627" s="154"/>
    </row>
    <row r="628" spans="5:5" ht="15.75" customHeight="1">
      <c r="E628" s="154"/>
    </row>
    <row r="629" spans="5:5" ht="15.75" customHeight="1">
      <c r="E629" s="154"/>
    </row>
    <row r="630" spans="5:5" ht="15.75" customHeight="1">
      <c r="E630" s="154"/>
    </row>
    <row r="631" spans="5:5" ht="15.75" customHeight="1">
      <c r="E631" s="154"/>
    </row>
    <row r="632" spans="5:5" ht="15.75" customHeight="1">
      <c r="E632" s="154"/>
    </row>
    <row r="633" spans="5:5" ht="15.75" customHeight="1">
      <c r="E633" s="154"/>
    </row>
    <row r="634" spans="5:5" ht="15.75" customHeight="1">
      <c r="E634" s="154"/>
    </row>
    <row r="635" spans="5:5" ht="15.75" customHeight="1">
      <c r="E635" s="154"/>
    </row>
    <row r="636" spans="5:5" ht="15.75" customHeight="1">
      <c r="E636" s="154"/>
    </row>
    <row r="637" spans="5:5" ht="15.75" customHeight="1">
      <c r="E637" s="154"/>
    </row>
    <row r="638" spans="5:5" ht="15.75" customHeight="1">
      <c r="E638" s="154"/>
    </row>
    <row r="639" spans="5:5" ht="15.75" customHeight="1">
      <c r="E639" s="154"/>
    </row>
    <row r="640" spans="5:5" ht="15.75" customHeight="1">
      <c r="E640" s="154"/>
    </row>
    <row r="641" spans="5:5" ht="15.75" customHeight="1">
      <c r="E641" s="154"/>
    </row>
    <row r="642" spans="5:5" ht="15.75" customHeight="1">
      <c r="E642" s="154"/>
    </row>
    <row r="643" spans="5:5" ht="15.75" customHeight="1">
      <c r="E643" s="154"/>
    </row>
    <row r="644" spans="5:5" ht="15.75" customHeight="1">
      <c r="E644" s="154"/>
    </row>
    <row r="645" spans="5:5" ht="15.75" customHeight="1">
      <c r="E645" s="154"/>
    </row>
    <row r="646" spans="5:5" ht="15.75" customHeight="1">
      <c r="E646" s="154"/>
    </row>
    <row r="647" spans="5:5" ht="15.75" customHeight="1">
      <c r="E647" s="154"/>
    </row>
    <row r="648" spans="5:5" ht="15.75" customHeight="1">
      <c r="E648" s="154"/>
    </row>
    <row r="649" spans="5:5" ht="15.75" customHeight="1">
      <c r="E649" s="154"/>
    </row>
    <row r="650" spans="5:5" ht="15.75" customHeight="1">
      <c r="E650" s="154"/>
    </row>
    <row r="651" spans="5:5" ht="15.75" customHeight="1">
      <c r="E651" s="154"/>
    </row>
    <row r="652" spans="5:5" ht="15.75" customHeight="1">
      <c r="E652" s="154"/>
    </row>
    <row r="653" spans="5:5" ht="15.75" customHeight="1">
      <c r="E653" s="154"/>
    </row>
    <row r="654" spans="5:5" ht="15.75" customHeight="1">
      <c r="E654" s="154"/>
    </row>
    <row r="655" spans="5:5" ht="15.75" customHeight="1">
      <c r="E655" s="154"/>
    </row>
    <row r="656" spans="5:5" ht="15.75" customHeight="1">
      <c r="E656" s="154"/>
    </row>
    <row r="657" spans="5:5" ht="15.75" customHeight="1">
      <c r="E657" s="154"/>
    </row>
    <row r="658" spans="5:5" ht="15.75" customHeight="1">
      <c r="E658" s="154"/>
    </row>
    <row r="659" spans="5:5" ht="15.75" customHeight="1">
      <c r="E659" s="154"/>
    </row>
    <row r="660" spans="5:5" ht="15.75" customHeight="1">
      <c r="E660" s="154"/>
    </row>
    <row r="661" spans="5:5" ht="15.75" customHeight="1">
      <c r="E661" s="154"/>
    </row>
    <row r="662" spans="5:5" ht="15.75" customHeight="1">
      <c r="E662" s="154"/>
    </row>
    <row r="663" spans="5:5" ht="15.75" customHeight="1">
      <c r="E663" s="154"/>
    </row>
    <row r="664" spans="5:5" ht="15.75" customHeight="1">
      <c r="E664" s="154"/>
    </row>
    <row r="665" spans="5:5" ht="15.75" customHeight="1">
      <c r="E665" s="154"/>
    </row>
    <row r="666" spans="5:5" ht="15.75" customHeight="1">
      <c r="E666" s="154"/>
    </row>
    <row r="667" spans="5:5" ht="15.75" customHeight="1">
      <c r="E667" s="154"/>
    </row>
    <row r="668" spans="5:5" ht="15.75" customHeight="1">
      <c r="E668" s="154"/>
    </row>
    <row r="669" spans="5:5" ht="15.75" customHeight="1">
      <c r="E669" s="154"/>
    </row>
    <row r="670" spans="5:5" ht="15.75" customHeight="1">
      <c r="E670" s="154"/>
    </row>
    <row r="671" spans="5:5" ht="15.75" customHeight="1">
      <c r="E671" s="154"/>
    </row>
    <row r="672" spans="5:5" ht="15.75" customHeight="1">
      <c r="E672" s="154"/>
    </row>
    <row r="673" spans="5:5" ht="15.75" customHeight="1">
      <c r="E673" s="154"/>
    </row>
    <row r="674" spans="5:5" ht="15.75" customHeight="1">
      <c r="E674" s="154"/>
    </row>
    <row r="675" spans="5:5" ht="15.75" customHeight="1">
      <c r="E675" s="154"/>
    </row>
    <row r="676" spans="5:5" ht="15.75" customHeight="1">
      <c r="E676" s="154"/>
    </row>
    <row r="677" spans="5:5" ht="15.75" customHeight="1">
      <c r="E677" s="154"/>
    </row>
    <row r="678" spans="5:5" ht="15.75" customHeight="1">
      <c r="E678" s="154"/>
    </row>
    <row r="679" spans="5:5" ht="15.75" customHeight="1">
      <c r="E679" s="154"/>
    </row>
    <row r="680" spans="5:5" ht="15.75" customHeight="1">
      <c r="E680" s="154"/>
    </row>
    <row r="681" spans="5:5" ht="15.75" customHeight="1">
      <c r="E681" s="154"/>
    </row>
    <row r="682" spans="5:5" ht="15.75" customHeight="1">
      <c r="E682" s="154"/>
    </row>
    <row r="683" spans="5:5" ht="15.75" customHeight="1">
      <c r="E683" s="154"/>
    </row>
    <row r="684" spans="5:5" ht="15.75" customHeight="1">
      <c r="E684" s="154"/>
    </row>
    <row r="685" spans="5:5" ht="15.75" customHeight="1">
      <c r="E685" s="154"/>
    </row>
    <row r="686" spans="5:5" ht="15.75" customHeight="1">
      <c r="E686" s="154"/>
    </row>
    <row r="687" spans="5:5" ht="15.75" customHeight="1">
      <c r="E687" s="154"/>
    </row>
    <row r="688" spans="5:5" ht="15.75" customHeight="1">
      <c r="E688" s="154"/>
    </row>
    <row r="689" spans="5:5" ht="15.75" customHeight="1">
      <c r="E689" s="154"/>
    </row>
    <row r="690" spans="5:5" ht="15.75" customHeight="1">
      <c r="E690" s="154"/>
    </row>
    <row r="691" spans="5:5" ht="15.75" customHeight="1">
      <c r="E691" s="154"/>
    </row>
    <row r="692" spans="5:5" ht="15.75" customHeight="1">
      <c r="E692" s="154"/>
    </row>
    <row r="693" spans="5:5" ht="15.75" customHeight="1">
      <c r="E693" s="154"/>
    </row>
    <row r="694" spans="5:5" ht="15.75" customHeight="1">
      <c r="E694" s="154"/>
    </row>
    <row r="695" spans="5:5" ht="15.75" customHeight="1">
      <c r="E695" s="154"/>
    </row>
    <row r="696" spans="5:5" ht="15.75" customHeight="1">
      <c r="E696" s="154"/>
    </row>
    <row r="697" spans="5:5" ht="15.75" customHeight="1">
      <c r="E697" s="154"/>
    </row>
    <row r="698" spans="5:5" ht="15.75" customHeight="1">
      <c r="E698" s="154"/>
    </row>
    <row r="699" spans="5:5" ht="15.75" customHeight="1">
      <c r="E699" s="154"/>
    </row>
    <row r="700" spans="5:5" ht="15.75" customHeight="1">
      <c r="E700" s="154"/>
    </row>
    <row r="701" spans="5:5" ht="15.75" customHeight="1">
      <c r="E701" s="154"/>
    </row>
    <row r="702" spans="5:5" ht="15.75" customHeight="1">
      <c r="E702" s="154"/>
    </row>
    <row r="703" spans="5:5" ht="15.75" customHeight="1">
      <c r="E703" s="154"/>
    </row>
    <row r="704" spans="5:5" ht="15.75" customHeight="1">
      <c r="E704" s="154"/>
    </row>
    <row r="705" spans="5:5" ht="15.75" customHeight="1">
      <c r="E705" s="154"/>
    </row>
    <row r="706" spans="5:5" ht="15.75" customHeight="1">
      <c r="E706" s="154"/>
    </row>
    <row r="707" spans="5:5" ht="15.75" customHeight="1">
      <c r="E707" s="154"/>
    </row>
    <row r="708" spans="5:5" ht="15.75" customHeight="1">
      <c r="E708" s="154"/>
    </row>
    <row r="709" spans="5:5" ht="15.75" customHeight="1">
      <c r="E709" s="154"/>
    </row>
    <row r="710" spans="5:5" ht="15.75" customHeight="1">
      <c r="E710" s="154"/>
    </row>
    <row r="711" spans="5:5" ht="15.75" customHeight="1">
      <c r="E711" s="154"/>
    </row>
    <row r="712" spans="5:5" ht="15.75" customHeight="1">
      <c r="E712" s="154"/>
    </row>
    <row r="713" spans="5:5" ht="15.75" customHeight="1">
      <c r="E713" s="154"/>
    </row>
    <row r="714" spans="5:5" ht="15.75" customHeight="1">
      <c r="E714" s="154"/>
    </row>
    <row r="715" spans="5:5" ht="15.75" customHeight="1">
      <c r="E715" s="154"/>
    </row>
    <row r="716" spans="5:5" ht="15.75" customHeight="1">
      <c r="E716" s="154"/>
    </row>
    <row r="717" spans="5:5" ht="15.75" customHeight="1">
      <c r="E717" s="154"/>
    </row>
    <row r="718" spans="5:5" ht="15.75" customHeight="1">
      <c r="E718" s="154"/>
    </row>
    <row r="719" spans="5:5" ht="15.75" customHeight="1">
      <c r="E719" s="154"/>
    </row>
    <row r="720" spans="5:5" ht="15.75" customHeight="1">
      <c r="E720" s="154"/>
    </row>
    <row r="721" spans="5:5" ht="15.75" customHeight="1">
      <c r="E721" s="154"/>
    </row>
    <row r="722" spans="5:5" ht="15.75" customHeight="1">
      <c r="E722" s="154"/>
    </row>
    <row r="723" spans="5:5" ht="15.75" customHeight="1">
      <c r="E723" s="154"/>
    </row>
    <row r="724" spans="5:5" ht="15.75" customHeight="1">
      <c r="E724" s="154"/>
    </row>
    <row r="725" spans="5:5" ht="15.75" customHeight="1">
      <c r="E725" s="154"/>
    </row>
    <row r="726" spans="5:5" ht="15.75" customHeight="1">
      <c r="E726" s="154"/>
    </row>
    <row r="727" spans="5:5" ht="15.75" customHeight="1">
      <c r="E727" s="154"/>
    </row>
    <row r="728" spans="5:5" ht="15.75" customHeight="1">
      <c r="E728" s="154"/>
    </row>
    <row r="729" spans="5:5" ht="15.75" customHeight="1">
      <c r="E729" s="154"/>
    </row>
    <row r="730" spans="5:5" ht="15.75" customHeight="1">
      <c r="E730" s="154"/>
    </row>
    <row r="731" spans="5:5" ht="15.75" customHeight="1">
      <c r="E731" s="154"/>
    </row>
    <row r="732" spans="5:5" ht="15.75" customHeight="1">
      <c r="E732" s="154"/>
    </row>
    <row r="733" spans="5:5" ht="15.75" customHeight="1">
      <c r="E733" s="154"/>
    </row>
    <row r="734" spans="5:5" ht="15.75" customHeight="1">
      <c r="E734" s="154"/>
    </row>
    <row r="735" spans="5:5" ht="15.75" customHeight="1">
      <c r="E735" s="154"/>
    </row>
    <row r="736" spans="5:5" ht="15.75" customHeight="1">
      <c r="E736" s="154"/>
    </row>
    <row r="737" spans="5:5" ht="15.75" customHeight="1">
      <c r="E737" s="154"/>
    </row>
    <row r="738" spans="5:5" ht="15.75" customHeight="1">
      <c r="E738" s="154"/>
    </row>
    <row r="739" spans="5:5" ht="15.75" customHeight="1">
      <c r="E739" s="154"/>
    </row>
    <row r="740" spans="5:5" ht="15.75" customHeight="1">
      <c r="E740" s="154"/>
    </row>
    <row r="741" spans="5:5" ht="15.75" customHeight="1">
      <c r="E741" s="154"/>
    </row>
    <row r="742" spans="5:5" ht="15.75" customHeight="1">
      <c r="E742" s="154"/>
    </row>
    <row r="743" spans="5:5" ht="15.75" customHeight="1">
      <c r="E743" s="154"/>
    </row>
    <row r="744" spans="5:5" ht="15.75" customHeight="1">
      <c r="E744" s="154"/>
    </row>
    <row r="745" spans="5:5" ht="15.75" customHeight="1">
      <c r="E745" s="154"/>
    </row>
    <row r="746" spans="5:5" ht="15.75" customHeight="1">
      <c r="E746" s="154"/>
    </row>
    <row r="747" spans="5:5" ht="15.75" customHeight="1">
      <c r="E747" s="154"/>
    </row>
    <row r="748" spans="5:5" ht="15.75" customHeight="1">
      <c r="E748" s="154"/>
    </row>
    <row r="749" spans="5:5" ht="15.75" customHeight="1">
      <c r="E749" s="154"/>
    </row>
    <row r="750" spans="5:5" ht="15.75" customHeight="1">
      <c r="E750" s="154"/>
    </row>
    <row r="751" spans="5:5" ht="15.75" customHeight="1">
      <c r="E751" s="154"/>
    </row>
    <row r="752" spans="5:5" ht="15.75" customHeight="1">
      <c r="E752" s="154"/>
    </row>
    <row r="753" spans="5:5" ht="15.75" customHeight="1">
      <c r="E753" s="154"/>
    </row>
    <row r="754" spans="5:5" ht="15.75" customHeight="1">
      <c r="E754" s="154"/>
    </row>
    <row r="755" spans="5:5" ht="15.75" customHeight="1">
      <c r="E755" s="154"/>
    </row>
    <row r="756" spans="5:5" ht="15.75" customHeight="1">
      <c r="E756" s="154"/>
    </row>
    <row r="757" spans="5:5" ht="15.75" customHeight="1">
      <c r="E757" s="154"/>
    </row>
    <row r="758" spans="5:5" ht="15.75" customHeight="1">
      <c r="E758" s="154"/>
    </row>
    <row r="759" spans="5:5" ht="15.75" customHeight="1">
      <c r="E759" s="154"/>
    </row>
    <row r="760" spans="5:5" ht="15.75" customHeight="1">
      <c r="E760" s="154"/>
    </row>
    <row r="761" spans="5:5" ht="15.75" customHeight="1">
      <c r="E761" s="154"/>
    </row>
    <row r="762" spans="5:5" ht="15.75" customHeight="1">
      <c r="E762" s="154"/>
    </row>
    <row r="763" spans="5:5" ht="15.75" customHeight="1">
      <c r="E763" s="154"/>
    </row>
    <row r="764" spans="5:5" ht="15.75" customHeight="1">
      <c r="E764" s="154"/>
    </row>
    <row r="765" spans="5:5" ht="15.75" customHeight="1">
      <c r="E765" s="154"/>
    </row>
    <row r="766" spans="5:5" ht="15.75" customHeight="1">
      <c r="E766" s="154"/>
    </row>
    <row r="767" spans="5:5" ht="15.75" customHeight="1">
      <c r="E767" s="154"/>
    </row>
    <row r="768" spans="5:5" ht="15.75" customHeight="1">
      <c r="E768" s="154"/>
    </row>
    <row r="769" spans="5:5" ht="15.75" customHeight="1">
      <c r="E769" s="154"/>
    </row>
    <row r="770" spans="5:5" ht="15.75" customHeight="1">
      <c r="E770" s="154"/>
    </row>
    <row r="771" spans="5:5" ht="15.75" customHeight="1">
      <c r="E771" s="154"/>
    </row>
    <row r="772" spans="5:5" ht="15.75" customHeight="1">
      <c r="E772" s="154"/>
    </row>
    <row r="773" spans="5:5" ht="15.75" customHeight="1">
      <c r="E773" s="154"/>
    </row>
    <row r="774" spans="5:5" ht="15.75" customHeight="1">
      <c r="E774" s="154"/>
    </row>
    <row r="775" spans="5:5" ht="15.75" customHeight="1">
      <c r="E775" s="154"/>
    </row>
    <row r="776" spans="5:5" ht="15.75" customHeight="1">
      <c r="E776" s="154"/>
    </row>
    <row r="777" spans="5:5" ht="15.75" customHeight="1">
      <c r="E777" s="154"/>
    </row>
    <row r="778" spans="5:5" ht="15.75" customHeight="1">
      <c r="E778" s="154"/>
    </row>
    <row r="779" spans="5:5" ht="15.75" customHeight="1">
      <c r="E779" s="154"/>
    </row>
    <row r="780" spans="5:5" ht="15.75" customHeight="1">
      <c r="E780" s="154"/>
    </row>
    <row r="781" spans="5:5" ht="15.75" customHeight="1">
      <c r="E781" s="154"/>
    </row>
    <row r="782" spans="5:5" ht="15.75" customHeight="1">
      <c r="E782" s="154"/>
    </row>
    <row r="783" spans="5:5" ht="15.75" customHeight="1">
      <c r="E783" s="154"/>
    </row>
    <row r="784" spans="5:5" ht="15.75" customHeight="1">
      <c r="E784" s="154"/>
    </row>
    <row r="785" spans="5:5" ht="15.75" customHeight="1">
      <c r="E785" s="154"/>
    </row>
    <row r="786" spans="5:5" ht="15.75" customHeight="1">
      <c r="E786" s="154"/>
    </row>
    <row r="787" spans="5:5" ht="15.75" customHeight="1">
      <c r="E787" s="154"/>
    </row>
    <row r="788" spans="5:5" ht="15.75" customHeight="1">
      <c r="E788" s="154"/>
    </row>
    <row r="789" spans="5:5" ht="15.75" customHeight="1">
      <c r="E789" s="154"/>
    </row>
    <row r="790" spans="5:5" ht="15.75" customHeight="1">
      <c r="E790" s="154"/>
    </row>
    <row r="791" spans="5:5" ht="15.75" customHeight="1">
      <c r="E791" s="154"/>
    </row>
    <row r="792" spans="5:5" ht="15.75" customHeight="1">
      <c r="E792" s="154"/>
    </row>
    <row r="793" spans="5:5" ht="15.75" customHeight="1">
      <c r="E793" s="154"/>
    </row>
    <row r="794" spans="5:5" ht="15.75" customHeight="1">
      <c r="E794" s="154"/>
    </row>
    <row r="795" spans="5:5" ht="15.75" customHeight="1">
      <c r="E795" s="154"/>
    </row>
    <row r="796" spans="5:5" ht="15.75" customHeight="1">
      <c r="E796" s="154"/>
    </row>
    <row r="797" spans="5:5" ht="15.75" customHeight="1">
      <c r="E797" s="154"/>
    </row>
    <row r="798" spans="5:5" ht="15.75" customHeight="1">
      <c r="E798" s="154"/>
    </row>
    <row r="799" spans="5:5" ht="15.75" customHeight="1">
      <c r="E799" s="154"/>
    </row>
    <row r="800" spans="5:5" ht="15.75" customHeight="1">
      <c r="E800" s="154"/>
    </row>
    <row r="801" spans="5:5" ht="15.75" customHeight="1">
      <c r="E801" s="154"/>
    </row>
    <row r="802" spans="5:5" ht="15.75" customHeight="1">
      <c r="E802" s="154"/>
    </row>
    <row r="803" spans="5:5" ht="15.75" customHeight="1">
      <c r="E803" s="154"/>
    </row>
    <row r="804" spans="5:5" ht="15.75" customHeight="1">
      <c r="E804" s="154"/>
    </row>
    <row r="805" spans="5:5" ht="15.75" customHeight="1">
      <c r="E805" s="154"/>
    </row>
    <row r="806" spans="5:5" ht="15.75" customHeight="1">
      <c r="E806" s="154"/>
    </row>
    <row r="807" spans="5:5" ht="15.75" customHeight="1">
      <c r="E807" s="154"/>
    </row>
    <row r="808" spans="5:5" ht="15.75" customHeight="1">
      <c r="E808" s="154"/>
    </row>
    <row r="809" spans="5:5" ht="15.75" customHeight="1">
      <c r="E809" s="154"/>
    </row>
    <row r="810" spans="5:5" ht="15.75" customHeight="1">
      <c r="E810" s="154"/>
    </row>
    <row r="811" spans="5:5" ht="15.75" customHeight="1">
      <c r="E811" s="154"/>
    </row>
    <row r="812" spans="5:5" ht="15.75" customHeight="1">
      <c r="E812" s="154"/>
    </row>
    <row r="813" spans="5:5" ht="15.75" customHeight="1">
      <c r="E813" s="154"/>
    </row>
    <row r="814" spans="5:5" ht="15.75" customHeight="1">
      <c r="E814" s="154"/>
    </row>
    <row r="815" spans="5:5" ht="15.75" customHeight="1">
      <c r="E815" s="154"/>
    </row>
    <row r="816" spans="5:5" ht="15.75" customHeight="1">
      <c r="E816" s="154"/>
    </row>
    <row r="817" spans="5:5" ht="15.75" customHeight="1">
      <c r="E817" s="154"/>
    </row>
    <row r="818" spans="5:5" ht="15.75" customHeight="1">
      <c r="E818" s="154"/>
    </row>
    <row r="819" spans="5:5" ht="15.75" customHeight="1">
      <c r="E819" s="154"/>
    </row>
    <row r="820" spans="5:5" ht="15.75" customHeight="1">
      <c r="E820" s="154"/>
    </row>
    <row r="821" spans="5:5" ht="15.75" customHeight="1">
      <c r="E821" s="154"/>
    </row>
    <row r="822" spans="5:5" ht="15.75" customHeight="1">
      <c r="E822" s="154"/>
    </row>
    <row r="823" spans="5:5" ht="15.75" customHeight="1">
      <c r="E823" s="154"/>
    </row>
    <row r="824" spans="5:5" ht="15.75" customHeight="1">
      <c r="E824" s="154"/>
    </row>
    <row r="825" spans="5:5" ht="15.75" customHeight="1">
      <c r="E825" s="154"/>
    </row>
    <row r="826" spans="5:5" ht="15.75" customHeight="1">
      <c r="E826" s="154"/>
    </row>
    <row r="827" spans="5:5" ht="15.75" customHeight="1">
      <c r="E827" s="154"/>
    </row>
    <row r="828" spans="5:5" ht="15.75" customHeight="1">
      <c r="E828" s="154"/>
    </row>
    <row r="829" spans="5:5" ht="15.75" customHeight="1">
      <c r="E829" s="154"/>
    </row>
    <row r="830" spans="5:5" ht="15.75" customHeight="1">
      <c r="E830" s="154"/>
    </row>
    <row r="831" spans="5:5" ht="15.75" customHeight="1">
      <c r="E831" s="154"/>
    </row>
    <row r="832" spans="5:5" ht="15.75" customHeight="1">
      <c r="E832" s="154"/>
    </row>
    <row r="833" spans="5:5" ht="15.75" customHeight="1">
      <c r="E833" s="154"/>
    </row>
    <row r="834" spans="5:5" ht="15.75" customHeight="1">
      <c r="E834" s="154"/>
    </row>
    <row r="835" spans="5:5" ht="15.75" customHeight="1">
      <c r="E835" s="154"/>
    </row>
    <row r="836" spans="5:5" ht="15.75" customHeight="1">
      <c r="E836" s="154"/>
    </row>
    <row r="837" spans="5:5" ht="15.75" customHeight="1">
      <c r="E837" s="154"/>
    </row>
    <row r="838" spans="5:5" ht="15.75" customHeight="1">
      <c r="E838" s="154"/>
    </row>
    <row r="839" spans="5:5" ht="15.75" customHeight="1">
      <c r="E839" s="154"/>
    </row>
    <row r="840" spans="5:5" ht="15.75" customHeight="1">
      <c r="E840" s="154"/>
    </row>
    <row r="841" spans="5:5" ht="15.75" customHeight="1">
      <c r="E841" s="154"/>
    </row>
    <row r="842" spans="5:5" ht="15.75" customHeight="1">
      <c r="E842" s="154"/>
    </row>
    <row r="843" spans="5:5" ht="15.75" customHeight="1">
      <c r="E843" s="154"/>
    </row>
    <row r="844" spans="5:5" ht="15.75" customHeight="1">
      <c r="E844" s="154"/>
    </row>
    <row r="845" spans="5:5" ht="15.75" customHeight="1">
      <c r="E845" s="154"/>
    </row>
    <row r="846" spans="5:5" ht="15.75" customHeight="1">
      <c r="E846" s="154"/>
    </row>
    <row r="847" spans="5:5" ht="15.75" customHeight="1">
      <c r="E847" s="154"/>
    </row>
    <row r="848" spans="5:5" ht="15.75" customHeight="1">
      <c r="E848" s="154"/>
    </row>
    <row r="849" spans="5:5" ht="15.75" customHeight="1">
      <c r="E849" s="154"/>
    </row>
    <row r="850" spans="5:5" ht="15.75" customHeight="1">
      <c r="E850" s="154"/>
    </row>
    <row r="851" spans="5:5" ht="15.75" customHeight="1">
      <c r="E851" s="154"/>
    </row>
    <row r="852" spans="5:5" ht="15.75" customHeight="1">
      <c r="E852" s="154"/>
    </row>
    <row r="853" spans="5:5" ht="15.75" customHeight="1">
      <c r="E853" s="154"/>
    </row>
    <row r="854" spans="5:5" ht="15.75" customHeight="1">
      <c r="E854" s="154"/>
    </row>
    <row r="855" spans="5:5" ht="15.75" customHeight="1">
      <c r="E855" s="154"/>
    </row>
    <row r="856" spans="5:5" ht="15.75" customHeight="1">
      <c r="E856" s="154"/>
    </row>
    <row r="857" spans="5:5" ht="15.75" customHeight="1">
      <c r="E857" s="154"/>
    </row>
    <row r="858" spans="5:5" ht="15.75" customHeight="1">
      <c r="E858" s="154"/>
    </row>
    <row r="859" spans="5:5" ht="15.75" customHeight="1">
      <c r="E859" s="154"/>
    </row>
    <row r="860" spans="5:5" ht="15.75" customHeight="1">
      <c r="E860" s="154"/>
    </row>
    <row r="861" spans="5:5" ht="15.75" customHeight="1">
      <c r="E861" s="154"/>
    </row>
    <row r="862" spans="5:5" ht="15.75" customHeight="1">
      <c r="E862" s="154"/>
    </row>
    <row r="863" spans="5:5" ht="15.75" customHeight="1">
      <c r="E863" s="154"/>
    </row>
    <row r="864" spans="5:5" ht="15.75" customHeight="1">
      <c r="E864" s="154"/>
    </row>
    <row r="865" spans="5:5" ht="15.75" customHeight="1">
      <c r="E865" s="154"/>
    </row>
    <row r="866" spans="5:5" ht="15.75" customHeight="1">
      <c r="E866" s="154"/>
    </row>
    <row r="867" spans="5:5" ht="15.75" customHeight="1">
      <c r="E867" s="154"/>
    </row>
    <row r="868" spans="5:5" ht="15.75" customHeight="1">
      <c r="E868" s="154"/>
    </row>
    <row r="869" spans="5:5" ht="15.75" customHeight="1">
      <c r="E869" s="154"/>
    </row>
    <row r="870" spans="5:5" ht="15.75" customHeight="1">
      <c r="E870" s="154"/>
    </row>
    <row r="871" spans="5:5" ht="15.75" customHeight="1">
      <c r="E871" s="154"/>
    </row>
    <row r="872" spans="5:5" ht="15.75" customHeight="1">
      <c r="E872" s="154"/>
    </row>
    <row r="873" spans="5:5" ht="15.75" customHeight="1">
      <c r="E873" s="154"/>
    </row>
    <row r="874" spans="5:5" ht="15.75" customHeight="1">
      <c r="E874" s="154"/>
    </row>
    <row r="875" spans="5:5" ht="15.75" customHeight="1">
      <c r="E875" s="154"/>
    </row>
    <row r="876" spans="5:5" ht="15.75" customHeight="1">
      <c r="E876" s="154"/>
    </row>
    <row r="877" spans="5:5" ht="15.75" customHeight="1">
      <c r="E877" s="154"/>
    </row>
    <row r="878" spans="5:5" ht="15.75" customHeight="1">
      <c r="E878" s="154"/>
    </row>
    <row r="879" spans="5:5" ht="15.75" customHeight="1">
      <c r="E879" s="154"/>
    </row>
    <row r="880" spans="5:5" ht="15.75" customHeight="1">
      <c r="E880" s="154"/>
    </row>
    <row r="881" spans="5:5" ht="15.75" customHeight="1">
      <c r="E881" s="154"/>
    </row>
    <row r="882" spans="5:5" ht="15.75" customHeight="1">
      <c r="E882" s="154"/>
    </row>
    <row r="883" spans="5:5" ht="15.75" customHeight="1">
      <c r="E883" s="154"/>
    </row>
    <row r="884" spans="5:5" ht="15.75" customHeight="1">
      <c r="E884" s="154"/>
    </row>
    <row r="885" spans="5:5" ht="15.75" customHeight="1">
      <c r="E885" s="154"/>
    </row>
    <row r="886" spans="5:5" ht="15.75" customHeight="1">
      <c r="E886" s="154"/>
    </row>
    <row r="887" spans="5:5" ht="15.75" customHeight="1">
      <c r="E887" s="154"/>
    </row>
    <row r="888" spans="5:5" ht="15.75" customHeight="1">
      <c r="E888" s="154"/>
    </row>
    <row r="889" spans="5:5" ht="15.75" customHeight="1">
      <c r="E889" s="154"/>
    </row>
    <row r="890" spans="5:5" ht="15.75" customHeight="1">
      <c r="E890" s="154"/>
    </row>
    <row r="891" spans="5:5" ht="15.75" customHeight="1">
      <c r="E891" s="154"/>
    </row>
    <row r="892" spans="5:5" ht="15.75" customHeight="1">
      <c r="E892" s="154"/>
    </row>
    <row r="893" spans="5:5" ht="15.75" customHeight="1">
      <c r="E893" s="154"/>
    </row>
    <row r="894" spans="5:5" ht="15.75" customHeight="1">
      <c r="E894" s="154"/>
    </row>
    <row r="895" spans="5:5" ht="15.75" customHeight="1">
      <c r="E895" s="154"/>
    </row>
    <row r="896" spans="5:5" ht="15.75" customHeight="1">
      <c r="E896" s="154"/>
    </row>
    <row r="897" spans="5:5" ht="15.75" customHeight="1">
      <c r="E897" s="154"/>
    </row>
    <row r="898" spans="5:5" ht="15.75" customHeight="1">
      <c r="E898" s="154"/>
    </row>
    <row r="899" spans="5:5" ht="15.75" customHeight="1">
      <c r="E899" s="154"/>
    </row>
    <row r="900" spans="5:5" ht="15.75" customHeight="1">
      <c r="E900" s="154"/>
    </row>
    <row r="901" spans="5:5" ht="15.75" customHeight="1">
      <c r="E901" s="154"/>
    </row>
    <row r="902" spans="5:5" ht="15.75" customHeight="1">
      <c r="E902" s="154"/>
    </row>
    <row r="903" spans="5:5" ht="15.75" customHeight="1">
      <c r="E903" s="154"/>
    </row>
    <row r="904" spans="5:5" ht="15.75" customHeight="1">
      <c r="E904" s="154"/>
    </row>
    <row r="905" spans="5:5" ht="15.75" customHeight="1">
      <c r="E905" s="154"/>
    </row>
    <row r="906" spans="5:5" ht="15.75" customHeight="1">
      <c r="E906" s="154"/>
    </row>
    <row r="907" spans="5:5" ht="15.75" customHeight="1">
      <c r="E907" s="154"/>
    </row>
    <row r="908" spans="5:5" ht="15.75" customHeight="1">
      <c r="E908" s="154"/>
    </row>
    <row r="909" spans="5:5" ht="15.75" customHeight="1">
      <c r="E909" s="154"/>
    </row>
    <row r="910" spans="5:5" ht="15.75" customHeight="1">
      <c r="E910" s="154"/>
    </row>
    <row r="911" spans="5:5" ht="15.75" customHeight="1">
      <c r="E911" s="154"/>
    </row>
    <row r="912" spans="5:5" ht="15.75" customHeight="1">
      <c r="E912" s="154"/>
    </row>
    <row r="913" spans="5:5" ht="15.75" customHeight="1">
      <c r="E913" s="154"/>
    </row>
    <row r="914" spans="5:5" ht="15.75" customHeight="1">
      <c r="E914" s="154"/>
    </row>
    <row r="915" spans="5:5" ht="15.75" customHeight="1">
      <c r="E915" s="154"/>
    </row>
    <row r="916" spans="5:5" ht="15.75" customHeight="1">
      <c r="E916" s="154"/>
    </row>
    <row r="917" spans="5:5" ht="15.75" customHeight="1">
      <c r="E917" s="154"/>
    </row>
    <row r="918" spans="5:5" ht="15.75" customHeight="1">
      <c r="E918" s="154"/>
    </row>
    <row r="919" spans="5:5" ht="15.75" customHeight="1">
      <c r="E919" s="154"/>
    </row>
    <row r="920" spans="5:5" ht="15.75" customHeight="1">
      <c r="E920" s="154"/>
    </row>
    <row r="921" spans="5:5" ht="15.75" customHeight="1">
      <c r="E921" s="154"/>
    </row>
    <row r="922" spans="5:5" ht="15.75" customHeight="1">
      <c r="E922" s="154"/>
    </row>
    <row r="923" spans="5:5" ht="15.75" customHeight="1">
      <c r="E923" s="154"/>
    </row>
    <row r="924" spans="5:5" ht="15.75" customHeight="1">
      <c r="E924" s="154"/>
    </row>
    <row r="925" spans="5:5" ht="15.75" customHeight="1">
      <c r="E925" s="154"/>
    </row>
    <row r="926" spans="5:5" ht="15.75" customHeight="1">
      <c r="E926" s="154"/>
    </row>
    <row r="927" spans="5:5" ht="15.75" customHeight="1">
      <c r="E927" s="154"/>
    </row>
    <row r="928" spans="5:5" ht="15.75" customHeight="1">
      <c r="E928" s="154"/>
    </row>
    <row r="929" spans="5:5" ht="15.75" customHeight="1">
      <c r="E929" s="154"/>
    </row>
    <row r="930" spans="5:5" ht="15.75" customHeight="1">
      <c r="E930" s="154"/>
    </row>
    <row r="931" spans="5:5" ht="15.75" customHeight="1">
      <c r="E931" s="154"/>
    </row>
    <row r="932" spans="5:5" ht="15.75" customHeight="1">
      <c r="E932" s="154"/>
    </row>
    <row r="933" spans="5:5" ht="15.75" customHeight="1">
      <c r="E933" s="154"/>
    </row>
    <row r="934" spans="5:5" ht="15.75" customHeight="1">
      <c r="E934" s="154"/>
    </row>
    <row r="935" spans="5:5" ht="15.75" customHeight="1">
      <c r="E935" s="154"/>
    </row>
    <row r="936" spans="5:5" ht="15.75" customHeight="1">
      <c r="E936" s="154"/>
    </row>
    <row r="937" spans="5:5" ht="15.75" customHeight="1">
      <c r="E937" s="154"/>
    </row>
    <row r="938" spans="5:5" ht="15.75" customHeight="1">
      <c r="E938" s="154"/>
    </row>
    <row r="939" spans="5:5" ht="15.75" customHeight="1">
      <c r="E939" s="154"/>
    </row>
    <row r="940" spans="5:5" ht="15.75" customHeight="1">
      <c r="E940" s="154"/>
    </row>
    <row r="941" spans="5:5" ht="15.75" customHeight="1">
      <c r="E941" s="154"/>
    </row>
    <row r="942" spans="5:5" ht="15.75" customHeight="1">
      <c r="E942" s="154"/>
    </row>
    <row r="943" spans="5:5" ht="15.75" customHeight="1">
      <c r="E943" s="154"/>
    </row>
    <row r="944" spans="5:5" ht="15.75" customHeight="1">
      <c r="E944" s="154"/>
    </row>
    <row r="945" spans="5:5" ht="15.75" customHeight="1">
      <c r="E945" s="154"/>
    </row>
    <row r="946" spans="5:5" ht="15.75" customHeight="1">
      <c r="E946" s="154"/>
    </row>
    <row r="947" spans="5:5" ht="15.75" customHeight="1">
      <c r="E947" s="154"/>
    </row>
    <row r="948" spans="5:5" ht="15.75" customHeight="1">
      <c r="E948" s="154"/>
    </row>
    <row r="949" spans="5:5" ht="15.75" customHeight="1">
      <c r="E949" s="154"/>
    </row>
    <row r="950" spans="5:5" ht="15.75" customHeight="1">
      <c r="E950" s="154"/>
    </row>
    <row r="951" spans="5:5" ht="15.75" customHeight="1">
      <c r="E951" s="154"/>
    </row>
    <row r="952" spans="5:5" ht="15.75" customHeight="1">
      <c r="E952" s="154"/>
    </row>
    <row r="953" spans="5:5" ht="15.75" customHeight="1">
      <c r="E953" s="154"/>
    </row>
    <row r="954" spans="5:5" ht="15.75" customHeight="1">
      <c r="E954" s="154"/>
    </row>
    <row r="955" spans="5:5" ht="15.75" customHeight="1">
      <c r="E955" s="154"/>
    </row>
    <row r="956" spans="5:5" ht="15.75" customHeight="1">
      <c r="E956" s="154"/>
    </row>
    <row r="957" spans="5:5" ht="15.75" customHeight="1">
      <c r="E957" s="154"/>
    </row>
    <row r="958" spans="5:5" ht="15.75" customHeight="1">
      <c r="E958" s="154"/>
    </row>
    <row r="959" spans="5:5" ht="15.75" customHeight="1">
      <c r="E959" s="154"/>
    </row>
    <row r="960" spans="5:5" ht="15.75" customHeight="1">
      <c r="E960" s="154"/>
    </row>
    <row r="961" spans="5:5" ht="15.75" customHeight="1">
      <c r="E961" s="154"/>
    </row>
    <row r="962" spans="5:5" ht="15.75" customHeight="1">
      <c r="E962" s="154"/>
    </row>
    <row r="963" spans="5:5" ht="15.75" customHeight="1">
      <c r="E963" s="154"/>
    </row>
    <row r="964" spans="5:5" ht="15.75" customHeight="1">
      <c r="E964" s="154"/>
    </row>
    <row r="965" spans="5:5" ht="15.75" customHeight="1">
      <c r="E965" s="154"/>
    </row>
    <row r="966" spans="5:5" ht="15.75" customHeight="1">
      <c r="E966" s="154"/>
    </row>
    <row r="967" spans="5:5" ht="15.75" customHeight="1">
      <c r="E967" s="154"/>
    </row>
    <row r="968" spans="5:5" ht="15.75" customHeight="1">
      <c r="E968" s="154"/>
    </row>
    <row r="969" spans="5:5" ht="15.75" customHeight="1">
      <c r="E969" s="154"/>
    </row>
    <row r="970" spans="5:5" ht="15.75" customHeight="1">
      <c r="E970" s="154"/>
    </row>
    <row r="971" spans="5:5" ht="15.75" customHeight="1">
      <c r="E971" s="154"/>
    </row>
    <row r="972" spans="5:5" ht="15.75" customHeight="1">
      <c r="E972" s="154"/>
    </row>
    <row r="973" spans="5:5" ht="15.75" customHeight="1">
      <c r="E973" s="154"/>
    </row>
    <row r="974" spans="5:5" ht="15.75" customHeight="1">
      <c r="E974" s="154"/>
    </row>
    <row r="975" spans="5:5" ht="15.75" customHeight="1">
      <c r="E975" s="154"/>
    </row>
    <row r="976" spans="5:5" ht="15.75" customHeight="1">
      <c r="E976" s="154"/>
    </row>
    <row r="977" spans="5:5" ht="15.75" customHeight="1">
      <c r="E977" s="154"/>
    </row>
    <row r="978" spans="5:5" ht="15.75" customHeight="1">
      <c r="E978" s="154"/>
    </row>
    <row r="979" spans="5:5" ht="15.75" customHeight="1">
      <c r="E979" s="154"/>
    </row>
    <row r="980" spans="5:5" ht="15.75" customHeight="1">
      <c r="E980" s="154"/>
    </row>
    <row r="981" spans="5:5" ht="15.75" customHeight="1">
      <c r="E981" s="154"/>
    </row>
    <row r="982" spans="5:5" ht="15.75" customHeight="1">
      <c r="E982" s="154"/>
    </row>
    <row r="983" spans="5:5" ht="15.75" customHeight="1">
      <c r="E983" s="154"/>
    </row>
    <row r="984" spans="5:5" ht="15.75" customHeight="1">
      <c r="E984" s="154"/>
    </row>
    <row r="985" spans="5:5" ht="15.75" customHeight="1">
      <c r="E985" s="154"/>
    </row>
    <row r="986" spans="5:5" ht="15.75" customHeight="1">
      <c r="E986" s="154"/>
    </row>
    <row r="987" spans="5:5" ht="15.75" customHeight="1">
      <c r="E987" s="154"/>
    </row>
    <row r="988" spans="5:5" ht="15.75" customHeight="1">
      <c r="E988" s="154"/>
    </row>
    <row r="989" spans="5:5" ht="15.75" customHeight="1">
      <c r="E989" s="154"/>
    </row>
    <row r="990" spans="5:5" ht="15.75" customHeight="1">
      <c r="E990" s="154"/>
    </row>
    <row r="991" spans="5:5" ht="15.75" customHeight="1">
      <c r="E991" s="154"/>
    </row>
    <row r="992" spans="5:5" ht="15.75" customHeight="1">
      <c r="E992" s="154"/>
    </row>
    <row r="993" spans="5:5" ht="15.75" customHeight="1">
      <c r="E993" s="154"/>
    </row>
    <row r="994" spans="5:5" ht="15.75" customHeight="1">
      <c r="E994" s="154"/>
    </row>
    <row r="995" spans="5:5" ht="15.75" customHeight="1">
      <c r="E995" s="154"/>
    </row>
    <row r="996" spans="5:5" ht="15.75" customHeight="1">
      <c r="E996" s="154"/>
    </row>
    <row r="997" spans="5:5" ht="15.75" customHeight="1">
      <c r="E997" s="154"/>
    </row>
    <row r="998" spans="5:5" ht="15.75" customHeight="1">
      <c r="E998" s="154"/>
    </row>
    <row r="999" spans="5:5" ht="15.75" customHeight="1">
      <c r="E999" s="154"/>
    </row>
    <row r="1000" spans="5:5" ht="15.75" customHeight="1">
      <c r="E1000" s="154"/>
    </row>
  </sheetData>
  <mergeCells count="15">
    <mergeCell ref="A54:C54"/>
    <mergeCell ref="A55:C55"/>
    <mergeCell ref="A56:E56"/>
    <mergeCell ref="G1:H1"/>
    <mergeCell ref="E9:E10"/>
    <mergeCell ref="E11:E19"/>
    <mergeCell ref="A21:C21"/>
    <mergeCell ref="A22:E22"/>
    <mergeCell ref="E23:E29"/>
    <mergeCell ref="E31:E36"/>
    <mergeCell ref="A38:C38"/>
    <mergeCell ref="A39:E39"/>
    <mergeCell ref="E40:E49"/>
    <mergeCell ref="E50:E51"/>
    <mergeCell ref="E52:E5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4140625" defaultRowHeight="15" customHeight="1"/>
  <cols>
    <col min="1" max="1" width="11.44140625" customWidth="1"/>
    <col min="2" max="2" width="16.88671875" customWidth="1"/>
    <col min="3" max="3" width="44.88671875" customWidth="1"/>
    <col min="4" max="15" width="4.33203125" customWidth="1"/>
    <col min="16" max="16" width="24.6640625" customWidth="1"/>
    <col min="17" max="17" width="20.33203125" customWidth="1"/>
    <col min="18" max="26" width="11.44140625" customWidth="1"/>
  </cols>
  <sheetData>
    <row r="1" spans="1:26" ht="14.25" customHeight="1">
      <c r="A1" s="280" t="s">
        <v>273</v>
      </c>
      <c r="B1" s="167"/>
      <c r="C1" s="167"/>
      <c r="D1" s="167"/>
      <c r="E1" s="167"/>
      <c r="F1" s="167"/>
      <c r="G1" s="167"/>
      <c r="H1" s="167"/>
      <c r="I1" s="167"/>
      <c r="J1" s="167"/>
      <c r="K1" s="167"/>
      <c r="L1" s="167"/>
      <c r="M1" s="167"/>
      <c r="N1" s="167"/>
      <c r="O1" s="168"/>
      <c r="P1" s="280" t="str">
        <f>+'1erT'!A4</f>
        <v>CURSO: 2ndo A Secundaria</v>
      </c>
      <c r="Q1" s="168"/>
      <c r="R1" s="65"/>
      <c r="S1" s="65"/>
      <c r="T1" s="65"/>
      <c r="U1" s="65"/>
      <c r="V1" s="65"/>
      <c r="W1" s="65"/>
      <c r="X1" s="65"/>
      <c r="Y1" s="65"/>
      <c r="Z1" s="65"/>
    </row>
    <row r="2" spans="1:26" ht="14.25" customHeight="1">
      <c r="A2" s="281" t="s">
        <v>109</v>
      </c>
      <c r="B2" s="281" t="s">
        <v>274</v>
      </c>
      <c r="C2" s="281" t="s">
        <v>275</v>
      </c>
      <c r="D2" s="282" t="s">
        <v>276</v>
      </c>
      <c r="E2" s="167"/>
      <c r="F2" s="167"/>
      <c r="G2" s="167"/>
      <c r="H2" s="167"/>
      <c r="I2" s="167"/>
      <c r="J2" s="167"/>
      <c r="K2" s="167"/>
      <c r="L2" s="167"/>
      <c r="M2" s="167"/>
      <c r="N2" s="167"/>
      <c r="O2" s="167"/>
      <c r="P2" s="168"/>
      <c r="Q2" s="281" t="s">
        <v>277</v>
      </c>
      <c r="R2" s="65"/>
      <c r="S2" s="65"/>
      <c r="T2" s="65"/>
      <c r="U2" s="65"/>
      <c r="V2" s="65"/>
      <c r="W2" s="65"/>
      <c r="X2" s="65"/>
      <c r="Y2" s="65"/>
      <c r="Z2" s="65"/>
    </row>
    <row r="3" spans="1:26" ht="152.25" customHeight="1">
      <c r="A3" s="171"/>
      <c r="B3" s="171"/>
      <c r="C3" s="171"/>
      <c r="D3" s="161" t="s">
        <v>278</v>
      </c>
      <c r="E3" s="161" t="s">
        <v>279</v>
      </c>
      <c r="F3" s="161" t="s">
        <v>280</v>
      </c>
      <c r="G3" s="161" t="s">
        <v>281</v>
      </c>
      <c r="H3" s="161" t="s">
        <v>282</v>
      </c>
      <c r="I3" s="161" t="s">
        <v>283</v>
      </c>
      <c r="J3" s="161" t="s">
        <v>284</v>
      </c>
      <c r="K3" s="161" t="s">
        <v>285</v>
      </c>
      <c r="L3" s="161" t="s">
        <v>286</v>
      </c>
      <c r="M3" s="161" t="s">
        <v>287</v>
      </c>
      <c r="N3" s="161" t="s">
        <v>288</v>
      </c>
      <c r="O3" s="161" t="s">
        <v>289</v>
      </c>
      <c r="P3" s="162" t="s">
        <v>290</v>
      </c>
      <c r="Q3" s="171"/>
      <c r="R3" s="65"/>
      <c r="S3" s="65"/>
      <c r="T3" s="65"/>
      <c r="U3" s="65"/>
      <c r="V3" s="65"/>
      <c r="W3" s="65"/>
      <c r="X3" s="65"/>
      <c r="Y3" s="65"/>
      <c r="Z3" s="65"/>
    </row>
    <row r="4" spans="1:26" ht="30" customHeight="1">
      <c r="A4" s="163"/>
      <c r="B4" s="164" t="str">
        <f>IF(A4="","",'1erT'!$A$8)</f>
        <v/>
      </c>
      <c r="C4" s="165"/>
      <c r="D4" s="165"/>
      <c r="E4" s="165"/>
      <c r="F4" s="165"/>
      <c r="G4" s="165"/>
      <c r="H4" s="165"/>
      <c r="I4" s="165"/>
      <c r="J4" s="165"/>
      <c r="K4" s="165"/>
      <c r="L4" s="165"/>
      <c r="M4" s="165"/>
      <c r="N4" s="165"/>
      <c r="O4" s="165"/>
      <c r="P4" s="165"/>
      <c r="Q4" s="164" t="str">
        <f>IF(A4="","",'1erT'!$A$6)</f>
        <v/>
      </c>
      <c r="R4" s="65"/>
      <c r="S4" s="65"/>
      <c r="T4" s="65"/>
      <c r="U4" s="65"/>
      <c r="V4" s="65"/>
      <c r="W4" s="65"/>
      <c r="X4" s="65"/>
      <c r="Y4" s="65"/>
      <c r="Z4" s="65"/>
    </row>
    <row r="5" spans="1:26" ht="30" customHeight="1">
      <c r="A5" s="163"/>
      <c r="B5" s="164" t="str">
        <f>IF(A5="","",'1erT'!$A$8)</f>
        <v/>
      </c>
      <c r="C5" s="165"/>
      <c r="D5" s="165"/>
      <c r="E5" s="165"/>
      <c r="F5" s="165"/>
      <c r="G5" s="165"/>
      <c r="H5" s="165"/>
      <c r="I5" s="165"/>
      <c r="J5" s="165"/>
      <c r="K5" s="165"/>
      <c r="L5" s="165"/>
      <c r="M5" s="165"/>
      <c r="N5" s="165"/>
      <c r="O5" s="165"/>
      <c r="P5" s="165"/>
      <c r="Q5" s="164" t="str">
        <f>IF(A5="","",'1erT'!$A$6)</f>
        <v/>
      </c>
      <c r="R5" s="65"/>
      <c r="S5" s="65"/>
      <c r="T5" s="65"/>
      <c r="U5" s="65"/>
      <c r="V5" s="65"/>
      <c r="W5" s="65"/>
      <c r="X5" s="65"/>
      <c r="Y5" s="65"/>
      <c r="Z5" s="65"/>
    </row>
    <row r="6" spans="1:26" ht="30" customHeight="1">
      <c r="A6" s="163"/>
      <c r="B6" s="164" t="str">
        <f>IF(A6="","",'1erT'!$A$8)</f>
        <v/>
      </c>
      <c r="C6" s="165"/>
      <c r="D6" s="165"/>
      <c r="E6" s="165"/>
      <c r="F6" s="165"/>
      <c r="G6" s="165"/>
      <c r="H6" s="165"/>
      <c r="I6" s="165"/>
      <c r="J6" s="165"/>
      <c r="K6" s="165"/>
      <c r="L6" s="165"/>
      <c r="M6" s="165"/>
      <c r="N6" s="165"/>
      <c r="O6" s="165"/>
      <c r="P6" s="165"/>
      <c r="Q6" s="164" t="str">
        <f>IF(A6="","",'1erT'!$A$6)</f>
        <v/>
      </c>
      <c r="R6" s="65"/>
      <c r="S6" s="65"/>
      <c r="T6" s="65"/>
      <c r="U6" s="65"/>
      <c r="V6" s="65"/>
      <c r="W6" s="65"/>
      <c r="X6" s="65"/>
      <c r="Y6" s="65"/>
      <c r="Z6" s="65"/>
    </row>
    <row r="7" spans="1:26" ht="30" customHeight="1">
      <c r="A7" s="163"/>
      <c r="B7" s="164" t="str">
        <f>IF(A7="","",'1erT'!$A$8)</f>
        <v/>
      </c>
      <c r="C7" s="165"/>
      <c r="D7" s="165"/>
      <c r="E7" s="165"/>
      <c r="F7" s="165"/>
      <c r="G7" s="165"/>
      <c r="H7" s="165"/>
      <c r="I7" s="165"/>
      <c r="J7" s="165"/>
      <c r="K7" s="165"/>
      <c r="L7" s="165"/>
      <c r="M7" s="165"/>
      <c r="N7" s="165"/>
      <c r="O7" s="165"/>
      <c r="P7" s="165"/>
      <c r="Q7" s="164" t="str">
        <f>IF(A7="","",'1erT'!$A$6)</f>
        <v/>
      </c>
      <c r="R7" s="65"/>
      <c r="S7" s="65"/>
      <c r="T7" s="65"/>
      <c r="U7" s="65"/>
      <c r="V7" s="65"/>
      <c r="W7" s="65"/>
      <c r="X7" s="65"/>
      <c r="Y7" s="65"/>
      <c r="Z7" s="65"/>
    </row>
    <row r="8" spans="1:26" ht="30" customHeight="1">
      <c r="A8" s="163"/>
      <c r="B8" s="164" t="str">
        <f>IF(A8="","",'1erT'!$A$8)</f>
        <v/>
      </c>
      <c r="C8" s="165"/>
      <c r="D8" s="165"/>
      <c r="E8" s="165"/>
      <c r="F8" s="165"/>
      <c r="G8" s="165"/>
      <c r="H8" s="165"/>
      <c r="I8" s="165"/>
      <c r="J8" s="165"/>
      <c r="K8" s="165"/>
      <c r="L8" s="165"/>
      <c r="M8" s="165"/>
      <c r="N8" s="165"/>
      <c r="O8" s="165"/>
      <c r="P8" s="165"/>
      <c r="Q8" s="164" t="str">
        <f>IF(A8="","",'1erT'!$A$6)</f>
        <v/>
      </c>
      <c r="R8" s="65"/>
      <c r="S8" s="65"/>
      <c r="T8" s="65"/>
      <c r="U8" s="65"/>
      <c r="V8" s="65"/>
      <c r="W8" s="65"/>
      <c r="X8" s="65"/>
      <c r="Y8" s="65"/>
      <c r="Z8" s="65"/>
    </row>
    <row r="9" spans="1:26" ht="30" customHeight="1">
      <c r="A9" s="163"/>
      <c r="B9" s="164" t="str">
        <f>IF(A9="","",'1erT'!$A$8)</f>
        <v/>
      </c>
      <c r="C9" s="165"/>
      <c r="D9" s="165"/>
      <c r="E9" s="165"/>
      <c r="F9" s="165"/>
      <c r="G9" s="165"/>
      <c r="H9" s="165"/>
      <c r="I9" s="165"/>
      <c r="J9" s="165"/>
      <c r="K9" s="165"/>
      <c r="L9" s="165"/>
      <c r="M9" s="165"/>
      <c r="N9" s="165"/>
      <c r="O9" s="165"/>
      <c r="P9" s="165"/>
      <c r="Q9" s="164" t="str">
        <f>IF(A9="","",'1erT'!$A$6)</f>
        <v/>
      </c>
      <c r="R9" s="65"/>
      <c r="S9" s="65"/>
      <c r="T9" s="65"/>
      <c r="U9" s="65"/>
      <c r="V9" s="65"/>
      <c r="W9" s="65"/>
      <c r="X9" s="65"/>
      <c r="Y9" s="65"/>
      <c r="Z9" s="65"/>
    </row>
    <row r="10" spans="1:26" ht="30" customHeight="1">
      <c r="A10" s="163"/>
      <c r="B10" s="164" t="str">
        <f>IF(A10="","",'1erT'!$A$8)</f>
        <v/>
      </c>
      <c r="C10" s="165"/>
      <c r="D10" s="165"/>
      <c r="E10" s="165"/>
      <c r="F10" s="165"/>
      <c r="G10" s="165"/>
      <c r="H10" s="165"/>
      <c r="I10" s="165"/>
      <c r="J10" s="165"/>
      <c r="K10" s="165"/>
      <c r="L10" s="165"/>
      <c r="M10" s="165"/>
      <c r="N10" s="165"/>
      <c r="O10" s="165"/>
      <c r="P10" s="165"/>
      <c r="Q10" s="164" t="str">
        <f>IF(A10="","",'1erT'!$A$6)</f>
        <v/>
      </c>
      <c r="R10" s="65"/>
      <c r="S10" s="65"/>
      <c r="T10" s="65"/>
      <c r="U10" s="65"/>
      <c r="V10" s="65"/>
      <c r="W10" s="65"/>
      <c r="X10" s="65"/>
      <c r="Y10" s="65"/>
      <c r="Z10" s="65"/>
    </row>
    <row r="11" spans="1:26" ht="30" customHeight="1">
      <c r="A11" s="163"/>
      <c r="B11" s="164" t="str">
        <f>IF(A11="","",'1erT'!$A$8)</f>
        <v/>
      </c>
      <c r="C11" s="165"/>
      <c r="D11" s="165"/>
      <c r="E11" s="165"/>
      <c r="F11" s="165"/>
      <c r="G11" s="165"/>
      <c r="H11" s="165"/>
      <c r="I11" s="165"/>
      <c r="J11" s="165"/>
      <c r="K11" s="165"/>
      <c r="L11" s="165"/>
      <c r="M11" s="165"/>
      <c r="N11" s="165"/>
      <c r="O11" s="165"/>
      <c r="P11" s="165"/>
      <c r="Q11" s="164" t="str">
        <f>IF(A11="","",'1erT'!$A$6)</f>
        <v/>
      </c>
      <c r="R11" s="65"/>
      <c r="S11" s="65"/>
      <c r="T11" s="65"/>
      <c r="U11" s="65"/>
      <c r="V11" s="65"/>
      <c r="W11" s="65"/>
      <c r="X11" s="65"/>
      <c r="Y11" s="65"/>
      <c r="Z11" s="65"/>
    </row>
    <row r="12" spans="1:26" ht="30" customHeight="1">
      <c r="A12" s="163"/>
      <c r="B12" s="164" t="str">
        <f>IF(A12="","",'1erT'!$A$8)</f>
        <v/>
      </c>
      <c r="C12" s="165"/>
      <c r="D12" s="165"/>
      <c r="E12" s="165"/>
      <c r="F12" s="165"/>
      <c r="G12" s="165"/>
      <c r="H12" s="165"/>
      <c r="I12" s="165"/>
      <c r="J12" s="165"/>
      <c r="K12" s="165"/>
      <c r="L12" s="165"/>
      <c r="M12" s="165"/>
      <c r="N12" s="165"/>
      <c r="O12" s="165"/>
      <c r="P12" s="165"/>
      <c r="Q12" s="164" t="str">
        <f>IF(A12="","",'1erT'!$A$6)</f>
        <v/>
      </c>
      <c r="R12" s="65"/>
      <c r="S12" s="65"/>
      <c r="T12" s="65"/>
      <c r="U12" s="65"/>
      <c r="V12" s="65"/>
      <c r="W12" s="65"/>
      <c r="X12" s="65"/>
      <c r="Y12" s="65"/>
      <c r="Z12" s="65"/>
    </row>
    <row r="13" spans="1:26" ht="30" customHeight="1">
      <c r="A13" s="163"/>
      <c r="B13" s="164" t="str">
        <f>IF(A13="","",'1erT'!$A$8)</f>
        <v/>
      </c>
      <c r="C13" s="165"/>
      <c r="D13" s="165"/>
      <c r="E13" s="165"/>
      <c r="F13" s="165"/>
      <c r="G13" s="165"/>
      <c r="H13" s="165"/>
      <c r="I13" s="165"/>
      <c r="J13" s="165"/>
      <c r="K13" s="165"/>
      <c r="L13" s="165"/>
      <c r="M13" s="165"/>
      <c r="N13" s="165"/>
      <c r="O13" s="165"/>
      <c r="P13" s="165"/>
      <c r="Q13" s="164" t="str">
        <f>IF(A13="","",'1erT'!$A$6)</f>
        <v/>
      </c>
      <c r="R13" s="65"/>
      <c r="S13" s="65"/>
      <c r="T13" s="65"/>
      <c r="U13" s="65"/>
      <c r="V13" s="65"/>
      <c r="W13" s="65"/>
      <c r="X13" s="65"/>
      <c r="Y13" s="65"/>
      <c r="Z13" s="65"/>
    </row>
    <row r="14" spans="1:26" ht="30" customHeight="1">
      <c r="A14" s="163"/>
      <c r="B14" s="164" t="str">
        <f>IF(A14="","",'1erT'!$A$8)</f>
        <v/>
      </c>
      <c r="C14" s="165"/>
      <c r="D14" s="165"/>
      <c r="E14" s="165"/>
      <c r="F14" s="165"/>
      <c r="G14" s="165"/>
      <c r="H14" s="165"/>
      <c r="I14" s="165"/>
      <c r="J14" s="165"/>
      <c r="K14" s="165"/>
      <c r="L14" s="165"/>
      <c r="M14" s="165"/>
      <c r="N14" s="165"/>
      <c r="O14" s="165"/>
      <c r="P14" s="165"/>
      <c r="Q14" s="164" t="str">
        <f>IF(A14="","",'1erT'!$A$6)</f>
        <v/>
      </c>
      <c r="R14" s="65"/>
      <c r="S14" s="65"/>
      <c r="T14" s="65"/>
      <c r="U14" s="65"/>
      <c r="V14" s="65"/>
      <c r="W14" s="65"/>
      <c r="X14" s="65"/>
      <c r="Y14" s="65"/>
      <c r="Z14" s="65"/>
    </row>
    <row r="15" spans="1:26" ht="30" customHeight="1">
      <c r="A15" s="163"/>
      <c r="B15" s="164" t="str">
        <f>IF(A15="","",'1erT'!$A$8)</f>
        <v/>
      </c>
      <c r="C15" s="165"/>
      <c r="D15" s="165"/>
      <c r="E15" s="165"/>
      <c r="F15" s="165"/>
      <c r="G15" s="165"/>
      <c r="H15" s="165"/>
      <c r="I15" s="165"/>
      <c r="J15" s="165"/>
      <c r="K15" s="165"/>
      <c r="L15" s="165"/>
      <c r="M15" s="165"/>
      <c r="N15" s="165"/>
      <c r="O15" s="165"/>
      <c r="P15" s="165"/>
      <c r="Q15" s="164" t="str">
        <f>IF(A15="","",'1erT'!$A$6)</f>
        <v/>
      </c>
      <c r="R15" s="65"/>
      <c r="S15" s="65"/>
      <c r="T15" s="65"/>
      <c r="U15" s="65"/>
      <c r="V15" s="65"/>
      <c r="W15" s="65"/>
      <c r="X15" s="65"/>
      <c r="Y15" s="65"/>
      <c r="Z15" s="65"/>
    </row>
    <row r="16" spans="1:26" ht="30" customHeight="1">
      <c r="A16" s="163"/>
      <c r="B16" s="164" t="str">
        <f>IF(A16="","",'1erT'!$A$8)</f>
        <v/>
      </c>
      <c r="C16" s="165"/>
      <c r="D16" s="165"/>
      <c r="E16" s="165"/>
      <c r="F16" s="165"/>
      <c r="G16" s="165"/>
      <c r="H16" s="165"/>
      <c r="I16" s="165"/>
      <c r="J16" s="165"/>
      <c r="K16" s="165"/>
      <c r="L16" s="165"/>
      <c r="M16" s="165"/>
      <c r="N16" s="165"/>
      <c r="O16" s="165"/>
      <c r="P16" s="165"/>
      <c r="Q16" s="164" t="str">
        <f>IF(A16="","",'1erT'!$A$6)</f>
        <v/>
      </c>
      <c r="R16" s="65"/>
      <c r="S16" s="65"/>
      <c r="T16" s="65"/>
      <c r="U16" s="65"/>
      <c r="V16" s="65"/>
      <c r="W16" s="65"/>
      <c r="X16" s="65"/>
      <c r="Y16" s="65"/>
      <c r="Z16" s="65"/>
    </row>
    <row r="17" spans="1:26" ht="30" customHeight="1">
      <c r="A17" s="163"/>
      <c r="B17" s="164" t="str">
        <f>IF(A17="","",'1erT'!$A$8)</f>
        <v/>
      </c>
      <c r="C17" s="165"/>
      <c r="D17" s="165"/>
      <c r="E17" s="165"/>
      <c r="F17" s="165"/>
      <c r="G17" s="165"/>
      <c r="H17" s="165"/>
      <c r="I17" s="165"/>
      <c r="J17" s="165"/>
      <c r="K17" s="165"/>
      <c r="L17" s="165"/>
      <c r="M17" s="165"/>
      <c r="N17" s="165"/>
      <c r="O17" s="165"/>
      <c r="P17" s="165"/>
      <c r="Q17" s="164" t="str">
        <f>IF(A17="","",'1erT'!$A$6)</f>
        <v/>
      </c>
      <c r="R17" s="65"/>
      <c r="S17" s="65"/>
      <c r="T17" s="65"/>
      <c r="U17" s="65"/>
      <c r="V17" s="65"/>
      <c r="W17" s="65"/>
      <c r="X17" s="65"/>
      <c r="Y17" s="65"/>
      <c r="Z17" s="65"/>
    </row>
    <row r="18" spans="1:26" ht="30" customHeight="1">
      <c r="A18" s="163"/>
      <c r="B18" s="164" t="str">
        <f>IF(A18="","",'1erT'!$A$8)</f>
        <v/>
      </c>
      <c r="C18" s="165"/>
      <c r="D18" s="165"/>
      <c r="E18" s="165"/>
      <c r="F18" s="165"/>
      <c r="G18" s="165"/>
      <c r="H18" s="165"/>
      <c r="I18" s="165"/>
      <c r="J18" s="165"/>
      <c r="K18" s="165"/>
      <c r="L18" s="165"/>
      <c r="M18" s="165"/>
      <c r="N18" s="165"/>
      <c r="O18" s="165"/>
      <c r="P18" s="165"/>
      <c r="Q18" s="164" t="str">
        <f>IF(A18="","",'1erT'!$A$6)</f>
        <v/>
      </c>
      <c r="R18" s="65"/>
      <c r="S18" s="65"/>
      <c r="T18" s="65"/>
      <c r="U18" s="65"/>
      <c r="V18" s="65"/>
      <c r="W18" s="65"/>
      <c r="X18" s="65"/>
      <c r="Y18" s="65"/>
      <c r="Z18" s="65"/>
    </row>
    <row r="19" spans="1:26" ht="30" customHeight="1">
      <c r="A19" s="163"/>
      <c r="B19" s="164" t="str">
        <f>IF(A19="","",'1erT'!$A$8)</f>
        <v/>
      </c>
      <c r="C19" s="165"/>
      <c r="D19" s="165"/>
      <c r="E19" s="165"/>
      <c r="F19" s="165"/>
      <c r="G19" s="165"/>
      <c r="H19" s="165"/>
      <c r="I19" s="165"/>
      <c r="J19" s="165"/>
      <c r="K19" s="165"/>
      <c r="L19" s="165"/>
      <c r="M19" s="165"/>
      <c r="N19" s="165"/>
      <c r="O19" s="165"/>
      <c r="P19" s="165"/>
      <c r="Q19" s="164" t="str">
        <f>IF(A19="","",'1erT'!$A$6)</f>
        <v/>
      </c>
      <c r="R19" s="65"/>
      <c r="S19" s="65"/>
      <c r="T19" s="65"/>
      <c r="U19" s="65"/>
      <c r="V19" s="65"/>
      <c r="W19" s="65"/>
      <c r="X19" s="65"/>
      <c r="Y19" s="65"/>
      <c r="Z19" s="65"/>
    </row>
    <row r="20" spans="1:26" ht="30" customHeight="1">
      <c r="A20" s="163"/>
      <c r="B20" s="164" t="str">
        <f>IF(A20="","",'1erT'!$A$8)</f>
        <v/>
      </c>
      <c r="C20" s="165"/>
      <c r="D20" s="165"/>
      <c r="E20" s="165"/>
      <c r="F20" s="165"/>
      <c r="G20" s="165"/>
      <c r="H20" s="165"/>
      <c r="I20" s="165"/>
      <c r="J20" s="165"/>
      <c r="K20" s="165"/>
      <c r="L20" s="165"/>
      <c r="M20" s="165"/>
      <c r="N20" s="165"/>
      <c r="O20" s="165"/>
      <c r="P20" s="165"/>
      <c r="Q20" s="164" t="str">
        <f>IF(A20="","",'1erT'!$A$6)</f>
        <v/>
      </c>
      <c r="R20" s="65"/>
      <c r="S20" s="65"/>
      <c r="T20" s="65"/>
      <c r="U20" s="65"/>
      <c r="V20" s="65"/>
      <c r="W20" s="65"/>
      <c r="X20" s="65"/>
      <c r="Y20" s="65"/>
      <c r="Z20" s="65"/>
    </row>
    <row r="21" spans="1:26" ht="30" customHeight="1">
      <c r="A21" s="163"/>
      <c r="B21" s="164" t="str">
        <f>IF(A21="","",'1erT'!$A$8)</f>
        <v/>
      </c>
      <c r="C21" s="165"/>
      <c r="D21" s="165"/>
      <c r="E21" s="165"/>
      <c r="F21" s="165"/>
      <c r="G21" s="165"/>
      <c r="H21" s="165"/>
      <c r="I21" s="165"/>
      <c r="J21" s="165"/>
      <c r="K21" s="165"/>
      <c r="L21" s="165"/>
      <c r="M21" s="165"/>
      <c r="N21" s="165"/>
      <c r="O21" s="165"/>
      <c r="P21" s="165"/>
      <c r="Q21" s="164" t="str">
        <f>IF(A21="","",'1erT'!$A$6)</f>
        <v/>
      </c>
      <c r="R21" s="65"/>
      <c r="S21" s="65"/>
      <c r="T21" s="65"/>
      <c r="U21" s="65"/>
      <c r="V21" s="65"/>
      <c r="W21" s="65"/>
      <c r="X21" s="65"/>
      <c r="Y21" s="65"/>
      <c r="Z21" s="65"/>
    </row>
    <row r="22" spans="1:26" ht="30" customHeight="1">
      <c r="A22" s="163"/>
      <c r="B22" s="164" t="str">
        <f>IF(A22="","",'1erT'!$A$8)</f>
        <v/>
      </c>
      <c r="C22" s="165"/>
      <c r="D22" s="165"/>
      <c r="E22" s="165"/>
      <c r="F22" s="165"/>
      <c r="G22" s="165"/>
      <c r="H22" s="165"/>
      <c r="I22" s="165"/>
      <c r="J22" s="165"/>
      <c r="K22" s="165"/>
      <c r="L22" s="165"/>
      <c r="M22" s="165"/>
      <c r="N22" s="165"/>
      <c r="O22" s="165"/>
      <c r="P22" s="165"/>
      <c r="Q22" s="164" t="str">
        <f>IF(A22="","",'1erT'!$A$6)</f>
        <v/>
      </c>
      <c r="R22" s="65"/>
      <c r="S22" s="65"/>
      <c r="T22" s="65"/>
      <c r="U22" s="65"/>
      <c r="V22" s="65"/>
      <c r="W22" s="65"/>
      <c r="X22" s="65"/>
      <c r="Y22" s="65"/>
      <c r="Z22" s="65"/>
    </row>
    <row r="23" spans="1:26" ht="30" customHeight="1">
      <c r="A23" s="163"/>
      <c r="B23" s="164" t="str">
        <f>IF(A23="","",'1erT'!$A$8)</f>
        <v/>
      </c>
      <c r="C23" s="165"/>
      <c r="D23" s="165"/>
      <c r="E23" s="165"/>
      <c r="F23" s="165"/>
      <c r="G23" s="165"/>
      <c r="H23" s="165"/>
      <c r="I23" s="165"/>
      <c r="J23" s="165"/>
      <c r="K23" s="165"/>
      <c r="L23" s="165"/>
      <c r="M23" s="165"/>
      <c r="N23" s="165"/>
      <c r="O23" s="165"/>
      <c r="P23" s="165"/>
      <c r="Q23" s="164" t="str">
        <f>IF(A23="","",'1erT'!$A$6)</f>
        <v/>
      </c>
      <c r="R23" s="65"/>
      <c r="S23" s="65"/>
      <c r="T23" s="65"/>
      <c r="U23" s="65"/>
      <c r="V23" s="65"/>
      <c r="W23" s="65"/>
      <c r="X23" s="65"/>
      <c r="Y23" s="65"/>
      <c r="Z23" s="65"/>
    </row>
    <row r="24" spans="1:26" ht="30" customHeight="1">
      <c r="A24" s="163"/>
      <c r="B24" s="164" t="str">
        <f>IF(A24="","",'1erT'!$A$8)</f>
        <v/>
      </c>
      <c r="C24" s="165"/>
      <c r="D24" s="165"/>
      <c r="E24" s="165"/>
      <c r="F24" s="165"/>
      <c r="G24" s="165"/>
      <c r="H24" s="165"/>
      <c r="I24" s="165"/>
      <c r="J24" s="165"/>
      <c r="K24" s="165"/>
      <c r="L24" s="165"/>
      <c r="M24" s="165"/>
      <c r="N24" s="165"/>
      <c r="O24" s="165"/>
      <c r="P24" s="165"/>
      <c r="Q24" s="164" t="str">
        <f>IF(A24="","",'1erT'!$A$6)</f>
        <v/>
      </c>
      <c r="R24" s="65"/>
      <c r="S24" s="65"/>
      <c r="T24" s="65"/>
      <c r="U24" s="65"/>
      <c r="V24" s="65"/>
      <c r="W24" s="65"/>
      <c r="X24" s="65"/>
      <c r="Y24" s="65"/>
      <c r="Z24" s="65"/>
    </row>
    <row r="25" spans="1:26" ht="30" customHeight="1">
      <c r="A25" s="163"/>
      <c r="B25" s="164" t="str">
        <f>IF(A25="","",'1erT'!$A$8)</f>
        <v/>
      </c>
      <c r="C25" s="165"/>
      <c r="D25" s="165"/>
      <c r="E25" s="165"/>
      <c r="F25" s="165"/>
      <c r="G25" s="165"/>
      <c r="H25" s="165"/>
      <c r="I25" s="165"/>
      <c r="J25" s="165"/>
      <c r="K25" s="165"/>
      <c r="L25" s="165"/>
      <c r="M25" s="165"/>
      <c r="N25" s="165"/>
      <c r="O25" s="165"/>
      <c r="P25" s="165"/>
      <c r="Q25" s="164" t="str">
        <f>IF(A25="","",'1erT'!$A$6)</f>
        <v/>
      </c>
      <c r="R25" s="65"/>
      <c r="S25" s="65"/>
      <c r="T25" s="65"/>
      <c r="U25" s="65"/>
      <c r="V25" s="65"/>
      <c r="W25" s="65"/>
      <c r="X25" s="65"/>
      <c r="Y25" s="65"/>
      <c r="Z25" s="65"/>
    </row>
    <row r="26" spans="1:26" ht="30" customHeight="1">
      <c r="A26" s="163"/>
      <c r="B26" s="164" t="str">
        <f>IF(A26="","",'1erT'!$A$8)</f>
        <v/>
      </c>
      <c r="C26" s="165"/>
      <c r="D26" s="165"/>
      <c r="E26" s="165"/>
      <c r="F26" s="165"/>
      <c r="G26" s="165"/>
      <c r="H26" s="165"/>
      <c r="I26" s="165"/>
      <c r="J26" s="165"/>
      <c r="K26" s="165"/>
      <c r="L26" s="165"/>
      <c r="M26" s="165"/>
      <c r="N26" s="165"/>
      <c r="O26" s="165"/>
      <c r="P26" s="165"/>
      <c r="Q26" s="164" t="str">
        <f>IF(A26="","",'1erT'!$A$6)</f>
        <v/>
      </c>
      <c r="R26" s="65"/>
      <c r="S26" s="65"/>
      <c r="T26" s="65"/>
      <c r="U26" s="65"/>
      <c r="V26" s="65"/>
      <c r="W26" s="65"/>
      <c r="X26" s="65"/>
      <c r="Y26" s="65"/>
      <c r="Z26" s="65"/>
    </row>
    <row r="27" spans="1:26" ht="30" customHeight="1">
      <c r="A27" s="163"/>
      <c r="B27" s="164" t="str">
        <f>IF(A27="","",'1erT'!$A$8)</f>
        <v/>
      </c>
      <c r="C27" s="165"/>
      <c r="D27" s="165"/>
      <c r="E27" s="165"/>
      <c r="F27" s="165"/>
      <c r="G27" s="165"/>
      <c r="H27" s="165"/>
      <c r="I27" s="165"/>
      <c r="J27" s="165"/>
      <c r="K27" s="165"/>
      <c r="L27" s="165"/>
      <c r="M27" s="165"/>
      <c r="N27" s="165"/>
      <c r="O27" s="165"/>
      <c r="P27" s="165"/>
      <c r="Q27" s="164" t="str">
        <f>IF(A27="","",'1erT'!$A$6)</f>
        <v/>
      </c>
      <c r="R27" s="65"/>
      <c r="S27" s="65"/>
      <c r="T27" s="65"/>
      <c r="U27" s="65"/>
      <c r="V27" s="65"/>
      <c r="W27" s="65"/>
      <c r="X27" s="65"/>
      <c r="Y27" s="65"/>
      <c r="Z27" s="65"/>
    </row>
    <row r="28" spans="1:26" ht="30" customHeight="1">
      <c r="A28" s="163"/>
      <c r="B28" s="164" t="str">
        <f>IF(A28="","",'1erT'!$A$8)</f>
        <v/>
      </c>
      <c r="C28" s="165"/>
      <c r="D28" s="165"/>
      <c r="E28" s="165"/>
      <c r="F28" s="165"/>
      <c r="G28" s="165"/>
      <c r="H28" s="165"/>
      <c r="I28" s="165"/>
      <c r="J28" s="165"/>
      <c r="K28" s="165"/>
      <c r="L28" s="165"/>
      <c r="M28" s="165"/>
      <c r="N28" s="165"/>
      <c r="O28" s="165"/>
      <c r="P28" s="165"/>
      <c r="Q28" s="164" t="str">
        <f>IF(A28="","",'1erT'!$A$6)</f>
        <v/>
      </c>
      <c r="R28" s="65"/>
      <c r="S28" s="65"/>
      <c r="T28" s="65"/>
      <c r="U28" s="65"/>
      <c r="V28" s="65"/>
      <c r="W28" s="65"/>
      <c r="X28" s="65"/>
      <c r="Y28" s="65"/>
      <c r="Z28" s="65"/>
    </row>
    <row r="29" spans="1:26" ht="30" customHeight="1">
      <c r="A29" s="163"/>
      <c r="B29" s="164" t="str">
        <f>IF(A29="","",'1erT'!$A$8)</f>
        <v/>
      </c>
      <c r="C29" s="165"/>
      <c r="D29" s="165"/>
      <c r="E29" s="165"/>
      <c r="F29" s="165"/>
      <c r="G29" s="165"/>
      <c r="H29" s="165"/>
      <c r="I29" s="165"/>
      <c r="J29" s="165"/>
      <c r="K29" s="165"/>
      <c r="L29" s="165"/>
      <c r="M29" s="165"/>
      <c r="N29" s="165"/>
      <c r="O29" s="165"/>
      <c r="P29" s="165"/>
      <c r="Q29" s="164" t="str">
        <f>IF(A29="","",'1erT'!$A$6)</f>
        <v/>
      </c>
      <c r="R29" s="65"/>
      <c r="S29" s="65"/>
      <c r="T29" s="65"/>
      <c r="U29" s="65"/>
      <c r="V29" s="65"/>
      <c r="W29" s="65"/>
      <c r="X29" s="65"/>
      <c r="Y29" s="65"/>
      <c r="Z29" s="65"/>
    </row>
    <row r="30" spans="1:26" ht="30" customHeight="1">
      <c r="A30" s="163"/>
      <c r="B30" s="164" t="str">
        <f>IF(A30="","",'1erT'!$A$8)</f>
        <v/>
      </c>
      <c r="C30" s="165"/>
      <c r="D30" s="165"/>
      <c r="E30" s="165"/>
      <c r="F30" s="165"/>
      <c r="G30" s="165"/>
      <c r="H30" s="165"/>
      <c r="I30" s="165"/>
      <c r="J30" s="165"/>
      <c r="K30" s="165"/>
      <c r="L30" s="165"/>
      <c r="M30" s="165"/>
      <c r="N30" s="165"/>
      <c r="O30" s="165"/>
      <c r="P30" s="165"/>
      <c r="Q30" s="164" t="str">
        <f>IF(A30="","",'1erT'!$A$6)</f>
        <v/>
      </c>
      <c r="R30" s="65"/>
      <c r="S30" s="65"/>
      <c r="T30" s="65"/>
      <c r="U30" s="65"/>
      <c r="V30" s="65"/>
      <c r="W30" s="65"/>
      <c r="X30" s="65"/>
      <c r="Y30" s="65"/>
      <c r="Z30" s="65"/>
    </row>
    <row r="31" spans="1:26" ht="30" customHeight="1">
      <c r="A31" s="163"/>
      <c r="B31" s="164" t="str">
        <f>IF(A31="","",'1erT'!$A$8)</f>
        <v/>
      </c>
      <c r="C31" s="165"/>
      <c r="D31" s="165"/>
      <c r="E31" s="165"/>
      <c r="F31" s="165"/>
      <c r="G31" s="165"/>
      <c r="H31" s="165"/>
      <c r="I31" s="165"/>
      <c r="J31" s="165"/>
      <c r="K31" s="165"/>
      <c r="L31" s="165"/>
      <c r="M31" s="165"/>
      <c r="N31" s="165"/>
      <c r="O31" s="165"/>
      <c r="P31" s="165"/>
      <c r="Q31" s="164" t="str">
        <f>IF(A31="","",'1erT'!$A$6)</f>
        <v/>
      </c>
      <c r="R31" s="65"/>
      <c r="S31" s="65"/>
      <c r="T31" s="65"/>
      <c r="U31" s="65"/>
      <c r="V31" s="65"/>
      <c r="W31" s="65"/>
      <c r="X31" s="65"/>
      <c r="Y31" s="65"/>
      <c r="Z31" s="65"/>
    </row>
    <row r="32" spans="1:26" ht="30" customHeight="1">
      <c r="A32" s="163"/>
      <c r="B32" s="164" t="str">
        <f>IF(A32="","",'1erT'!$A$8)</f>
        <v/>
      </c>
      <c r="C32" s="165"/>
      <c r="D32" s="165"/>
      <c r="E32" s="165"/>
      <c r="F32" s="165"/>
      <c r="G32" s="165"/>
      <c r="H32" s="165"/>
      <c r="I32" s="165"/>
      <c r="J32" s="165"/>
      <c r="K32" s="165"/>
      <c r="L32" s="165"/>
      <c r="M32" s="165"/>
      <c r="N32" s="165"/>
      <c r="O32" s="165"/>
      <c r="P32" s="165"/>
      <c r="Q32" s="164" t="str">
        <f>IF(A32="","",'1erT'!$A$6)</f>
        <v/>
      </c>
      <c r="R32" s="65"/>
      <c r="S32" s="65"/>
      <c r="T32" s="65"/>
      <c r="U32" s="65"/>
      <c r="V32" s="65"/>
      <c r="W32" s="65"/>
      <c r="X32" s="65"/>
      <c r="Y32" s="65"/>
      <c r="Z32" s="65"/>
    </row>
    <row r="33" spans="1:26" ht="30" customHeight="1">
      <c r="A33" s="163"/>
      <c r="B33" s="164" t="str">
        <f>IF(A33="","",'1erT'!$A$8)</f>
        <v/>
      </c>
      <c r="C33" s="165"/>
      <c r="D33" s="165"/>
      <c r="E33" s="165"/>
      <c r="F33" s="165"/>
      <c r="G33" s="165"/>
      <c r="H33" s="165"/>
      <c r="I33" s="165"/>
      <c r="J33" s="165"/>
      <c r="K33" s="165"/>
      <c r="L33" s="165"/>
      <c r="M33" s="165"/>
      <c r="N33" s="165"/>
      <c r="O33" s="165"/>
      <c r="P33" s="165"/>
      <c r="Q33" s="164" t="str">
        <f>IF(A33="","",'1erT'!$A$6)</f>
        <v/>
      </c>
      <c r="R33" s="65"/>
      <c r="S33" s="65"/>
      <c r="T33" s="65"/>
      <c r="U33" s="65"/>
      <c r="V33" s="65"/>
      <c r="W33" s="65"/>
      <c r="X33" s="65"/>
      <c r="Y33" s="65"/>
      <c r="Z33" s="65"/>
    </row>
    <row r="34" spans="1:26" ht="30" customHeight="1">
      <c r="A34" s="163"/>
      <c r="B34" s="164" t="str">
        <f>IF(A34="","",'1erT'!$A$8)</f>
        <v/>
      </c>
      <c r="C34" s="165"/>
      <c r="D34" s="165"/>
      <c r="E34" s="165"/>
      <c r="F34" s="165"/>
      <c r="G34" s="165"/>
      <c r="H34" s="165"/>
      <c r="I34" s="165"/>
      <c r="J34" s="165"/>
      <c r="K34" s="165"/>
      <c r="L34" s="165"/>
      <c r="M34" s="165"/>
      <c r="N34" s="165"/>
      <c r="O34" s="165"/>
      <c r="P34" s="165"/>
      <c r="Q34" s="164" t="str">
        <f>IF(A34="","",'1erT'!$A$6)</f>
        <v/>
      </c>
      <c r="R34" s="65"/>
      <c r="S34" s="65"/>
      <c r="T34" s="65"/>
      <c r="U34" s="65"/>
      <c r="V34" s="65"/>
      <c r="W34" s="65"/>
      <c r="X34" s="65"/>
      <c r="Y34" s="65"/>
      <c r="Z34" s="65"/>
    </row>
    <row r="35" spans="1:26" ht="30" customHeight="1">
      <c r="A35" s="163"/>
      <c r="B35" s="164" t="str">
        <f>IF(A35="","",'1erT'!$A$8)</f>
        <v/>
      </c>
      <c r="C35" s="165"/>
      <c r="D35" s="165"/>
      <c r="E35" s="165"/>
      <c r="F35" s="165"/>
      <c r="G35" s="165"/>
      <c r="H35" s="165"/>
      <c r="I35" s="165"/>
      <c r="J35" s="165"/>
      <c r="K35" s="165"/>
      <c r="L35" s="165"/>
      <c r="M35" s="165"/>
      <c r="N35" s="165"/>
      <c r="O35" s="165"/>
      <c r="P35" s="165"/>
      <c r="Q35" s="164" t="str">
        <f>IF(A35="","",'1erT'!$A$6)</f>
        <v/>
      </c>
      <c r="R35" s="65"/>
      <c r="S35" s="65"/>
      <c r="T35" s="65"/>
      <c r="U35" s="65"/>
      <c r="V35" s="65"/>
      <c r="W35" s="65"/>
      <c r="X35" s="65"/>
      <c r="Y35" s="65"/>
      <c r="Z35" s="65"/>
    </row>
    <row r="36" spans="1:26" ht="30" customHeight="1">
      <c r="A36" s="163"/>
      <c r="B36" s="164" t="str">
        <f>IF(A36="","",'1erT'!$A$8)</f>
        <v/>
      </c>
      <c r="C36" s="165"/>
      <c r="D36" s="165"/>
      <c r="E36" s="165"/>
      <c r="F36" s="165"/>
      <c r="G36" s="165"/>
      <c r="H36" s="165"/>
      <c r="I36" s="165"/>
      <c r="J36" s="165"/>
      <c r="K36" s="165"/>
      <c r="L36" s="165"/>
      <c r="M36" s="165"/>
      <c r="N36" s="165"/>
      <c r="O36" s="165"/>
      <c r="P36" s="165"/>
      <c r="Q36" s="164" t="str">
        <f>IF(A36="","",'1erT'!$A$6)</f>
        <v/>
      </c>
      <c r="R36" s="65"/>
      <c r="S36" s="65"/>
      <c r="T36" s="65"/>
      <c r="U36" s="65"/>
      <c r="V36" s="65"/>
      <c r="W36" s="65"/>
      <c r="X36" s="65"/>
      <c r="Y36" s="65"/>
      <c r="Z36" s="65"/>
    </row>
    <row r="37" spans="1:26" ht="30" customHeight="1">
      <c r="A37" s="163"/>
      <c r="B37" s="164" t="str">
        <f>IF(A37="","",'1erT'!$A$8)</f>
        <v/>
      </c>
      <c r="C37" s="165"/>
      <c r="D37" s="165"/>
      <c r="E37" s="165"/>
      <c r="F37" s="165"/>
      <c r="G37" s="165"/>
      <c r="H37" s="165"/>
      <c r="I37" s="165"/>
      <c r="J37" s="165"/>
      <c r="K37" s="165"/>
      <c r="L37" s="165"/>
      <c r="M37" s="165"/>
      <c r="N37" s="165"/>
      <c r="O37" s="165"/>
      <c r="P37" s="165"/>
      <c r="Q37" s="164" t="str">
        <f>IF(A37="","",'1erT'!$A$6)</f>
        <v/>
      </c>
      <c r="R37" s="65"/>
      <c r="S37" s="65"/>
      <c r="T37" s="65"/>
      <c r="U37" s="65"/>
      <c r="V37" s="65"/>
      <c r="W37" s="65"/>
      <c r="X37" s="65"/>
      <c r="Y37" s="65"/>
      <c r="Z37" s="65"/>
    </row>
    <row r="38" spans="1:26" ht="30" customHeight="1">
      <c r="A38" s="163"/>
      <c r="B38" s="164" t="str">
        <f>IF(A38="","",'1erT'!$A$8)</f>
        <v/>
      </c>
      <c r="C38" s="165"/>
      <c r="D38" s="165"/>
      <c r="E38" s="165"/>
      <c r="F38" s="165"/>
      <c r="G38" s="165"/>
      <c r="H38" s="165"/>
      <c r="I38" s="165"/>
      <c r="J38" s="165"/>
      <c r="K38" s="165"/>
      <c r="L38" s="165"/>
      <c r="M38" s="165"/>
      <c r="N38" s="165"/>
      <c r="O38" s="165"/>
      <c r="P38" s="165"/>
      <c r="Q38" s="164" t="str">
        <f>IF(A38="","",'1erT'!$A$6)</f>
        <v/>
      </c>
      <c r="R38" s="65"/>
      <c r="S38" s="65"/>
      <c r="T38" s="65"/>
      <c r="U38" s="65"/>
      <c r="V38" s="65"/>
      <c r="W38" s="65"/>
      <c r="X38" s="65"/>
      <c r="Y38" s="65"/>
      <c r="Z38" s="65"/>
    </row>
    <row r="39" spans="1:26" ht="30" customHeight="1">
      <c r="A39" s="163"/>
      <c r="B39" s="164" t="str">
        <f>IF(A39="","",'1erT'!$A$8)</f>
        <v/>
      </c>
      <c r="C39" s="165"/>
      <c r="D39" s="165"/>
      <c r="E39" s="165"/>
      <c r="F39" s="165"/>
      <c r="G39" s="165"/>
      <c r="H39" s="165"/>
      <c r="I39" s="165"/>
      <c r="J39" s="165"/>
      <c r="K39" s="165"/>
      <c r="L39" s="165"/>
      <c r="M39" s="165"/>
      <c r="N39" s="165"/>
      <c r="O39" s="165"/>
      <c r="P39" s="165"/>
      <c r="Q39" s="164" t="str">
        <f>IF(A39="","",'1erT'!$A$6)</f>
        <v/>
      </c>
      <c r="R39" s="65"/>
      <c r="S39" s="65"/>
      <c r="T39" s="65"/>
      <c r="U39" s="65"/>
      <c r="V39" s="65"/>
      <c r="W39" s="65"/>
      <c r="X39" s="65"/>
      <c r="Y39" s="65"/>
      <c r="Z39" s="65"/>
    </row>
    <row r="40" spans="1:26" ht="30" customHeight="1">
      <c r="A40" s="163"/>
      <c r="B40" s="164" t="str">
        <f>IF(A40="","",'1erT'!$A$8)</f>
        <v/>
      </c>
      <c r="C40" s="165"/>
      <c r="D40" s="165"/>
      <c r="E40" s="165"/>
      <c r="F40" s="165"/>
      <c r="G40" s="165"/>
      <c r="H40" s="165"/>
      <c r="I40" s="165"/>
      <c r="J40" s="165"/>
      <c r="K40" s="165"/>
      <c r="L40" s="165"/>
      <c r="M40" s="165"/>
      <c r="N40" s="165"/>
      <c r="O40" s="165"/>
      <c r="P40" s="165"/>
      <c r="Q40" s="164" t="str">
        <f>IF(A40="","",'1erT'!$A$6)</f>
        <v/>
      </c>
      <c r="R40" s="65"/>
      <c r="S40" s="65"/>
      <c r="T40" s="65"/>
      <c r="U40" s="65"/>
      <c r="V40" s="65"/>
      <c r="W40" s="65"/>
      <c r="X40" s="65"/>
      <c r="Y40" s="65"/>
      <c r="Z40" s="65"/>
    </row>
    <row r="41" spans="1:26" ht="30" customHeight="1">
      <c r="A41" s="163"/>
      <c r="B41" s="164" t="str">
        <f>IF(A41="","",'1erT'!$A$8)</f>
        <v/>
      </c>
      <c r="C41" s="165"/>
      <c r="D41" s="165"/>
      <c r="E41" s="165"/>
      <c r="F41" s="165"/>
      <c r="G41" s="165"/>
      <c r="H41" s="165"/>
      <c r="I41" s="165"/>
      <c r="J41" s="165"/>
      <c r="K41" s="165"/>
      <c r="L41" s="165"/>
      <c r="M41" s="165"/>
      <c r="N41" s="165"/>
      <c r="O41" s="165"/>
      <c r="P41" s="165"/>
      <c r="Q41" s="164" t="str">
        <f>IF(A41="","",'1erT'!$A$6)</f>
        <v/>
      </c>
      <c r="R41" s="65"/>
      <c r="S41" s="65"/>
      <c r="T41" s="65"/>
      <c r="U41" s="65"/>
      <c r="V41" s="65"/>
      <c r="W41" s="65"/>
      <c r="X41" s="65"/>
      <c r="Y41" s="65"/>
      <c r="Z41" s="65"/>
    </row>
    <row r="42" spans="1:26" ht="30" customHeight="1">
      <c r="A42" s="163"/>
      <c r="B42" s="164" t="str">
        <f>IF(A42="","",'1erT'!$A$8)</f>
        <v/>
      </c>
      <c r="C42" s="165"/>
      <c r="D42" s="165"/>
      <c r="E42" s="165"/>
      <c r="F42" s="165"/>
      <c r="G42" s="165"/>
      <c r="H42" s="165"/>
      <c r="I42" s="165"/>
      <c r="J42" s="165"/>
      <c r="K42" s="165"/>
      <c r="L42" s="165"/>
      <c r="M42" s="165"/>
      <c r="N42" s="165"/>
      <c r="O42" s="165"/>
      <c r="P42" s="165"/>
      <c r="Q42" s="164" t="str">
        <f>IF(A42="","",'1erT'!$A$6)</f>
        <v/>
      </c>
      <c r="R42" s="65"/>
      <c r="S42" s="65"/>
      <c r="T42" s="65"/>
      <c r="U42" s="65"/>
      <c r="V42" s="65"/>
      <c r="W42" s="65"/>
      <c r="X42" s="65"/>
      <c r="Y42" s="65"/>
      <c r="Z42" s="65"/>
    </row>
    <row r="43" spans="1:26" ht="30" customHeight="1">
      <c r="A43" s="163"/>
      <c r="B43" s="164" t="str">
        <f>IF(A43="","",'1erT'!$A$8)</f>
        <v/>
      </c>
      <c r="C43" s="165"/>
      <c r="D43" s="165"/>
      <c r="E43" s="165"/>
      <c r="F43" s="165"/>
      <c r="G43" s="165"/>
      <c r="H43" s="165"/>
      <c r="I43" s="165"/>
      <c r="J43" s="165"/>
      <c r="K43" s="165"/>
      <c r="L43" s="165"/>
      <c r="M43" s="165"/>
      <c r="N43" s="165"/>
      <c r="O43" s="165"/>
      <c r="P43" s="165"/>
      <c r="Q43" s="164" t="str">
        <f>IF(A43="","",'1erT'!$A$6)</f>
        <v/>
      </c>
      <c r="R43" s="65"/>
      <c r="S43" s="65"/>
      <c r="T43" s="65"/>
      <c r="U43" s="65"/>
      <c r="V43" s="65"/>
      <c r="W43" s="65"/>
      <c r="X43" s="65"/>
      <c r="Y43" s="65"/>
      <c r="Z43" s="65"/>
    </row>
    <row r="44" spans="1:26" ht="30" customHeight="1">
      <c r="A44" s="163"/>
      <c r="B44" s="164" t="str">
        <f>IF(A44="","",'1erT'!$A$8)</f>
        <v/>
      </c>
      <c r="C44" s="165"/>
      <c r="D44" s="165"/>
      <c r="E44" s="165"/>
      <c r="F44" s="165"/>
      <c r="G44" s="165"/>
      <c r="H44" s="165"/>
      <c r="I44" s="165"/>
      <c r="J44" s="165"/>
      <c r="K44" s="165"/>
      <c r="L44" s="165"/>
      <c r="M44" s="165"/>
      <c r="N44" s="165"/>
      <c r="O44" s="165"/>
      <c r="P44" s="165"/>
      <c r="Q44" s="164" t="str">
        <f>IF(A44="","",'1erT'!$A$6)</f>
        <v/>
      </c>
      <c r="R44" s="65"/>
      <c r="S44" s="65"/>
      <c r="T44" s="65"/>
      <c r="U44" s="65"/>
      <c r="V44" s="65"/>
      <c r="W44" s="65"/>
      <c r="X44" s="65"/>
      <c r="Y44" s="65"/>
      <c r="Z44" s="65"/>
    </row>
    <row r="45" spans="1:26" ht="30" customHeight="1">
      <c r="A45" s="163"/>
      <c r="B45" s="164" t="str">
        <f>IF(A45="","",'1erT'!$A$8)</f>
        <v/>
      </c>
      <c r="C45" s="165"/>
      <c r="D45" s="165"/>
      <c r="E45" s="165"/>
      <c r="F45" s="165"/>
      <c r="G45" s="165"/>
      <c r="H45" s="165"/>
      <c r="I45" s="165"/>
      <c r="J45" s="165"/>
      <c r="K45" s="165"/>
      <c r="L45" s="165"/>
      <c r="M45" s="165"/>
      <c r="N45" s="165"/>
      <c r="O45" s="165"/>
      <c r="P45" s="165"/>
      <c r="Q45" s="164" t="str">
        <f>IF(A45="","",'1erT'!$A$6)</f>
        <v/>
      </c>
      <c r="R45" s="65"/>
      <c r="S45" s="65"/>
      <c r="T45" s="65"/>
      <c r="U45" s="65"/>
      <c r="V45" s="65"/>
      <c r="W45" s="65"/>
      <c r="X45" s="65"/>
      <c r="Y45" s="65"/>
      <c r="Z45" s="65"/>
    </row>
    <row r="46" spans="1:26" ht="30" customHeight="1">
      <c r="A46" s="163"/>
      <c r="B46" s="164" t="str">
        <f>IF(A46="","",'1erT'!$A$8)</f>
        <v/>
      </c>
      <c r="C46" s="165"/>
      <c r="D46" s="165"/>
      <c r="E46" s="165"/>
      <c r="F46" s="165"/>
      <c r="G46" s="165"/>
      <c r="H46" s="165"/>
      <c r="I46" s="165"/>
      <c r="J46" s="165"/>
      <c r="K46" s="165"/>
      <c r="L46" s="165"/>
      <c r="M46" s="165"/>
      <c r="N46" s="165"/>
      <c r="O46" s="165"/>
      <c r="P46" s="165"/>
      <c r="Q46" s="164" t="str">
        <f>IF(A46="","",'1erT'!$A$6)</f>
        <v/>
      </c>
      <c r="R46" s="65"/>
      <c r="S46" s="65"/>
      <c r="T46" s="65"/>
      <c r="U46" s="65"/>
      <c r="V46" s="65"/>
      <c r="W46" s="65"/>
      <c r="X46" s="65"/>
      <c r="Y46" s="65"/>
      <c r="Z46" s="65"/>
    </row>
    <row r="47" spans="1:26" ht="30" customHeight="1">
      <c r="A47" s="163"/>
      <c r="B47" s="164" t="str">
        <f>IF(A47="","",'1erT'!$A$8)</f>
        <v/>
      </c>
      <c r="C47" s="165"/>
      <c r="D47" s="165"/>
      <c r="E47" s="165"/>
      <c r="F47" s="165"/>
      <c r="G47" s="165"/>
      <c r="H47" s="165"/>
      <c r="I47" s="165"/>
      <c r="J47" s="165"/>
      <c r="K47" s="165"/>
      <c r="L47" s="165"/>
      <c r="M47" s="165"/>
      <c r="N47" s="165"/>
      <c r="O47" s="165"/>
      <c r="P47" s="165"/>
      <c r="Q47" s="164" t="str">
        <f>IF(A47="","",'1erT'!$A$6)</f>
        <v/>
      </c>
      <c r="R47" s="65"/>
      <c r="S47" s="65"/>
      <c r="T47" s="65"/>
      <c r="U47" s="65"/>
      <c r="V47" s="65"/>
      <c r="W47" s="65"/>
      <c r="X47" s="65"/>
      <c r="Y47" s="65"/>
      <c r="Z47" s="65"/>
    </row>
    <row r="48" spans="1:26" ht="30" customHeight="1">
      <c r="A48" s="163"/>
      <c r="B48" s="164" t="str">
        <f>IF(A48="","",'1erT'!$A$8)</f>
        <v/>
      </c>
      <c r="C48" s="165"/>
      <c r="D48" s="165"/>
      <c r="E48" s="165"/>
      <c r="F48" s="165"/>
      <c r="G48" s="165"/>
      <c r="H48" s="165"/>
      <c r="I48" s="165"/>
      <c r="J48" s="165"/>
      <c r="K48" s="165"/>
      <c r="L48" s="165"/>
      <c r="M48" s="165"/>
      <c r="N48" s="165"/>
      <c r="O48" s="165"/>
      <c r="P48" s="165"/>
      <c r="Q48" s="164" t="str">
        <f>IF(A48="","",'1erT'!$A$6)</f>
        <v/>
      </c>
      <c r="R48" s="65"/>
      <c r="S48" s="65"/>
      <c r="T48" s="65"/>
      <c r="U48" s="65"/>
      <c r="V48" s="65"/>
      <c r="W48" s="65"/>
      <c r="X48" s="65"/>
      <c r="Y48" s="65"/>
      <c r="Z48" s="65"/>
    </row>
    <row r="49" spans="1:26" ht="30" customHeight="1">
      <c r="A49" s="163"/>
      <c r="B49" s="164" t="str">
        <f>IF(A49="","",'1erT'!$A$8)</f>
        <v/>
      </c>
      <c r="C49" s="165"/>
      <c r="D49" s="165"/>
      <c r="E49" s="165"/>
      <c r="F49" s="165"/>
      <c r="G49" s="165"/>
      <c r="H49" s="165"/>
      <c r="I49" s="165"/>
      <c r="J49" s="165"/>
      <c r="K49" s="165"/>
      <c r="L49" s="165"/>
      <c r="M49" s="165"/>
      <c r="N49" s="165"/>
      <c r="O49" s="165"/>
      <c r="P49" s="165"/>
      <c r="Q49" s="164" t="str">
        <f>IF(A49="","",'1erT'!$A$6)</f>
        <v/>
      </c>
      <c r="R49" s="65"/>
      <c r="S49" s="65"/>
      <c r="T49" s="65"/>
      <c r="U49" s="65"/>
      <c r="V49" s="65"/>
      <c r="W49" s="65"/>
      <c r="X49" s="65"/>
      <c r="Y49" s="65"/>
      <c r="Z49" s="65"/>
    </row>
    <row r="50" spans="1:26" ht="30" customHeight="1">
      <c r="A50" s="163"/>
      <c r="B50" s="164" t="str">
        <f>IF(A50="","",'1erT'!$A$8)</f>
        <v/>
      </c>
      <c r="C50" s="165"/>
      <c r="D50" s="165"/>
      <c r="E50" s="165"/>
      <c r="F50" s="165"/>
      <c r="G50" s="165"/>
      <c r="H50" s="165"/>
      <c r="I50" s="165"/>
      <c r="J50" s="165"/>
      <c r="K50" s="165"/>
      <c r="L50" s="165"/>
      <c r="M50" s="165"/>
      <c r="N50" s="165"/>
      <c r="O50" s="165"/>
      <c r="P50" s="165"/>
      <c r="Q50" s="164" t="str">
        <f>IF(A50="","",'1erT'!$A$6)</f>
        <v/>
      </c>
      <c r="R50" s="65"/>
      <c r="S50" s="65"/>
      <c r="T50" s="65"/>
      <c r="U50" s="65"/>
      <c r="V50" s="65"/>
      <c r="W50" s="65"/>
      <c r="X50" s="65"/>
      <c r="Y50" s="65"/>
      <c r="Z50" s="65"/>
    </row>
    <row r="51" spans="1:26" ht="30" customHeight="1">
      <c r="A51" s="163"/>
      <c r="B51" s="164" t="str">
        <f>IF(A51="","",'1erT'!$A$8)</f>
        <v/>
      </c>
      <c r="C51" s="165"/>
      <c r="D51" s="165"/>
      <c r="E51" s="165"/>
      <c r="F51" s="165"/>
      <c r="G51" s="165"/>
      <c r="H51" s="165"/>
      <c r="I51" s="165"/>
      <c r="J51" s="165"/>
      <c r="K51" s="165"/>
      <c r="L51" s="165"/>
      <c r="M51" s="165"/>
      <c r="N51" s="165"/>
      <c r="O51" s="165"/>
      <c r="P51" s="165"/>
      <c r="Q51" s="164" t="str">
        <f>IF(A51="","",'1erT'!$A$6)</f>
        <v/>
      </c>
      <c r="R51" s="65"/>
      <c r="S51" s="65"/>
      <c r="T51" s="65"/>
      <c r="U51" s="65"/>
      <c r="V51" s="65"/>
      <c r="W51" s="65"/>
      <c r="X51" s="65"/>
      <c r="Y51" s="65"/>
      <c r="Z51" s="65"/>
    </row>
    <row r="52" spans="1:26" ht="30" customHeight="1">
      <c r="A52" s="163"/>
      <c r="B52" s="164" t="str">
        <f>IF(A52="","",'1erT'!$A$8)</f>
        <v/>
      </c>
      <c r="C52" s="165"/>
      <c r="D52" s="165"/>
      <c r="E52" s="165"/>
      <c r="F52" s="165"/>
      <c r="G52" s="165"/>
      <c r="H52" s="165"/>
      <c r="I52" s="165"/>
      <c r="J52" s="165"/>
      <c r="K52" s="165"/>
      <c r="L52" s="165"/>
      <c r="M52" s="165"/>
      <c r="N52" s="165"/>
      <c r="O52" s="165"/>
      <c r="P52" s="165"/>
      <c r="Q52" s="164" t="str">
        <f>IF(A52="","",'1erT'!$A$6)</f>
        <v/>
      </c>
      <c r="R52" s="65"/>
      <c r="S52" s="65"/>
      <c r="T52" s="65"/>
      <c r="U52" s="65"/>
      <c r="V52" s="65"/>
      <c r="W52" s="65"/>
      <c r="X52" s="65"/>
      <c r="Y52" s="65"/>
      <c r="Z52" s="65"/>
    </row>
    <row r="53" spans="1:26" ht="30" customHeight="1">
      <c r="A53" s="163"/>
      <c r="B53" s="164" t="str">
        <f>IF(A53="","",'1erT'!$A$8)</f>
        <v/>
      </c>
      <c r="C53" s="165"/>
      <c r="D53" s="165"/>
      <c r="E53" s="165"/>
      <c r="F53" s="165"/>
      <c r="G53" s="165"/>
      <c r="H53" s="165"/>
      <c r="I53" s="165"/>
      <c r="J53" s="165"/>
      <c r="K53" s="165"/>
      <c r="L53" s="165"/>
      <c r="M53" s="165"/>
      <c r="N53" s="165"/>
      <c r="O53" s="165"/>
      <c r="P53" s="165"/>
      <c r="Q53" s="164" t="str">
        <f>IF(A53="","",'1erT'!$A$6)</f>
        <v/>
      </c>
      <c r="R53" s="65"/>
      <c r="S53" s="65"/>
      <c r="T53" s="65"/>
      <c r="U53" s="65"/>
      <c r="V53" s="65"/>
      <c r="W53" s="65"/>
      <c r="X53" s="65"/>
      <c r="Y53" s="65"/>
      <c r="Z53" s="65"/>
    </row>
    <row r="54" spans="1:26" ht="30" customHeight="1">
      <c r="A54" s="163"/>
      <c r="B54" s="164" t="str">
        <f>IF(A54="","",'1erT'!$A$8)</f>
        <v/>
      </c>
      <c r="C54" s="165"/>
      <c r="D54" s="165"/>
      <c r="E54" s="165"/>
      <c r="F54" s="165"/>
      <c r="G54" s="165"/>
      <c r="H54" s="165"/>
      <c r="I54" s="165"/>
      <c r="J54" s="165"/>
      <c r="K54" s="165"/>
      <c r="L54" s="165"/>
      <c r="M54" s="165"/>
      <c r="N54" s="165"/>
      <c r="O54" s="165"/>
      <c r="P54" s="165"/>
      <c r="Q54" s="164" t="str">
        <f>IF(A54="","",'1erT'!$A$6)</f>
        <v/>
      </c>
      <c r="R54" s="65"/>
      <c r="S54" s="65"/>
      <c r="T54" s="65"/>
      <c r="U54" s="65"/>
      <c r="V54" s="65"/>
      <c r="W54" s="65"/>
      <c r="X54" s="65"/>
      <c r="Y54" s="65"/>
      <c r="Z54" s="65"/>
    </row>
    <row r="55" spans="1:26" ht="30" customHeight="1">
      <c r="A55" s="163"/>
      <c r="B55" s="164" t="str">
        <f>IF(A55="","",'1erT'!$A$8)</f>
        <v/>
      </c>
      <c r="C55" s="165"/>
      <c r="D55" s="165"/>
      <c r="E55" s="165"/>
      <c r="F55" s="165"/>
      <c r="G55" s="165"/>
      <c r="H55" s="165"/>
      <c r="I55" s="165"/>
      <c r="J55" s="165"/>
      <c r="K55" s="165"/>
      <c r="L55" s="165"/>
      <c r="M55" s="165"/>
      <c r="N55" s="165"/>
      <c r="O55" s="165"/>
      <c r="P55" s="165"/>
      <c r="Q55" s="164" t="str">
        <f>IF(A55="","",'1erT'!$A$6)</f>
        <v/>
      </c>
      <c r="R55" s="65"/>
      <c r="S55" s="65"/>
      <c r="T55" s="65"/>
      <c r="U55" s="65"/>
      <c r="V55" s="65"/>
      <c r="W55" s="65"/>
      <c r="X55" s="65"/>
      <c r="Y55" s="65"/>
      <c r="Z55" s="65"/>
    </row>
    <row r="56" spans="1:26" ht="30" customHeight="1">
      <c r="A56" s="163"/>
      <c r="B56" s="164" t="str">
        <f>IF(A56="","",'1erT'!$A$8)</f>
        <v/>
      </c>
      <c r="C56" s="165"/>
      <c r="D56" s="165"/>
      <c r="E56" s="165"/>
      <c r="F56" s="165"/>
      <c r="G56" s="165"/>
      <c r="H56" s="165"/>
      <c r="I56" s="165"/>
      <c r="J56" s="165"/>
      <c r="K56" s="165"/>
      <c r="L56" s="165"/>
      <c r="M56" s="165"/>
      <c r="N56" s="165"/>
      <c r="O56" s="165"/>
      <c r="P56" s="165"/>
      <c r="Q56" s="164" t="str">
        <f>IF(A56="","",'1erT'!$A$6)</f>
        <v/>
      </c>
      <c r="R56" s="65"/>
      <c r="S56" s="65"/>
      <c r="T56" s="65"/>
      <c r="U56" s="65"/>
      <c r="V56" s="65"/>
      <c r="W56" s="65"/>
      <c r="X56" s="65"/>
      <c r="Y56" s="65"/>
      <c r="Z56" s="65"/>
    </row>
    <row r="57" spans="1:26" ht="30" customHeight="1">
      <c r="A57" s="163"/>
      <c r="B57" s="164" t="str">
        <f>IF(A57="","",'1erT'!$A$8)</f>
        <v/>
      </c>
      <c r="C57" s="165"/>
      <c r="D57" s="165"/>
      <c r="E57" s="165"/>
      <c r="F57" s="165"/>
      <c r="G57" s="165"/>
      <c r="H57" s="165"/>
      <c r="I57" s="165"/>
      <c r="J57" s="165"/>
      <c r="K57" s="165"/>
      <c r="L57" s="165"/>
      <c r="M57" s="165"/>
      <c r="N57" s="165"/>
      <c r="O57" s="165"/>
      <c r="P57" s="165"/>
      <c r="Q57" s="164" t="str">
        <f>IF(A57="","",'1erT'!$A$6)</f>
        <v/>
      </c>
      <c r="R57" s="65"/>
      <c r="S57" s="65"/>
      <c r="T57" s="65"/>
      <c r="U57" s="65"/>
      <c r="V57" s="65"/>
      <c r="W57" s="65"/>
      <c r="X57" s="65"/>
      <c r="Y57" s="65"/>
      <c r="Z57" s="65"/>
    </row>
    <row r="58" spans="1:26" ht="30" customHeight="1">
      <c r="A58" s="163"/>
      <c r="B58" s="164" t="str">
        <f>IF(A58="","",'1erT'!$A$8)</f>
        <v/>
      </c>
      <c r="C58" s="165"/>
      <c r="D58" s="165"/>
      <c r="E58" s="165"/>
      <c r="F58" s="165"/>
      <c r="G58" s="165"/>
      <c r="H58" s="165"/>
      <c r="I58" s="165"/>
      <c r="J58" s="165"/>
      <c r="K58" s="165"/>
      <c r="L58" s="165"/>
      <c r="M58" s="165"/>
      <c r="N58" s="165"/>
      <c r="O58" s="165"/>
      <c r="P58" s="165"/>
      <c r="Q58" s="164" t="str">
        <f>IF(A58="","",'1erT'!$A$6)</f>
        <v/>
      </c>
      <c r="R58" s="65"/>
      <c r="S58" s="65"/>
      <c r="T58" s="65"/>
      <c r="U58" s="65"/>
      <c r="V58" s="65"/>
      <c r="W58" s="65"/>
      <c r="X58" s="65"/>
      <c r="Y58" s="65"/>
      <c r="Z58" s="65"/>
    </row>
    <row r="59" spans="1:26" ht="30" customHeight="1">
      <c r="A59" s="163"/>
      <c r="B59" s="164" t="str">
        <f>IF(A59="","",'1erT'!$A$8)</f>
        <v/>
      </c>
      <c r="C59" s="165"/>
      <c r="D59" s="165"/>
      <c r="E59" s="165"/>
      <c r="F59" s="165"/>
      <c r="G59" s="165"/>
      <c r="H59" s="165"/>
      <c r="I59" s="165"/>
      <c r="J59" s="165"/>
      <c r="K59" s="165"/>
      <c r="L59" s="165"/>
      <c r="M59" s="165"/>
      <c r="N59" s="165"/>
      <c r="O59" s="165"/>
      <c r="P59" s="165"/>
      <c r="Q59" s="164" t="str">
        <f>IF(A59="","",'1erT'!$A$6)</f>
        <v/>
      </c>
      <c r="R59" s="65"/>
      <c r="S59" s="65"/>
      <c r="T59" s="65"/>
      <c r="U59" s="65"/>
      <c r="V59" s="65"/>
      <c r="W59" s="65"/>
      <c r="X59" s="65"/>
      <c r="Y59" s="65"/>
      <c r="Z59" s="65"/>
    </row>
    <row r="60" spans="1:26" ht="30" customHeight="1">
      <c r="A60" s="163"/>
      <c r="B60" s="164" t="str">
        <f>IF(A60="","",'1erT'!$A$8)</f>
        <v/>
      </c>
      <c r="C60" s="165"/>
      <c r="D60" s="165"/>
      <c r="E60" s="165"/>
      <c r="F60" s="165"/>
      <c r="G60" s="165"/>
      <c r="H60" s="165"/>
      <c r="I60" s="165"/>
      <c r="J60" s="165"/>
      <c r="K60" s="165"/>
      <c r="L60" s="165"/>
      <c r="M60" s="165"/>
      <c r="N60" s="165"/>
      <c r="O60" s="165"/>
      <c r="P60" s="165"/>
      <c r="Q60" s="164" t="str">
        <f>IF(A60="","",'1erT'!$A$6)</f>
        <v/>
      </c>
      <c r="R60" s="65"/>
      <c r="S60" s="65"/>
      <c r="T60" s="65"/>
      <c r="U60" s="65"/>
      <c r="V60" s="65"/>
      <c r="W60" s="65"/>
      <c r="X60" s="65"/>
      <c r="Y60" s="65"/>
      <c r="Z60" s="65"/>
    </row>
    <row r="61" spans="1:26" ht="30" customHeight="1">
      <c r="A61" s="163"/>
      <c r="B61" s="164" t="str">
        <f>IF(A61="","",'1erT'!$A$8)</f>
        <v/>
      </c>
      <c r="C61" s="165"/>
      <c r="D61" s="165"/>
      <c r="E61" s="165"/>
      <c r="F61" s="165"/>
      <c r="G61" s="165"/>
      <c r="H61" s="165"/>
      <c r="I61" s="165"/>
      <c r="J61" s="165"/>
      <c r="K61" s="165"/>
      <c r="L61" s="165"/>
      <c r="M61" s="165"/>
      <c r="N61" s="165"/>
      <c r="O61" s="165"/>
      <c r="P61" s="165"/>
      <c r="Q61" s="164" t="str">
        <f>IF(A61="","",'1erT'!$A$6)</f>
        <v/>
      </c>
      <c r="R61" s="65"/>
      <c r="S61" s="65"/>
      <c r="T61" s="65"/>
      <c r="U61" s="65"/>
      <c r="V61" s="65"/>
      <c r="W61" s="65"/>
      <c r="X61" s="65"/>
      <c r="Y61" s="65"/>
      <c r="Z61" s="65"/>
    </row>
    <row r="62" spans="1:26" ht="30" customHeight="1">
      <c r="A62" s="163"/>
      <c r="B62" s="164" t="str">
        <f>IF(A62="","",'1erT'!$A$8)</f>
        <v/>
      </c>
      <c r="C62" s="165"/>
      <c r="D62" s="165"/>
      <c r="E62" s="165"/>
      <c r="F62" s="165"/>
      <c r="G62" s="165"/>
      <c r="H62" s="165"/>
      <c r="I62" s="165"/>
      <c r="J62" s="165"/>
      <c r="K62" s="165"/>
      <c r="L62" s="165"/>
      <c r="M62" s="165"/>
      <c r="N62" s="165"/>
      <c r="O62" s="165"/>
      <c r="P62" s="165"/>
      <c r="Q62" s="164" t="str">
        <f>IF(A62="","",'1erT'!$A$6)</f>
        <v/>
      </c>
      <c r="R62" s="65"/>
      <c r="S62" s="65"/>
      <c r="T62" s="65"/>
      <c r="U62" s="65"/>
      <c r="V62" s="65"/>
      <c r="W62" s="65"/>
      <c r="X62" s="65"/>
      <c r="Y62" s="65"/>
      <c r="Z62" s="65"/>
    </row>
    <row r="63" spans="1:26" ht="30" customHeight="1">
      <c r="A63" s="163"/>
      <c r="B63" s="164" t="str">
        <f>IF(A63="","",'1erT'!$A$8)</f>
        <v/>
      </c>
      <c r="C63" s="165"/>
      <c r="D63" s="165"/>
      <c r="E63" s="165"/>
      <c r="F63" s="165"/>
      <c r="G63" s="165"/>
      <c r="H63" s="165"/>
      <c r="I63" s="165"/>
      <c r="J63" s="165"/>
      <c r="K63" s="165"/>
      <c r="L63" s="165"/>
      <c r="M63" s="165"/>
      <c r="N63" s="165"/>
      <c r="O63" s="165"/>
      <c r="P63" s="165"/>
      <c r="Q63" s="164" t="str">
        <f>IF(A63="","",'1erT'!$A$6)</f>
        <v/>
      </c>
      <c r="R63" s="65"/>
      <c r="S63" s="65"/>
      <c r="T63" s="65"/>
      <c r="U63" s="65"/>
      <c r="V63" s="65"/>
      <c r="W63" s="65"/>
      <c r="X63" s="65"/>
      <c r="Y63" s="65"/>
      <c r="Z63" s="65"/>
    </row>
    <row r="64" spans="1:26" ht="30" customHeight="1">
      <c r="A64" s="163"/>
      <c r="B64" s="164" t="str">
        <f>IF(A64="","",'1erT'!$A$8)</f>
        <v/>
      </c>
      <c r="C64" s="165"/>
      <c r="D64" s="165"/>
      <c r="E64" s="165"/>
      <c r="F64" s="165"/>
      <c r="G64" s="165"/>
      <c r="H64" s="165"/>
      <c r="I64" s="165"/>
      <c r="J64" s="165"/>
      <c r="K64" s="165"/>
      <c r="L64" s="165"/>
      <c r="M64" s="165"/>
      <c r="N64" s="165"/>
      <c r="O64" s="165"/>
      <c r="P64" s="165"/>
      <c r="Q64" s="164" t="str">
        <f>IF(A64="","",'1erT'!$A$6)</f>
        <v/>
      </c>
      <c r="R64" s="65"/>
      <c r="S64" s="65"/>
      <c r="T64" s="65"/>
      <c r="U64" s="65"/>
      <c r="V64" s="65"/>
      <c r="W64" s="65"/>
      <c r="X64" s="65"/>
      <c r="Y64" s="65"/>
      <c r="Z64" s="65"/>
    </row>
    <row r="65" spans="1:26" ht="30" customHeight="1">
      <c r="A65" s="163"/>
      <c r="B65" s="164" t="str">
        <f>IF(A65="","",'1erT'!$A$8)</f>
        <v/>
      </c>
      <c r="C65" s="165"/>
      <c r="D65" s="165"/>
      <c r="E65" s="165"/>
      <c r="F65" s="165"/>
      <c r="G65" s="165"/>
      <c r="H65" s="165"/>
      <c r="I65" s="165"/>
      <c r="J65" s="165"/>
      <c r="K65" s="165"/>
      <c r="L65" s="165"/>
      <c r="M65" s="165"/>
      <c r="N65" s="165"/>
      <c r="O65" s="165"/>
      <c r="P65" s="165"/>
      <c r="Q65" s="164" t="str">
        <f>IF(A65="","",'1erT'!$A$6)</f>
        <v/>
      </c>
      <c r="R65" s="65"/>
      <c r="S65" s="65"/>
      <c r="T65" s="65"/>
      <c r="U65" s="65"/>
      <c r="V65" s="65"/>
      <c r="W65" s="65"/>
      <c r="X65" s="65"/>
      <c r="Y65" s="65"/>
      <c r="Z65" s="65"/>
    </row>
    <row r="66" spans="1:26" ht="30" customHeight="1">
      <c r="A66" s="163"/>
      <c r="B66" s="164" t="str">
        <f>IF(A66="","",'1erT'!$A$8)</f>
        <v/>
      </c>
      <c r="C66" s="165"/>
      <c r="D66" s="165"/>
      <c r="E66" s="165"/>
      <c r="F66" s="165"/>
      <c r="G66" s="165"/>
      <c r="H66" s="165"/>
      <c r="I66" s="165"/>
      <c r="J66" s="165"/>
      <c r="K66" s="165"/>
      <c r="L66" s="165"/>
      <c r="M66" s="165"/>
      <c r="N66" s="165"/>
      <c r="O66" s="165"/>
      <c r="P66" s="165"/>
      <c r="Q66" s="164" t="str">
        <f>IF(A66="","",'1erT'!$A$6)</f>
        <v/>
      </c>
      <c r="R66" s="65"/>
      <c r="S66" s="65"/>
      <c r="T66" s="65"/>
      <c r="U66" s="65"/>
      <c r="V66" s="65"/>
      <c r="W66" s="65"/>
      <c r="X66" s="65"/>
      <c r="Y66" s="65"/>
      <c r="Z66" s="65"/>
    </row>
    <row r="67" spans="1:26" ht="30" customHeight="1">
      <c r="A67" s="163"/>
      <c r="B67" s="164" t="str">
        <f>IF(A67="","",'1erT'!$A$8)</f>
        <v/>
      </c>
      <c r="C67" s="165"/>
      <c r="D67" s="165"/>
      <c r="E67" s="165"/>
      <c r="F67" s="165"/>
      <c r="G67" s="165"/>
      <c r="H67" s="165"/>
      <c r="I67" s="165"/>
      <c r="J67" s="165"/>
      <c r="K67" s="165"/>
      <c r="L67" s="165"/>
      <c r="M67" s="165"/>
      <c r="N67" s="165"/>
      <c r="O67" s="165"/>
      <c r="P67" s="165"/>
      <c r="Q67" s="164" t="str">
        <f>IF(A67="","",'1erT'!$A$6)</f>
        <v/>
      </c>
      <c r="R67" s="65"/>
      <c r="S67" s="65"/>
      <c r="T67" s="65"/>
      <c r="U67" s="65"/>
      <c r="V67" s="65"/>
      <c r="W67" s="65"/>
      <c r="X67" s="65"/>
      <c r="Y67" s="65"/>
      <c r="Z67" s="65"/>
    </row>
    <row r="68" spans="1:26" ht="30" customHeight="1">
      <c r="A68" s="163"/>
      <c r="B68" s="164" t="str">
        <f>IF(A68="","",'1erT'!$A$8)</f>
        <v/>
      </c>
      <c r="C68" s="165"/>
      <c r="D68" s="165"/>
      <c r="E68" s="165"/>
      <c r="F68" s="165"/>
      <c r="G68" s="165"/>
      <c r="H68" s="165"/>
      <c r="I68" s="165"/>
      <c r="J68" s="165"/>
      <c r="K68" s="165"/>
      <c r="L68" s="165"/>
      <c r="M68" s="165"/>
      <c r="N68" s="165"/>
      <c r="O68" s="165"/>
      <c r="P68" s="165"/>
      <c r="Q68" s="164" t="str">
        <f>IF(A68="","",'1erT'!$A$6)</f>
        <v/>
      </c>
      <c r="R68" s="65"/>
      <c r="S68" s="65"/>
      <c r="T68" s="65"/>
      <c r="U68" s="65"/>
      <c r="V68" s="65"/>
      <c r="W68" s="65"/>
      <c r="X68" s="65"/>
      <c r="Y68" s="65"/>
      <c r="Z68" s="65"/>
    </row>
    <row r="69" spans="1:26" ht="30" customHeight="1">
      <c r="A69" s="163"/>
      <c r="B69" s="164" t="str">
        <f>IF(A69="","",'1erT'!$A$8)</f>
        <v/>
      </c>
      <c r="C69" s="165"/>
      <c r="D69" s="165"/>
      <c r="E69" s="165"/>
      <c r="F69" s="165"/>
      <c r="G69" s="165"/>
      <c r="H69" s="165"/>
      <c r="I69" s="165"/>
      <c r="J69" s="165"/>
      <c r="K69" s="165"/>
      <c r="L69" s="165"/>
      <c r="M69" s="165"/>
      <c r="N69" s="165"/>
      <c r="O69" s="165"/>
      <c r="P69" s="165"/>
      <c r="Q69" s="164" t="str">
        <f>IF(A69="","",'1erT'!$A$6)</f>
        <v/>
      </c>
      <c r="R69" s="65"/>
      <c r="S69" s="65"/>
      <c r="T69" s="65"/>
      <c r="U69" s="65"/>
      <c r="V69" s="65"/>
      <c r="W69" s="65"/>
      <c r="X69" s="65"/>
      <c r="Y69" s="65"/>
      <c r="Z69" s="65"/>
    </row>
    <row r="70" spans="1:26" ht="30" customHeight="1">
      <c r="A70" s="163"/>
      <c r="B70" s="164" t="str">
        <f>IF(A70="","",'1erT'!$A$8)</f>
        <v/>
      </c>
      <c r="C70" s="165"/>
      <c r="D70" s="165"/>
      <c r="E70" s="165"/>
      <c r="F70" s="165"/>
      <c r="G70" s="165"/>
      <c r="H70" s="165"/>
      <c r="I70" s="165"/>
      <c r="J70" s="165"/>
      <c r="K70" s="165"/>
      <c r="L70" s="165"/>
      <c r="M70" s="165"/>
      <c r="N70" s="165"/>
      <c r="O70" s="165"/>
      <c r="P70" s="165"/>
      <c r="Q70" s="164" t="str">
        <f>IF(A70="","",'1erT'!$A$6)</f>
        <v/>
      </c>
      <c r="R70" s="65"/>
      <c r="S70" s="65"/>
      <c r="T70" s="65"/>
      <c r="U70" s="65"/>
      <c r="V70" s="65"/>
      <c r="W70" s="65"/>
      <c r="X70" s="65"/>
      <c r="Y70" s="65"/>
      <c r="Z70" s="65"/>
    </row>
    <row r="71" spans="1:26" ht="30" customHeight="1">
      <c r="A71" s="163"/>
      <c r="B71" s="164" t="str">
        <f>IF(A71="","",'1erT'!$A$8)</f>
        <v/>
      </c>
      <c r="C71" s="165"/>
      <c r="D71" s="165"/>
      <c r="E71" s="165"/>
      <c r="F71" s="165"/>
      <c r="G71" s="165"/>
      <c r="H71" s="165"/>
      <c r="I71" s="165"/>
      <c r="J71" s="165"/>
      <c r="K71" s="165"/>
      <c r="L71" s="165"/>
      <c r="M71" s="165"/>
      <c r="N71" s="165"/>
      <c r="O71" s="165"/>
      <c r="P71" s="165"/>
      <c r="Q71" s="164" t="str">
        <f>IF(A71="","",'1erT'!$A$6)</f>
        <v/>
      </c>
      <c r="R71" s="65"/>
      <c r="S71" s="65"/>
      <c r="T71" s="65"/>
      <c r="U71" s="65"/>
      <c r="V71" s="65"/>
      <c r="W71" s="65"/>
      <c r="X71" s="65"/>
      <c r="Y71" s="65"/>
      <c r="Z71" s="65"/>
    </row>
    <row r="72" spans="1:26" ht="30" customHeight="1">
      <c r="A72" s="163"/>
      <c r="B72" s="164" t="str">
        <f>IF(A72="","",'1erT'!$A$8)</f>
        <v/>
      </c>
      <c r="C72" s="165"/>
      <c r="D72" s="165"/>
      <c r="E72" s="165"/>
      <c r="F72" s="165"/>
      <c r="G72" s="165"/>
      <c r="H72" s="165"/>
      <c r="I72" s="165"/>
      <c r="J72" s="165"/>
      <c r="K72" s="165"/>
      <c r="L72" s="165"/>
      <c r="M72" s="165"/>
      <c r="N72" s="165"/>
      <c r="O72" s="165"/>
      <c r="P72" s="165"/>
      <c r="Q72" s="164" t="str">
        <f>IF(A72="","",'1erT'!$A$6)</f>
        <v/>
      </c>
      <c r="R72" s="65"/>
      <c r="S72" s="65"/>
      <c r="T72" s="65"/>
      <c r="U72" s="65"/>
      <c r="V72" s="65"/>
      <c r="W72" s="65"/>
      <c r="X72" s="65"/>
      <c r="Y72" s="65"/>
      <c r="Z72" s="65"/>
    </row>
    <row r="73" spans="1:26" ht="30" customHeight="1">
      <c r="A73" s="163"/>
      <c r="B73" s="164" t="str">
        <f>IF(A73="","",'1erT'!$A$8)</f>
        <v/>
      </c>
      <c r="C73" s="165"/>
      <c r="D73" s="165"/>
      <c r="E73" s="165"/>
      <c r="F73" s="165"/>
      <c r="G73" s="165"/>
      <c r="H73" s="165"/>
      <c r="I73" s="165"/>
      <c r="J73" s="165"/>
      <c r="K73" s="165"/>
      <c r="L73" s="165"/>
      <c r="M73" s="165"/>
      <c r="N73" s="165"/>
      <c r="O73" s="165"/>
      <c r="P73" s="165"/>
      <c r="Q73" s="164" t="str">
        <f>IF(A73="","",'1erT'!$A$6)</f>
        <v/>
      </c>
      <c r="R73" s="65"/>
      <c r="S73" s="65"/>
      <c r="T73" s="65"/>
      <c r="U73" s="65"/>
      <c r="V73" s="65"/>
      <c r="W73" s="65"/>
      <c r="X73" s="65"/>
      <c r="Y73" s="65"/>
      <c r="Z73" s="65"/>
    </row>
    <row r="74" spans="1:26" ht="30" customHeight="1">
      <c r="A74" s="163"/>
      <c r="B74" s="164" t="str">
        <f>IF(A74="","",'1erT'!$A$8)</f>
        <v/>
      </c>
      <c r="C74" s="165"/>
      <c r="D74" s="165"/>
      <c r="E74" s="165"/>
      <c r="F74" s="165"/>
      <c r="G74" s="165"/>
      <c r="H74" s="165"/>
      <c r="I74" s="165"/>
      <c r="J74" s="165"/>
      <c r="K74" s="165"/>
      <c r="L74" s="165"/>
      <c r="M74" s="165"/>
      <c r="N74" s="165"/>
      <c r="O74" s="165"/>
      <c r="P74" s="165"/>
      <c r="Q74" s="164" t="str">
        <f>IF(A74="","",'1erT'!$A$6)</f>
        <v/>
      </c>
      <c r="R74" s="65"/>
      <c r="S74" s="65"/>
      <c r="T74" s="65"/>
      <c r="U74" s="65"/>
      <c r="V74" s="65"/>
      <c r="W74" s="65"/>
      <c r="X74" s="65"/>
      <c r="Y74" s="65"/>
      <c r="Z74" s="65"/>
    </row>
    <row r="75" spans="1:26" ht="30" customHeight="1">
      <c r="A75" s="163"/>
      <c r="B75" s="164" t="str">
        <f>IF(A75="","",'1erT'!$A$8)</f>
        <v/>
      </c>
      <c r="C75" s="165"/>
      <c r="D75" s="165"/>
      <c r="E75" s="165"/>
      <c r="F75" s="165"/>
      <c r="G75" s="165"/>
      <c r="H75" s="165"/>
      <c r="I75" s="165"/>
      <c r="J75" s="165"/>
      <c r="K75" s="165"/>
      <c r="L75" s="165"/>
      <c r="M75" s="165"/>
      <c r="N75" s="165"/>
      <c r="O75" s="165"/>
      <c r="P75" s="165"/>
      <c r="Q75" s="164" t="str">
        <f>IF(A75="","",'1erT'!$A$6)</f>
        <v/>
      </c>
      <c r="R75" s="65"/>
      <c r="S75" s="65"/>
      <c r="T75" s="65"/>
      <c r="U75" s="65"/>
      <c r="V75" s="65"/>
      <c r="W75" s="65"/>
      <c r="X75" s="65"/>
      <c r="Y75" s="65"/>
      <c r="Z75" s="65"/>
    </row>
    <row r="76" spans="1:26" ht="30" customHeight="1">
      <c r="A76" s="163"/>
      <c r="B76" s="164" t="str">
        <f>IF(A76="","",'1erT'!$A$8)</f>
        <v/>
      </c>
      <c r="C76" s="165"/>
      <c r="D76" s="165"/>
      <c r="E76" s="165"/>
      <c r="F76" s="165"/>
      <c r="G76" s="165"/>
      <c r="H76" s="165"/>
      <c r="I76" s="165"/>
      <c r="J76" s="165"/>
      <c r="K76" s="165"/>
      <c r="L76" s="165"/>
      <c r="M76" s="165"/>
      <c r="N76" s="165"/>
      <c r="O76" s="165"/>
      <c r="P76" s="165"/>
      <c r="Q76" s="164" t="str">
        <f>IF(A76="","",'1erT'!$A$6)</f>
        <v/>
      </c>
      <c r="R76" s="65"/>
      <c r="S76" s="65"/>
      <c r="T76" s="65"/>
      <c r="U76" s="65"/>
      <c r="V76" s="65"/>
      <c r="W76" s="65"/>
      <c r="X76" s="65"/>
      <c r="Y76" s="65"/>
      <c r="Z76" s="65"/>
    </row>
    <row r="77" spans="1:26" ht="30" customHeight="1">
      <c r="A77" s="163"/>
      <c r="B77" s="164" t="str">
        <f>IF(A77="","",'1erT'!$A$8)</f>
        <v/>
      </c>
      <c r="C77" s="165"/>
      <c r="D77" s="165"/>
      <c r="E77" s="165"/>
      <c r="F77" s="165"/>
      <c r="G77" s="165"/>
      <c r="H77" s="165"/>
      <c r="I77" s="165"/>
      <c r="J77" s="165"/>
      <c r="K77" s="165"/>
      <c r="L77" s="165"/>
      <c r="M77" s="165"/>
      <c r="N77" s="165"/>
      <c r="O77" s="165"/>
      <c r="P77" s="165"/>
      <c r="Q77" s="164" t="str">
        <f>IF(A77="","",'1erT'!$A$6)</f>
        <v/>
      </c>
      <c r="R77" s="65"/>
      <c r="S77" s="65"/>
      <c r="T77" s="65"/>
      <c r="U77" s="65"/>
      <c r="V77" s="65"/>
      <c r="W77" s="65"/>
      <c r="X77" s="65"/>
      <c r="Y77" s="65"/>
      <c r="Z77" s="65"/>
    </row>
    <row r="78" spans="1:26" ht="30" customHeight="1">
      <c r="A78" s="163"/>
      <c r="B78" s="164" t="str">
        <f>IF(A78="","",'1erT'!$A$8)</f>
        <v/>
      </c>
      <c r="C78" s="165"/>
      <c r="D78" s="165"/>
      <c r="E78" s="165"/>
      <c r="F78" s="165"/>
      <c r="G78" s="165"/>
      <c r="H78" s="165"/>
      <c r="I78" s="165"/>
      <c r="J78" s="165"/>
      <c r="K78" s="165"/>
      <c r="L78" s="165"/>
      <c r="M78" s="165"/>
      <c r="N78" s="165"/>
      <c r="O78" s="165"/>
      <c r="P78" s="165"/>
      <c r="Q78" s="164" t="str">
        <f>IF(A78="","",'1erT'!$A$6)</f>
        <v/>
      </c>
      <c r="R78" s="65"/>
      <c r="S78" s="65"/>
      <c r="T78" s="65"/>
      <c r="U78" s="65"/>
      <c r="V78" s="65"/>
      <c r="W78" s="65"/>
      <c r="X78" s="65"/>
      <c r="Y78" s="65"/>
      <c r="Z78" s="65"/>
    </row>
    <row r="79" spans="1:26" ht="30" customHeight="1">
      <c r="A79" s="163"/>
      <c r="B79" s="164" t="str">
        <f>IF(A79="","",'1erT'!$A$8)</f>
        <v/>
      </c>
      <c r="C79" s="165"/>
      <c r="D79" s="165"/>
      <c r="E79" s="165"/>
      <c r="F79" s="165"/>
      <c r="G79" s="165"/>
      <c r="H79" s="165"/>
      <c r="I79" s="165"/>
      <c r="J79" s="165"/>
      <c r="K79" s="165"/>
      <c r="L79" s="165"/>
      <c r="M79" s="165"/>
      <c r="N79" s="165"/>
      <c r="O79" s="165"/>
      <c r="P79" s="165"/>
      <c r="Q79" s="164" t="str">
        <f>IF(A79="","",'1erT'!$A$6)</f>
        <v/>
      </c>
      <c r="R79" s="65"/>
      <c r="S79" s="65"/>
      <c r="T79" s="65"/>
      <c r="U79" s="65"/>
      <c r="V79" s="65"/>
      <c r="W79" s="65"/>
      <c r="X79" s="65"/>
      <c r="Y79" s="65"/>
      <c r="Z79" s="65"/>
    </row>
    <row r="80" spans="1:26" ht="30" customHeight="1">
      <c r="A80" s="163"/>
      <c r="B80" s="164" t="str">
        <f>IF(A80="","",'1erT'!$A$8)</f>
        <v/>
      </c>
      <c r="C80" s="165"/>
      <c r="D80" s="165"/>
      <c r="E80" s="165"/>
      <c r="F80" s="165"/>
      <c r="G80" s="165"/>
      <c r="H80" s="165"/>
      <c r="I80" s="165"/>
      <c r="J80" s="165"/>
      <c r="K80" s="165"/>
      <c r="L80" s="165"/>
      <c r="M80" s="165"/>
      <c r="N80" s="165"/>
      <c r="O80" s="165"/>
      <c r="P80" s="165"/>
      <c r="Q80" s="164" t="str">
        <f>IF(A80="","",'1erT'!$A$6)</f>
        <v/>
      </c>
      <c r="R80" s="65"/>
      <c r="S80" s="65"/>
      <c r="T80" s="65"/>
      <c r="U80" s="65"/>
      <c r="V80" s="65"/>
      <c r="W80" s="65"/>
      <c r="X80" s="65"/>
      <c r="Y80" s="65"/>
      <c r="Z80" s="65"/>
    </row>
    <row r="81" spans="1:26" ht="30" customHeight="1">
      <c r="A81" s="163"/>
      <c r="B81" s="164" t="str">
        <f>IF(A81="","",'1erT'!$A$8)</f>
        <v/>
      </c>
      <c r="C81" s="165"/>
      <c r="D81" s="165"/>
      <c r="E81" s="165"/>
      <c r="F81" s="165"/>
      <c r="G81" s="165"/>
      <c r="H81" s="165"/>
      <c r="I81" s="165"/>
      <c r="J81" s="165"/>
      <c r="K81" s="165"/>
      <c r="L81" s="165"/>
      <c r="M81" s="165"/>
      <c r="N81" s="165"/>
      <c r="O81" s="165"/>
      <c r="P81" s="165"/>
      <c r="Q81" s="164" t="str">
        <f>IF(A81="","",'1erT'!$A$6)</f>
        <v/>
      </c>
      <c r="R81" s="65"/>
      <c r="S81" s="65"/>
      <c r="T81" s="65"/>
      <c r="U81" s="65"/>
      <c r="V81" s="65"/>
      <c r="W81" s="65"/>
      <c r="X81" s="65"/>
      <c r="Y81" s="65"/>
      <c r="Z81" s="65"/>
    </row>
    <row r="82" spans="1:26" ht="30" customHeight="1">
      <c r="A82" s="163"/>
      <c r="B82" s="164" t="str">
        <f>IF(A82="","",'1erT'!$A$8)</f>
        <v/>
      </c>
      <c r="C82" s="165"/>
      <c r="D82" s="165"/>
      <c r="E82" s="165"/>
      <c r="F82" s="165"/>
      <c r="G82" s="165"/>
      <c r="H82" s="165"/>
      <c r="I82" s="165"/>
      <c r="J82" s="165"/>
      <c r="K82" s="165"/>
      <c r="L82" s="165"/>
      <c r="M82" s="165"/>
      <c r="N82" s="165"/>
      <c r="O82" s="165"/>
      <c r="P82" s="165"/>
      <c r="Q82" s="164" t="str">
        <f>IF(A82="","",'1erT'!$A$6)</f>
        <v/>
      </c>
      <c r="R82" s="65"/>
      <c r="S82" s="65"/>
      <c r="T82" s="65"/>
      <c r="U82" s="65"/>
      <c r="V82" s="65"/>
      <c r="W82" s="65"/>
      <c r="X82" s="65"/>
      <c r="Y82" s="65"/>
      <c r="Z82" s="65"/>
    </row>
    <row r="83" spans="1:26" ht="30" customHeight="1">
      <c r="A83" s="163"/>
      <c r="B83" s="164" t="str">
        <f>IF(A83="","",'1erT'!$A$8)</f>
        <v/>
      </c>
      <c r="C83" s="165"/>
      <c r="D83" s="165"/>
      <c r="E83" s="165"/>
      <c r="F83" s="165"/>
      <c r="G83" s="165"/>
      <c r="H83" s="165"/>
      <c r="I83" s="165"/>
      <c r="J83" s="165"/>
      <c r="K83" s="165"/>
      <c r="L83" s="165"/>
      <c r="M83" s="165"/>
      <c r="N83" s="165"/>
      <c r="O83" s="165"/>
      <c r="P83" s="165"/>
      <c r="Q83" s="164" t="str">
        <f>IF(A83="","",'1erT'!$A$6)</f>
        <v/>
      </c>
      <c r="R83" s="65"/>
      <c r="S83" s="65"/>
      <c r="T83" s="65"/>
      <c r="U83" s="65"/>
      <c r="V83" s="65"/>
      <c r="W83" s="65"/>
      <c r="X83" s="65"/>
      <c r="Y83" s="65"/>
      <c r="Z83" s="65"/>
    </row>
    <row r="84" spans="1:26" ht="30" customHeight="1">
      <c r="A84" s="163"/>
      <c r="B84" s="164" t="str">
        <f>IF(A84="","",'1erT'!$A$8)</f>
        <v/>
      </c>
      <c r="C84" s="165"/>
      <c r="D84" s="165"/>
      <c r="E84" s="165"/>
      <c r="F84" s="165"/>
      <c r="G84" s="165"/>
      <c r="H84" s="165"/>
      <c r="I84" s="165"/>
      <c r="J84" s="165"/>
      <c r="K84" s="165"/>
      <c r="L84" s="165"/>
      <c r="M84" s="165"/>
      <c r="N84" s="165"/>
      <c r="O84" s="165"/>
      <c r="P84" s="165"/>
      <c r="Q84" s="164" t="str">
        <f>IF(A84="","",'1erT'!$A$6)</f>
        <v/>
      </c>
      <c r="R84" s="65"/>
      <c r="S84" s="65"/>
      <c r="T84" s="65"/>
      <c r="U84" s="65"/>
      <c r="V84" s="65"/>
      <c r="W84" s="65"/>
      <c r="X84" s="65"/>
      <c r="Y84" s="65"/>
      <c r="Z84" s="65"/>
    </row>
    <row r="85" spans="1:26" ht="30" customHeight="1">
      <c r="A85" s="163"/>
      <c r="B85" s="164" t="str">
        <f>IF(A85="","",'1erT'!$A$8)</f>
        <v/>
      </c>
      <c r="C85" s="165"/>
      <c r="D85" s="165"/>
      <c r="E85" s="165"/>
      <c r="F85" s="165"/>
      <c r="G85" s="165"/>
      <c r="H85" s="165"/>
      <c r="I85" s="165"/>
      <c r="J85" s="165"/>
      <c r="K85" s="165"/>
      <c r="L85" s="165"/>
      <c r="M85" s="165"/>
      <c r="N85" s="165"/>
      <c r="O85" s="165"/>
      <c r="P85" s="165"/>
      <c r="Q85" s="164" t="str">
        <f>IF(A85="","",'1erT'!$A$6)</f>
        <v/>
      </c>
      <c r="R85" s="65"/>
      <c r="S85" s="65"/>
      <c r="T85" s="65"/>
      <c r="U85" s="65"/>
      <c r="V85" s="65"/>
      <c r="W85" s="65"/>
      <c r="X85" s="65"/>
      <c r="Y85" s="65"/>
      <c r="Z85" s="65"/>
    </row>
    <row r="86" spans="1:26" ht="30" customHeight="1">
      <c r="A86" s="163"/>
      <c r="B86" s="164" t="str">
        <f>IF(A86="","",'1erT'!$A$8)</f>
        <v/>
      </c>
      <c r="C86" s="165"/>
      <c r="D86" s="165"/>
      <c r="E86" s="165"/>
      <c r="F86" s="165"/>
      <c r="G86" s="165"/>
      <c r="H86" s="165"/>
      <c r="I86" s="165"/>
      <c r="J86" s="165"/>
      <c r="K86" s="165"/>
      <c r="L86" s="165"/>
      <c r="M86" s="165"/>
      <c r="N86" s="165"/>
      <c r="O86" s="165"/>
      <c r="P86" s="165"/>
      <c r="Q86" s="164" t="str">
        <f>IF(A86="","",'1erT'!$A$6)</f>
        <v/>
      </c>
      <c r="R86" s="65"/>
      <c r="S86" s="65"/>
      <c r="T86" s="65"/>
      <c r="U86" s="65"/>
      <c r="V86" s="65"/>
      <c r="W86" s="65"/>
      <c r="X86" s="65"/>
      <c r="Y86" s="65"/>
      <c r="Z86" s="65"/>
    </row>
    <row r="87" spans="1:26" ht="30" customHeight="1">
      <c r="A87" s="163"/>
      <c r="B87" s="164" t="str">
        <f>IF(A87="","",'1erT'!$A$8)</f>
        <v/>
      </c>
      <c r="C87" s="165"/>
      <c r="D87" s="165"/>
      <c r="E87" s="165"/>
      <c r="F87" s="165"/>
      <c r="G87" s="165"/>
      <c r="H87" s="165"/>
      <c r="I87" s="165"/>
      <c r="J87" s="165"/>
      <c r="K87" s="165"/>
      <c r="L87" s="165"/>
      <c r="M87" s="165"/>
      <c r="N87" s="165"/>
      <c r="O87" s="165"/>
      <c r="P87" s="165"/>
      <c r="Q87" s="164" t="str">
        <f>IF(A87="","",'1erT'!$A$6)</f>
        <v/>
      </c>
      <c r="R87" s="65"/>
      <c r="S87" s="65"/>
      <c r="T87" s="65"/>
      <c r="U87" s="65"/>
      <c r="V87" s="65"/>
      <c r="W87" s="65"/>
      <c r="X87" s="65"/>
      <c r="Y87" s="65"/>
      <c r="Z87" s="65"/>
    </row>
    <row r="88" spans="1:26" ht="30" customHeight="1">
      <c r="A88" s="163"/>
      <c r="B88" s="164" t="str">
        <f>IF(A88="","",'1erT'!$A$8)</f>
        <v/>
      </c>
      <c r="C88" s="165"/>
      <c r="D88" s="165"/>
      <c r="E88" s="165"/>
      <c r="F88" s="165"/>
      <c r="G88" s="165"/>
      <c r="H88" s="165"/>
      <c r="I88" s="165"/>
      <c r="J88" s="165"/>
      <c r="K88" s="165"/>
      <c r="L88" s="165"/>
      <c r="M88" s="165"/>
      <c r="N88" s="165"/>
      <c r="O88" s="165"/>
      <c r="P88" s="165"/>
      <c r="Q88" s="164" t="str">
        <f>IF(A88="","",'1erT'!$A$6)</f>
        <v/>
      </c>
      <c r="R88" s="65"/>
      <c r="S88" s="65"/>
      <c r="T88" s="65"/>
      <c r="U88" s="65"/>
      <c r="V88" s="65"/>
      <c r="W88" s="65"/>
      <c r="X88" s="65"/>
      <c r="Y88" s="65"/>
      <c r="Z88" s="65"/>
    </row>
    <row r="89" spans="1:26" ht="30" customHeight="1">
      <c r="A89" s="163"/>
      <c r="B89" s="164" t="str">
        <f>IF(A89="","",'1erT'!$A$8)</f>
        <v/>
      </c>
      <c r="C89" s="165"/>
      <c r="D89" s="165"/>
      <c r="E89" s="165"/>
      <c r="F89" s="165"/>
      <c r="G89" s="165"/>
      <c r="H89" s="165"/>
      <c r="I89" s="165"/>
      <c r="J89" s="165"/>
      <c r="K89" s="165"/>
      <c r="L89" s="165"/>
      <c r="M89" s="165"/>
      <c r="N89" s="165"/>
      <c r="O89" s="165"/>
      <c r="P89" s="165"/>
      <c r="Q89" s="164" t="str">
        <f>IF(A89="","",'1erT'!$A$6)</f>
        <v/>
      </c>
      <c r="R89" s="65"/>
      <c r="S89" s="65"/>
      <c r="T89" s="65"/>
      <c r="U89" s="65"/>
      <c r="V89" s="65"/>
      <c r="W89" s="65"/>
      <c r="X89" s="65"/>
      <c r="Y89" s="65"/>
      <c r="Z89" s="65"/>
    </row>
    <row r="90" spans="1:26" ht="30" customHeight="1">
      <c r="A90" s="163"/>
      <c r="B90" s="164" t="str">
        <f>IF(A90="","",'1erT'!$A$8)</f>
        <v/>
      </c>
      <c r="C90" s="165"/>
      <c r="D90" s="165"/>
      <c r="E90" s="165"/>
      <c r="F90" s="165"/>
      <c r="G90" s="165"/>
      <c r="H90" s="165"/>
      <c r="I90" s="165"/>
      <c r="J90" s="165"/>
      <c r="K90" s="165"/>
      <c r="L90" s="165"/>
      <c r="M90" s="165"/>
      <c r="N90" s="165"/>
      <c r="O90" s="165"/>
      <c r="P90" s="165"/>
      <c r="Q90" s="164" t="str">
        <f>IF(A90="","",'1erT'!$A$6)</f>
        <v/>
      </c>
      <c r="R90" s="65"/>
      <c r="S90" s="65"/>
      <c r="T90" s="65"/>
      <c r="U90" s="65"/>
      <c r="V90" s="65"/>
      <c r="W90" s="65"/>
      <c r="X90" s="65"/>
      <c r="Y90" s="65"/>
      <c r="Z90" s="65"/>
    </row>
    <row r="91" spans="1:26" ht="30" customHeight="1">
      <c r="A91" s="163"/>
      <c r="B91" s="164" t="str">
        <f>IF(A91="","",'1erT'!$A$8)</f>
        <v/>
      </c>
      <c r="C91" s="165"/>
      <c r="D91" s="165"/>
      <c r="E91" s="165"/>
      <c r="F91" s="165"/>
      <c r="G91" s="165"/>
      <c r="H91" s="165"/>
      <c r="I91" s="165"/>
      <c r="J91" s="165"/>
      <c r="K91" s="165"/>
      <c r="L91" s="165"/>
      <c r="M91" s="165"/>
      <c r="N91" s="165"/>
      <c r="O91" s="165"/>
      <c r="P91" s="165"/>
      <c r="Q91" s="164" t="str">
        <f>IF(A91="","",'1erT'!$A$6)</f>
        <v/>
      </c>
      <c r="R91" s="65"/>
      <c r="S91" s="65"/>
      <c r="T91" s="65"/>
      <c r="U91" s="65"/>
      <c r="V91" s="65"/>
      <c r="W91" s="65"/>
      <c r="X91" s="65"/>
      <c r="Y91" s="65"/>
      <c r="Z91" s="65"/>
    </row>
    <row r="92" spans="1:26" ht="30" customHeight="1">
      <c r="A92" s="163"/>
      <c r="B92" s="164" t="str">
        <f>IF(A92="","",'1erT'!$A$8)</f>
        <v/>
      </c>
      <c r="C92" s="165"/>
      <c r="D92" s="165"/>
      <c r="E92" s="165"/>
      <c r="F92" s="165"/>
      <c r="G92" s="165"/>
      <c r="H92" s="165"/>
      <c r="I92" s="165"/>
      <c r="J92" s="165"/>
      <c r="K92" s="165"/>
      <c r="L92" s="165"/>
      <c r="M92" s="165"/>
      <c r="N92" s="165"/>
      <c r="O92" s="165"/>
      <c r="P92" s="165"/>
      <c r="Q92" s="164" t="str">
        <f>IF(A92="","",'1erT'!$A$6)</f>
        <v/>
      </c>
      <c r="R92" s="65"/>
      <c r="S92" s="65"/>
      <c r="T92" s="65"/>
      <c r="U92" s="65"/>
      <c r="V92" s="65"/>
      <c r="W92" s="65"/>
      <c r="X92" s="65"/>
      <c r="Y92" s="65"/>
      <c r="Z92" s="65"/>
    </row>
    <row r="93" spans="1:26" ht="30" customHeight="1">
      <c r="A93" s="163"/>
      <c r="B93" s="164" t="str">
        <f>IF(A93="","",'1erT'!$A$8)</f>
        <v/>
      </c>
      <c r="C93" s="165"/>
      <c r="D93" s="165"/>
      <c r="E93" s="165"/>
      <c r="F93" s="165"/>
      <c r="G93" s="165"/>
      <c r="H93" s="165"/>
      <c r="I93" s="165"/>
      <c r="J93" s="165"/>
      <c r="K93" s="165"/>
      <c r="L93" s="165"/>
      <c r="M93" s="165"/>
      <c r="N93" s="165"/>
      <c r="O93" s="165"/>
      <c r="P93" s="165"/>
      <c r="Q93" s="164" t="str">
        <f>IF(A93="","",'1erT'!$A$6)</f>
        <v/>
      </c>
      <c r="R93" s="65"/>
      <c r="S93" s="65"/>
      <c r="T93" s="65"/>
      <c r="U93" s="65"/>
      <c r="V93" s="65"/>
      <c r="W93" s="65"/>
      <c r="X93" s="65"/>
      <c r="Y93" s="65"/>
      <c r="Z93" s="65"/>
    </row>
    <row r="94" spans="1:26" ht="30" customHeight="1">
      <c r="A94" s="163"/>
      <c r="B94" s="164" t="str">
        <f>IF(A94="","",'1erT'!$A$8)</f>
        <v/>
      </c>
      <c r="C94" s="165"/>
      <c r="D94" s="165"/>
      <c r="E94" s="165"/>
      <c r="F94" s="165"/>
      <c r="G94" s="165"/>
      <c r="H94" s="165"/>
      <c r="I94" s="165"/>
      <c r="J94" s="165"/>
      <c r="K94" s="165"/>
      <c r="L94" s="165"/>
      <c r="M94" s="165"/>
      <c r="N94" s="165"/>
      <c r="O94" s="165"/>
      <c r="P94" s="165"/>
      <c r="Q94" s="164" t="str">
        <f>IF(A94="","",'1erT'!$A$6)</f>
        <v/>
      </c>
      <c r="R94" s="65"/>
      <c r="S94" s="65"/>
      <c r="T94" s="65"/>
      <c r="U94" s="65"/>
      <c r="V94" s="65"/>
      <c r="W94" s="65"/>
      <c r="X94" s="65"/>
      <c r="Y94" s="65"/>
      <c r="Z94" s="65"/>
    </row>
    <row r="95" spans="1:26" ht="30" customHeight="1">
      <c r="A95" s="163"/>
      <c r="B95" s="164" t="str">
        <f>IF(A95="","",'1erT'!$A$8)</f>
        <v/>
      </c>
      <c r="C95" s="165"/>
      <c r="D95" s="165"/>
      <c r="E95" s="165"/>
      <c r="F95" s="165"/>
      <c r="G95" s="165"/>
      <c r="H95" s="165"/>
      <c r="I95" s="165"/>
      <c r="J95" s="165"/>
      <c r="K95" s="165"/>
      <c r="L95" s="165"/>
      <c r="M95" s="165"/>
      <c r="N95" s="165"/>
      <c r="O95" s="165"/>
      <c r="P95" s="165"/>
      <c r="Q95" s="164" t="str">
        <f>IF(A95="","",'1erT'!$A$6)</f>
        <v/>
      </c>
      <c r="R95" s="65"/>
      <c r="S95" s="65"/>
      <c r="T95" s="65"/>
      <c r="U95" s="65"/>
      <c r="V95" s="65"/>
      <c r="W95" s="65"/>
      <c r="X95" s="65"/>
      <c r="Y95" s="65"/>
      <c r="Z95" s="65"/>
    </row>
    <row r="96" spans="1:26" ht="30" customHeight="1">
      <c r="A96" s="163"/>
      <c r="B96" s="164" t="str">
        <f>IF(A96="","",'1erT'!$A$8)</f>
        <v/>
      </c>
      <c r="C96" s="165"/>
      <c r="D96" s="165"/>
      <c r="E96" s="165"/>
      <c r="F96" s="165"/>
      <c r="G96" s="165"/>
      <c r="H96" s="165"/>
      <c r="I96" s="165"/>
      <c r="J96" s="165"/>
      <c r="K96" s="165"/>
      <c r="L96" s="165"/>
      <c r="M96" s="165"/>
      <c r="N96" s="165"/>
      <c r="O96" s="165"/>
      <c r="P96" s="165"/>
      <c r="Q96" s="164" t="str">
        <f>IF(A96="","",'1erT'!$A$6)</f>
        <v/>
      </c>
      <c r="R96" s="65"/>
      <c r="S96" s="65"/>
      <c r="T96" s="65"/>
      <c r="U96" s="65"/>
      <c r="V96" s="65"/>
      <c r="W96" s="65"/>
      <c r="X96" s="65"/>
      <c r="Y96" s="65"/>
      <c r="Z96" s="65"/>
    </row>
    <row r="97" spans="1:26" ht="30" customHeight="1">
      <c r="A97" s="163"/>
      <c r="B97" s="164" t="str">
        <f>IF(A97="","",'1erT'!$A$8)</f>
        <v/>
      </c>
      <c r="C97" s="165"/>
      <c r="D97" s="165"/>
      <c r="E97" s="165"/>
      <c r="F97" s="165"/>
      <c r="G97" s="165"/>
      <c r="H97" s="165"/>
      <c r="I97" s="165"/>
      <c r="J97" s="165"/>
      <c r="K97" s="165"/>
      <c r="L97" s="165"/>
      <c r="M97" s="165"/>
      <c r="N97" s="165"/>
      <c r="O97" s="165"/>
      <c r="P97" s="165"/>
      <c r="Q97" s="164" t="str">
        <f>IF(A97="","",'1erT'!$A$6)</f>
        <v/>
      </c>
      <c r="R97" s="65"/>
      <c r="S97" s="65"/>
      <c r="T97" s="65"/>
      <c r="U97" s="65"/>
      <c r="V97" s="65"/>
      <c r="W97" s="65"/>
      <c r="X97" s="65"/>
      <c r="Y97" s="65"/>
      <c r="Z97" s="65"/>
    </row>
    <row r="98" spans="1:26" ht="30" customHeight="1">
      <c r="A98" s="163"/>
      <c r="B98" s="164" t="str">
        <f>IF(A98="","",'1erT'!$A$8)</f>
        <v/>
      </c>
      <c r="C98" s="165"/>
      <c r="D98" s="165"/>
      <c r="E98" s="165"/>
      <c r="F98" s="165"/>
      <c r="G98" s="165"/>
      <c r="H98" s="165"/>
      <c r="I98" s="165"/>
      <c r="J98" s="165"/>
      <c r="K98" s="165"/>
      <c r="L98" s="165"/>
      <c r="M98" s="165"/>
      <c r="N98" s="165"/>
      <c r="O98" s="165"/>
      <c r="P98" s="165"/>
      <c r="Q98" s="164" t="str">
        <f>IF(A98="","",'1erT'!$A$6)</f>
        <v/>
      </c>
      <c r="R98" s="65"/>
      <c r="S98" s="65"/>
      <c r="T98" s="65"/>
      <c r="U98" s="65"/>
      <c r="V98" s="65"/>
      <c r="W98" s="65"/>
      <c r="X98" s="65"/>
      <c r="Y98" s="65"/>
      <c r="Z98" s="65"/>
    </row>
    <row r="99" spans="1:26" ht="30" customHeight="1">
      <c r="A99" s="163"/>
      <c r="B99" s="164" t="str">
        <f>IF(A99="","",'1erT'!$A$8)</f>
        <v/>
      </c>
      <c r="C99" s="165"/>
      <c r="D99" s="165"/>
      <c r="E99" s="165"/>
      <c r="F99" s="165"/>
      <c r="G99" s="165"/>
      <c r="H99" s="165"/>
      <c r="I99" s="165"/>
      <c r="J99" s="165"/>
      <c r="K99" s="165"/>
      <c r="L99" s="165"/>
      <c r="M99" s="165"/>
      <c r="N99" s="165"/>
      <c r="O99" s="165"/>
      <c r="P99" s="165"/>
      <c r="Q99" s="164" t="str">
        <f>IF(A99="","",'1erT'!$A$6)</f>
        <v/>
      </c>
      <c r="R99" s="65"/>
      <c r="S99" s="65"/>
      <c r="T99" s="65"/>
      <c r="U99" s="65"/>
      <c r="V99" s="65"/>
      <c r="W99" s="65"/>
      <c r="X99" s="65"/>
      <c r="Y99" s="65"/>
      <c r="Z99" s="65"/>
    </row>
    <row r="100" spans="1:26" ht="30" customHeight="1">
      <c r="A100" s="163"/>
      <c r="B100" s="164" t="str">
        <f>IF(A100="","",'1erT'!$A$8)</f>
        <v/>
      </c>
      <c r="C100" s="165"/>
      <c r="D100" s="165"/>
      <c r="E100" s="165"/>
      <c r="F100" s="165"/>
      <c r="G100" s="165"/>
      <c r="H100" s="165"/>
      <c r="I100" s="165"/>
      <c r="J100" s="165"/>
      <c r="K100" s="165"/>
      <c r="L100" s="165"/>
      <c r="M100" s="165"/>
      <c r="N100" s="165"/>
      <c r="O100" s="165"/>
      <c r="P100" s="165"/>
      <c r="Q100" s="164" t="str">
        <f>IF(A100="","",'1erT'!$A$6)</f>
        <v/>
      </c>
      <c r="R100" s="65"/>
      <c r="S100" s="65"/>
      <c r="T100" s="65"/>
      <c r="U100" s="65"/>
      <c r="V100" s="65"/>
      <c r="W100" s="65"/>
      <c r="X100" s="65"/>
      <c r="Y100" s="65"/>
      <c r="Z100" s="65"/>
    </row>
    <row r="101" spans="1:26" ht="14.2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spans="1:26" ht="14.2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spans="1:26" ht="14.2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spans="1:26" ht="14.2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spans="1:26" ht="14.2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spans="1:26" ht="14.2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spans="1:26" ht="14.2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spans="1:26" ht="14.2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spans="1:26" ht="14.2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spans="1:26" ht="14.2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spans="1:26" ht="14.2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spans="1:26" ht="14.2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spans="1:26" ht="14.2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spans="1:26" ht="14.2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spans="1:26" ht="14.2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spans="1:26" ht="14.2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spans="1:26" ht="14.2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spans="1:26" ht="14.2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spans="1:26" ht="14.2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spans="1:26" ht="14.2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spans="1:26" ht="14.2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spans="1:26" ht="14.2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spans="1:26" ht="14.2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spans="1:26" ht="14.2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spans="1:26" ht="14.2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spans="1:26" ht="14.2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spans="1:26" ht="14.2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spans="1:26" ht="14.2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spans="1:26" ht="14.2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spans="1:26" ht="14.2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spans="1:26" ht="14.2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spans="1:26" ht="14.2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spans="1:26" ht="14.2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spans="1:26" ht="14.2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spans="1:26" ht="14.2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spans="1:26" ht="14.2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spans="1:26" ht="14.2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spans="1:26" ht="14.2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spans="1:26" ht="14.2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spans="1:26" ht="14.2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spans="1:26" ht="14.2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spans="1:26" ht="14.2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spans="1:26" ht="14.2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spans="1:26" ht="14.2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spans="1:26" ht="14.2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spans="1:26" ht="14.2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spans="1:26" ht="14.2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spans="1:26" ht="14.2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spans="1:26" ht="14.2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spans="1:26" ht="14.2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spans="1:26" ht="14.2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spans="1:26" ht="14.2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spans="1:26" ht="14.2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spans="1:26" ht="14.2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spans="1:26" ht="14.2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spans="1:26" ht="14.2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spans="1:26" ht="14.2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spans="1:26" ht="14.2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spans="1:26" ht="14.2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spans="1:26" ht="14.2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spans="1:26" ht="14.2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spans="1:26" ht="14.2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spans="1:26" ht="14.2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spans="1:26" ht="14.2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spans="1:26" ht="14.2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spans="1:26" ht="14.2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spans="1:26" ht="14.2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spans="1:26" ht="14.2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spans="1:26" ht="14.2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spans="1:26" ht="14.2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spans="1:26" ht="14.2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spans="1:26" ht="14.2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spans="1:26" ht="14.2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spans="1:26" ht="14.2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spans="1:26" ht="14.2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spans="1:26" ht="14.2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spans="1:26" ht="14.2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spans="1:26" ht="14.2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spans="1:26" ht="14.2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spans="1:26" ht="14.2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spans="1:26" ht="14.2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spans="1:26" ht="14.2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spans="1:26" ht="14.2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spans="1:26" ht="14.2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spans="1:26" ht="14.2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spans="1:26" ht="14.2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spans="1:26" ht="14.2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spans="1:26" ht="14.2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spans="1:26" ht="14.2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spans="1:26" ht="14.2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spans="1:26" ht="14.2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spans="1:26" ht="14.2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spans="1:26" ht="14.2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spans="1:26" ht="14.2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spans="1:26" ht="14.2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spans="1:26" ht="14.2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spans="1:26" ht="14.2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spans="1:26" ht="14.2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spans="1:26" ht="14.2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spans="1:26" ht="14.2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spans="1:26" ht="14.2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spans="1:26" ht="14.2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spans="1:26" ht="14.2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spans="1:26" ht="14.2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spans="1:26" ht="14.2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spans="1:26" ht="14.2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spans="1:26" ht="14.2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spans="1:26" ht="14.2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spans="1:26" ht="14.2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spans="1:26" ht="14.2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spans="1:26" ht="14.2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spans="1:26" ht="14.2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spans="1:26" ht="14.2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spans="1:26" ht="14.2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spans="1:26" ht="14.2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spans="1:26" ht="14.2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spans="1:26" ht="14.2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spans="1:26" ht="14.2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spans="1:26" ht="14.2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spans="1:26" ht="14.2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spans="1:26" ht="14.2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spans="1:26" ht="14.2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spans="1:26" ht="14.2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spans="1:26" ht="14.2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spans="1:26" ht="14.2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spans="1:26" ht="14.2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spans="1:26" ht="14.2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spans="1:26" ht="14.2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spans="1:26" ht="14.2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spans="1:26" ht="14.2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spans="1:26" ht="14.2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spans="1:26" ht="14.2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spans="1:26" ht="14.2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spans="1:26" ht="14.2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spans="1:26" ht="14.2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spans="1:26" ht="14.2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spans="1:26" ht="14.2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spans="1:26" ht="14.2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spans="1:26" ht="14.2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spans="1:26" ht="14.2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spans="1:26" ht="14.2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spans="1:26" ht="14.2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spans="1:26" ht="14.2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spans="1:26" ht="14.2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spans="1:26" ht="14.2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spans="1:26" ht="14.2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spans="1:26" ht="14.2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spans="1:26" ht="14.2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spans="1:26" ht="14.2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spans="1:26" ht="14.2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spans="1:26" ht="14.2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spans="1:26" ht="14.2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spans="1:26" ht="14.2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spans="1:26" ht="14.2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spans="1:26" ht="14.2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spans="1:26" ht="14.2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spans="1:26" ht="14.2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spans="1:26" ht="14.2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spans="1:26" ht="14.2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spans="1:26" ht="14.2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spans="1:26" ht="14.2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spans="1:26" ht="14.2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spans="1:26" ht="14.2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spans="1:26" ht="14.2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spans="1:26" ht="14.2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spans="1:26" ht="14.2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spans="1:26" ht="14.2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spans="1:26" ht="14.2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spans="1:26" ht="14.2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spans="1:26" ht="14.2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spans="1:26" ht="14.2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spans="1:26" ht="14.2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spans="1:26" ht="14.2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spans="1:26" ht="14.2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spans="1:26" ht="14.2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spans="1:26" ht="14.2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spans="1:26" ht="14.2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spans="1:26" ht="14.2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spans="1:26" ht="14.2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spans="1:26" ht="14.2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spans="1:26" ht="14.2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spans="1:26" ht="14.2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spans="1:26" ht="14.2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spans="1:26" ht="14.2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spans="1:26" ht="14.2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spans="1:26" ht="14.2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spans="1:26" ht="14.2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spans="1:26" ht="14.2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spans="1:26" ht="14.2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spans="1:26" ht="14.2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spans="1:26" ht="14.2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spans="1:26" ht="14.2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spans="1:26" ht="14.2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spans="1:26" ht="14.2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spans="1:26" ht="14.2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spans="1:26" ht="14.2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spans="1:26" ht="14.2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spans="1:26" ht="14.2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spans="1:26" ht="14.2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spans="1:26" ht="14.2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spans="1:26" ht="14.2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spans="1:26" ht="14.2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spans="1:26" ht="14.2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spans="1:26" ht="14.2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spans="1:26" ht="14.2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spans="1:26" ht="14.2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spans="1:26" ht="14.2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spans="1:26" ht="14.2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spans="1:26" ht="14.2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spans="1:26" ht="14.2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spans="1:26" ht="14.2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spans="1:26" ht="14.2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spans="1:26" ht="14.2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spans="1:26" ht="14.2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spans="1:26" ht="14.2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spans="1:26" ht="14.2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spans="1:26" ht="14.2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spans="1:26" ht="14.2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spans="1:26" ht="14.2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spans="1:26" ht="14.2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spans="1:26" ht="14.2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spans="1:26" ht="14.2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spans="1:26" ht="14.2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spans="1:26" ht="14.2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spans="1:26" ht="14.2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spans="1:26" ht="14.2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spans="1:26" ht="14.2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spans="1:26" ht="14.2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spans="1:26" ht="14.2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spans="1:26" ht="14.2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spans="1:26" ht="14.2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spans="1:26" ht="14.2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spans="1:26" ht="14.2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spans="1:26" ht="14.2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spans="1:26" ht="14.2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spans="1:26" ht="14.2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spans="1:26" ht="14.2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spans="1:26" ht="14.2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spans="1:26" ht="14.2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spans="1:26" ht="14.2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spans="1:26" ht="14.2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spans="1:26" ht="14.2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spans="1:26" ht="14.2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spans="1:26" ht="14.2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spans="1:26" ht="14.2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spans="1:26" ht="14.2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spans="1:26" ht="14.2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spans="1:26" ht="14.2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spans="1:26" ht="14.2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spans="1:26" ht="14.2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spans="1:26" ht="14.2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spans="1:26" ht="14.2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spans="1:26" ht="14.2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spans="1:26" ht="14.2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spans="1:26" ht="14.2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spans="1:26" ht="14.2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spans="1:26" ht="14.2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spans="1:26" ht="14.2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spans="1:26" ht="14.2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spans="1:26" ht="14.2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spans="1:26" ht="14.2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spans="1:26" ht="14.2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spans="1:26" ht="14.2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spans="1:26" ht="14.2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spans="1:26" ht="14.2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spans="1:26" ht="14.2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spans="1:26" ht="14.2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spans="1:26" ht="14.2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spans="1:26" ht="14.2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spans="1:26" ht="14.2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spans="1:26" ht="14.2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spans="1:26" ht="14.2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spans="1:26" ht="14.2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spans="1:26" ht="14.2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spans="1:26" ht="14.2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spans="1:26" ht="14.2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spans="1:26" ht="14.2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spans="1:26" ht="14.2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spans="1:26" ht="14.2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spans="1:26" ht="14.2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spans="1:26" ht="14.2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spans="1:26" ht="14.2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spans="1:26" ht="14.2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spans="1:26" ht="14.2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spans="1:26" ht="14.2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spans="1:26" ht="14.2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spans="1:26" ht="14.2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spans="1:26" ht="14.2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spans="1:26" ht="14.2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spans="1:26" ht="14.2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spans="1:26" ht="14.2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spans="1:26" ht="14.2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spans="1:26" ht="14.2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spans="1:26" ht="14.2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spans="1:26" ht="14.2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spans="1:26" ht="14.2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spans="1:26" ht="14.2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spans="1:26" ht="14.2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spans="1:26" ht="14.2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spans="1:26" ht="14.2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spans="1:26" ht="14.2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spans="1:26" ht="14.2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spans="1:26" ht="14.2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spans="1:26" ht="14.2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spans="1:26" ht="14.2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spans="1:26" ht="14.2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spans="1:26" ht="14.2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spans="1:26" ht="14.2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spans="1:26" ht="14.2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spans="1:26" ht="14.2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spans="1:26" ht="14.2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spans="1:26" ht="14.2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spans="1:26" ht="14.2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spans="1:26" ht="14.2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spans="1:26" ht="14.2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spans="1:26" ht="14.2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spans="1:26" ht="14.2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spans="1:26" ht="14.2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spans="1:26" ht="14.2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spans="1:26" ht="14.2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spans="1:26" ht="14.2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spans="1:26" ht="14.2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spans="1:26" ht="14.2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spans="1:26" ht="14.2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spans="1:26" ht="14.2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spans="1:26" ht="14.2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spans="1:26" ht="14.2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spans="1:26" ht="14.2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spans="1:26" ht="14.2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spans="1:26" ht="14.2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spans="1:26" ht="14.2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spans="1:26" ht="14.2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spans="1:26" ht="14.2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spans="1:26" ht="14.2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spans="1:26" ht="14.2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spans="1:26" ht="14.2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spans="1:26" ht="14.2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spans="1:26" ht="14.2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spans="1:26" ht="14.2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spans="1:26" ht="14.2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spans="1:26" ht="14.2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spans="1:26" ht="14.2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spans="1:26" ht="14.2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spans="1:26" ht="14.2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spans="1:26" ht="14.2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spans="1:26" ht="14.2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spans="1:26" ht="14.2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spans="1:26" ht="14.2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spans="1:26" ht="14.2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spans="1:26" ht="14.2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spans="1:26" ht="14.2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spans="1:26" ht="14.2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spans="1:26" ht="14.2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spans="1:26" ht="14.2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spans="1:26" ht="14.2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spans="1:26" ht="14.2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spans="1:26" ht="14.2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spans="1:26" ht="14.2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spans="1:26" ht="14.2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spans="1:26" ht="14.2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spans="1:26" ht="14.2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spans="1:26" ht="14.2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spans="1:26" ht="14.2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spans="1:26" ht="14.2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spans="1:26" ht="14.2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spans="1:26" ht="14.2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spans="1:26" ht="14.2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spans="1:26" ht="14.2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spans="1:26" ht="14.2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spans="1:26" ht="14.2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spans="1:26" ht="14.2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spans="1:26" ht="14.2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spans="1:26" ht="14.2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spans="1:26" ht="14.2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spans="1:26" ht="14.2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spans="1:26" ht="14.2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spans="1:26" ht="14.2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spans="1:26" ht="14.2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spans="1:26" ht="14.2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spans="1:26" ht="14.2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spans="1:26" ht="14.2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spans="1:26" ht="14.2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spans="1:26" ht="14.2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spans="1:26" ht="14.2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spans="1:26" ht="14.2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spans="1:26" ht="14.2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spans="1:26" ht="14.2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spans="1:26" ht="14.2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spans="1:26" ht="14.2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spans="1:26" ht="14.2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spans="1:26" ht="14.2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spans="1:26" ht="14.2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spans="1:26" ht="14.2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spans="1:26" ht="14.2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spans="1:26" ht="14.2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spans="1:26" ht="14.2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spans="1:26" ht="14.2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spans="1:26" ht="14.2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spans="1:26" ht="14.2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spans="1:26" ht="14.2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spans="1:26" ht="14.2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spans="1:26" ht="14.2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spans="1:26" ht="14.2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spans="1:26" ht="14.2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spans="1:26" ht="14.2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spans="1:26" ht="14.2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spans="1:26" ht="14.2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spans="1:26" ht="14.2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spans="1:26" ht="14.2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spans="1:26" ht="14.2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spans="1:26" ht="14.2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spans="1:26" ht="14.2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spans="1:26" ht="14.2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spans="1:26" ht="14.2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spans="1:26" ht="14.2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spans="1:26" ht="14.2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spans="1:26" ht="14.2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spans="1:26" ht="14.2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spans="1:26" ht="14.2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spans="1:26" ht="14.2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spans="1:26" ht="14.2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spans="1:26" ht="14.2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spans="1:26" ht="14.2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spans="1:26" ht="14.2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spans="1:26" ht="14.2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spans="1:26" ht="14.2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spans="1:26" ht="14.2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spans="1:26" ht="14.2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spans="1:26" ht="14.2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spans="1:26" ht="14.2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spans="1:26" ht="14.2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spans="1:26" ht="14.2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spans="1:26" ht="14.2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spans="1:26" ht="14.2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spans="1:26" ht="14.2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spans="1:26" ht="14.2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spans="1:26" ht="14.2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spans="1:26" ht="14.2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spans="1:26" ht="14.2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spans="1:26" ht="14.2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spans="1:26" ht="14.2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spans="1:26" ht="14.2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spans="1:26" ht="14.2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spans="1:26" ht="14.2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spans="1:26" ht="14.2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spans="1:26" ht="14.2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spans="1:26" ht="14.2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spans="1:26" ht="14.2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spans="1:26" ht="14.2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spans="1:26" ht="14.2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spans="1:26" ht="14.2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spans="1:26" ht="14.2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spans="1:26" ht="14.2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spans="1:26" ht="14.2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spans="1:26" ht="14.2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spans="1:26" ht="14.2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spans="1:26" ht="14.2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spans="1:26" ht="14.2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spans="1:26" ht="14.2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spans="1:26" ht="14.2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spans="1:26" ht="14.2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spans="1:26" ht="14.2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spans="1:26" ht="14.2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spans="1:26" ht="14.2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spans="1:26" ht="14.2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spans="1:26" ht="14.2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spans="1:26" ht="14.2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spans="1:26" ht="14.2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spans="1:26" ht="14.2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spans="1:26" ht="14.2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spans="1:26" ht="14.2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spans="1:26" ht="14.2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spans="1:26" ht="14.2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spans="1:26" ht="14.2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spans="1:26" ht="14.2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spans="1:26" ht="14.2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spans="1:26" ht="14.2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spans="1:26" ht="14.2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spans="1:26" ht="14.2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spans="1:26" ht="14.2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spans="1:26" ht="14.2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spans="1:26" ht="14.2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spans="1:26" ht="14.2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spans="1:26" ht="14.2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spans="1:26" ht="14.2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spans="1:26" ht="14.2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spans="1:26" ht="14.2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spans="1:26" ht="14.2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spans="1:26" ht="14.2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spans="1:26" ht="14.2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spans="1:26" ht="14.2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spans="1:26" ht="14.2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spans="1:26" ht="14.2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spans="1:26" ht="14.2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spans="1:26" ht="14.2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spans="1:26" ht="14.2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spans="1:26" ht="14.2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spans="1:26" ht="14.2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spans="1:26" ht="14.2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spans="1:26" ht="14.2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spans="1:26" ht="14.2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spans="1:26" ht="14.2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spans="1:26" ht="14.2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spans="1:26" ht="14.2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spans="1:26" ht="14.2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spans="1:26" ht="14.2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spans="1:26" ht="14.2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spans="1:26" ht="14.2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spans="1:26" ht="14.2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spans="1:26" ht="14.2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spans="1:26" ht="14.2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spans="1:26" ht="14.2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spans="1:26" ht="14.2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spans="1:26" ht="14.2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spans="1:26" ht="14.2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spans="1:26" ht="14.2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spans="1:26" ht="14.2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spans="1:26" ht="14.2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spans="1:26" ht="14.2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spans="1:26" ht="14.2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spans="1:26" ht="14.2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spans="1:26" ht="14.2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spans="1:26" ht="14.2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spans="1:26" ht="14.2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spans="1:26" ht="14.2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spans="1:26" ht="14.2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spans="1:26" ht="14.2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spans="1:26" ht="14.2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spans="1:26" ht="14.2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spans="1:26" ht="14.2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spans="1:26" ht="14.2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spans="1:26" ht="14.2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spans="1:26" ht="14.2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spans="1:26" ht="14.2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spans="1:26" ht="14.2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spans="1:26" ht="14.2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spans="1:26" ht="14.2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spans="1:26" ht="14.2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spans="1:26" ht="14.2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spans="1:26" ht="14.2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spans="1:26" ht="14.2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spans="1:26" ht="14.2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spans="1:26" ht="14.2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spans="1:26" ht="14.2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spans="1:26" ht="14.2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spans="1:26" ht="14.2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spans="1:26" ht="14.2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spans="1:26" ht="14.2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spans="1:26" ht="14.2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spans="1:26" ht="14.2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spans="1:26" ht="14.2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spans="1:26" ht="14.2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spans="1:26" ht="14.2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spans="1:26" ht="14.2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spans="1:26" ht="14.2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spans="1:26" ht="14.2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spans="1:26" ht="14.2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spans="1:26" ht="14.2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spans="1:26" ht="14.2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spans="1:26" ht="14.2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spans="1:26" ht="14.2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spans="1:26" ht="14.2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spans="1:26" ht="14.2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spans="1:26" ht="14.2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spans="1:26" ht="14.2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spans="1:26" ht="14.2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spans="1:26" ht="14.2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spans="1:26" ht="14.2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spans="1:26" ht="14.2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spans="1:26" ht="14.2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spans="1:26" ht="14.2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spans="1:26" ht="14.2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spans="1:26" ht="14.2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spans="1:26" ht="14.2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spans="1:26" ht="14.2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spans="1:26" ht="14.2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spans="1:26" ht="14.2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spans="1:26" ht="14.2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spans="1:26" ht="14.2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spans="1:26" ht="14.2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spans="1:26" ht="14.2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spans="1:26" ht="14.2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spans="1:26" ht="14.2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spans="1:26" ht="14.2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spans="1:26" ht="14.2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spans="1:26" ht="14.2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spans="1:26" ht="14.2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spans="1:26" ht="14.2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spans="1:26" ht="14.2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spans="1:26" ht="14.2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spans="1:26" ht="14.2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spans="1:26" ht="14.2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spans="1:26" ht="14.2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spans="1:26" ht="14.2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spans="1:26" ht="14.2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spans="1:26" ht="14.2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spans="1:26" ht="14.2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spans="1:26" ht="14.2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spans="1:26" ht="14.2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spans="1:26" ht="14.2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spans="1:26" ht="14.2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spans="1:26" ht="14.2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spans="1:26" ht="14.2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spans="1:26" ht="14.2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spans="1:26" ht="14.2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spans="1:26" ht="14.2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spans="1:26" ht="14.2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spans="1:26" ht="14.2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spans="1:26" ht="14.2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spans="1:26" ht="14.2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spans="1:26" ht="14.2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spans="1:26" ht="14.2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spans="1:26" ht="14.2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spans="1:26" ht="14.2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spans="1:26" ht="14.2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spans="1:26" ht="14.2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spans="1:26" ht="14.2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spans="1:26" ht="14.2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spans="1:26" ht="14.2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spans="1:26" ht="14.2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spans="1:26" ht="14.2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spans="1:26" ht="14.2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spans="1:26" ht="14.2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spans="1:26" ht="14.2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spans="1:26" ht="14.2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spans="1:26" ht="14.2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spans="1:26" ht="14.2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spans="1:26" ht="14.2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spans="1:26" ht="14.2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spans="1:26" ht="14.2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spans="1:26" ht="14.2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spans="1:26" ht="14.2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spans="1:26" ht="14.2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spans="1:26" ht="14.2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spans="1:26" ht="14.2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spans="1:26" ht="14.2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spans="1:26" ht="14.2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spans="1:26" ht="14.2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spans="1:26" ht="14.2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spans="1:26" ht="14.2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spans="1:26" ht="14.2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spans="1:26" ht="14.2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spans="1:26" ht="14.2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spans="1:26" ht="14.2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spans="1:26" ht="14.2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spans="1:26" ht="14.2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spans="1:26" ht="14.2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spans="1:26" ht="14.2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spans="1:26" ht="14.2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spans="1:26" ht="14.2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spans="1:26" ht="14.2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spans="1:26" ht="14.2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spans="1:26" ht="14.2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spans="1:26" ht="14.2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spans="1:26" ht="14.2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spans="1:26" ht="14.2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spans="1:26" ht="14.2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spans="1:26" ht="14.2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spans="1:26" ht="14.2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spans="1:26" ht="14.2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spans="1:26" ht="14.2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spans="1:26" ht="14.2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spans="1:26" ht="14.2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spans="1:26" ht="14.2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spans="1:26" ht="14.2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spans="1:26" ht="14.2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spans="1:26" ht="14.2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spans="1:26" ht="14.2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spans="1:26" ht="14.2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spans="1:26" ht="14.2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spans="1:26" ht="14.2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spans="1:26" ht="14.2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spans="1:26" ht="14.2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spans="1:26" ht="14.2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spans="1:26" ht="14.2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spans="1:26" ht="14.2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spans="1:26" ht="14.2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spans="1:26" ht="14.2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spans="1:26" ht="14.2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spans="1:26" ht="14.2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spans="1:26" ht="14.2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spans="1:26" ht="14.2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spans="1:26" ht="14.2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spans="1:26" ht="14.2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spans="1:26" ht="14.2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spans="1:26" ht="14.2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spans="1:26" ht="14.2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spans="1:26" ht="14.2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spans="1:26" ht="14.2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spans="1:26" ht="14.2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spans="1:26" ht="14.2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spans="1:26" ht="14.2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spans="1:26" ht="14.2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spans="1:26" ht="14.2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spans="1:26" ht="14.2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spans="1:26" ht="14.2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spans="1:26" ht="14.2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spans="1:26" ht="14.2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spans="1:26" ht="14.2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spans="1:26" ht="14.2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spans="1:26" ht="14.2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spans="1:26" ht="14.2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spans="1:26" ht="14.2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spans="1:26" ht="14.2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spans="1:26" ht="14.2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spans="1:26" ht="14.2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spans="1:26" ht="14.2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spans="1:26" ht="14.2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spans="1:26" ht="14.2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spans="1:26" ht="14.2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spans="1:26" ht="14.2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spans="1:26" ht="14.2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spans="1:26" ht="14.2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spans="1:26" ht="14.2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spans="1:26" ht="14.2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spans="1:26" ht="14.2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spans="1:26" ht="14.2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spans="1:26" ht="14.2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spans="1:26" ht="14.2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spans="1:26" ht="14.2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spans="1:26" ht="14.2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spans="1:26" ht="14.2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spans="1:26" ht="14.2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spans="1:26" ht="14.2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spans="1:26" ht="14.2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spans="1:26" ht="14.2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spans="1:26" ht="14.2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spans="1:26" ht="14.2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spans="1:26" ht="14.2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spans="1:26" ht="14.2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spans="1:26" ht="14.2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spans="1:26" ht="14.2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spans="1:26" ht="14.2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spans="1:26" ht="14.2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spans="1:26" ht="14.2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spans="1:26" ht="14.2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spans="1:26" ht="14.2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spans="1:26" ht="14.2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spans="1:26" ht="14.2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spans="1:26" ht="14.2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spans="1:26" ht="14.2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spans="1:26" ht="14.2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spans="1:26" ht="14.2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spans="1:26" ht="14.2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spans="1:26" ht="14.2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spans="1:26" ht="14.2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spans="1:26" ht="14.2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spans="1:26" ht="14.2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spans="1:26" ht="14.2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spans="1:26" ht="14.2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spans="1:26" ht="14.2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spans="1:26" ht="14.2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spans="1:26" ht="14.2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spans="1:26" ht="14.2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spans="1:26" ht="14.2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spans="1:26" ht="14.2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spans="1:26" ht="14.2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spans="1:26" ht="14.2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spans="1:26" ht="14.2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spans="1:26" ht="14.2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spans="1:26" ht="14.2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spans="1:26" ht="14.2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spans="1:26" ht="14.2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spans="1:26" ht="14.2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spans="1:26" ht="14.2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spans="1:26" ht="14.2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spans="1:26" ht="14.2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spans="1:26" ht="14.2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spans="1:26" ht="14.2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spans="1:26" ht="14.2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spans="1:26" ht="14.2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spans="1:26" ht="14.2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spans="1:26" ht="14.2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spans="1:26" ht="14.2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spans="1:26" ht="14.2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spans="1:26" ht="14.2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spans="1:26" ht="14.2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spans="1:26" ht="14.2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spans="1:26" ht="14.2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spans="1:26" ht="14.2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spans="1:26" ht="14.2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spans="1:26" ht="14.2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spans="1:26" ht="14.2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spans="1:26" ht="14.2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spans="1:26" ht="14.2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spans="1:26" ht="14.2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spans="1:26" ht="14.2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spans="1:26" ht="14.2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spans="1:26" ht="14.2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spans="1:26" ht="14.2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spans="1:26" ht="14.2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spans="1:26" ht="14.2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spans="1:26" ht="14.2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spans="1:26" ht="14.2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spans="1:26" ht="14.2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spans="1:26" ht="14.2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spans="1:26" ht="14.2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spans="1:26" ht="14.2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spans="1:26" ht="14.2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spans="1:26" ht="14.2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spans="1:26" ht="14.2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spans="1:26" ht="14.2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spans="1:26" ht="14.2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spans="1:26" ht="14.2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spans="1:26" ht="14.2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spans="1:26" ht="14.2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spans="1:26" ht="14.2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spans="1:26" ht="14.2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spans="1:26" ht="14.2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spans="1:26" ht="14.2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spans="1:26" ht="14.2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spans="1:26" ht="14.2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spans="1:26" ht="14.2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spans="1:26" ht="14.2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spans="1:26" ht="14.2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spans="1:26" ht="14.2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spans="1:26" ht="14.2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spans="1:26" ht="14.2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spans="1:26" ht="14.2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spans="1:26" ht="14.2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spans="1:26" ht="14.2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spans="1:26" ht="14.2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spans="1:26" ht="14.2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spans="1:26" ht="14.2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spans="1:26" ht="14.2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spans="1:26" ht="14.2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spans="1:26" ht="14.2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spans="1:26" ht="14.2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spans="1:26" ht="14.2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spans="1:26" ht="14.2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spans="1:26" ht="14.2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spans="1:26" ht="14.2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spans="1:26" ht="14.2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spans="1:26" ht="14.2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spans="1:26" ht="14.2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spans="1:26" ht="14.2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spans="1:26" ht="14.2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spans="1:26" ht="14.2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spans="1:26" ht="14.2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spans="1:26" ht="14.2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spans="1:26" ht="14.2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spans="1:26" ht="14.2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spans="1:26" ht="14.2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spans="1:26" ht="14.2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spans="1:26" ht="14.2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spans="1:26" ht="14.2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spans="1:26" ht="14.2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spans="1:26" ht="14.2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spans="1:26" ht="14.2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spans="1:26" ht="14.2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spans="1:26" ht="14.2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spans="1:26" ht="14.2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spans="1:26" ht="14.2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spans="1:26" ht="14.2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spans="1:26" ht="14.2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spans="1:26" ht="14.2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spans="1:26" ht="14.2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spans="1:26" ht="14.2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spans="1:26" ht="14.2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spans="1:26" ht="14.2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spans="1:26" ht="14.2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spans="1:26" ht="14.2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spans="1:26" ht="14.2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spans="1:26" ht="14.2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spans="1:26" ht="14.2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spans="1:26" ht="14.2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spans="1:26" ht="14.2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spans="1:26" ht="14.2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spans="1:26" ht="14.2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spans="1:26" ht="14.2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spans="1:26" ht="14.2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spans="1:26" ht="14.2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spans="1:26" ht="14.2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spans="1:26" ht="14.2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spans="1:26" ht="14.2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spans="1:26" ht="14.2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spans="1:26" ht="14.2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spans="1:26" ht="14.2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spans="1:26" ht="14.2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spans="1:26" ht="14.2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spans="1:26" ht="14.2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spans="1:26" ht="14.2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spans="1:26" ht="14.2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spans="1:26" ht="14.2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spans="1:26" ht="14.2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spans="1:26" ht="14.2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spans="1:26" ht="14.2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spans="1:26" ht="14.2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spans="1:26" ht="14.2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spans="1:26" ht="14.2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spans="1:26" ht="14.2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spans="1:26" ht="14.2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spans="1:26" ht="14.2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spans="1:26" ht="14.2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spans="1:26" ht="14.2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spans="1:26" ht="14.2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spans="1:26" ht="14.2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spans="1:26" ht="14.2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spans="1:26" ht="14.2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spans="1:26" ht="14.2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7">
    <mergeCell ref="A1:O1"/>
    <mergeCell ref="P1:Q1"/>
    <mergeCell ref="A2:A3"/>
    <mergeCell ref="B2:B3"/>
    <mergeCell ref="C2:C3"/>
    <mergeCell ref="D2:P2"/>
    <mergeCell ref="Q2:Q3"/>
  </mergeCells>
  <pageMargins left="0.31" right="0.25" top="0.49" bottom="0.24" header="0" footer="0"/>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Seleccione un estudiante" xr:uid="{00000000-0002-0000-0800-000000000000}">
          <x14:formula1>
            <xm:f>'1erT'!$B$15:$B$56</xm:f>
          </x14:formula1>
          <xm:sqref>C4:C100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1erT</vt:lpstr>
      <vt:lpstr>2doT</vt:lpstr>
      <vt:lpstr>3erT</vt:lpstr>
      <vt:lpstr>EVAL.ANUAL</vt:lpstr>
      <vt:lpstr>Asis1Tri</vt:lpstr>
      <vt:lpstr>Asis2Tri</vt:lpstr>
      <vt:lpstr>Asis3Tri</vt:lpstr>
      <vt:lpstr>CalendEscol</vt:lpstr>
      <vt:lpstr>CUAD.SEG.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Antequera Caballero</cp:lastModifiedBy>
  <dcterms:modified xsi:type="dcterms:W3CDTF">2024-04-03T19:24:16Z</dcterms:modified>
</cp:coreProperties>
</file>