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iwa Gemilang\Downloads\"/>
    </mc:Choice>
  </mc:AlternateContent>
  <xr:revisionPtr revIDLastSave="0" documentId="8_{A8970376-BF6C-4F40-9153-D720BFC86A36}" xr6:coauthVersionLast="47" xr6:coauthVersionMax="47" xr10:uidLastSave="{00000000-0000-0000-0000-000000000000}"/>
  <bookViews>
    <workbookView xWindow="11424" yWindow="0" windowWidth="11712" windowHeight="12336" xr2:uid="{68E6060E-666C-4768-A0FD-7F510B0E59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  <c r="D38" i="1"/>
  <c r="E38" i="1"/>
  <c r="F38" i="1"/>
  <c r="G38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C46" i="1"/>
  <c r="D46" i="1"/>
  <c r="E46" i="1"/>
  <c r="F46" i="1"/>
  <c r="G46" i="1"/>
  <c r="G37" i="1"/>
  <c r="F37" i="1"/>
  <c r="E37" i="1"/>
  <c r="D37" i="1"/>
  <c r="C37" i="1"/>
  <c r="D20" i="1"/>
  <c r="C26" i="1" s="1"/>
  <c r="C25" i="1" l="1"/>
  <c r="C27" i="1"/>
  <c r="C28" i="1"/>
  <c r="C29" i="1"/>
  <c r="H42" i="1" l="1"/>
  <c r="H43" i="1"/>
  <c r="H45" i="1"/>
  <c r="H41" i="1"/>
  <c r="H44" i="1"/>
  <c r="H40" i="1"/>
  <c r="H46" i="1"/>
  <c r="H38" i="1"/>
  <c r="H39" i="1"/>
  <c r="H37" i="1"/>
  <c r="C30" i="1"/>
  <c r="C55" i="1" l="1"/>
  <c r="C59" i="1"/>
  <c r="C57" i="1"/>
  <c r="C56" i="1"/>
  <c r="C60" i="1"/>
  <c r="C61" i="1"/>
  <c r="C53" i="1"/>
  <c r="C54" i="1"/>
  <c r="C58" i="1"/>
  <c r="C52" i="1"/>
  <c r="C62" i="1" l="1"/>
</calcChain>
</file>

<file path=xl/sharedStrings.xml><?xml version="1.0" encoding="utf-8"?>
<sst xmlns="http://schemas.openxmlformats.org/spreadsheetml/2006/main" count="69" uniqueCount="48">
  <si>
    <t>Harga</t>
  </si>
  <si>
    <t>Total Bobot</t>
  </si>
  <si>
    <t>W1</t>
  </si>
  <si>
    <t>W2</t>
  </si>
  <si>
    <t>W3</t>
  </si>
  <si>
    <t>W4</t>
  </si>
  <si>
    <t>W5</t>
  </si>
  <si>
    <t>ΣW</t>
  </si>
  <si>
    <t>S1</t>
  </si>
  <si>
    <t>Bobot</t>
  </si>
  <si>
    <t>Nilai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</si>
  <si>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</si>
  <si>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</si>
  <si>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</si>
  <si>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</si>
  <si>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</si>
  <si>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</si>
  <si>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</si>
  <si>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</si>
  <si>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</si>
  <si>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Preferensi (Vi)</t>
  </si>
  <si>
    <t>V1</t>
  </si>
  <si>
    <t>Nilai (Vi)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</si>
  <si>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</si>
  <si>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</si>
  <si>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</si>
  <si>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</si>
  <si>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</si>
  <si>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</si>
  <si>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</si>
  <si>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</si>
  <si>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</si>
  <si>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Tertinggi</t>
  </si>
  <si>
    <t>Nama:</t>
  </si>
  <si>
    <t>Kelas:</t>
  </si>
  <si>
    <t>07TPLP016</t>
  </si>
  <si>
    <t>UTS:</t>
  </si>
  <si>
    <t>SPK</t>
  </si>
  <si>
    <t>Lemak</t>
  </si>
  <si>
    <t>NILAI</t>
  </si>
  <si>
    <t>VEKTOR</t>
  </si>
  <si>
    <t>SPK Pemilihan Ikan Salmon Terbaik</t>
  </si>
  <si>
    <t>ID Salmon</t>
  </si>
  <si>
    <t>Umur</t>
  </si>
  <si>
    <t>Berat</t>
  </si>
  <si>
    <t>Omega-3</t>
  </si>
  <si>
    <t>Rafli Febrian Q</t>
  </si>
  <si>
    <t>Nilai tertinggi adalah V10 0,11379123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</si>
</sst>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-* #,##0_-;\-* #,##0_-;_-* &quot;-&quot;??_-;_-@_-"/>
    <numFmt numFmtId="165" formatCode="_-&quot;Rp&quot;* #,##0_-;\-&quot;Rp&quot;* #,##0_-;_-&quot;Rp&quot;* &quot;-&quot;??_-;_-@_-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165" fontId="0" fillId="0" borderId="0" xfId="2" applyNumberFormat="1" applyFont="1" applyBorder="1"/>
    <xf numFmtId="164" fontId="0" fillId="0" borderId="0" xfId="1" applyNumberFormat="1" applyFont="1" applyBorder="1"/>
    <xf numFmtId="2" fontId="0" fillId="0" borderId="0" xfId="0" applyNumberFormat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4" fillId="2" borderId="1" xfId="0" applyFont="1" applyFill="1" applyBorder="1"/>
    <xf numFmtId="0" fontId="3" fillId="0" borderId="1" xfId="0" applyFont="1" applyBorder="1"/>
    <xf numFmtId="165" fontId="3" fillId="0" borderId="1" xfId="2" applyNumberFormat="1" applyFont="1" applyBorder="1"/>
    <xf numFmtId="0" fontId="3" fillId="0" borderId="1" xfId="0" applyNumberFormat="1" applyFont="1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2" fontId="3" fillId="0" borderId="1" xfId="0" applyNumberFormat="1" applyFont="1" applyBorder="1"/>
    <xf numFmtId="0" fontId="4" fillId="0" borderId="1" xfId="0" applyFont="1" applyBorder="1"/>
    <xf numFmtId="0" fontId="4" fillId="0" borderId="0" xfId="0" applyFont="1" applyAlignment="1">
      <alignment horizontal="right"/>
    </xf>
    <xf numFmtId="0" fontId="4" fillId="0" borderId="0" xfId="0" applyFont="1"/>
    <xf numFmtId="0" fontId="3" fillId="0" borderId="0" xfId="0" applyFont="1"/>
    <xf numFmtId="2" fontId="3" fillId="0" borderId="1" xfId="1" applyNumberFormat="1" applyFont="1" applyBorder="1"/>
    <xf numFmtId="0" fontId="3" fillId="0" borderId="1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103415</xdr:colOff>
      <xdr:row>21</xdr:row>
      <xdr:rowOff>8634</xdr:rowOff>
    </xdr:from>
    <xdr:to>
      <xdr:col>1</xdr:col>
      <xdr:colOff>917965</xdr:colOff>
      <xdr:row>22</xdr:row>
      <xdr:rowOff>179427</xdr:rowOff>
    </xdr:to>
    <xdr:pic>
      <xdr:nvPicPr>
        <xdr:cNvPr id="5" name="Picture 4" descr="weighted-product-4">
          <a:extLst>
            <a:ext uri="{FF2B5EF4-FFF2-40B4-BE49-F238E27FC236}">
              <a16:creationId xmlns:a16="http://schemas.microsoft.com/office/drawing/2014/main" id="{552CAC7E-EDE2-E4D1-0DE5-12AF08C1B8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07" t="20063" r="53876" b="10972"/>
        <a:stretch/>
      </xdr:blipFill>
      <xdr:spPr bwMode="auto">
        <a:xfrm>
          <a:off x="713015" y="4009134"/>
          <a:ext cx="813236" cy="3612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13138</xdr:colOff>
      <xdr:row>32</xdr:row>
      <xdr:rowOff>91966</xdr:rowOff>
    </xdr:from>
    <xdr:to>
      <xdr:col>2</xdr:col>
      <xdr:colOff>536684</xdr:colOff>
      <xdr:row>34</xdr:row>
      <xdr:rowOff>168166</xdr:rowOff>
    </xdr:to>
    <xdr:pic>
      <xdr:nvPicPr>
        <xdr:cNvPr id="6" name="Picture 5" descr="weighted-product-5">
          <a:extLst>
            <a:ext uri="{FF2B5EF4-FFF2-40B4-BE49-F238E27FC236}">
              <a16:creationId xmlns:a16="http://schemas.microsoft.com/office/drawing/2014/main" id="{288855C1-DA79-4D6D-A8E9-6C8F3C319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052" y="6187966"/>
          <a:ext cx="1469477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19707</xdr:colOff>
      <xdr:row>47</xdr:row>
      <xdr:rowOff>19707</xdr:rowOff>
    </xdr:from>
    <xdr:to>
      <xdr:col>2</xdr:col>
      <xdr:colOff>380015</xdr:colOff>
      <xdr:row>49</xdr:row>
      <xdr:rowOff>124482</xdr:rowOff>
    </xdr:to>
    <xdr:pic>
      <xdr:nvPicPr>
        <xdr:cNvPr id="7" name="Picture 6" descr="contoh perhitungan weighted product 8">
          <a:extLst>
            <a:ext uri="{FF2B5EF4-FFF2-40B4-BE49-F238E27FC236}">
              <a16:creationId xmlns:a16="http://schemas.microsoft.com/office/drawing/2014/main" id="{C574DBAC-600F-DE81-70EF-9EDAEA8BB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621" y="8973207"/>
          <a:ext cx="1306239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B244D-911D-45BE-82A7-5139286C9D27}">
  <dimension ref="B1:J64"/>
  <sheetViews>
    <sheetView tabSelected="1" topLeftCell="D36" zoomScale="145" zoomScaleNormal="145" workbookViewId="0">
      <selection activeCell="B64" sqref="B64:C64"/>
    </sheetView>
  </sheetViews>
  <sheetFormatPr defaultRowHeight="14.4" x14ac:dyDescent="0.3"/>
  <cols>
    <col min="2" max="2" width="14.109375" bestFit="1" customWidth="1"/>
    <col min="3" max="3" width="15.5546875" bestFit="1" customWidth="1"/>
    <col min="4" max="4" width="19.5546875" bestFit="1" customWidth="1"/>
    <col min="5" max="5" width="20.44140625" bestFit="1" customWidth="1"/>
    <col min="6" max="6" width="10.33203125" bestFit="1" customWidth="1"/>
    <col min="7" max="7" width="16.44140625" bestFit="1" customWidth="1"/>
    <col min="8" max="8" width="8.44140625" bestFit="1" customWidth="1"/>
    <col min="10" max="10" width="19.88671875" bestFit="1" customWidth="1"/>
  </cols>
  <sheetData>
    <row r="1" spans="2:10" x14ac:dyDescent="0.3">
      <c r="B1" s="6" t="s">
        <v>41</v>
      </c>
      <c r="C1" s="6"/>
      <c r="D1" s="6"/>
      <c r="E1" s="6"/>
      <c r="F1" s="6"/>
      <c r="G1" s="6"/>
    </row>
    <row r="2" spans="2:10" x14ac:dyDescent="0.3">
      <c r="B2" s="7" t="s">
        <v>42</v>
      </c>
      <c r="C2" s="7" t="s">
        <v>0</v>
      </c>
      <c r="D2" s="7" t="s">
        <v>43</v>
      </c>
      <c r="E2" s="7" t="s">
        <v>44</v>
      </c>
      <c r="F2" s="7" t="s">
        <v>38</v>
      </c>
      <c r="G2" s="7" t="s">
        <v>45</v>
      </c>
      <c r="H2" s="23"/>
      <c r="I2" s="7" t="s">
        <v>33</v>
      </c>
      <c r="J2" s="8" t="s">
        <v>46</v>
      </c>
    </row>
    <row r="3" spans="2:10" x14ac:dyDescent="0.3">
      <c r="B3" s="8" t="s">
        <v>8</v>
      </c>
      <c r="C3" s="9">
        <v>360000</v>
      </c>
      <c r="D3" s="8">
        <v>4</v>
      </c>
      <c r="E3" s="24">
        <v>2</v>
      </c>
      <c r="F3" s="8">
        <v>15</v>
      </c>
      <c r="G3" s="10">
        <v>2.5</v>
      </c>
      <c r="H3" s="23"/>
      <c r="I3" s="7" t="s">
        <v>34</v>
      </c>
      <c r="J3" s="8" t="s">
        <v>35</v>
      </c>
    </row>
    <row r="4" spans="2:10" x14ac:dyDescent="0.3">
      <c r="B4" s="8" t="s">
        <v>11</v>
      </c>
      <c r="C4" s="9">
        <v>324000</v>
      </c>
      <c r="D4" s="8">
        <v>3</v>
      </c>
      <c r="E4" s="25">
        <v>1.5</v>
      </c>
      <c r="F4" s="8">
        <v>8</v>
      </c>
      <c r="G4" s="10">
        <v>2.2000000000000002</v>
      </c>
      <c r="H4" s="23"/>
      <c r="I4" s="7" t="s">
        <v>36</v>
      </c>
      <c r="J4" s="8" t="s">
        <v>37</v>
      </c>
    </row>
    <row r="5" spans="2:10" x14ac:dyDescent="0.3">
      <c r="B5" s="8" t="s">
        <v>12</v>
      </c>
      <c r="C5" s="9">
        <v>396000</v>
      </c>
      <c r="D5" s="8">
        <v>5</v>
      </c>
      <c r="E5" s="25">
        <v>2.5</v>
      </c>
      <c r="F5" s="8">
        <v>11</v>
      </c>
      <c r="G5" s="10">
        <v>3</v>
      </c>
    </row>
    <row r="6" spans="2:10" x14ac:dyDescent="0.3">
      <c r="B6" s="8" t="s">
        <v>13</v>
      </c>
      <c r="C6" s="9">
        <v>342000</v>
      </c>
      <c r="D6" s="8">
        <v>4</v>
      </c>
      <c r="E6" s="25">
        <v>2.2000000000000002</v>
      </c>
      <c r="F6" s="8">
        <v>10</v>
      </c>
      <c r="G6" s="10">
        <v>2.4</v>
      </c>
    </row>
    <row r="7" spans="2:10" x14ac:dyDescent="0.3">
      <c r="B7" s="8" t="s">
        <v>14</v>
      </c>
      <c r="C7" s="9">
        <v>306000</v>
      </c>
      <c r="D7" s="8">
        <v>3</v>
      </c>
      <c r="E7" s="25">
        <v>1.8</v>
      </c>
      <c r="F7" s="8">
        <v>14</v>
      </c>
      <c r="G7" s="10">
        <v>2.1</v>
      </c>
    </row>
    <row r="8" spans="2:10" x14ac:dyDescent="0.3">
      <c r="B8" s="8" t="s">
        <v>15</v>
      </c>
      <c r="C8" s="9">
        <v>432000</v>
      </c>
      <c r="D8" s="8">
        <v>6</v>
      </c>
      <c r="E8" s="25">
        <v>3</v>
      </c>
      <c r="F8" s="8">
        <v>7</v>
      </c>
      <c r="G8" s="10">
        <v>3.5</v>
      </c>
    </row>
    <row r="9" spans="2:10" x14ac:dyDescent="0.3">
      <c r="B9" s="8" t="s">
        <v>16</v>
      </c>
      <c r="C9" s="9">
        <v>378000</v>
      </c>
      <c r="D9" s="8">
        <v>4</v>
      </c>
      <c r="E9" s="25">
        <v>2.2999999999999998</v>
      </c>
      <c r="F9" s="8">
        <v>9</v>
      </c>
      <c r="G9" s="10">
        <v>2.6</v>
      </c>
    </row>
    <row r="10" spans="2:10" x14ac:dyDescent="0.3">
      <c r="B10" s="8" t="s">
        <v>17</v>
      </c>
      <c r="C10" s="9">
        <v>414000</v>
      </c>
      <c r="D10" s="8">
        <v>5</v>
      </c>
      <c r="E10" s="25">
        <v>2.7</v>
      </c>
      <c r="F10" s="8">
        <v>12</v>
      </c>
      <c r="G10" s="10">
        <v>2.8</v>
      </c>
    </row>
    <row r="11" spans="2:10" x14ac:dyDescent="0.3">
      <c r="B11" s="8" t="s">
        <v>18</v>
      </c>
      <c r="C11" s="9">
        <v>288000</v>
      </c>
      <c r="D11" s="8">
        <v>3</v>
      </c>
      <c r="E11" s="25">
        <v>1.6</v>
      </c>
      <c r="F11" s="8">
        <v>8</v>
      </c>
      <c r="G11" s="10">
        <v>2</v>
      </c>
    </row>
    <row r="12" spans="2:10" x14ac:dyDescent="0.3">
      <c r="B12" s="8" t="s">
        <v>19</v>
      </c>
      <c r="C12" s="9">
        <v>450000</v>
      </c>
      <c r="D12" s="8">
        <v>6</v>
      </c>
      <c r="E12" s="25">
        <v>3.2</v>
      </c>
      <c r="F12" s="8">
        <v>10</v>
      </c>
      <c r="G12" s="10">
        <v>3.7</v>
      </c>
    </row>
    <row r="14" spans="2:10" x14ac:dyDescent="0.3">
      <c r="B14" s="11" t="s">
        <v>9</v>
      </c>
      <c r="C14" s="12"/>
      <c r="D14" s="13"/>
    </row>
    <row r="15" spans="2:10" x14ac:dyDescent="0.3">
      <c r="B15" s="14" t="s">
        <v>0</v>
      </c>
      <c r="C15" s="14"/>
      <c r="D15" s="15">
        <v>4</v>
      </c>
    </row>
    <row r="16" spans="2:10" x14ac:dyDescent="0.3">
      <c r="B16" s="14" t="s">
        <v>43</v>
      </c>
      <c r="C16" s="14"/>
      <c r="D16" s="15">
        <v>3</v>
      </c>
    </row>
    <row r="17" spans="2:4" x14ac:dyDescent="0.3">
      <c r="B17" s="14" t="s">
        <v>44</v>
      </c>
      <c r="C17" s="14"/>
      <c r="D17" s="15">
        <v>4</v>
      </c>
    </row>
    <row r="18" spans="2:4" x14ac:dyDescent="0.3">
      <c r="B18" s="14" t="s">
        <v>38</v>
      </c>
      <c r="C18" s="14"/>
      <c r="D18" s="15">
        <v>6</v>
      </c>
    </row>
    <row r="19" spans="2:4" x14ac:dyDescent="0.3">
      <c r="B19" s="14" t="s">
        <v>45</v>
      </c>
      <c r="C19" s="14"/>
      <c r="D19" s="15">
        <v>3</v>
      </c>
    </row>
    <row r="20" spans="2:4" x14ac:dyDescent="0.3">
      <c r="B20" s="16" t="s">
        <v>1</v>
      </c>
      <c r="C20" s="16"/>
      <c r="D20" s="17">
        <f>SUM(D15:D19)</f>
        <v>20</v>
      </c>
    </row>
    <row r="22" spans="2:4" x14ac:dyDescent="0.3">
      <c r="B22" s="5"/>
      <c r="C22" s="5"/>
    </row>
    <row r="23" spans="2:4" x14ac:dyDescent="0.3">
      <c r="B23" s="4"/>
      <c r="C23" s="4"/>
    </row>
    <row r="24" spans="2:4" x14ac:dyDescent="0.3">
      <c r="B24" s="18" t="s">
        <v>9</v>
      </c>
      <c r="C24" s="18" t="s">
        <v>10</v>
      </c>
    </row>
    <row r="25" spans="2:4" x14ac:dyDescent="0.3">
      <c r="B25" s="8" t="s">
        <v>2</v>
      </c>
      <c r="C25" s="15">
        <f>D15/D20</f>
        <v>0.2</v>
      </c>
    </row>
    <row r="26" spans="2:4" x14ac:dyDescent="0.3">
      <c r="B26" s="8" t="s">
        <v>3</v>
      </c>
      <c r="C26" s="15">
        <f>D16/D20</f>
        <v>0.15</v>
      </c>
    </row>
    <row r="27" spans="2:4" x14ac:dyDescent="0.3">
      <c r="B27" s="8" t="s">
        <v>4</v>
      </c>
      <c r="C27" s="15">
        <f>D17/D20</f>
        <v>0.2</v>
      </c>
    </row>
    <row r="28" spans="2:4" x14ac:dyDescent="0.3">
      <c r="B28" s="8" t="s">
        <v>5</v>
      </c>
      <c r="C28" s="15">
        <f>D18/D20</f>
        <v>0.3</v>
      </c>
    </row>
    <row r="29" spans="2:4" x14ac:dyDescent="0.3">
      <c r="B29" s="8" t="s">
        <v>6</v>
      </c>
      <c r="C29" s="15">
        <f>D19/D20</f>
        <v>0.15</v>
      </c>
    </row>
    <row r="30" spans="2:4" x14ac:dyDescent="0.3">
      <c r="B30" s="8" t="s">
        <v>7</v>
      </c>
      <c r="C30" s="15">
        <f>SUM(C25:C29)</f>
        <v>1</v>
      </c>
    </row>
    <row r="33" spans="2:8" x14ac:dyDescent="0.3">
      <c r="B33" s="5"/>
      <c r="C33" s="5"/>
      <c r="D33" s="5"/>
    </row>
    <row r="34" spans="2:8" x14ac:dyDescent="0.3">
      <c r="B34" s="5"/>
      <c r="C34" s="5"/>
      <c r="D34" s="5"/>
    </row>
    <row r="35" spans="2:8" x14ac:dyDescent="0.3">
      <c r="B35" s="5"/>
      <c r="C35" s="5"/>
      <c r="D35" s="5"/>
    </row>
    <row r="36" spans="2:8" x14ac:dyDescent="0.3">
      <c r="B36" s="18" t="s">
        <v>40</v>
      </c>
      <c r="C36" s="18" t="s">
        <v>0</v>
      </c>
      <c r="D36" s="18" t="s">
        <v>43</v>
      </c>
      <c r="E36" s="18" t="s">
        <v>44</v>
      </c>
      <c r="F36" s="18" t="s">
        <v>38</v>
      </c>
      <c r="G36" s="18" t="s">
        <v>45</v>
      </c>
      <c r="H36" s="18" t="s">
        <v>39</v>
      </c>
    </row>
    <row r="37" spans="2:8" x14ac:dyDescent="0.3">
      <c r="B37" s="8" t="s">
        <v>8</v>
      </c>
      <c r="C37" s="9">
        <f>C3</f>
        <v>360000</v>
      </c>
      <c r="D37" s="8">
        <f>D3</f>
        <v>4</v>
      </c>
      <c r="E37" s="25">
        <f>E3</f>
        <v>2</v>
      </c>
      <c r="F37" s="8">
        <f>F3</f>
        <v>15</v>
      </c>
      <c r="G37" s="8">
        <f>G3</f>
        <v>2.5</v>
      </c>
      <c r="H37" s="19">
        <f>(C37^-$C$25)*(D37^$C$26)*(E37^$C$27)*(F37^$C$28)*(G37^$C$29)</f>
        <v>0.28299116477722858</v>
      </c>
    </row>
    <row r="38" spans="2:8" x14ac:dyDescent="0.3">
      <c r="B38" s="8" t="s">
        <v>11</v>
      </c>
      <c r="C38" s="9">
        <f t="shared" ref="C38:G38" si="0">C4</f>
        <v>324000</v>
      </c>
      <c r="D38" s="8">
        <f t="shared" si="0"/>
        <v>3</v>
      </c>
      <c r="E38" s="25">
        <f t="shared" si="0"/>
        <v>1.5</v>
      </c>
      <c r="F38" s="8">
        <f t="shared" si="0"/>
        <v>8</v>
      </c>
      <c r="G38" s="8">
        <f t="shared" si="0"/>
        <v>2.2000000000000002</v>
      </c>
      <c r="H38" s="19">
        <f>(C38^-$C$25)*(D38^$C$26)*(E38^$C$27)*(F38^$C$28)*(G38^$C$29)</f>
        <v>0.21230872205727799</v>
      </c>
    </row>
    <row r="39" spans="2:8" x14ac:dyDescent="0.3">
      <c r="B39" s="8" t="s">
        <v>12</v>
      </c>
      <c r="C39" s="9">
        <f t="shared" ref="C39:G39" si="1">C5</f>
        <v>396000</v>
      </c>
      <c r="D39" s="8">
        <f t="shared" si="1"/>
        <v>5</v>
      </c>
      <c r="E39" s="25">
        <f t="shared" si="1"/>
        <v>2.5</v>
      </c>
      <c r="F39" s="8">
        <f t="shared" si="1"/>
        <v>11</v>
      </c>
      <c r="G39" s="8">
        <f t="shared" si="1"/>
        <v>3</v>
      </c>
      <c r="H39" s="19">
        <f>(C39^-$C$25)*(D39^$C$26)*(E39^$C$27)*(F39^$C$28)*(G39^$C$29)</f>
        <v>0.28111269515676585</v>
      </c>
    </row>
    <row r="40" spans="2:8" x14ac:dyDescent="0.3">
      <c r="B40" s="8" t="s">
        <v>13</v>
      </c>
      <c r="C40" s="9">
        <f t="shared" ref="C40:G40" si="2">C6</f>
        <v>342000</v>
      </c>
      <c r="D40" s="8">
        <f t="shared" si="2"/>
        <v>4</v>
      </c>
      <c r="E40" s="25">
        <f t="shared" si="2"/>
        <v>2.2000000000000002</v>
      </c>
      <c r="F40" s="8">
        <f t="shared" si="2"/>
        <v>10</v>
      </c>
      <c r="G40" s="8">
        <f t="shared" si="2"/>
        <v>2.4</v>
      </c>
      <c r="H40" s="19">
        <f t="shared" ref="H40:H46" si="3">(C40^-$C$25)*(D40^$C$26)*(E40^$C$27)*(F40^$C$28)*(G40^$C$29)</f>
        <v>0.25646021375548678</v>
      </c>
    </row>
    <row r="41" spans="2:8" x14ac:dyDescent="0.3">
      <c r="B41" s="8" t="s">
        <v>14</v>
      </c>
      <c r="C41" s="9">
        <f t="shared" ref="C41:G41" si="4">C7</f>
        <v>306000</v>
      </c>
      <c r="D41" s="8">
        <f t="shared" si="4"/>
        <v>3</v>
      </c>
      <c r="E41" s="25">
        <f t="shared" si="4"/>
        <v>1.8</v>
      </c>
      <c r="F41" s="8">
        <f t="shared" si="4"/>
        <v>14</v>
      </c>
      <c r="G41" s="8">
        <f t="shared" si="4"/>
        <v>2.1</v>
      </c>
      <c r="H41" s="19">
        <f t="shared" si="3"/>
        <v>0.26160720981806168</v>
      </c>
    </row>
    <row r="42" spans="2:8" x14ac:dyDescent="0.3">
      <c r="B42" s="8" t="s">
        <v>15</v>
      </c>
      <c r="C42" s="9">
        <f t="shared" ref="C42:G42" si="5">C8</f>
        <v>432000</v>
      </c>
      <c r="D42" s="8">
        <f t="shared" si="5"/>
        <v>6</v>
      </c>
      <c r="E42" s="25">
        <f t="shared" si="5"/>
        <v>3</v>
      </c>
      <c r="F42" s="8">
        <f t="shared" si="5"/>
        <v>7</v>
      </c>
      <c r="G42" s="8">
        <f t="shared" si="5"/>
        <v>3.5</v>
      </c>
      <c r="H42" s="19">
        <f t="shared" si="3"/>
        <v>0.26314177980812226</v>
      </c>
    </row>
    <row r="43" spans="2:8" x14ac:dyDescent="0.3">
      <c r="B43" s="8" t="s">
        <v>16</v>
      </c>
      <c r="C43" s="9">
        <f t="shared" ref="C43:G43" si="6">C9</f>
        <v>378000</v>
      </c>
      <c r="D43" s="8">
        <f t="shared" si="6"/>
        <v>4</v>
      </c>
      <c r="E43" s="25">
        <f t="shared" si="6"/>
        <v>2.2999999999999998</v>
      </c>
      <c r="F43" s="8">
        <f t="shared" si="6"/>
        <v>9</v>
      </c>
      <c r="G43" s="8">
        <f t="shared" si="6"/>
        <v>2.6</v>
      </c>
      <c r="H43" s="19">
        <f t="shared" si="3"/>
        <v>0.24869952795850142</v>
      </c>
    </row>
    <row r="44" spans="2:8" x14ac:dyDescent="0.3">
      <c r="B44" s="8" t="s">
        <v>17</v>
      </c>
      <c r="C44" s="9">
        <f t="shared" ref="C44:G44" si="7">C10</f>
        <v>414000</v>
      </c>
      <c r="D44" s="8">
        <f t="shared" si="7"/>
        <v>5</v>
      </c>
      <c r="E44" s="25">
        <f t="shared" si="7"/>
        <v>2.7</v>
      </c>
      <c r="F44" s="8">
        <f t="shared" si="7"/>
        <v>12</v>
      </c>
      <c r="G44" s="8">
        <f t="shared" si="7"/>
        <v>2.8</v>
      </c>
      <c r="H44" s="19">
        <f t="shared" si="3"/>
        <v>0.28743937757698518</v>
      </c>
    </row>
    <row r="45" spans="2:8" x14ac:dyDescent="0.3">
      <c r="B45" s="8" t="s">
        <v>18</v>
      </c>
      <c r="C45" s="9">
        <f t="shared" ref="C45:G45" si="8">C11</f>
        <v>288000</v>
      </c>
      <c r="D45" s="8">
        <f t="shared" si="8"/>
        <v>3</v>
      </c>
      <c r="E45" s="25">
        <f t="shared" si="8"/>
        <v>1.6</v>
      </c>
      <c r="F45" s="8">
        <f t="shared" si="8"/>
        <v>8</v>
      </c>
      <c r="G45" s="8">
        <f t="shared" si="8"/>
        <v>2</v>
      </c>
      <c r="H45" s="19">
        <f t="shared" si="3"/>
        <v>0.21706768902607235</v>
      </c>
    </row>
    <row r="46" spans="2:8" x14ac:dyDescent="0.3">
      <c r="B46" s="8" t="s">
        <v>19</v>
      </c>
      <c r="C46" s="9">
        <f t="shared" ref="C46:G46" si="9">C12</f>
        <v>450000</v>
      </c>
      <c r="D46" s="8">
        <f t="shared" si="9"/>
        <v>6</v>
      </c>
      <c r="E46" s="25">
        <f t="shared" si="9"/>
        <v>3.2</v>
      </c>
      <c r="F46" s="8">
        <f t="shared" si="9"/>
        <v>10</v>
      </c>
      <c r="G46" s="8">
        <f t="shared" si="9"/>
        <v>3.7</v>
      </c>
      <c r="H46" s="19">
        <f t="shared" si="3"/>
        <v>0.29671564021901803</v>
      </c>
    </row>
    <row r="47" spans="2:8" x14ac:dyDescent="0.3">
      <c r="C47" s="1"/>
      <c r="E47" s="2"/>
      <c r="G47" s="3"/>
    </row>
    <row r="48" spans="2:8" x14ac:dyDescent="0.3">
      <c r="B48" s="5"/>
      <c r="C48" s="5"/>
    </row>
    <row r="49" spans="2:4" x14ac:dyDescent="0.3">
      <c r="B49" s="5"/>
      <c r="C49" s="5"/>
    </row>
    <row r="50" spans="2:4" x14ac:dyDescent="0.3">
      <c r="B50" s="5"/>
      <c r="C50" s="5"/>
    </row>
    <row r="51" spans="2:4" x14ac:dyDescent="0.3">
      <c r="B51" s="18" t="s">
        <v>20</v>
      </c>
      <c r="C51" s="18" t="s">
        <v>22</v>
      </c>
    </row>
    <row r="52" spans="2:4" x14ac:dyDescent="0.3">
      <c r="B52" s="8" t="s">
        <v>21</v>
      </c>
      <c r="C52" s="8">
        <f>H37/SUM($H$37:$H$46)</f>
        <v>0.10852785709081428</v>
      </c>
    </row>
    <row r="53" spans="2:4" x14ac:dyDescent="0.3">
      <c r="B53" s="8" t="s">
        <v>23</v>
      </c>
      <c r="C53" s="8">
        <f t="shared" ref="C53:C61" si="10">H38/SUM($H$37:$H$46)</f>
        <v>8.1420954130154335E-2</v>
      </c>
    </row>
    <row r="54" spans="2:4" x14ac:dyDescent="0.3">
      <c r="B54" s="8" t="s">
        <v>24</v>
      </c>
      <c r="C54" s="8">
        <f t="shared" si="10"/>
        <v>0.10780745904347772</v>
      </c>
    </row>
    <row r="55" spans="2:4" x14ac:dyDescent="0.3">
      <c r="B55" s="8" t="s">
        <v>25</v>
      </c>
      <c r="C55" s="8">
        <f t="shared" si="10"/>
        <v>9.8353167491449525E-2</v>
      </c>
    </row>
    <row r="56" spans="2:4" x14ac:dyDescent="0.3">
      <c r="B56" s="8" t="s">
        <v>26</v>
      </c>
      <c r="C56" s="8">
        <f t="shared" si="10"/>
        <v>0.10032705403863497</v>
      </c>
    </row>
    <row r="57" spans="2:4" x14ac:dyDescent="0.3">
      <c r="B57" s="8" t="s">
        <v>27</v>
      </c>
      <c r="C57" s="8">
        <f t="shared" si="10"/>
        <v>0.10091556567188066</v>
      </c>
    </row>
    <row r="58" spans="2:4" x14ac:dyDescent="0.3">
      <c r="B58" s="8" t="s">
        <v>28</v>
      </c>
      <c r="C58" s="8">
        <f t="shared" si="10"/>
        <v>9.537692404665872E-2</v>
      </c>
    </row>
    <row r="59" spans="2:4" x14ac:dyDescent="0.3">
      <c r="B59" s="8" t="s">
        <v>29</v>
      </c>
      <c r="C59" s="8">
        <f t="shared" si="10"/>
        <v>0.11023375841611376</v>
      </c>
    </row>
    <row r="60" spans="2:4" x14ac:dyDescent="0.3">
      <c r="B60" s="8" t="s">
        <v>30</v>
      </c>
      <c r="C60" s="8">
        <f t="shared" si="10"/>
        <v>8.3246030497806295E-2</v>
      </c>
    </row>
    <row r="61" spans="2:4" x14ac:dyDescent="0.3">
      <c r="B61" s="8" t="s">
        <v>31</v>
      </c>
      <c r="C61" s="8">
        <f t="shared" si="10"/>
        <v>0.11379122957300977</v>
      </c>
    </row>
    <row r="62" spans="2:4" x14ac:dyDescent="0.3">
      <c r="B62" s="20" t="s">
        <v>32</v>
      </c>
      <c r="C62" s="20">
        <f>MAX(C52:C61)</f>
        <v>0.11379122957300977</v>
      </c>
    </row>
    <row r="64" spans="2:4" x14ac:dyDescent="0.3">
      <c r="B64" s="21" t="s">
        <v>47</v>
      </c>
      <c r="C64" s="21"/>
      <c r="D64" s="22"/>
    </row>
  </sheetData>
  <mergeCells count="12">
    <mergeCell ref="B64:C64"/>
    <mergeCell ref="B1:G1"/>
    <mergeCell ref="B48:C50"/>
    <mergeCell ref="B14:D14"/>
    <mergeCell ref="B20:C20"/>
    <mergeCell ref="B22:C23"/>
    <mergeCell ref="B33:D35"/>
    <mergeCell ref="B15:C15"/>
    <mergeCell ref="B16:C16"/>
    <mergeCell ref="B17:C17"/>
    <mergeCell ref="B18:C18"/>
    <mergeCell ref="B19:C19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 Firman Saputra</dc:creator>
  <cp:lastModifiedBy>Dhiwa Gemilang</cp:lastModifiedBy>
  <dcterms:created xsi:type="dcterms:W3CDTF">2023-10-24T09:41:55Z</dcterms:created>
  <dcterms:modified xsi:type="dcterms:W3CDTF">2023-10-30T03:39:34Z</dcterms:modified>
</cp:coreProperties>
</file>