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sanalmamun/Downloads/Data-Analysis_Data-Science_Projects/Excel Projects/Managing Multiple Project Progress/"/>
    </mc:Choice>
  </mc:AlternateContent>
  <xr:revisionPtr revIDLastSave="0" documentId="13_ncr:1_{EE3D179F-0D14-D244-ACD9-85A1ED68AA19}" xr6:coauthVersionLast="47" xr6:coauthVersionMax="47" xr10:uidLastSave="{00000000-0000-0000-0000-000000000000}"/>
  <bookViews>
    <workbookView xWindow="12880" yWindow="760" windowWidth="17360" windowHeight="17420" xr2:uid="{C2DE81AA-19AB-3641-B567-292C68886DC7}"/>
  </bookViews>
  <sheets>
    <sheet name="Dashboard" sheetId="3" r:id="rId1"/>
    <sheet name="Dataset" sheetId="1" r:id="rId2"/>
  </sheets>
  <externalReferences>
    <externalReference r:id="rId3"/>
  </externalReferences>
  <calcPr calcId="181029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H41" i="1" l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<sst xmlns="http://schemas.openxmlformats.org/spreadsheetml/2006/main" count="268" uniqueCount="37">
  <si>
    <t>Project</t>
  </si>
  <si>
    <t>Task</t>
  </si>
  <si>
    <t>Manager</t>
  </si>
  <si>
    <t>Start Date</t>
  </si>
  <si>
    <t>Duration</t>
  </si>
  <si>
    <t>End Date</t>
  </si>
  <si>
    <t>Days completed</t>
  </si>
  <si>
    <t>Progress</t>
  </si>
  <si>
    <t>Budget</t>
  </si>
  <si>
    <t>Actual</t>
  </si>
  <si>
    <t>Gemini</t>
  </si>
  <si>
    <t>Task 1</t>
  </si>
  <si>
    <t>Hirsch</t>
  </si>
  <si>
    <t>Task 2</t>
  </si>
  <si>
    <t>Samora</t>
  </si>
  <si>
    <t>Task 3</t>
  </si>
  <si>
    <t>McFay</t>
  </si>
  <si>
    <t>Task 4</t>
  </si>
  <si>
    <t>Wood</t>
  </si>
  <si>
    <t>Task 5</t>
  </si>
  <si>
    <t>Ladd</t>
  </si>
  <si>
    <t>Task 6</t>
  </si>
  <si>
    <t>Task 7</t>
  </si>
  <si>
    <t>Task 8</t>
  </si>
  <si>
    <t>Task 9</t>
  </si>
  <si>
    <t>Task 10</t>
  </si>
  <si>
    <t>Orion</t>
  </si>
  <si>
    <t>Vega</t>
  </si>
  <si>
    <t>Delta</t>
  </si>
  <si>
    <t>Alpha</t>
  </si>
  <si>
    <t>Project Management Dashboard</t>
  </si>
  <si>
    <t>Grand Total</t>
  </si>
  <si>
    <t>Mar</t>
  </si>
  <si>
    <t>Feb</t>
  </si>
  <si>
    <t>Sum of Budget</t>
  </si>
  <si>
    <t>Sum of Actual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</si>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</sst>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0"/>
      <name val="Britannic Bold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9" fontId="0" fillId="0" borderId="0" xfId="1" applyFont="1"/>
    <xf numFmtId="0" fontId="0" fillId="0" borderId="0" xfId="0" pivotButton="1"/>
    <xf numFmtId="0" fontId="2" fillId="2" borderId="0" xfId="0" applyFont="1" applyFill="1" applyAlignment="1">
      <alignment horizontal="left" vertical="center"/>
    </xf>
    <xf numFmtId="0" fontId="0" fillId="0" borderId="0" xfId="0" applyNumberFormat="1"/>
  </cellXfs>
  <cellStyles count="2">
    <cellStyle name="Normal" xfId="0" builtinId="0"/>
    <cellStyle name="Per cent" xfId="1" builtinId="5"/>
  </cellStyles>
  <dxfs count="6">
    <dxf>
      <numFmt numFmtId="19" formatCode="d/m/yy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165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_management_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right"/>
      <sheetName val="Dashboard"/>
      <sheetName val="Workings"/>
      <sheetName val="Data"/>
      <sheetName val="Instructions"/>
      <sheetName val="More Resources"/>
      <sheetName val="Dashboard Protection"/>
    </sheetNames>
    <sheetDataSet>
      <sheetData sheetId="0" refreshError="1"/>
      <sheetData sheetId="1" refreshError="1"/>
      <sheetData sheetId="2">
        <row r="2">
          <cell r="E2" t="str">
            <v>Not Started</v>
          </cell>
          <cell r="F2">
            <v>4</v>
          </cell>
        </row>
        <row r="3">
          <cell r="E3" t="str">
            <v>In Progress</v>
          </cell>
          <cell r="F3">
            <v>33</v>
          </cell>
          <cell r="L3" t="str">
            <v>Days Completed</v>
          </cell>
          <cell r="M3">
            <v>0.42105263157894735</v>
          </cell>
        </row>
        <row r="4">
          <cell r="E4" t="str">
            <v>Completed</v>
          </cell>
          <cell r="F4">
            <v>3</v>
          </cell>
          <cell r="L4" t="str">
            <v>Days Remaining</v>
          </cell>
          <cell r="M4">
            <v>0.57894736842105265</v>
          </cell>
        </row>
      </sheetData>
      <sheetData sheetId="3"/>
      <sheetData sheetId="4" refreshError="1"/>
      <sheetData sheetId="5" refreshError="1"/>
      <sheetData sheetId="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8.969553587965" createdVersion="8" refreshedVersion="8" minRefreshableVersion="3" recordCount="40" xr:uid="{2388DAC6-428B-F049-9F8F-9E82D05B67B0}">
  <cacheSource type="worksheet">
    <worksheetSource name="Project_Data"/>
  </cacheSource>
  <cacheFields count="11">
    <cacheField name="Project" numFmtId="0">
      <sharedItems count="5">
        <s v="Gemini"/>
        <s v="Orion"/>
        <s v="Vega"/>
        <s v="Delta"/>
        <s v="Alpha"/>
      </sharedItems>
    </cacheField>
    <cacheField name="Task" numFmtId="0">
      <sharedItems count="10">
        <s v="Task 1"/>
        <s v="Task 2"/>
        <s v="Task 3"/>
        <s v="Task 4"/>
        <s v="Task 5"/>
        <s v="Task 6"/>
        <s v="Task 7"/>
        <s v="Task 8"/>
        <s v="Task 9"/>
        <s v="Task 10"/>
      </sharedItems>
    </cacheField>
    <cacheField name="Manager" numFmtId="0">
      <sharedItems count="5">
        <s v="Hirsch"/>
        <s v="Samora"/>
        <s v="McFay"/>
        <s v="Wood"/>
        <s v="Ladd"/>
      </sharedItems>
    </cacheField>
    <cacheField name="Start Date" numFmtId="14">
      <sharedItems containsSemiMixedTypes="0" containsNonDate="0" containsDate="1" containsString="0" minDate="2022-02-17T00:00:00" maxDate="2022-03-03T00:00:00" count="11">
        <d v="2022-02-17T00:00:00"/>
        <d v="2022-02-18T00:00:00"/>
        <d v="2022-02-21T00:00:00"/>
        <d v="2022-02-20T00:00:00"/>
        <d v="2022-02-24T00:00:00"/>
        <d v="2022-02-25T00:00:00"/>
        <d v="2022-02-27T00:00:00"/>
        <d v="2022-02-26T00:00:00"/>
        <d v="2022-02-28T00:00:00"/>
        <d v="2022-03-02T00:00:00"/>
        <d v="2022-02-19T00:00:00"/>
      </sharedItems>
    </cacheField>
    <cacheField name="Duration" numFmtId="0">
      <sharedItems containsSemiMixedTypes="0" containsString="0" containsNumber="1" containsInteger="1" minValue="3" maxValue="10" count="8">
        <n v="5"/>
        <n v="6"/>
        <n v="10"/>
        <n v="9"/>
        <n v="4"/>
        <n v="7"/>
        <n v="8"/>
        <n v="3"/>
      </sharedItems>
    </cacheField>
    <cacheField name="End Date" numFmtId="14">
      <sharedItems containsSemiMixedTypes="0" containsNonDate="0" containsDate="1" containsString="0" minDate="2022-02-21T00:00:00" maxDate="2022-03-16T00:00:00" count="15">
        <d v="2022-02-23T00:00:00"/>
        <d v="2022-02-24T00:00:00"/>
        <d v="2022-03-03T00:00:00"/>
        <d v="2022-02-22T00:00:00"/>
        <d v="2022-02-27T00:00:00"/>
        <d v="2022-02-28T00:00:00"/>
        <d v="2022-03-02T00:00:00"/>
        <d v="2022-03-08T00:00:00"/>
        <d v="2022-03-01T00:00:00"/>
        <d v="2022-03-07T00:00:00"/>
        <d v="2022-02-21T00:00:00"/>
        <d v="2022-03-06T00:00:00"/>
        <d v="2022-03-14T00:00:00"/>
        <d v="2022-03-15T00:00:00"/>
        <d v="2022-03-09T00:00:00"/>
      </sharedItems>
      <fieldGroup par="10" base="5">
        <rangePr groupBy="days" startDate="2022-02-21T00:00:00" endDate="2022-03-16T00:00:00"/>
        <groupItems count="368">
          <s v="&lt;21/2/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6/3/22"/>
        </groupItems>
      </fieldGroup>
    </cacheField>
    <cacheField name="Days completed" numFmtId="3">
      <sharedItems containsSemiMixedTypes="0" containsString="0" containsNumber="1" containsInteger="1" minValue="0" maxValue="8" count="8">
        <n v="2"/>
        <n v="3"/>
        <n v="4"/>
        <n v="1"/>
        <n v="0"/>
        <n v="7"/>
        <n v="5"/>
        <n v="8"/>
      </sharedItems>
    </cacheField>
    <cacheField name="Progress" numFmtId="9">
      <sharedItems containsSemiMixedTypes="0" containsString="0" containsNumber="1" minValue="0" maxValue="1" count="19">
        <n v="0.4"/>
        <n v="0.5"/>
        <n v="0.33333333333333331"/>
        <n v="0.25"/>
        <n v="0"/>
        <n v="0.42857142857142855"/>
        <n v="0.1111111111111111"/>
        <n v="1"/>
        <n v="0.44444444444444442"/>
        <n v="0.83333333333333337"/>
        <n v="0.8"/>
        <n v="0.2857142857142857"/>
        <n v="0.66666666666666663"/>
        <n v="0.88888888888888884"/>
        <n v="0.2"/>
        <n v="0.625"/>
        <n v="0.3"/>
        <n v="0.375"/>
        <n v="0.6"/>
      </sharedItems>
    </cacheField>
    <cacheField name="Budget" numFmtId="3">
      <sharedItems containsSemiMixedTypes="0" containsString="0" containsNumber="1" containsInteger="1" minValue="50000" maxValue="990000"/>
    </cacheField>
    <cacheField name="Actual" numFmtId="3">
      <sharedItems containsSemiMixedTypes="0" containsString="0" containsNumber="1" containsInteger="1" minValue="0" maxValue="807069"/>
    </cacheField>
    <cacheField name="Months" numFmtId="0" databaseField="0">
      <fieldGroup base="5">
        <rangePr groupBy="months" startDate="2022-02-21T00:00:00" endDate="2022-03-16T00:00:00"/>
        <groupItems count="14">
          <s v="&lt;21/2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6/3/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  <x v="0"/>
    <x v="0"/>
    <x v="0"/>
    <x v="0"/>
    <x v="0"/>
    <n v="218000"/>
    <n v="97337"/>
  </r>
  <r>
    <x v="0"/>
    <x v="1"/>
    <x v="1"/>
    <x v="0"/>
    <x v="1"/>
    <x v="1"/>
    <x v="1"/>
    <x v="1"/>
    <n v="393000"/>
    <n v="177440"/>
  </r>
  <r>
    <x v="0"/>
    <x v="2"/>
    <x v="2"/>
    <x v="1"/>
    <x v="2"/>
    <x v="2"/>
    <x v="2"/>
    <x v="0"/>
    <n v="86000"/>
    <n v="31046"/>
  </r>
  <r>
    <x v="0"/>
    <x v="3"/>
    <x v="3"/>
    <x v="2"/>
    <x v="3"/>
    <x v="2"/>
    <x v="1"/>
    <x v="2"/>
    <n v="732000"/>
    <n v="261324"/>
  </r>
  <r>
    <x v="0"/>
    <x v="4"/>
    <x v="4"/>
    <x v="0"/>
    <x v="4"/>
    <x v="3"/>
    <x v="3"/>
    <x v="3"/>
    <n v="492000"/>
    <n v="116850"/>
  </r>
  <r>
    <x v="0"/>
    <x v="5"/>
    <x v="0"/>
    <x v="3"/>
    <x v="1"/>
    <x v="4"/>
    <x v="4"/>
    <x v="4"/>
    <n v="188000"/>
    <n v="0"/>
  </r>
  <r>
    <x v="0"/>
    <x v="6"/>
    <x v="1"/>
    <x v="3"/>
    <x v="5"/>
    <x v="5"/>
    <x v="1"/>
    <x v="5"/>
    <n v="180000"/>
    <n v="79380"/>
  </r>
  <r>
    <x v="0"/>
    <x v="7"/>
    <x v="2"/>
    <x v="4"/>
    <x v="0"/>
    <x v="6"/>
    <x v="0"/>
    <x v="0"/>
    <n v="582000"/>
    <n v="195231"/>
  </r>
  <r>
    <x v="0"/>
    <x v="8"/>
    <x v="3"/>
    <x v="4"/>
    <x v="3"/>
    <x v="7"/>
    <x v="3"/>
    <x v="6"/>
    <n v="562000"/>
    <n v="74746"/>
  </r>
  <r>
    <x v="0"/>
    <x v="9"/>
    <x v="4"/>
    <x v="4"/>
    <x v="1"/>
    <x v="2"/>
    <x v="1"/>
    <x v="1"/>
    <n v="416000"/>
    <n v="175015"/>
  </r>
  <r>
    <x v="1"/>
    <x v="0"/>
    <x v="0"/>
    <x v="1"/>
    <x v="5"/>
    <x v="5"/>
    <x v="5"/>
    <x v="7"/>
    <n v="293000"/>
    <n v="273001"/>
  </r>
  <r>
    <x v="1"/>
    <x v="1"/>
    <x v="1"/>
    <x v="0"/>
    <x v="3"/>
    <x v="8"/>
    <x v="2"/>
    <x v="8"/>
    <n v="224000"/>
    <n v="57910"/>
  </r>
  <r>
    <x v="1"/>
    <x v="2"/>
    <x v="2"/>
    <x v="1"/>
    <x v="6"/>
    <x v="8"/>
    <x v="4"/>
    <x v="4"/>
    <n v="978000"/>
    <n v="0"/>
  </r>
  <r>
    <x v="1"/>
    <x v="3"/>
    <x v="3"/>
    <x v="3"/>
    <x v="5"/>
    <x v="5"/>
    <x v="1"/>
    <x v="5"/>
    <n v="932000"/>
    <n v="379157"/>
  </r>
  <r>
    <x v="1"/>
    <x v="4"/>
    <x v="4"/>
    <x v="2"/>
    <x v="4"/>
    <x v="1"/>
    <x v="3"/>
    <x v="3"/>
    <n v="854000"/>
    <n v="322812"/>
  </r>
  <r>
    <x v="1"/>
    <x v="5"/>
    <x v="0"/>
    <x v="2"/>
    <x v="1"/>
    <x v="5"/>
    <x v="1"/>
    <x v="1"/>
    <n v="81000"/>
    <n v="38461"/>
  </r>
  <r>
    <x v="1"/>
    <x v="6"/>
    <x v="1"/>
    <x v="4"/>
    <x v="1"/>
    <x v="2"/>
    <x v="6"/>
    <x v="9"/>
    <n v="169000"/>
    <n v="136468"/>
  </r>
  <r>
    <x v="1"/>
    <x v="7"/>
    <x v="2"/>
    <x v="5"/>
    <x v="4"/>
    <x v="6"/>
    <x v="3"/>
    <x v="3"/>
    <n v="61000"/>
    <n v="12078"/>
  </r>
  <r>
    <x v="1"/>
    <x v="8"/>
    <x v="3"/>
    <x v="6"/>
    <x v="5"/>
    <x v="9"/>
    <x v="1"/>
    <x v="5"/>
    <n v="645000"/>
    <n v="273048"/>
  </r>
  <r>
    <x v="1"/>
    <x v="9"/>
    <x v="4"/>
    <x v="0"/>
    <x v="7"/>
    <x v="10"/>
    <x v="1"/>
    <x v="7"/>
    <n v="68000"/>
    <n v="64987"/>
  </r>
  <r>
    <x v="2"/>
    <x v="0"/>
    <x v="0"/>
    <x v="0"/>
    <x v="2"/>
    <x v="6"/>
    <x v="6"/>
    <x v="1"/>
    <n v="839000"/>
    <n v="406974"/>
  </r>
  <r>
    <x v="2"/>
    <x v="1"/>
    <x v="1"/>
    <x v="2"/>
    <x v="0"/>
    <x v="4"/>
    <x v="2"/>
    <x v="10"/>
    <n v="729000"/>
    <n v="487139"/>
  </r>
  <r>
    <x v="2"/>
    <x v="2"/>
    <x v="2"/>
    <x v="4"/>
    <x v="5"/>
    <x v="11"/>
    <x v="1"/>
    <x v="5"/>
    <n v="826000"/>
    <n v="298186"/>
  </r>
  <r>
    <x v="2"/>
    <x v="3"/>
    <x v="3"/>
    <x v="7"/>
    <x v="5"/>
    <x v="9"/>
    <x v="0"/>
    <x v="11"/>
    <n v="895000"/>
    <n v="280583"/>
  </r>
  <r>
    <x v="2"/>
    <x v="4"/>
    <x v="4"/>
    <x v="8"/>
    <x v="7"/>
    <x v="6"/>
    <x v="0"/>
    <x v="12"/>
    <n v="341000"/>
    <n v="129785"/>
  </r>
  <r>
    <x v="3"/>
    <x v="0"/>
    <x v="0"/>
    <x v="9"/>
    <x v="3"/>
    <x v="12"/>
    <x v="7"/>
    <x v="13"/>
    <n v="787000"/>
    <n v="727188"/>
  </r>
  <r>
    <x v="3"/>
    <x v="1"/>
    <x v="1"/>
    <x v="9"/>
    <x v="2"/>
    <x v="13"/>
    <x v="0"/>
    <x v="14"/>
    <n v="228000"/>
    <n v="47880"/>
  </r>
  <r>
    <x v="3"/>
    <x v="2"/>
    <x v="2"/>
    <x v="0"/>
    <x v="4"/>
    <x v="3"/>
    <x v="4"/>
    <x v="4"/>
    <n v="147000"/>
    <n v="0"/>
  </r>
  <r>
    <x v="3"/>
    <x v="3"/>
    <x v="3"/>
    <x v="10"/>
    <x v="6"/>
    <x v="8"/>
    <x v="6"/>
    <x v="15"/>
    <n v="338000"/>
    <n v="205123"/>
  </r>
  <r>
    <x v="3"/>
    <x v="4"/>
    <x v="4"/>
    <x v="4"/>
    <x v="2"/>
    <x v="14"/>
    <x v="1"/>
    <x v="16"/>
    <n v="857000"/>
    <n v="305949"/>
  </r>
  <r>
    <x v="3"/>
    <x v="5"/>
    <x v="0"/>
    <x v="5"/>
    <x v="1"/>
    <x v="11"/>
    <x v="1"/>
    <x v="1"/>
    <n v="602000"/>
    <n v="322371"/>
  </r>
  <r>
    <x v="3"/>
    <x v="6"/>
    <x v="1"/>
    <x v="5"/>
    <x v="4"/>
    <x v="6"/>
    <x v="0"/>
    <x v="1"/>
    <n v="990000"/>
    <n v="451440"/>
  </r>
  <r>
    <x v="4"/>
    <x v="0"/>
    <x v="2"/>
    <x v="8"/>
    <x v="6"/>
    <x v="14"/>
    <x v="1"/>
    <x v="17"/>
    <n v="96000"/>
    <n v="32256"/>
  </r>
  <r>
    <x v="4"/>
    <x v="1"/>
    <x v="3"/>
    <x v="9"/>
    <x v="3"/>
    <x v="12"/>
    <x v="2"/>
    <x v="8"/>
    <n v="513000"/>
    <n v="226233"/>
  </r>
  <r>
    <x v="4"/>
    <x v="2"/>
    <x v="4"/>
    <x v="3"/>
    <x v="0"/>
    <x v="1"/>
    <x v="1"/>
    <x v="18"/>
    <n v="616000"/>
    <n v="401579"/>
  </r>
  <r>
    <x v="4"/>
    <x v="3"/>
    <x v="0"/>
    <x v="10"/>
    <x v="7"/>
    <x v="3"/>
    <x v="1"/>
    <x v="7"/>
    <n v="817000"/>
    <n v="807069"/>
  </r>
  <r>
    <x v="4"/>
    <x v="4"/>
    <x v="1"/>
    <x v="2"/>
    <x v="5"/>
    <x v="8"/>
    <x v="1"/>
    <x v="5"/>
    <n v="372000"/>
    <n v="173166"/>
  </r>
  <r>
    <x v="4"/>
    <x v="5"/>
    <x v="2"/>
    <x v="4"/>
    <x v="2"/>
    <x v="14"/>
    <x v="0"/>
    <x v="14"/>
    <n v="50000"/>
    <n v="8400"/>
  </r>
  <r>
    <x v="4"/>
    <x v="6"/>
    <x v="3"/>
    <x v="4"/>
    <x v="2"/>
    <x v="14"/>
    <x v="1"/>
    <x v="16"/>
    <n v="807000"/>
    <n v="262679"/>
  </r>
  <r>
    <x v="4"/>
    <x v="7"/>
    <x v="4"/>
    <x v="4"/>
    <x v="7"/>
    <x v="5"/>
    <x v="4"/>
    <x v="4"/>
    <n v="6910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324D7-DAC3-AE4C-8B42-860D7EF2D1B0}" name="PivotTable2" cacheId="11" applyNumberFormats="0" applyBorderFormats="0" applyFontFormats="0" applyPatternFormats="0" applyAlignmentFormats="0" applyWidthHeightFormats="1" dataCaption="Values" updatedVersion="8" minRefreshableVersion="3" showDrill="0" itemPrintTitles="1" createdVersion="8" indent="0" compact="0" compactData="0" multipleFieldFilters="0">
  <location ref="A5:K46" firstHeaderRow="0" firstDataRow="1" firstDataCol="9"/>
  <pivotFields count="11">
    <pivotField axis="axisRow" compact="0" outline="0" showAll="0" defaultSubtotal="0">
      <items count="5">
        <item x="4"/>
        <item x="3"/>
        <item x="0"/>
        <item x="1"/>
        <item x="2"/>
      </items>
    </pivotField>
    <pivotField axis="axisRow" compact="0" outline="0" showAll="0" defaultSubtotal="0">
      <items count="10">
        <item x="0"/>
        <item x="9"/>
        <item x="1"/>
        <item x="2"/>
        <item x="3"/>
        <item x="4"/>
        <item x="5"/>
        <item x="6"/>
        <item x="7"/>
        <item x="8"/>
      </items>
    </pivotField>
    <pivotField axis="axisRow" compact="0" outline="0" showAll="0" defaultSubtotal="0">
      <items count="5">
        <item x="0"/>
        <item x="4"/>
        <item x="2"/>
        <item x="1"/>
        <item x="3"/>
      </items>
    </pivotField>
    <pivotField axis="axisRow" compact="0" numFmtId="14" outline="0" showAll="0" defaultSubtotal="0">
      <items count="11">
        <item x="0"/>
        <item x="1"/>
        <item x="10"/>
        <item x="3"/>
        <item x="2"/>
        <item x="4"/>
        <item x="5"/>
        <item x="7"/>
        <item x="6"/>
        <item x="8"/>
        <item x="9"/>
      </items>
    </pivotField>
    <pivotField axis="axisRow" compact="0" outline="0" showAll="0" defaultSubtotal="0">
      <items count="8">
        <item x="7"/>
        <item x="4"/>
        <item x="0"/>
        <item x="1"/>
        <item x="5"/>
        <item x="6"/>
        <item x="3"/>
        <item x="2"/>
      </items>
    </pivotField>
    <pivotField axis="axisRow" compact="0" numFmtId="14" outline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axis="axisRow" compact="0" numFmtId="3" outline="0" showAll="0" defaultSubtotal="0">
      <items count="8">
        <item x="4"/>
        <item x="3"/>
        <item x="0"/>
        <item x="1"/>
        <item x="2"/>
        <item x="6"/>
        <item x="5"/>
        <item x="7"/>
      </items>
    </pivotField>
    <pivotField axis="axisRow" compact="0" numFmtId="9" outline="0" showAll="0" defaultSubtotal="0">
      <items count="19">
        <item x="4"/>
        <item x="6"/>
        <item x="14"/>
        <item x="3"/>
        <item x="11"/>
        <item x="16"/>
        <item x="2"/>
        <item x="17"/>
        <item x="0"/>
        <item x="5"/>
        <item x="8"/>
        <item x="1"/>
        <item x="18"/>
        <item x="15"/>
        <item x="12"/>
        <item x="10"/>
        <item x="9"/>
        <item x="13"/>
        <item x="7"/>
      </items>
    </pivotField>
    <pivotField dataField="1" compact="0" numFmtId="3" outline="0" showAll="0" defaultSubtotal="0"/>
    <pivotField dataField="1" compact="0" numFmtId="3" outline="0" showAll="0" defaultSubtota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9">
    <field x="0"/>
    <field x="1"/>
    <field x="2"/>
    <field x="10"/>
    <field x="3"/>
    <field x="5"/>
    <field x="4"/>
    <field x="6"/>
    <field x="7"/>
  </rowFields>
  <rowItems count="41">
    <i>
      <x/>
      <x/>
      <x v="2"/>
      <x v="3"/>
    </i>
    <i r="1">
      <x v="2"/>
      <x v="4"/>
      <x v="3"/>
    </i>
    <i r="1">
      <x v="3"/>
      <x v="1"/>
      <x v="2"/>
    </i>
    <i r="1">
      <x v="4"/>
      <x/>
      <x v="2"/>
    </i>
    <i r="1">
      <x v="5"/>
      <x v="3"/>
      <x v="3"/>
    </i>
    <i r="1">
      <x v="6"/>
      <x v="2"/>
      <x v="3"/>
    </i>
    <i r="1">
      <x v="7"/>
      <x v="4"/>
      <x v="3"/>
    </i>
    <i r="1">
      <x v="8"/>
      <x v="1"/>
      <x v="2"/>
    </i>
    <i>
      <x v="1"/>
      <x/>
      <x/>
      <x v="3"/>
    </i>
    <i r="1">
      <x v="2"/>
      <x v="3"/>
      <x v="3"/>
    </i>
    <i r="1">
      <x v="3"/>
      <x v="2"/>
      <x v="2"/>
    </i>
    <i r="1">
      <x v="4"/>
      <x v="4"/>
      <x v="3"/>
    </i>
    <i r="1">
      <x v="5"/>
      <x v="1"/>
      <x v="3"/>
    </i>
    <i r="1">
      <x v="6"/>
      <x/>
      <x v="3"/>
    </i>
    <i r="1">
      <x v="7"/>
      <x v="3"/>
      <x v="3"/>
    </i>
    <i>
      <x v="2"/>
      <x/>
      <x/>
      <x v="2"/>
    </i>
    <i r="1">
      <x v="1"/>
      <x v="1"/>
      <x v="3"/>
    </i>
    <i r="1">
      <x v="2"/>
      <x v="3"/>
      <x v="2"/>
    </i>
    <i r="1">
      <x v="3"/>
      <x v="2"/>
      <x v="3"/>
    </i>
    <i r="1">
      <x v="4"/>
      <x v="4"/>
      <x v="3"/>
    </i>
    <i r="1">
      <x v="5"/>
      <x v="1"/>
      <x v="2"/>
    </i>
    <i r="1">
      <x v="6"/>
      <x/>
      <x v="2"/>
    </i>
    <i r="1">
      <x v="7"/>
      <x v="3"/>
      <x v="2"/>
    </i>
    <i r="1">
      <x v="8"/>
      <x v="2"/>
      <x v="3"/>
    </i>
    <i r="1">
      <x v="9"/>
      <x v="4"/>
      <x v="3"/>
    </i>
    <i>
      <x v="3"/>
      <x/>
      <x/>
      <x v="2"/>
    </i>
    <i r="1">
      <x v="1"/>
      <x v="1"/>
      <x v="2"/>
    </i>
    <i r="1">
      <x v="2"/>
      <x v="3"/>
      <x v="3"/>
    </i>
    <i r="1">
      <x v="3"/>
      <x v="2"/>
      <x v="3"/>
    </i>
    <i r="1">
      <x v="4"/>
      <x v="4"/>
      <x v="2"/>
    </i>
    <i r="1">
      <x v="5"/>
      <x v="1"/>
      <x v="2"/>
    </i>
    <i r="1">
      <x v="6"/>
      <x/>
      <x v="2"/>
    </i>
    <i r="1">
      <x v="7"/>
      <x v="3"/>
      <x v="3"/>
    </i>
    <i r="1">
      <x v="8"/>
      <x v="2"/>
      <x v="3"/>
    </i>
    <i r="1">
      <x v="9"/>
      <x v="4"/>
      <x v="3"/>
    </i>
    <i>
      <x v="4"/>
      <x/>
      <x/>
      <x v="3"/>
    </i>
    <i r="1">
      <x v="2"/>
      <x v="3"/>
      <x v="2"/>
    </i>
    <i r="1">
      <x v="3"/>
      <x v="2"/>
      <x v="3"/>
    </i>
    <i r="1">
      <x v="4"/>
      <x v="4"/>
      <x v="3"/>
    </i>
    <i r="1">
      <x v="5"/>
      <x v="1"/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udget" fld="8" baseField="0" baseItem="0"/>
    <dataField name="Sum of Actual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36C60-3115-3B4B-9BB9-B8998762F286}" name="Project_Data" displayName="Project_Data" ref="A1:J41" totalsRowShown="0">
  <autoFilter ref="A1:J41" xr:uid="{D0736C60-3115-3B4B-9BB9-B8998762F286}"/>
  <tableColumns count="10">
    <tableColumn id="1" xr3:uid="{73B096BE-E208-2142-8042-C8FF7EBE9CB4}" name="Project"/>
    <tableColumn id="2" xr3:uid="{9FEE26CA-FD34-8940-B511-23005FD52FD9}" name="Task"/>
    <tableColumn id="3" xr3:uid="{13477DA8-3E2B-9140-828B-5E4EEC4B192E}" name="Manager"/>
    <tableColumn id="4" xr3:uid="{6F6235F3-DCA0-BE4A-80AD-F124C1F29DF7}" name="Start Date" dataDxfId="5"/>
    <tableColumn id="5" xr3:uid="{906D9425-A9AF-D946-BD7E-AABF37A5C06F}" name="Duration"/>
    <tableColumn id="9" xr3:uid="{49251E86-4677-9C41-8F83-14B60BE792A2}" name="End Date" dataDxfId="0">
      <calculatedColumnFormula>WORKDAY.INTL(Project_Data[[#This Row],[Start Date]]-1,Project_Data[[#This Row],[Duration]],7)</calculatedColumnFormula>
    </tableColumn>
    <tableColumn id="10" xr3:uid="{5410ED6D-ABC2-B749-B761-98A3ACF6E8B5}" name="Days completed" dataDxfId="4"/>
    <tableColumn id="6" xr3:uid="{1E1A1903-5E63-2C42-A785-7622E4CE1FFD}" name="Progress" dataDxfId="3">
      <calculatedColumnFormula>Project_Data[[#This Row],[Days completed]]/Project_Data[[#This Row],[Duration]]</calculatedColumnFormula>
    </tableColumn>
    <tableColumn id="7" xr3:uid="{5529251C-746B-0F49-8B21-221411C8E693}" name="Budget" dataDxfId="2"/>
    <tableColumn id="8" xr3:uid="{2781FA1C-8107-3A45-8365-873CEB86F752}" name="Actual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6329-E680-5548-BB82-D6FB67EB7003}">
  <dimension ref="A1:K46"/>
  <sheetViews>
    <sheetView tabSelected="1" workbookViewId="0">
      <selection activeCell="E16" sqref="E16"/>
    </sheetView>
  </sheetViews>
  <sheetFormatPr baseColWidth="10" defaultRowHeight="16" x14ac:dyDescent="0.2"/>
  <cols>
    <col min="1" max="1" width="23.1640625" bestFit="1" customWidth="1"/>
    <col min="2" max="2" width="13.33203125" bestFit="1" customWidth="1"/>
    <col min="3" max="3" width="12.6640625" bestFit="1" customWidth="1"/>
    <col min="4" max="5" width="16" bestFit="1" customWidth="1"/>
  </cols>
  <sheetData>
    <row r="1" spans="1:11" s="6" customFormat="1" ht="16" customHeight="1" x14ac:dyDescent="0.2">
      <c r="A1" s="6" t="s">
        <v>30</v>
      </c>
    </row>
    <row r="2" spans="1:11" s="6" customFormat="1" ht="16" customHeight="1" x14ac:dyDescent="0.2"/>
    <row r="3" spans="1:11" s="6" customFormat="1" x14ac:dyDescent="0.2"/>
    <row r="5" spans="1:11" x14ac:dyDescent="0.2">
      <c r="A5" s="5" t="s">
        <v>0</v>
      </c>
      <c r="B5" s="5" t="s">
        <v>1</v>
      </c>
      <c r="C5" s="5" t="s">
        <v>2</v>
      </c>
      <c r="D5" s="5" t="s">
        <v>36</v>
      </c>
      <c r="E5" s="5" t="s">
        <v>3</v>
      </c>
      <c r="F5" s="5" t="s">
        <v>5</v>
      </c>
      <c r="G5" s="5" t="s">
        <v>4</v>
      </c>
      <c r="H5" s="5" t="s">
        <v>6</v>
      </c>
      <c r="I5" s="5" t="s">
        <v>7</v>
      </c>
      <c r="J5" t="s">
        <v>34</v>
      </c>
      <c r="K5" t="s">
        <v>35</v>
      </c>
    </row>
    <row r="6" spans="1:11" x14ac:dyDescent="0.2">
      <c r="A6" t="s">
        <v>29</v>
      </c>
      <c r="B6" t="s">
        <v>11</v>
      </c>
      <c r="C6" t="s">
        <v>16</v>
      </c>
      <c r="D6" t="s">
        <v>32</v>
      </c>
      <c r="J6" s="7">
        <v>96000</v>
      </c>
      <c r="K6" s="7">
        <v>32256</v>
      </c>
    </row>
    <row r="7" spans="1:11" x14ac:dyDescent="0.2">
      <c r="B7" t="s">
        <v>13</v>
      </c>
      <c r="C7" t="s">
        <v>18</v>
      </c>
      <c r="D7" t="s">
        <v>32</v>
      </c>
      <c r="J7" s="7">
        <v>513000</v>
      </c>
      <c r="K7" s="7">
        <v>226233</v>
      </c>
    </row>
    <row r="8" spans="1:11" x14ac:dyDescent="0.2">
      <c r="B8" t="s">
        <v>15</v>
      </c>
      <c r="C8" t="s">
        <v>20</v>
      </c>
      <c r="D8" t="s">
        <v>33</v>
      </c>
      <c r="J8" s="7">
        <v>616000</v>
      </c>
      <c r="K8" s="7">
        <v>401579</v>
      </c>
    </row>
    <row r="9" spans="1:11" x14ac:dyDescent="0.2">
      <c r="B9" t="s">
        <v>17</v>
      </c>
      <c r="C9" t="s">
        <v>12</v>
      </c>
      <c r="D9" t="s">
        <v>33</v>
      </c>
      <c r="J9" s="7">
        <v>817000</v>
      </c>
      <c r="K9" s="7">
        <v>807069</v>
      </c>
    </row>
    <row r="10" spans="1:11" x14ac:dyDescent="0.2">
      <c r="B10" t="s">
        <v>19</v>
      </c>
      <c r="C10" t="s">
        <v>14</v>
      </c>
      <c r="D10" t="s">
        <v>32</v>
      </c>
      <c r="J10" s="7">
        <v>372000</v>
      </c>
      <c r="K10" s="7">
        <v>173166</v>
      </c>
    </row>
    <row r="11" spans="1:11" x14ac:dyDescent="0.2">
      <c r="B11" t="s">
        <v>21</v>
      </c>
      <c r="C11" t="s">
        <v>16</v>
      </c>
      <c r="D11" t="s">
        <v>32</v>
      </c>
      <c r="J11" s="7">
        <v>50000</v>
      </c>
      <c r="K11" s="7">
        <v>8400</v>
      </c>
    </row>
    <row r="12" spans="1:11" x14ac:dyDescent="0.2">
      <c r="B12" t="s">
        <v>22</v>
      </c>
      <c r="C12" t="s">
        <v>18</v>
      </c>
      <c r="D12" t="s">
        <v>32</v>
      </c>
      <c r="J12" s="7">
        <v>807000</v>
      </c>
      <c r="K12" s="7">
        <v>262679</v>
      </c>
    </row>
    <row r="13" spans="1:11" x14ac:dyDescent="0.2">
      <c r="B13" t="s">
        <v>23</v>
      </c>
      <c r="C13" t="s">
        <v>20</v>
      </c>
      <c r="D13" t="s">
        <v>33</v>
      </c>
      <c r="J13" s="7">
        <v>691000</v>
      </c>
      <c r="K13" s="7">
        <v>0</v>
      </c>
    </row>
    <row r="14" spans="1:11" x14ac:dyDescent="0.2">
      <c r="A14" t="s">
        <v>28</v>
      </c>
      <c r="B14" t="s">
        <v>11</v>
      </c>
      <c r="C14" t="s">
        <v>12</v>
      </c>
      <c r="D14" t="s">
        <v>32</v>
      </c>
      <c r="J14" s="7">
        <v>787000</v>
      </c>
      <c r="K14" s="7">
        <v>727188</v>
      </c>
    </row>
    <row r="15" spans="1:11" x14ac:dyDescent="0.2">
      <c r="B15" t="s">
        <v>13</v>
      </c>
      <c r="C15" t="s">
        <v>14</v>
      </c>
      <c r="D15" t="s">
        <v>32</v>
      </c>
      <c r="J15" s="7">
        <v>228000</v>
      </c>
      <c r="K15" s="7">
        <v>47880</v>
      </c>
    </row>
    <row r="16" spans="1:11" x14ac:dyDescent="0.2">
      <c r="B16" t="s">
        <v>15</v>
      </c>
      <c r="C16" t="s">
        <v>16</v>
      </c>
      <c r="D16" t="s">
        <v>33</v>
      </c>
      <c r="J16" s="7">
        <v>147000</v>
      </c>
      <c r="K16" s="7">
        <v>0</v>
      </c>
    </row>
    <row r="17" spans="1:11" x14ac:dyDescent="0.2">
      <c r="B17" t="s">
        <v>17</v>
      </c>
      <c r="C17" t="s">
        <v>18</v>
      </c>
      <c r="D17" t="s">
        <v>32</v>
      </c>
      <c r="J17" s="7">
        <v>338000</v>
      </c>
      <c r="K17" s="7">
        <v>205123</v>
      </c>
    </row>
    <row r="18" spans="1:11" x14ac:dyDescent="0.2">
      <c r="B18" t="s">
        <v>19</v>
      </c>
      <c r="C18" t="s">
        <v>20</v>
      </c>
      <c r="D18" t="s">
        <v>32</v>
      </c>
      <c r="J18" s="7">
        <v>857000</v>
      </c>
      <c r="K18" s="7">
        <v>305949</v>
      </c>
    </row>
    <row r="19" spans="1:11" x14ac:dyDescent="0.2">
      <c r="B19" t="s">
        <v>21</v>
      </c>
      <c r="C19" t="s">
        <v>12</v>
      </c>
      <c r="D19" t="s">
        <v>32</v>
      </c>
      <c r="J19" s="7">
        <v>602000</v>
      </c>
      <c r="K19" s="7">
        <v>322371</v>
      </c>
    </row>
    <row r="20" spans="1:11" x14ac:dyDescent="0.2">
      <c r="B20" t="s">
        <v>22</v>
      </c>
      <c r="C20" t="s">
        <v>14</v>
      </c>
      <c r="D20" t="s">
        <v>32</v>
      </c>
      <c r="J20" s="7">
        <v>990000</v>
      </c>
      <c r="K20" s="7">
        <v>451440</v>
      </c>
    </row>
    <row r="21" spans="1:11" x14ac:dyDescent="0.2">
      <c r="A21" t="s">
        <v>10</v>
      </c>
      <c r="B21" t="s">
        <v>11</v>
      </c>
      <c r="C21" t="s">
        <v>12</v>
      </c>
      <c r="D21" t="s">
        <v>33</v>
      </c>
      <c r="J21" s="7">
        <v>218000</v>
      </c>
      <c r="K21" s="7">
        <v>97337</v>
      </c>
    </row>
    <row r="22" spans="1:11" x14ac:dyDescent="0.2">
      <c r="B22" t="s">
        <v>25</v>
      </c>
      <c r="C22" t="s">
        <v>20</v>
      </c>
      <c r="D22" t="s">
        <v>32</v>
      </c>
      <c r="J22" s="7">
        <v>416000</v>
      </c>
      <c r="K22" s="7">
        <v>175015</v>
      </c>
    </row>
    <row r="23" spans="1:11" x14ac:dyDescent="0.2">
      <c r="B23" t="s">
        <v>13</v>
      </c>
      <c r="C23" t="s">
        <v>14</v>
      </c>
      <c r="D23" t="s">
        <v>33</v>
      </c>
      <c r="J23" s="7">
        <v>393000</v>
      </c>
      <c r="K23" s="7">
        <v>177440</v>
      </c>
    </row>
    <row r="24" spans="1:11" x14ac:dyDescent="0.2">
      <c r="B24" t="s">
        <v>15</v>
      </c>
      <c r="C24" t="s">
        <v>16</v>
      </c>
      <c r="D24" t="s">
        <v>32</v>
      </c>
      <c r="J24" s="7">
        <v>86000</v>
      </c>
      <c r="K24" s="7">
        <v>31046</v>
      </c>
    </row>
    <row r="25" spans="1:11" x14ac:dyDescent="0.2">
      <c r="B25" t="s">
        <v>17</v>
      </c>
      <c r="C25" t="s">
        <v>18</v>
      </c>
      <c r="D25" t="s">
        <v>32</v>
      </c>
      <c r="J25" s="7">
        <v>732000</v>
      </c>
      <c r="K25" s="7">
        <v>261324</v>
      </c>
    </row>
    <row r="26" spans="1:11" x14ac:dyDescent="0.2">
      <c r="B26" t="s">
        <v>19</v>
      </c>
      <c r="C26" t="s">
        <v>20</v>
      </c>
      <c r="D26" t="s">
        <v>33</v>
      </c>
      <c r="J26" s="7">
        <v>492000</v>
      </c>
      <c r="K26" s="7">
        <v>116850</v>
      </c>
    </row>
    <row r="27" spans="1:11" x14ac:dyDescent="0.2">
      <c r="B27" t="s">
        <v>21</v>
      </c>
      <c r="C27" t="s">
        <v>12</v>
      </c>
      <c r="D27" t="s">
        <v>33</v>
      </c>
      <c r="J27" s="7">
        <v>188000</v>
      </c>
      <c r="K27" s="7">
        <v>0</v>
      </c>
    </row>
    <row r="28" spans="1:11" x14ac:dyDescent="0.2">
      <c r="B28" t="s">
        <v>22</v>
      </c>
      <c r="C28" t="s">
        <v>14</v>
      </c>
      <c r="D28" t="s">
        <v>33</v>
      </c>
      <c r="J28" s="7">
        <v>180000</v>
      </c>
      <c r="K28" s="7">
        <v>79380</v>
      </c>
    </row>
    <row r="29" spans="1:11" x14ac:dyDescent="0.2">
      <c r="B29" t="s">
        <v>23</v>
      </c>
      <c r="C29" t="s">
        <v>16</v>
      </c>
      <c r="D29" t="s">
        <v>32</v>
      </c>
      <c r="J29" s="7">
        <v>582000</v>
      </c>
      <c r="K29" s="7">
        <v>195231</v>
      </c>
    </row>
    <row r="30" spans="1:11" x14ac:dyDescent="0.2">
      <c r="B30" t="s">
        <v>24</v>
      </c>
      <c r="C30" t="s">
        <v>18</v>
      </c>
      <c r="D30" t="s">
        <v>32</v>
      </c>
      <c r="J30" s="7">
        <v>562000</v>
      </c>
      <c r="K30" s="7">
        <v>74746</v>
      </c>
    </row>
    <row r="31" spans="1:11" x14ac:dyDescent="0.2">
      <c r="A31" t="s">
        <v>26</v>
      </c>
      <c r="B31" t="s">
        <v>11</v>
      </c>
      <c r="C31" t="s">
        <v>12</v>
      </c>
      <c r="D31" t="s">
        <v>33</v>
      </c>
      <c r="J31" s="7">
        <v>293000</v>
      </c>
      <c r="K31" s="7">
        <v>273001</v>
      </c>
    </row>
    <row r="32" spans="1:11" x14ac:dyDescent="0.2">
      <c r="B32" t="s">
        <v>25</v>
      </c>
      <c r="C32" t="s">
        <v>20</v>
      </c>
      <c r="D32" t="s">
        <v>33</v>
      </c>
      <c r="J32" s="7">
        <v>68000</v>
      </c>
      <c r="K32" s="7">
        <v>64987</v>
      </c>
    </row>
    <row r="33" spans="1:11" x14ac:dyDescent="0.2">
      <c r="B33" t="s">
        <v>13</v>
      </c>
      <c r="C33" t="s">
        <v>14</v>
      </c>
      <c r="D33" t="s">
        <v>32</v>
      </c>
      <c r="J33" s="7">
        <v>224000</v>
      </c>
      <c r="K33" s="7">
        <v>57910</v>
      </c>
    </row>
    <row r="34" spans="1:11" x14ac:dyDescent="0.2">
      <c r="B34" t="s">
        <v>15</v>
      </c>
      <c r="C34" t="s">
        <v>16</v>
      </c>
      <c r="D34" t="s">
        <v>32</v>
      </c>
      <c r="J34" s="7">
        <v>978000</v>
      </c>
      <c r="K34" s="7">
        <v>0</v>
      </c>
    </row>
    <row r="35" spans="1:11" x14ac:dyDescent="0.2">
      <c r="B35" t="s">
        <v>17</v>
      </c>
      <c r="C35" t="s">
        <v>18</v>
      </c>
      <c r="D35" t="s">
        <v>33</v>
      </c>
      <c r="J35" s="7">
        <v>932000</v>
      </c>
      <c r="K35" s="7">
        <v>379157</v>
      </c>
    </row>
    <row r="36" spans="1:11" x14ac:dyDescent="0.2">
      <c r="B36" t="s">
        <v>19</v>
      </c>
      <c r="C36" t="s">
        <v>20</v>
      </c>
      <c r="D36" t="s">
        <v>33</v>
      </c>
      <c r="J36" s="7">
        <v>854000</v>
      </c>
      <c r="K36" s="7">
        <v>322812</v>
      </c>
    </row>
    <row r="37" spans="1:11" x14ac:dyDescent="0.2">
      <c r="B37" t="s">
        <v>21</v>
      </c>
      <c r="C37" t="s">
        <v>12</v>
      </c>
      <c r="D37" t="s">
        <v>33</v>
      </c>
      <c r="J37" s="7">
        <v>81000</v>
      </c>
      <c r="K37" s="7">
        <v>38461</v>
      </c>
    </row>
    <row r="38" spans="1:11" x14ac:dyDescent="0.2">
      <c r="B38" t="s">
        <v>22</v>
      </c>
      <c r="C38" t="s">
        <v>14</v>
      </c>
      <c r="D38" t="s">
        <v>32</v>
      </c>
      <c r="J38" s="7">
        <v>169000</v>
      </c>
      <c r="K38" s="7">
        <v>136468</v>
      </c>
    </row>
    <row r="39" spans="1:11" x14ac:dyDescent="0.2">
      <c r="B39" t="s">
        <v>23</v>
      </c>
      <c r="C39" t="s">
        <v>16</v>
      </c>
      <c r="D39" t="s">
        <v>32</v>
      </c>
      <c r="J39" s="7">
        <v>61000</v>
      </c>
      <c r="K39" s="7">
        <v>12078</v>
      </c>
    </row>
    <row r="40" spans="1:11" x14ac:dyDescent="0.2">
      <c r="B40" t="s">
        <v>24</v>
      </c>
      <c r="C40" t="s">
        <v>18</v>
      </c>
      <c r="D40" t="s">
        <v>32</v>
      </c>
      <c r="J40" s="7">
        <v>645000</v>
      </c>
      <c r="K40" s="7">
        <v>273048</v>
      </c>
    </row>
    <row r="41" spans="1:11" x14ac:dyDescent="0.2">
      <c r="A41" t="s">
        <v>27</v>
      </c>
      <c r="B41" t="s">
        <v>11</v>
      </c>
      <c r="C41" t="s">
        <v>12</v>
      </c>
      <c r="D41" t="s">
        <v>32</v>
      </c>
      <c r="J41" s="7">
        <v>839000</v>
      </c>
      <c r="K41" s="7">
        <v>406974</v>
      </c>
    </row>
    <row r="42" spans="1:11" x14ac:dyDescent="0.2">
      <c r="B42" t="s">
        <v>13</v>
      </c>
      <c r="C42" t="s">
        <v>14</v>
      </c>
      <c r="D42" t="s">
        <v>33</v>
      </c>
      <c r="J42" s="7">
        <v>729000</v>
      </c>
      <c r="K42" s="7">
        <v>487139</v>
      </c>
    </row>
    <row r="43" spans="1:11" x14ac:dyDescent="0.2">
      <c r="B43" t="s">
        <v>15</v>
      </c>
      <c r="C43" t="s">
        <v>16</v>
      </c>
      <c r="D43" t="s">
        <v>32</v>
      </c>
      <c r="J43" s="7">
        <v>826000</v>
      </c>
      <c r="K43" s="7">
        <v>298186</v>
      </c>
    </row>
    <row r="44" spans="1:11" x14ac:dyDescent="0.2">
      <c r="B44" t="s">
        <v>17</v>
      </c>
      <c r="C44" t="s">
        <v>18</v>
      </c>
      <c r="D44" t="s">
        <v>32</v>
      </c>
      <c r="J44" s="7">
        <v>895000</v>
      </c>
      <c r="K44" s="7">
        <v>280583</v>
      </c>
    </row>
    <row r="45" spans="1:11" x14ac:dyDescent="0.2">
      <c r="B45" t="s">
        <v>19</v>
      </c>
      <c r="C45" t="s">
        <v>20</v>
      </c>
      <c r="D45" t="s">
        <v>32</v>
      </c>
      <c r="J45" s="7">
        <v>341000</v>
      </c>
      <c r="K45" s="7">
        <v>129785</v>
      </c>
    </row>
    <row r="46" spans="1:11" x14ac:dyDescent="0.2">
      <c r="A46" t="s">
        <v>31</v>
      </c>
      <c r="J46" s="7">
        <v>19695000</v>
      </c>
      <c r="K46" s="7">
        <v>8340291</v>
      </c>
    </row>
  </sheetData>
  <mergeCells count="1">
    <mergeCell ref="A1:XF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0974-E5A2-664C-82DE-A6BD35D73425}">
  <dimension ref="A1:J41"/>
  <sheetViews>
    <sheetView topLeftCell="A2" workbookViewId="0">
      <selection activeCell="D2" sqref="D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3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2">
        <v>44609</v>
      </c>
      <c r="E2">
        <v>5</v>
      </c>
      <c r="F2" s="2">
        <f>WORKDAY.INTL(Project_Data[[#This Row],[Start Date]]-1,Project_Data[[#This Row],[Duration]],7)</f>
        <v>44615</v>
      </c>
      <c r="G2" s="3">
        <v>2</v>
      </c>
      <c r="H2" s="4">
        <f>Project_Data[[#This Row],[Days completed]]/Project_Data[[#This Row],[Duration]]</f>
        <v>0.4</v>
      </c>
      <c r="I2" s="3">
        <v>218000</v>
      </c>
      <c r="J2" s="3">
        <v>97337</v>
      </c>
    </row>
    <row r="3" spans="1:10" x14ac:dyDescent="0.2">
      <c r="A3" t="s">
        <v>10</v>
      </c>
      <c r="B3" t="s">
        <v>13</v>
      </c>
      <c r="C3" t="s">
        <v>14</v>
      </c>
      <c r="D3" s="2">
        <v>44609</v>
      </c>
      <c r="E3">
        <v>6</v>
      </c>
      <c r="F3" s="2">
        <f>WORKDAY.INTL(Project_Data[[#This Row],[Start Date]]-1,Project_Data[[#This Row],[Duration]],7)</f>
        <v>44616</v>
      </c>
      <c r="G3" s="3">
        <v>3</v>
      </c>
      <c r="H3" s="4">
        <f>Project_Data[[#This Row],[Days completed]]/Project_Data[[#This Row],[Duration]]</f>
        <v>0.5</v>
      </c>
      <c r="I3" s="3">
        <v>393000</v>
      </c>
      <c r="J3" s="3">
        <v>177440</v>
      </c>
    </row>
    <row r="4" spans="1:10" x14ac:dyDescent="0.2">
      <c r="A4" t="s">
        <v>10</v>
      </c>
      <c r="B4" t="s">
        <v>15</v>
      </c>
      <c r="C4" t="s">
        <v>16</v>
      </c>
      <c r="D4" s="2">
        <v>44610</v>
      </c>
      <c r="E4">
        <v>10</v>
      </c>
      <c r="F4" s="2">
        <f>WORKDAY.INTL(Project_Data[[#This Row],[Start Date]]-1,Project_Data[[#This Row],[Duration]],7)</f>
        <v>44623</v>
      </c>
      <c r="G4" s="3">
        <v>4</v>
      </c>
      <c r="H4" s="4">
        <f>Project_Data[[#This Row],[Days completed]]/Project_Data[[#This Row],[Duration]]</f>
        <v>0.4</v>
      </c>
      <c r="I4" s="3">
        <v>86000</v>
      </c>
      <c r="J4" s="3">
        <v>31046</v>
      </c>
    </row>
    <row r="5" spans="1:10" x14ac:dyDescent="0.2">
      <c r="A5" t="s">
        <v>10</v>
      </c>
      <c r="B5" t="s">
        <v>17</v>
      </c>
      <c r="C5" t="s">
        <v>18</v>
      </c>
      <c r="D5" s="2">
        <v>44613</v>
      </c>
      <c r="E5">
        <v>9</v>
      </c>
      <c r="F5" s="2">
        <f>WORKDAY.INTL(Project_Data[[#This Row],[Start Date]]-1,Project_Data[[#This Row],[Duration]],7)</f>
        <v>44623</v>
      </c>
      <c r="G5" s="3">
        <v>3</v>
      </c>
      <c r="H5" s="4">
        <f>Project_Data[[#This Row],[Days completed]]/Project_Data[[#This Row],[Duration]]</f>
        <v>0.33333333333333331</v>
      </c>
      <c r="I5" s="3">
        <v>732000</v>
      </c>
      <c r="J5" s="3">
        <v>261324</v>
      </c>
    </row>
    <row r="6" spans="1:10" x14ac:dyDescent="0.2">
      <c r="A6" t="s">
        <v>10</v>
      </c>
      <c r="B6" t="s">
        <v>19</v>
      </c>
      <c r="C6" t="s">
        <v>20</v>
      </c>
      <c r="D6" s="2">
        <v>44609</v>
      </c>
      <c r="E6">
        <v>4</v>
      </c>
      <c r="F6" s="2">
        <f>WORKDAY.INTL(Project_Data[[#This Row],[Start Date]]-1,Project_Data[[#This Row],[Duration]],7)</f>
        <v>44614</v>
      </c>
      <c r="G6" s="3">
        <v>1</v>
      </c>
      <c r="H6" s="4">
        <f>Project_Data[[#This Row],[Days completed]]/Project_Data[[#This Row],[Duration]]</f>
        <v>0.25</v>
      </c>
      <c r="I6" s="3">
        <v>492000</v>
      </c>
      <c r="J6" s="3">
        <v>116850</v>
      </c>
    </row>
    <row r="7" spans="1:10" x14ac:dyDescent="0.2">
      <c r="A7" t="s">
        <v>10</v>
      </c>
      <c r="B7" t="s">
        <v>21</v>
      </c>
      <c r="C7" t="s">
        <v>12</v>
      </c>
      <c r="D7" s="2">
        <v>44612</v>
      </c>
      <c r="E7">
        <v>6</v>
      </c>
      <c r="F7" s="2">
        <f>WORKDAY.INTL(Project_Data[[#This Row],[Start Date]]-1,Project_Data[[#This Row],[Duration]],7)</f>
        <v>44619</v>
      </c>
      <c r="G7" s="3">
        <v>0</v>
      </c>
      <c r="H7" s="4">
        <f>Project_Data[[#This Row],[Days completed]]/Project_Data[[#This Row],[Duration]]</f>
        <v>0</v>
      </c>
      <c r="I7" s="3">
        <v>188000</v>
      </c>
      <c r="J7" s="3">
        <v>0</v>
      </c>
    </row>
    <row r="8" spans="1:10" x14ac:dyDescent="0.2">
      <c r="A8" t="s">
        <v>10</v>
      </c>
      <c r="B8" t="s">
        <v>22</v>
      </c>
      <c r="C8" t="s">
        <v>14</v>
      </c>
      <c r="D8" s="2">
        <v>44612</v>
      </c>
      <c r="E8">
        <v>7</v>
      </c>
      <c r="F8" s="2">
        <f>WORKDAY.INTL(Project_Data[[#This Row],[Start Date]]-1,Project_Data[[#This Row],[Duration]],7)</f>
        <v>44620</v>
      </c>
      <c r="G8" s="3">
        <v>3</v>
      </c>
      <c r="H8" s="4">
        <f>Project_Data[[#This Row],[Days completed]]/Project_Data[[#This Row],[Duration]]</f>
        <v>0.42857142857142855</v>
      </c>
      <c r="I8" s="3">
        <v>180000</v>
      </c>
      <c r="J8" s="3">
        <v>79380</v>
      </c>
    </row>
    <row r="9" spans="1:10" x14ac:dyDescent="0.2">
      <c r="A9" t="s">
        <v>10</v>
      </c>
      <c r="B9" t="s">
        <v>23</v>
      </c>
      <c r="C9" t="s">
        <v>16</v>
      </c>
      <c r="D9" s="2">
        <v>44616</v>
      </c>
      <c r="E9">
        <v>5</v>
      </c>
      <c r="F9" s="2">
        <f>WORKDAY.INTL(Project_Data[[#This Row],[Start Date]]-1,Project_Data[[#This Row],[Duration]],7)</f>
        <v>44622</v>
      </c>
      <c r="G9" s="3">
        <v>2</v>
      </c>
      <c r="H9" s="4">
        <f>Project_Data[[#This Row],[Days completed]]/Project_Data[[#This Row],[Duration]]</f>
        <v>0.4</v>
      </c>
      <c r="I9" s="3">
        <v>582000</v>
      </c>
      <c r="J9" s="3">
        <v>195231</v>
      </c>
    </row>
    <row r="10" spans="1:10" x14ac:dyDescent="0.2">
      <c r="A10" t="s">
        <v>10</v>
      </c>
      <c r="B10" t="s">
        <v>24</v>
      </c>
      <c r="C10" t="s">
        <v>18</v>
      </c>
      <c r="D10" s="2">
        <v>44616</v>
      </c>
      <c r="E10">
        <v>9</v>
      </c>
      <c r="F10" s="2">
        <f>WORKDAY.INTL(Project_Data[[#This Row],[Start Date]]-1,Project_Data[[#This Row],[Duration]],7)</f>
        <v>44628</v>
      </c>
      <c r="G10" s="3">
        <v>1</v>
      </c>
      <c r="H10" s="4">
        <f>Project_Data[[#This Row],[Days completed]]/Project_Data[[#This Row],[Duration]]</f>
        <v>0.1111111111111111</v>
      </c>
      <c r="I10" s="3">
        <v>562000</v>
      </c>
      <c r="J10" s="3">
        <v>74746</v>
      </c>
    </row>
    <row r="11" spans="1:10" x14ac:dyDescent="0.2">
      <c r="A11" t="s">
        <v>10</v>
      </c>
      <c r="B11" t="s">
        <v>25</v>
      </c>
      <c r="C11" t="s">
        <v>20</v>
      </c>
      <c r="D11" s="2">
        <v>44616</v>
      </c>
      <c r="E11">
        <v>6</v>
      </c>
      <c r="F11" s="2">
        <f>WORKDAY.INTL(Project_Data[[#This Row],[Start Date]]-1,Project_Data[[#This Row],[Duration]],7)</f>
        <v>44623</v>
      </c>
      <c r="G11" s="3">
        <v>3</v>
      </c>
      <c r="H11" s="4">
        <f>Project_Data[[#This Row],[Days completed]]/Project_Data[[#This Row],[Duration]]</f>
        <v>0.5</v>
      </c>
      <c r="I11" s="3">
        <v>416000</v>
      </c>
      <c r="J11" s="3">
        <v>175015</v>
      </c>
    </row>
    <row r="12" spans="1:10" x14ac:dyDescent="0.2">
      <c r="A12" t="s">
        <v>26</v>
      </c>
      <c r="B12" t="s">
        <v>11</v>
      </c>
      <c r="C12" t="s">
        <v>12</v>
      </c>
      <c r="D12" s="2">
        <v>44610</v>
      </c>
      <c r="E12">
        <v>7</v>
      </c>
      <c r="F12" s="2">
        <f>WORKDAY.INTL(Project_Data[[#This Row],[Start Date]]-1,Project_Data[[#This Row],[Duration]],7)</f>
        <v>44620</v>
      </c>
      <c r="G12" s="3">
        <v>7</v>
      </c>
      <c r="H12" s="4">
        <f>Project_Data[[#This Row],[Days completed]]/Project_Data[[#This Row],[Duration]]</f>
        <v>1</v>
      </c>
      <c r="I12" s="3">
        <v>293000</v>
      </c>
      <c r="J12" s="3">
        <v>273001</v>
      </c>
    </row>
    <row r="13" spans="1:10" x14ac:dyDescent="0.2">
      <c r="A13" t="s">
        <v>26</v>
      </c>
      <c r="B13" t="s">
        <v>13</v>
      </c>
      <c r="C13" t="s">
        <v>14</v>
      </c>
      <c r="D13" s="2">
        <v>44609</v>
      </c>
      <c r="E13">
        <v>9</v>
      </c>
      <c r="F13" s="2">
        <f>WORKDAY.INTL(Project_Data[[#This Row],[Start Date]]-1,Project_Data[[#This Row],[Duration]],7)</f>
        <v>44621</v>
      </c>
      <c r="G13" s="3">
        <v>4</v>
      </c>
      <c r="H13" s="4">
        <f>Project_Data[[#This Row],[Days completed]]/Project_Data[[#This Row],[Duration]]</f>
        <v>0.44444444444444442</v>
      </c>
      <c r="I13" s="3">
        <v>224000</v>
      </c>
      <c r="J13" s="3">
        <v>57910</v>
      </c>
    </row>
    <row r="14" spans="1:10" x14ac:dyDescent="0.2">
      <c r="A14" t="s">
        <v>26</v>
      </c>
      <c r="B14" t="s">
        <v>15</v>
      </c>
      <c r="C14" t="s">
        <v>16</v>
      </c>
      <c r="D14" s="2">
        <v>44610</v>
      </c>
      <c r="E14">
        <v>8</v>
      </c>
      <c r="F14" s="2">
        <f>WORKDAY.INTL(Project_Data[[#This Row],[Start Date]]-1,Project_Data[[#This Row],[Duration]],7)</f>
        <v>44621</v>
      </c>
      <c r="G14" s="3">
        <v>0</v>
      </c>
      <c r="H14" s="4">
        <f>Project_Data[[#This Row],[Days completed]]/Project_Data[[#This Row],[Duration]]</f>
        <v>0</v>
      </c>
      <c r="I14" s="3">
        <v>978000</v>
      </c>
      <c r="J14" s="3">
        <v>0</v>
      </c>
    </row>
    <row r="15" spans="1:10" x14ac:dyDescent="0.2">
      <c r="A15" t="s">
        <v>26</v>
      </c>
      <c r="B15" t="s">
        <v>17</v>
      </c>
      <c r="C15" t="s">
        <v>18</v>
      </c>
      <c r="D15" s="2">
        <v>44612</v>
      </c>
      <c r="E15">
        <v>7</v>
      </c>
      <c r="F15" s="2">
        <f>WORKDAY.INTL(Project_Data[[#This Row],[Start Date]]-1,Project_Data[[#This Row],[Duration]],7)</f>
        <v>44620</v>
      </c>
      <c r="G15" s="3">
        <v>3</v>
      </c>
      <c r="H15" s="4">
        <f>Project_Data[[#This Row],[Days completed]]/Project_Data[[#This Row],[Duration]]</f>
        <v>0.42857142857142855</v>
      </c>
      <c r="I15" s="3">
        <v>932000</v>
      </c>
      <c r="J15" s="3">
        <v>379157</v>
      </c>
    </row>
    <row r="16" spans="1:10" x14ac:dyDescent="0.2">
      <c r="A16" t="s">
        <v>26</v>
      </c>
      <c r="B16" t="s">
        <v>19</v>
      </c>
      <c r="C16" t="s">
        <v>20</v>
      </c>
      <c r="D16" s="2">
        <v>44613</v>
      </c>
      <c r="E16">
        <v>4</v>
      </c>
      <c r="F16" s="2">
        <f>WORKDAY.INTL(Project_Data[[#This Row],[Start Date]]-1,Project_Data[[#This Row],[Duration]],7)</f>
        <v>44616</v>
      </c>
      <c r="G16" s="3">
        <v>1</v>
      </c>
      <c r="H16" s="4">
        <f>Project_Data[[#This Row],[Days completed]]/Project_Data[[#This Row],[Duration]]</f>
        <v>0.25</v>
      </c>
      <c r="I16" s="3">
        <v>854000</v>
      </c>
      <c r="J16" s="3">
        <v>322812</v>
      </c>
    </row>
    <row r="17" spans="1:10" x14ac:dyDescent="0.2">
      <c r="A17" t="s">
        <v>26</v>
      </c>
      <c r="B17" t="s">
        <v>21</v>
      </c>
      <c r="C17" t="s">
        <v>12</v>
      </c>
      <c r="D17" s="2">
        <v>44613</v>
      </c>
      <c r="E17">
        <v>6</v>
      </c>
      <c r="F17" s="2">
        <f>WORKDAY.INTL(Project_Data[[#This Row],[Start Date]]-1,Project_Data[[#This Row],[Duration]],7)</f>
        <v>44620</v>
      </c>
      <c r="G17" s="3">
        <v>3</v>
      </c>
      <c r="H17" s="4">
        <f>Project_Data[[#This Row],[Days completed]]/Project_Data[[#This Row],[Duration]]</f>
        <v>0.5</v>
      </c>
      <c r="I17" s="3">
        <v>81000</v>
      </c>
      <c r="J17" s="3">
        <v>38461</v>
      </c>
    </row>
    <row r="18" spans="1:10" x14ac:dyDescent="0.2">
      <c r="A18" t="s">
        <v>26</v>
      </c>
      <c r="B18" t="s">
        <v>22</v>
      </c>
      <c r="C18" t="s">
        <v>14</v>
      </c>
      <c r="D18" s="2">
        <v>44616</v>
      </c>
      <c r="E18">
        <v>6</v>
      </c>
      <c r="F18" s="2">
        <f>WORKDAY.INTL(Project_Data[[#This Row],[Start Date]]-1,Project_Data[[#This Row],[Duration]],7)</f>
        <v>44623</v>
      </c>
      <c r="G18" s="3">
        <v>5</v>
      </c>
      <c r="H18" s="4">
        <f>Project_Data[[#This Row],[Days completed]]/Project_Data[[#This Row],[Duration]]</f>
        <v>0.83333333333333337</v>
      </c>
      <c r="I18" s="3">
        <v>169000</v>
      </c>
      <c r="J18" s="3">
        <v>136468</v>
      </c>
    </row>
    <row r="19" spans="1:10" x14ac:dyDescent="0.2">
      <c r="A19" t="s">
        <v>26</v>
      </c>
      <c r="B19" t="s">
        <v>23</v>
      </c>
      <c r="C19" t="s">
        <v>16</v>
      </c>
      <c r="D19" s="2">
        <v>44617</v>
      </c>
      <c r="E19">
        <v>4</v>
      </c>
      <c r="F19" s="2">
        <f>WORKDAY.INTL(Project_Data[[#This Row],[Start Date]]-1,Project_Data[[#This Row],[Duration]],7)</f>
        <v>44622</v>
      </c>
      <c r="G19" s="3">
        <v>1</v>
      </c>
      <c r="H19" s="4">
        <f>Project_Data[[#This Row],[Days completed]]/Project_Data[[#This Row],[Duration]]</f>
        <v>0.25</v>
      </c>
      <c r="I19" s="3">
        <v>61000</v>
      </c>
      <c r="J19" s="3">
        <v>12078</v>
      </c>
    </row>
    <row r="20" spans="1:10" x14ac:dyDescent="0.2">
      <c r="A20" t="s">
        <v>26</v>
      </c>
      <c r="B20" t="s">
        <v>24</v>
      </c>
      <c r="C20" t="s">
        <v>18</v>
      </c>
      <c r="D20" s="2">
        <v>44619</v>
      </c>
      <c r="E20">
        <v>7</v>
      </c>
      <c r="F20" s="2">
        <f>WORKDAY.INTL(Project_Data[[#This Row],[Start Date]]-1,Project_Data[[#This Row],[Duration]],7)</f>
        <v>44627</v>
      </c>
      <c r="G20" s="3">
        <v>3</v>
      </c>
      <c r="H20" s="4">
        <f>Project_Data[[#This Row],[Days completed]]/Project_Data[[#This Row],[Duration]]</f>
        <v>0.42857142857142855</v>
      </c>
      <c r="I20" s="3">
        <v>645000</v>
      </c>
      <c r="J20" s="3">
        <v>273048</v>
      </c>
    </row>
    <row r="21" spans="1:10" x14ac:dyDescent="0.2">
      <c r="A21" t="s">
        <v>26</v>
      </c>
      <c r="B21" t="s">
        <v>25</v>
      </c>
      <c r="C21" t="s">
        <v>20</v>
      </c>
      <c r="D21" s="2">
        <v>44609</v>
      </c>
      <c r="E21">
        <v>3</v>
      </c>
      <c r="F21" s="2">
        <f>WORKDAY.INTL(Project_Data[[#This Row],[Start Date]]-1,Project_Data[[#This Row],[Duration]],7)</f>
        <v>44613</v>
      </c>
      <c r="G21" s="3">
        <v>3</v>
      </c>
      <c r="H21" s="4">
        <f>Project_Data[[#This Row],[Days completed]]/Project_Data[[#This Row],[Duration]]</f>
        <v>1</v>
      </c>
      <c r="I21" s="3">
        <v>68000</v>
      </c>
      <c r="J21" s="3">
        <v>64987</v>
      </c>
    </row>
    <row r="22" spans="1:10" x14ac:dyDescent="0.2">
      <c r="A22" t="s">
        <v>27</v>
      </c>
      <c r="B22" t="s">
        <v>11</v>
      </c>
      <c r="C22" t="s">
        <v>12</v>
      </c>
      <c r="D22" s="2">
        <v>44609</v>
      </c>
      <c r="E22">
        <v>10</v>
      </c>
      <c r="F22" s="2">
        <f>WORKDAY.INTL(Project_Data[[#This Row],[Start Date]]-1,Project_Data[[#This Row],[Duration]],7)</f>
        <v>44622</v>
      </c>
      <c r="G22" s="3">
        <v>5</v>
      </c>
      <c r="H22" s="4">
        <f>Project_Data[[#This Row],[Days completed]]/Project_Data[[#This Row],[Duration]]</f>
        <v>0.5</v>
      </c>
      <c r="I22" s="3">
        <v>839000</v>
      </c>
      <c r="J22" s="3">
        <v>406974</v>
      </c>
    </row>
    <row r="23" spans="1:10" x14ac:dyDescent="0.2">
      <c r="A23" t="s">
        <v>27</v>
      </c>
      <c r="B23" t="s">
        <v>13</v>
      </c>
      <c r="C23" t="s">
        <v>14</v>
      </c>
      <c r="D23" s="2">
        <v>44613</v>
      </c>
      <c r="E23">
        <v>5</v>
      </c>
      <c r="F23" s="2">
        <f>WORKDAY.INTL(Project_Data[[#This Row],[Start Date]]-1,Project_Data[[#This Row],[Duration]],7)</f>
        <v>44619</v>
      </c>
      <c r="G23" s="3">
        <v>4</v>
      </c>
      <c r="H23" s="4">
        <f>Project_Data[[#This Row],[Days completed]]/Project_Data[[#This Row],[Duration]]</f>
        <v>0.8</v>
      </c>
      <c r="I23" s="3">
        <v>729000</v>
      </c>
      <c r="J23" s="3">
        <v>487139</v>
      </c>
    </row>
    <row r="24" spans="1:10" x14ac:dyDescent="0.2">
      <c r="A24" t="s">
        <v>27</v>
      </c>
      <c r="B24" t="s">
        <v>15</v>
      </c>
      <c r="C24" t="s">
        <v>16</v>
      </c>
      <c r="D24" s="2">
        <v>44616</v>
      </c>
      <c r="E24">
        <v>7</v>
      </c>
      <c r="F24" s="2">
        <f>WORKDAY.INTL(Project_Data[[#This Row],[Start Date]]-1,Project_Data[[#This Row],[Duration]],7)</f>
        <v>44626</v>
      </c>
      <c r="G24" s="3">
        <v>3</v>
      </c>
      <c r="H24" s="4">
        <f>Project_Data[[#This Row],[Days completed]]/Project_Data[[#This Row],[Duration]]</f>
        <v>0.42857142857142855</v>
      </c>
      <c r="I24" s="3">
        <v>826000</v>
      </c>
      <c r="J24" s="3">
        <v>298186</v>
      </c>
    </row>
    <row r="25" spans="1:10" x14ac:dyDescent="0.2">
      <c r="A25" t="s">
        <v>27</v>
      </c>
      <c r="B25" t="s">
        <v>17</v>
      </c>
      <c r="C25" t="s">
        <v>18</v>
      </c>
      <c r="D25" s="2">
        <v>44618</v>
      </c>
      <c r="E25">
        <v>7</v>
      </c>
      <c r="F25" s="2">
        <f>WORKDAY.INTL(Project_Data[[#This Row],[Start Date]]-1,Project_Data[[#This Row],[Duration]],7)</f>
        <v>44627</v>
      </c>
      <c r="G25" s="3">
        <v>2</v>
      </c>
      <c r="H25" s="4">
        <f>Project_Data[[#This Row],[Days completed]]/Project_Data[[#This Row],[Duration]]</f>
        <v>0.2857142857142857</v>
      </c>
      <c r="I25" s="3">
        <v>895000</v>
      </c>
      <c r="J25" s="3">
        <v>280583</v>
      </c>
    </row>
    <row r="26" spans="1:10" x14ac:dyDescent="0.2">
      <c r="A26" t="s">
        <v>27</v>
      </c>
      <c r="B26" t="s">
        <v>19</v>
      </c>
      <c r="C26" t="s">
        <v>20</v>
      </c>
      <c r="D26" s="2">
        <v>44620</v>
      </c>
      <c r="E26">
        <v>3</v>
      </c>
      <c r="F26" s="2">
        <f>WORKDAY.INTL(Project_Data[[#This Row],[Start Date]]-1,Project_Data[[#This Row],[Duration]],7)</f>
        <v>44622</v>
      </c>
      <c r="G26" s="3">
        <v>2</v>
      </c>
      <c r="H26" s="4">
        <f>Project_Data[[#This Row],[Days completed]]/Project_Data[[#This Row],[Duration]]</f>
        <v>0.66666666666666663</v>
      </c>
      <c r="I26" s="3">
        <v>341000</v>
      </c>
      <c r="J26" s="3">
        <v>129785</v>
      </c>
    </row>
    <row r="27" spans="1:10" x14ac:dyDescent="0.2">
      <c r="A27" t="s">
        <v>28</v>
      </c>
      <c r="B27" t="s">
        <v>11</v>
      </c>
      <c r="C27" t="s">
        <v>12</v>
      </c>
      <c r="D27" s="2">
        <v>44622</v>
      </c>
      <c r="E27">
        <v>9</v>
      </c>
      <c r="F27" s="2">
        <f>WORKDAY.INTL(Project_Data[[#This Row],[Start Date]]-1,Project_Data[[#This Row],[Duration]],7)</f>
        <v>44634</v>
      </c>
      <c r="G27" s="3">
        <v>8</v>
      </c>
      <c r="H27" s="4">
        <f>Project_Data[[#This Row],[Days completed]]/Project_Data[[#This Row],[Duration]]</f>
        <v>0.88888888888888884</v>
      </c>
      <c r="I27" s="3">
        <v>787000</v>
      </c>
      <c r="J27" s="3">
        <v>727188</v>
      </c>
    </row>
    <row r="28" spans="1:10" x14ac:dyDescent="0.2">
      <c r="A28" t="s">
        <v>28</v>
      </c>
      <c r="B28" t="s">
        <v>13</v>
      </c>
      <c r="C28" t="s">
        <v>14</v>
      </c>
      <c r="D28" s="2">
        <v>44622</v>
      </c>
      <c r="E28">
        <v>10</v>
      </c>
      <c r="F28" s="2">
        <f>WORKDAY.INTL(Project_Data[[#This Row],[Start Date]]-1,Project_Data[[#This Row],[Duration]],7)</f>
        <v>44635</v>
      </c>
      <c r="G28" s="3">
        <v>2</v>
      </c>
      <c r="H28" s="4">
        <f>Project_Data[[#This Row],[Days completed]]/Project_Data[[#This Row],[Duration]]</f>
        <v>0.2</v>
      </c>
      <c r="I28" s="3">
        <v>228000</v>
      </c>
      <c r="J28" s="3">
        <v>47880</v>
      </c>
    </row>
    <row r="29" spans="1:10" x14ac:dyDescent="0.2">
      <c r="A29" t="s">
        <v>28</v>
      </c>
      <c r="B29" t="s">
        <v>15</v>
      </c>
      <c r="C29" t="s">
        <v>16</v>
      </c>
      <c r="D29" s="2">
        <v>44609</v>
      </c>
      <c r="E29">
        <v>4</v>
      </c>
      <c r="F29" s="2">
        <f>WORKDAY.INTL(Project_Data[[#This Row],[Start Date]]-1,Project_Data[[#This Row],[Duration]],7)</f>
        <v>44614</v>
      </c>
      <c r="G29" s="3">
        <v>0</v>
      </c>
      <c r="H29" s="4">
        <f>Project_Data[[#This Row],[Days completed]]/Project_Data[[#This Row],[Duration]]</f>
        <v>0</v>
      </c>
      <c r="I29" s="3">
        <v>147000</v>
      </c>
      <c r="J29" s="3">
        <v>0</v>
      </c>
    </row>
    <row r="30" spans="1:10" x14ac:dyDescent="0.2">
      <c r="A30" t="s">
        <v>28</v>
      </c>
      <c r="B30" t="s">
        <v>17</v>
      </c>
      <c r="C30" t="s">
        <v>18</v>
      </c>
      <c r="D30" s="2">
        <v>44611</v>
      </c>
      <c r="E30">
        <v>8</v>
      </c>
      <c r="F30" s="2">
        <f>WORKDAY.INTL(Project_Data[[#This Row],[Start Date]]-1,Project_Data[[#This Row],[Duration]],7)</f>
        <v>44621</v>
      </c>
      <c r="G30" s="3">
        <v>5</v>
      </c>
      <c r="H30" s="4">
        <f>Project_Data[[#This Row],[Days completed]]/Project_Data[[#This Row],[Duration]]</f>
        <v>0.625</v>
      </c>
      <c r="I30" s="3">
        <v>338000</v>
      </c>
      <c r="J30" s="3">
        <v>205123</v>
      </c>
    </row>
    <row r="31" spans="1:10" x14ac:dyDescent="0.2">
      <c r="A31" t="s">
        <v>28</v>
      </c>
      <c r="B31" t="s">
        <v>19</v>
      </c>
      <c r="C31" t="s">
        <v>20</v>
      </c>
      <c r="D31" s="2">
        <v>44616</v>
      </c>
      <c r="E31">
        <v>10</v>
      </c>
      <c r="F31" s="2">
        <f>WORKDAY.INTL(Project_Data[[#This Row],[Start Date]]-1,Project_Data[[#This Row],[Duration]],7)</f>
        <v>44629</v>
      </c>
      <c r="G31" s="3">
        <v>3</v>
      </c>
      <c r="H31" s="4">
        <f>Project_Data[[#This Row],[Days completed]]/Project_Data[[#This Row],[Duration]]</f>
        <v>0.3</v>
      </c>
      <c r="I31" s="3">
        <v>857000</v>
      </c>
      <c r="J31" s="3">
        <v>305949</v>
      </c>
    </row>
    <row r="32" spans="1:10" x14ac:dyDescent="0.2">
      <c r="A32" t="s">
        <v>28</v>
      </c>
      <c r="B32" t="s">
        <v>21</v>
      </c>
      <c r="C32" t="s">
        <v>12</v>
      </c>
      <c r="D32" s="2">
        <v>44617</v>
      </c>
      <c r="E32">
        <v>6</v>
      </c>
      <c r="F32" s="2">
        <f>WORKDAY.INTL(Project_Data[[#This Row],[Start Date]]-1,Project_Data[[#This Row],[Duration]],7)</f>
        <v>44626</v>
      </c>
      <c r="G32" s="3">
        <v>3</v>
      </c>
      <c r="H32" s="4">
        <f>Project_Data[[#This Row],[Days completed]]/Project_Data[[#This Row],[Duration]]</f>
        <v>0.5</v>
      </c>
      <c r="I32" s="3">
        <v>602000</v>
      </c>
      <c r="J32" s="3">
        <v>322371</v>
      </c>
    </row>
    <row r="33" spans="1:10" x14ac:dyDescent="0.2">
      <c r="A33" t="s">
        <v>28</v>
      </c>
      <c r="B33" t="s">
        <v>22</v>
      </c>
      <c r="C33" t="s">
        <v>14</v>
      </c>
      <c r="D33" s="2">
        <v>44617</v>
      </c>
      <c r="E33">
        <v>4</v>
      </c>
      <c r="F33" s="2">
        <f>WORKDAY.INTL(Project_Data[[#This Row],[Start Date]]-1,Project_Data[[#This Row],[Duration]],7)</f>
        <v>44622</v>
      </c>
      <c r="G33" s="3">
        <v>2</v>
      </c>
      <c r="H33" s="4">
        <f>Project_Data[[#This Row],[Days completed]]/Project_Data[[#This Row],[Duration]]</f>
        <v>0.5</v>
      </c>
      <c r="I33" s="3">
        <v>990000</v>
      </c>
      <c r="J33" s="3">
        <v>451440</v>
      </c>
    </row>
    <row r="34" spans="1:10" x14ac:dyDescent="0.2">
      <c r="A34" t="s">
        <v>29</v>
      </c>
      <c r="B34" t="s">
        <v>11</v>
      </c>
      <c r="C34" t="s">
        <v>16</v>
      </c>
      <c r="D34" s="2">
        <v>44620</v>
      </c>
      <c r="E34">
        <v>8</v>
      </c>
      <c r="F34" s="2">
        <f>WORKDAY.INTL(Project_Data[[#This Row],[Start Date]]-1,Project_Data[[#This Row],[Duration]],7)</f>
        <v>44629</v>
      </c>
      <c r="G34" s="3">
        <v>3</v>
      </c>
      <c r="H34" s="4">
        <f>Project_Data[[#This Row],[Days completed]]/Project_Data[[#This Row],[Duration]]</f>
        <v>0.375</v>
      </c>
      <c r="I34" s="3">
        <v>96000</v>
      </c>
      <c r="J34" s="3">
        <v>32256</v>
      </c>
    </row>
    <row r="35" spans="1:10" x14ac:dyDescent="0.2">
      <c r="A35" t="s">
        <v>29</v>
      </c>
      <c r="B35" t="s">
        <v>13</v>
      </c>
      <c r="C35" t="s">
        <v>18</v>
      </c>
      <c r="D35" s="2">
        <v>44622</v>
      </c>
      <c r="E35">
        <v>9</v>
      </c>
      <c r="F35" s="2">
        <f>WORKDAY.INTL(Project_Data[[#This Row],[Start Date]]-1,Project_Data[[#This Row],[Duration]],7)</f>
        <v>44634</v>
      </c>
      <c r="G35" s="3">
        <v>4</v>
      </c>
      <c r="H35" s="4">
        <f>Project_Data[[#This Row],[Days completed]]/Project_Data[[#This Row],[Duration]]</f>
        <v>0.44444444444444442</v>
      </c>
      <c r="I35" s="3">
        <v>513000</v>
      </c>
      <c r="J35" s="3">
        <v>226233</v>
      </c>
    </row>
    <row r="36" spans="1:10" x14ac:dyDescent="0.2">
      <c r="A36" t="s">
        <v>29</v>
      </c>
      <c r="B36" t="s">
        <v>15</v>
      </c>
      <c r="C36" t="s">
        <v>20</v>
      </c>
      <c r="D36" s="2">
        <v>44612</v>
      </c>
      <c r="E36">
        <v>5</v>
      </c>
      <c r="F36" s="2">
        <f>WORKDAY.INTL(Project_Data[[#This Row],[Start Date]]-1,Project_Data[[#This Row],[Duration]],7)</f>
        <v>44616</v>
      </c>
      <c r="G36" s="3">
        <v>3</v>
      </c>
      <c r="H36" s="4">
        <f>Project_Data[[#This Row],[Days completed]]/Project_Data[[#This Row],[Duration]]</f>
        <v>0.6</v>
      </c>
      <c r="I36" s="3">
        <v>616000</v>
      </c>
      <c r="J36" s="3">
        <v>401579</v>
      </c>
    </row>
    <row r="37" spans="1:10" x14ac:dyDescent="0.2">
      <c r="A37" t="s">
        <v>29</v>
      </c>
      <c r="B37" t="s">
        <v>17</v>
      </c>
      <c r="C37" t="s">
        <v>12</v>
      </c>
      <c r="D37" s="2">
        <v>44611</v>
      </c>
      <c r="E37">
        <v>3</v>
      </c>
      <c r="F37" s="2">
        <f>WORKDAY.INTL(Project_Data[[#This Row],[Start Date]]-1,Project_Data[[#This Row],[Duration]],7)</f>
        <v>44614</v>
      </c>
      <c r="G37" s="3">
        <v>3</v>
      </c>
      <c r="H37" s="4">
        <f>Project_Data[[#This Row],[Days completed]]/Project_Data[[#This Row],[Duration]]</f>
        <v>1</v>
      </c>
      <c r="I37" s="3">
        <v>817000</v>
      </c>
      <c r="J37" s="3">
        <v>807069</v>
      </c>
    </row>
    <row r="38" spans="1:10" x14ac:dyDescent="0.2">
      <c r="A38" t="s">
        <v>29</v>
      </c>
      <c r="B38" t="s">
        <v>19</v>
      </c>
      <c r="C38" t="s">
        <v>14</v>
      </c>
      <c r="D38" s="2">
        <v>44613</v>
      </c>
      <c r="E38">
        <v>7</v>
      </c>
      <c r="F38" s="2">
        <f>WORKDAY.INTL(Project_Data[[#This Row],[Start Date]]-1,Project_Data[[#This Row],[Duration]],7)</f>
        <v>44621</v>
      </c>
      <c r="G38" s="3">
        <v>3</v>
      </c>
      <c r="H38" s="4">
        <f>Project_Data[[#This Row],[Days completed]]/Project_Data[[#This Row],[Duration]]</f>
        <v>0.42857142857142855</v>
      </c>
      <c r="I38" s="3">
        <v>372000</v>
      </c>
      <c r="J38" s="3">
        <v>173166</v>
      </c>
    </row>
    <row r="39" spans="1:10" x14ac:dyDescent="0.2">
      <c r="A39" t="s">
        <v>29</v>
      </c>
      <c r="B39" t="s">
        <v>21</v>
      </c>
      <c r="C39" t="s">
        <v>16</v>
      </c>
      <c r="D39" s="2">
        <v>44616</v>
      </c>
      <c r="E39">
        <v>10</v>
      </c>
      <c r="F39" s="2">
        <f>WORKDAY.INTL(Project_Data[[#This Row],[Start Date]]-1,Project_Data[[#This Row],[Duration]],7)</f>
        <v>44629</v>
      </c>
      <c r="G39" s="3">
        <v>2</v>
      </c>
      <c r="H39" s="4">
        <f>Project_Data[[#This Row],[Days completed]]/Project_Data[[#This Row],[Duration]]</f>
        <v>0.2</v>
      </c>
      <c r="I39" s="3">
        <v>50000</v>
      </c>
      <c r="J39" s="3">
        <v>8400</v>
      </c>
    </row>
    <row r="40" spans="1:10" x14ac:dyDescent="0.2">
      <c r="A40" t="s">
        <v>29</v>
      </c>
      <c r="B40" t="s">
        <v>22</v>
      </c>
      <c r="C40" t="s">
        <v>18</v>
      </c>
      <c r="D40" s="2">
        <v>44616</v>
      </c>
      <c r="E40">
        <v>10</v>
      </c>
      <c r="F40" s="2">
        <f>WORKDAY.INTL(Project_Data[[#This Row],[Start Date]]-1,Project_Data[[#This Row],[Duration]],7)</f>
        <v>44629</v>
      </c>
      <c r="G40" s="3">
        <v>3</v>
      </c>
      <c r="H40" s="4">
        <f>Project_Data[[#This Row],[Days completed]]/Project_Data[[#This Row],[Duration]]</f>
        <v>0.3</v>
      </c>
      <c r="I40" s="3">
        <v>807000</v>
      </c>
      <c r="J40" s="3">
        <v>262679</v>
      </c>
    </row>
    <row r="41" spans="1:10" x14ac:dyDescent="0.2">
      <c r="A41" t="s">
        <v>29</v>
      </c>
      <c r="B41" t="s">
        <v>23</v>
      </c>
      <c r="C41" t="s">
        <v>20</v>
      </c>
      <c r="D41" s="2">
        <v>44616</v>
      </c>
      <c r="E41">
        <v>3</v>
      </c>
      <c r="F41" s="2">
        <f>WORKDAY.INTL(Project_Data[[#This Row],[Start Date]]-1,Project_Data[[#This Row],[Duration]],7)</f>
        <v>44620</v>
      </c>
      <c r="G41" s="3">
        <v>0</v>
      </c>
      <c r="H41" s="4">
        <f>Project_Data[[#This Row],[Days completed]]/Project_Data[[#This Row],[Duration]]</f>
        <v>0</v>
      </c>
      <c r="I41" s="3">
        <v>691000</v>
      </c>
      <c r="J4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2022-12-13T16:57:27Z</dcterms:created>
  <dcterms:modified xsi:type="dcterms:W3CDTF">2022-12-13T17:26:46Z</dcterms:modified>
</cp:coreProperties>
</file>