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32FF214-927D-4F44-BDC9-70F1AFB2DB16}" xr6:coauthVersionLast="47" xr6:coauthVersionMax="47" xr10:uidLastSave="{00000000-0000-0000-0000-000000000000}"/>
  <bookViews>
    <workbookView xWindow="0" yWindow="760" windowWidth="30240" windowHeight="17420" activeTab="2"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17" l="1" a="1"/>
  <c r="A4" i="17" s="1"/>
  <c r="B6" i="16" a="1"/>
  <c r="B6" i="16" s="1"/>
  <c r="E6" i="16" s="1" a="1"/>
  <c r="E6" i="16" s="1"/>
  <c r="B8" i="17" a="1"/>
  <c r="B7" i="17" a="1"/>
  <c r="B6" i="17" a="1"/>
  <c r="B5" i="17" a="1"/>
  <c r="B3" i="17" a="1"/>
  <c r="B8" i="17" l="1"/>
  <c r="B7" i="17"/>
  <c r="B6" i="17"/>
  <c r="B5" i="17"/>
  <c r="B3" i="17"/>
  <c r="C6" i="16" a="1"/>
  <c r="C6" i="16" s="1"/>
  <c r="D6" i="16" a="1"/>
  <c r="D6" i="16" s="1"/>
  <c r="F6" i="16" s="1" a="1"/>
  <c r="F6" i="16" s="1"/>
  <c r="I6" i="16" s="1" a="1"/>
  <c r="I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G6" i="16" l="1" a="1"/>
  <c r="G6" i="16" s="1"/>
  <c r="H6" i="16" s="1" a="1"/>
  <c r="H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<sst xmlns="http://schemas.openxmlformats.org/spreadsheetml/2006/main" count="65" uniqueCount="24">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</sst>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6">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cellXfs>
  <cellStyles count="1">
    <cellStyle name="Normal" xfId="0" builtinId="0"/>
  </cellStyles>
  <dxfs count="9">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8"/>
    <tableColumn id="2" xr3:uid="{1C907D3F-AD8C-47AB-92A9-7C471B9EBC2B}" name="Stock"/>
    <tableColumn id="9" xr3:uid="{9CA9E601-F4B2-4F5A-B219-70B237E1CACC}" name="Ticker" dataDxfId="7">
      <calculatedColumnFormula array="1">_FV(Ledger[[#This Row],[Stock]],"Ticker symbol",TRUE)</calculatedColumnFormula>
    </tableColumn>
    <tableColumn id="3" xr3:uid="{AB1CAC5C-55FF-4BD4-86DE-2DFDA8FCCD7E}" name="Transaction"/>
    <tableColumn id="4" xr3:uid="{1B8E9E3F-3260-4B15-A698-12A2A91FCBD0}" name="Units" dataDxfId="6"/>
    <tableColumn id="5" xr3:uid="{182E21A3-DB2D-4267-9431-E3760942B4C8}" name="Price" dataDxfId="3"/>
    <tableColumn id="7" xr3:uid="{412DB4B2-0FAB-4830-ABAF-3EB7A6F10571}" name="Currency" dataDxfId="5"/>
    <tableColumn id="6" xr3:uid="{DC43D3F6-96CE-4588-B592-F71E50711807}" name="Transaction Amount" dataDxfId="4">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opLeftCell="B1" zoomScale="126" zoomScaleNormal="126" workbookViewId="0">
      <selection activeCell="F21" sqref="F21"/>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18" customHeight="1" x14ac:dyDescent="0.2">
      <c r="A1" s="9" t="s">
        <v>18</v>
      </c>
      <c r="B1" s="9"/>
      <c r="C1" s="9"/>
      <c r="D1" s="6"/>
      <c r="E1" s="6"/>
      <c r="F1" s="6"/>
      <c r="G1" s="6"/>
      <c r="H1" s="6"/>
      <c r="I1" s="6"/>
      <c r="J1" s="6"/>
    </row>
    <row r="2" spans="1:10" ht="18" customHeight="1" x14ac:dyDescent="0.2">
      <c r="A2" s="9"/>
      <c r="B2" s="9"/>
      <c r="C2" s="9"/>
      <c r="D2" s="6"/>
      <c r="E2" s="6"/>
      <c r="F2" s="6"/>
      <c r="G2" s="6"/>
      <c r="H2" s="6"/>
      <c r="I2" s="6"/>
      <c r="J2" s="6"/>
    </row>
    <row r="4" spans="1:10" x14ac:dyDescent="0.2">
      <c r="B4" s="7" t="s">
        <v>19</v>
      </c>
      <c r="C4" s="7"/>
      <c r="D4" s="7"/>
      <c r="E4" s="7"/>
      <c r="F4" s="7"/>
      <c r="G4" s="7"/>
      <c r="H4" s="7"/>
      <c r="I4" s="7"/>
      <c r="J4" s="7"/>
    </row>
    <row r="5" spans="1:10" x14ac:dyDescent="0.2">
      <c r="B5" s="10" t="s">
        <v>21</v>
      </c>
      <c r="C5" s="10" t="s">
        <v>13</v>
      </c>
      <c r="D5" s="10" t="s">
        <v>3</v>
      </c>
      <c r="E5" s="10" t="s">
        <v>11</v>
      </c>
      <c r="F5" s="10" t="s">
        <v>14</v>
      </c>
      <c r="G5" s="11" t="s">
        <v>16</v>
      </c>
      <c r="H5" s="11"/>
      <c r="I5" s="10" t="s">
        <v>23</v>
      </c>
      <c r="J5" s="10" t="s">
        <v>12</v>
      </c>
    </row>
    <row r="6" spans="1:10" ht="18" customHeight="1" x14ac:dyDescent="0.2">
      <c r="B6" t="e" cm="1" vm="1">
        <f t="array" ref="B6:B10">_xlfn._xlws.SORT(_xlfn.UNIQUE(_xlfn._xlws.FILTER(Ledger[Stock], SUMIF(Ledger[Stock], Ledger[Stock], Ledger[Units])&lt;&gt;0)))</f>
        <v>#VALUE!</v>
      </c>
      <c r="C6" t="str" cm="1">
        <f t="array" ref="C6:C10">_FV(_xlfn.ANCHORARRAY(B6),"Industry")</f>
        <v>Investment Banking &amp; Investment Services</v>
      </c>
      <c r="D6" cm="1">
        <f t="array" ref="D6:D10">SUMIF(Ledger[Stock],_xlfn.ANCHORARRAY( B6), Ledger[Units])</f>
        <v>162</v>
      </c>
      <c r="E6" s="13" cm="1">
        <f t="array" ref="E6:E10">_FV(_xlfn.ANCHORARRAY(B6),"Price")</f>
        <v>68.569999999999993</v>
      </c>
      <c r="F6" s="13" cm="1">
        <f t="array" ref="F6:F10">_xlfn.ANCHORARRAY(D6)*_xlfn.ANCHORARRAY(E6)</f>
        <v>11108.339999999998</v>
      </c>
      <c r="G6" s="14" cm="1">
        <f t="array" ref="G6:G10">(_xlfn.ANCHORARRAY(E6)-_FV(_xlfn.ANCHORARRAY(B6),"Previous close",TRUE))*_xlfn.ANCHORARRAY(D6)</f>
        <v>-77.760000000000645</v>
      </c>
      <c r="H6" s="15" cm="1">
        <f t="array" ref="H6:H10">_xlfn.ANCHORARRAY(G6)/(_xlfn.ANCHORARRAY(F6)-_xlfn.ANCHORARRAY(G6))</f>
        <v>-6.9514844315713836E-3</v>
      </c>
      <c r="I6" s="13" cm="1">
        <f t="array" ref="I6:I10">-SUMIF(Ledger[Stock],_xlfn.ANCHORARRAY(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hidden="1" customHeight="1" x14ac:dyDescent="0.2">
      <c r="E11" s="13"/>
      <c r="F11" s="13"/>
      <c r="G11" s="14"/>
      <c r="H11" s="15"/>
      <c r="I11" s="13"/>
    </row>
    <row r="12" spans="1:10" ht="18" hidden="1" customHeight="1" x14ac:dyDescent="0.2"/>
    <row r="13" spans="1:10" ht="10" customHeight="1" x14ac:dyDescent="0.2"/>
    <row r="14" spans="1:10" x14ac:dyDescent="0.2">
      <c r="B14" s="7" t="s">
        <v>20</v>
      </c>
      <c r="C14" s="7"/>
      <c r="D14" s="7" t="s">
        <v>22</v>
      </c>
      <c r="E14" s="7"/>
      <c r="F14" s="7"/>
      <c r="G14" s="7"/>
      <c r="H14" s="7"/>
      <c r="I14" s="7"/>
      <c r="J14" s="7"/>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conditionalFormatting sqref="G6:G11">
    <cfRule type="cellIs" dxfId="2" priority="3" operator="lessThan">
      <formula>0</formula>
    </cfRule>
  </conditionalFormatting>
  <conditionalFormatting sqref="H6:H11">
    <cfRule type="cellIs" dxfId="1" priority="2" operator="lessThan">
      <formula>0</formula>
    </cfRule>
  </conditionalFormatting>
  <conditionalFormatting sqref="I6:I11">
    <cfRule type="cellIs" dxfId="0"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17</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abSelected="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