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01E45D39-0AF5-5245-AF1F-B1A92E5F8215}"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C25" i="2" l="1"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<sst xmlns="http://schemas.openxmlformats.org/spreadsheetml/2006/main" count="67" uniqueCount="24">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</sst>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409]dd\-mmm\-yy;@"/>
    <numFmt numFmtId="167" formatCode="#,##0.0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166" fontId="0" fillId="0" borderId="0" xfId="0" applyNumberFormat="1"/>
    <xf numFmtId="167"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6">
    <dxf>
      <numFmt numFmtId="4" formatCode="#,##0.00"/>
    </dxf>
    <dxf>
      <numFmt numFmtId="167" formatCode="#,##0.0000"/>
      <alignment horizontal="center" vertical="bottom" textRotation="0" wrapText="0" indent="0" justifyLastLine="0" shrinkToFit="0" readingOrder="0"/>
    </dxf>
    <dxf>
      <numFmt numFmtId="167" formatCode="#,##0.000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2"/>
    <tableColumn id="7" xr3:uid="{412DB4B2-0FAB-4830-ABAF-3EB7A6F10571}" name="Currency" dataDxfId="1"/>
    <tableColumn id="6" xr3:uid="{DC43D3F6-96CE-4588-B592-F71E50711807}" name="Transaction Amount" dataDxfId="0">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B19" sqref="B19"/>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10" t="s">
        <v>19</v>
      </c>
      <c r="B1" s="10"/>
      <c r="C1" s="10"/>
      <c r="D1" s="7"/>
      <c r="E1" s="7"/>
      <c r="F1" s="7"/>
      <c r="G1" s="7"/>
      <c r="H1" s="7"/>
      <c r="I1" s="7"/>
      <c r="J1" s="7"/>
    </row>
    <row r="2" spans="1:10" ht="18" customHeight="1" x14ac:dyDescent="0.2">
      <c r="A2" s="10"/>
      <c r="B2" s="10"/>
      <c r="C2" s="10"/>
      <c r="D2" s="7"/>
      <c r="E2" s="7"/>
      <c r="F2" s="7"/>
      <c r="G2" s="7"/>
      <c r="H2" s="7"/>
      <c r="I2" s="7"/>
      <c r="J2" s="7"/>
    </row>
    <row r="4" spans="1:10" x14ac:dyDescent="0.2">
      <c r="B4" s="8" t="s">
        <v>20</v>
      </c>
      <c r="C4" s="8"/>
      <c r="D4" s="8"/>
      <c r="E4" s="8"/>
      <c r="F4" s="8"/>
      <c r="G4" s="8"/>
      <c r="H4" s="8"/>
      <c r="I4" s="8"/>
      <c r="J4" s="8"/>
    </row>
    <row r="5" spans="1:10" x14ac:dyDescent="0.2">
      <c r="B5" s="11" t="s">
        <v>22</v>
      </c>
      <c r="C5" s="11" t="s">
        <v>13</v>
      </c>
      <c r="D5" s="11" t="s">
        <v>3</v>
      </c>
      <c r="E5" s="11" t="s">
        <v>11</v>
      </c>
      <c r="F5" s="11" t="s">
        <v>14</v>
      </c>
      <c r="G5" s="12" t="s">
        <v>16</v>
      </c>
      <c r="H5" s="12"/>
      <c r="I5" s="11" t="s">
        <v>17</v>
      </c>
      <c r="J5" s="11" t="s">
        <v>12</v>
      </c>
    </row>
    <row r="6" spans="1:10" ht="18" customHeight="1" x14ac:dyDescent="0.2">
      <c r="B6" t="e" cm="1" vm="1">
        <f t="array" ref="B6:B11">_xlfn._xlws.SORT(_xlfn.UNIQUE(_xlfn._xlws.FILTER(Ledger[Stock], SUMIF(Ledger[Stock], Ledger[Stock], Ledger[Units])&lt;&gt;0)))</f>
        <v>#VALUE!</v>
      </c>
    </row>
    <row r="7" spans="1:10" ht="18" customHeight="1" x14ac:dyDescent="0.2">
      <c r="B7" t="e" vm="2">
        <v>#VALUE!</v>
      </c>
    </row>
    <row r="8" spans="1:10" ht="18" customHeight="1" x14ac:dyDescent="0.2">
      <c r="B8" t="e" vm="3">
        <v>#VALUE!</v>
      </c>
    </row>
    <row r="9" spans="1:10" ht="18" customHeight="1" x14ac:dyDescent="0.2">
      <c r="B9" t="e" vm="4">
        <v>#VALUE!</v>
      </c>
    </row>
    <row r="10" spans="1:10" ht="18" customHeight="1" x14ac:dyDescent="0.2">
      <c r="B10" t="e" vm="5">
        <v>#VALUE!</v>
      </c>
    </row>
    <row r="11" spans="1:10" ht="18" customHeight="1" x14ac:dyDescent="0.2">
      <c r="B11" t="e" vm="6">
        <v>#VALUE!</v>
      </c>
    </row>
    <row r="12" spans="1:10" ht="18" customHeight="1" x14ac:dyDescent="0.2"/>
    <row r="13" spans="1:10" ht="8" customHeight="1" x14ac:dyDescent="0.2"/>
    <row r="14" spans="1:10" x14ac:dyDescent="0.2">
      <c r="B14" s="8" t="s">
        <v>21</v>
      </c>
      <c r="C14" s="8"/>
      <c r="D14" s="8" t="s">
        <v>23</v>
      </c>
      <c r="E14" s="8"/>
      <c r="F14" s="8"/>
      <c r="G14" s="8"/>
      <c r="H14" s="8"/>
      <c r="I14" s="8"/>
      <c r="J14" s="8"/>
    </row>
    <row r="15" spans="1:10" x14ac:dyDescent="0.2">
      <c r="B15" s="11" t="s">
        <v>13</v>
      </c>
      <c r="C15" s="11" t="s">
        <v>14</v>
      </c>
      <c r="D15" s="9"/>
      <c r="E15" s="9"/>
      <c r="F15" s="9"/>
      <c r="G15" s="9"/>
      <c r="H15" s="9"/>
      <c r="I15" s="9"/>
      <c r="J15" s="9"/>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B36" sqref="B36"/>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4">
        <v>150</v>
      </c>
      <c r="F4" s="2">
        <v>32.21</v>
      </c>
      <c r="G4" s="5" t="s">
        <v>10</v>
      </c>
      <c r="H4" s="3">
        <f t="shared" ref="H4:H22" si="0">E4*F4</f>
        <v>4831.5</v>
      </c>
    </row>
    <row r="5" spans="1:11" ht="18.75" customHeight="1" x14ac:dyDescent="0.2">
      <c r="A5" s="1">
        <v>40080</v>
      </c>
      <c r="B5" t="e" vm="1">
        <v>#VALUE!</v>
      </c>
      <c r="C5" t="str" cm="1">
        <f t="array" ref="C5">_FV(Ledger[[#This Row],[Stock]],"Ticker symbol",TRUE)</f>
        <v>ASX</v>
      </c>
      <c r="D5" t="s">
        <v>7</v>
      </c>
      <c r="E5" s="4">
        <v>3</v>
      </c>
      <c r="F5" s="2">
        <v>31.33</v>
      </c>
      <c r="G5" s="5" t="s">
        <v>10</v>
      </c>
      <c r="H5" s="3">
        <f t="shared" si="0"/>
        <v>93.99</v>
      </c>
    </row>
    <row r="6" spans="1:11" ht="18.75" customHeight="1" x14ac:dyDescent="0.2">
      <c r="A6" s="1">
        <v>40266</v>
      </c>
      <c r="B6" t="e" vm="1">
        <v>#VALUE!</v>
      </c>
      <c r="C6" t="str" cm="1">
        <f t="array" ref="C6">_FV(Ledger[[#This Row],[Stock]],"Ticker symbol",TRUE)</f>
        <v>ASX</v>
      </c>
      <c r="D6" t="s">
        <v>7</v>
      </c>
      <c r="E6" s="4">
        <v>5</v>
      </c>
      <c r="F6" s="2">
        <v>5.44</v>
      </c>
      <c r="G6" s="5" t="s">
        <v>10</v>
      </c>
      <c r="H6" s="3">
        <f t="shared" si="0"/>
        <v>27.200000000000003</v>
      </c>
    </row>
    <row r="7" spans="1:11" ht="18.75" customHeight="1" x14ac:dyDescent="0.2">
      <c r="A7" s="1">
        <v>40448</v>
      </c>
      <c r="B7" t="e" vm="1">
        <v>#VALUE!</v>
      </c>
      <c r="C7" t="str" cm="1">
        <f t="array" ref="C7">_FV(Ledger[[#This Row],[Stock]],"Ticker symbol",TRUE)</f>
        <v>ASX</v>
      </c>
      <c r="D7" t="s">
        <v>7</v>
      </c>
      <c r="E7" s="4">
        <v>4</v>
      </c>
      <c r="F7" s="2">
        <v>29.36</v>
      </c>
      <c r="G7" s="5" t="s">
        <v>10</v>
      </c>
      <c r="H7" s="3">
        <f t="shared" si="0"/>
        <v>117.44</v>
      </c>
    </row>
    <row r="8" spans="1:11" ht="18.75" customHeight="1" x14ac:dyDescent="0.2">
      <c r="A8" s="1">
        <v>37155</v>
      </c>
      <c r="B8" t="e" vm="5">
        <v>#VALUE!</v>
      </c>
      <c r="C8" t="str" cm="1">
        <f t="array" ref="C8">_FV(Ledger[[#This Row],[Stock]],"Ticker symbol",TRUE)</f>
        <v>NAB</v>
      </c>
      <c r="D8" t="s">
        <v>6</v>
      </c>
      <c r="E8" s="4">
        <v>35</v>
      </c>
      <c r="F8" s="2">
        <v>27.49</v>
      </c>
      <c r="G8" s="5" t="s">
        <v>10</v>
      </c>
      <c r="H8" s="3">
        <f t="shared" si="0"/>
        <v>962.15</v>
      </c>
    </row>
    <row r="9" spans="1:11" ht="18.75" customHeight="1" x14ac:dyDescent="0.2">
      <c r="A9" s="1">
        <v>43920</v>
      </c>
      <c r="B9" t="e" vm="7">
        <v>#VALUE!</v>
      </c>
      <c r="C9" t="str" cm="1">
        <f t="array" ref="C9">_FV(Ledger[[#This Row],[Stock]],"Ticker symbol",TRUE)</f>
        <v>IVC</v>
      </c>
      <c r="D9" t="s">
        <v>6</v>
      </c>
      <c r="E9" s="4">
        <v>274</v>
      </c>
      <c r="F9" s="2">
        <v>9.85</v>
      </c>
      <c r="G9" s="5" t="s">
        <v>10</v>
      </c>
      <c r="H9" s="3">
        <f t="shared" si="0"/>
        <v>2698.9</v>
      </c>
    </row>
    <row r="10" spans="1:11" x14ac:dyDescent="0.2">
      <c r="A10" s="1">
        <v>43936</v>
      </c>
      <c r="B10" t="e" vm="7">
        <v>#VALUE!</v>
      </c>
      <c r="C10" t="str" cm="1">
        <f t="array" ref="C10">_FV(Ledger[[#This Row],[Stock]],"Ticker symbol",TRUE)</f>
        <v>IVC</v>
      </c>
      <c r="D10" t="s">
        <v>8</v>
      </c>
      <c r="E10" s="4">
        <v>-274</v>
      </c>
      <c r="F10" s="2">
        <v>11.06</v>
      </c>
      <c r="G10" s="5" t="s">
        <v>10</v>
      </c>
      <c r="H10" s="3">
        <f t="shared" si="0"/>
        <v>-3030.44</v>
      </c>
    </row>
    <row r="11" spans="1:11" x14ac:dyDescent="0.2">
      <c r="A11" s="1">
        <v>43920</v>
      </c>
      <c r="B11" t="e" vm="8">
        <v>#VALUE!</v>
      </c>
      <c r="C11" t="str" cm="1">
        <f t="array" ref="C11">_FV(Ledger[[#This Row],[Stock]],"Ticker symbol",TRUE)</f>
        <v>CWN</v>
      </c>
      <c r="D11" t="s">
        <v>6</v>
      </c>
      <c r="E11" s="4">
        <v>385</v>
      </c>
      <c r="F11" s="2">
        <v>6.99</v>
      </c>
      <c r="G11" s="5" t="s">
        <v>10</v>
      </c>
      <c r="H11" s="3">
        <f t="shared" si="0"/>
        <v>2691.15</v>
      </c>
    </row>
    <row r="12" spans="1:11" x14ac:dyDescent="0.2">
      <c r="A12" s="1">
        <v>43936</v>
      </c>
      <c r="B12" t="e" vm="8">
        <v>#VALUE!</v>
      </c>
      <c r="C12" t="str" cm="1">
        <f t="array" ref="C12">_FV(Ledger[[#This Row],[Stock]],"Ticker symbol",TRUE)</f>
        <v>CWN</v>
      </c>
      <c r="D12" t="s">
        <v>8</v>
      </c>
      <c r="E12" s="4">
        <v>-385</v>
      </c>
      <c r="F12" s="2">
        <v>8.15</v>
      </c>
      <c r="G12" s="5" t="s">
        <v>10</v>
      </c>
      <c r="H12" s="3">
        <f t="shared" si="0"/>
        <v>-3137.75</v>
      </c>
    </row>
    <row r="13" spans="1:11" x14ac:dyDescent="0.2">
      <c r="A13" s="1">
        <v>43907</v>
      </c>
      <c r="B13" t="e" vm="9">
        <v>#VALUE!</v>
      </c>
      <c r="C13" t="str" cm="1">
        <f t="array" ref="C13">_FV(Ledger[[#This Row],[Stock]],"Ticker symbol",TRUE)</f>
        <v>QAN</v>
      </c>
      <c r="D13" t="s">
        <v>6</v>
      </c>
      <c r="E13" s="4">
        <v>8400</v>
      </c>
      <c r="F13" s="2">
        <v>3.52</v>
      </c>
      <c r="G13" s="5" t="s">
        <v>10</v>
      </c>
      <c r="H13" s="3">
        <f t="shared" si="0"/>
        <v>29568</v>
      </c>
    </row>
    <row r="14" spans="1:11" x14ac:dyDescent="0.2">
      <c r="A14" s="1">
        <v>43930</v>
      </c>
      <c r="B14" t="e" vm="9">
        <v>#VALUE!</v>
      </c>
      <c r="C14" t="str" cm="1">
        <f t="array" ref="C14">_FV(Ledger[[#This Row],[Stock]],"Ticker symbol",TRUE)</f>
        <v>QAN</v>
      </c>
      <c r="D14" t="s">
        <v>8</v>
      </c>
      <c r="E14" s="4">
        <v>-8400</v>
      </c>
      <c r="F14" s="2">
        <v>3.34</v>
      </c>
      <c r="G14" s="5" t="s">
        <v>10</v>
      </c>
      <c r="H14" s="3">
        <f t="shared" si="0"/>
        <v>-28056</v>
      </c>
    </row>
    <row r="15" spans="1:11" x14ac:dyDescent="0.2">
      <c r="A15" s="1">
        <v>38618</v>
      </c>
      <c r="B15" t="e" vm="3">
        <v>#VALUE!</v>
      </c>
      <c r="C15" t="str" cm="1">
        <f t="array" ref="C15">_FV(Ledger[[#This Row],[Stock]],"Ticker symbol",TRUE)</f>
        <v>CBA</v>
      </c>
      <c r="D15" t="s">
        <v>6</v>
      </c>
      <c r="E15" s="4">
        <v>35</v>
      </c>
      <c r="F15" s="2">
        <v>37.19</v>
      </c>
      <c r="G15" s="5" t="s">
        <v>10</v>
      </c>
      <c r="H15" s="3">
        <f t="shared" si="0"/>
        <v>1301.6499999999999</v>
      </c>
    </row>
    <row r="16" spans="1:11" x14ac:dyDescent="0.2">
      <c r="A16" s="1">
        <v>39177</v>
      </c>
      <c r="B16" t="e" vm="3">
        <v>#VALUE!</v>
      </c>
      <c r="C16" t="str" cm="1">
        <f t="array" ref="C16">_FV(Ledger[[#This Row],[Stock]],"Ticker symbol",TRUE)</f>
        <v>CBA</v>
      </c>
      <c r="D16" t="s">
        <v>7</v>
      </c>
      <c r="E16" s="4">
        <v>1</v>
      </c>
      <c r="F16" s="2">
        <v>50.02</v>
      </c>
      <c r="G16" s="5" t="s">
        <v>10</v>
      </c>
      <c r="H16" s="3">
        <f t="shared" si="0"/>
        <v>50.02</v>
      </c>
    </row>
    <row r="17" spans="1:10" x14ac:dyDescent="0.2">
      <c r="A17" s="1">
        <v>39227</v>
      </c>
      <c r="B17" t="e" vm="3">
        <v>#VALUE!</v>
      </c>
      <c r="C17" t="str" cm="1">
        <f t="array" ref="C17">_FV(Ledger[[#This Row],[Stock]],"Ticker symbol",TRUE)</f>
        <v>CBA</v>
      </c>
      <c r="D17" t="s">
        <v>7</v>
      </c>
      <c r="E17" s="4">
        <v>1</v>
      </c>
      <c r="F17" s="2">
        <v>55.35</v>
      </c>
      <c r="G17" s="5" t="s">
        <v>10</v>
      </c>
      <c r="H17" s="3">
        <f t="shared" si="0"/>
        <v>55.35</v>
      </c>
    </row>
    <row r="18" spans="1:10" x14ac:dyDescent="0.2">
      <c r="A18" s="1">
        <v>39318</v>
      </c>
      <c r="B18" t="e" vm="3">
        <v>#VALUE!</v>
      </c>
      <c r="C18" t="str" cm="1">
        <f t="array" ref="C18">_FV(Ledger[[#This Row],[Stock]],"Ticker symbol",TRUE)</f>
        <v>CBA</v>
      </c>
      <c r="D18" t="s">
        <v>7</v>
      </c>
      <c r="E18" s="4">
        <v>2</v>
      </c>
      <c r="F18" s="2">
        <v>54.8</v>
      </c>
      <c r="G18" s="5" t="s">
        <v>10</v>
      </c>
      <c r="H18" s="3">
        <f t="shared" si="0"/>
        <v>109.6</v>
      </c>
    </row>
    <row r="19" spans="1:10" x14ac:dyDescent="0.2">
      <c r="A19" s="1">
        <v>39540</v>
      </c>
      <c r="B19" t="e" vm="3">
        <v>#VALUE!</v>
      </c>
      <c r="C19" t="str" cm="1">
        <f t="array" ref="C19">_FV(Ledger[[#This Row],[Stock]],"Ticker symbol",TRUE)</f>
        <v>CBA</v>
      </c>
      <c r="D19" t="s">
        <v>7</v>
      </c>
      <c r="E19" s="4">
        <v>1</v>
      </c>
      <c r="F19" s="2">
        <v>39.44</v>
      </c>
      <c r="G19" s="5" t="s">
        <v>10</v>
      </c>
      <c r="H19" s="3">
        <f t="shared" si="0"/>
        <v>39.44</v>
      </c>
    </row>
    <row r="20" spans="1:10" x14ac:dyDescent="0.2">
      <c r="A20" s="1">
        <v>40164</v>
      </c>
      <c r="B20" t="e" vm="3">
        <v>#VALUE!</v>
      </c>
      <c r="C20" t="str" cm="1">
        <f t="array" ref="C20">_FV(Ledger[[#This Row],[Stock]],"Ticker symbol",TRUE)</f>
        <v>CBA</v>
      </c>
      <c r="D20" t="s">
        <v>7</v>
      </c>
      <c r="E20" s="4">
        <v>3</v>
      </c>
      <c r="F20" s="2">
        <v>52.09</v>
      </c>
      <c r="G20" s="5" t="s">
        <v>10</v>
      </c>
      <c r="H20" s="3">
        <f t="shared" si="0"/>
        <v>156.27000000000001</v>
      </c>
    </row>
    <row r="21" spans="1:10" x14ac:dyDescent="0.2">
      <c r="A21" s="1">
        <v>40269</v>
      </c>
      <c r="B21" t="e" vm="3">
        <v>#VALUE!</v>
      </c>
      <c r="C21" t="str" cm="1">
        <f t="array" ref="C21">_FV(Ledger[[#This Row],[Stock]],"Ticker symbol",TRUE)</f>
        <v>CBA</v>
      </c>
      <c r="D21" t="s">
        <v>7</v>
      </c>
      <c r="E21" s="4">
        <v>1</v>
      </c>
      <c r="F21" s="2">
        <v>53.56</v>
      </c>
      <c r="G21" s="5" t="s">
        <v>10</v>
      </c>
      <c r="H21" s="3">
        <f t="shared" si="0"/>
        <v>53.56</v>
      </c>
    </row>
    <row r="22" spans="1:10" x14ac:dyDescent="0.2">
      <c r="A22" s="1">
        <v>41848</v>
      </c>
      <c r="B22" t="e" vm="3">
        <v>#VALUE!</v>
      </c>
      <c r="C22" t="str" cm="1">
        <f t="array" ref="C22">_FV(Ledger[[#This Row],[Stock]],"Ticker symbol",TRUE)</f>
        <v>CBA</v>
      </c>
      <c r="D22" t="s">
        <v>6</v>
      </c>
      <c r="E22" s="4">
        <v>12</v>
      </c>
      <c r="F22" s="2">
        <v>81.92</v>
      </c>
      <c r="G22" s="5" t="s">
        <v>10</v>
      </c>
      <c r="H22" s="3">
        <f t="shared" si="0"/>
        <v>983.04</v>
      </c>
      <c r="J22" t="s">
        <v>18</v>
      </c>
    </row>
    <row r="23" spans="1:10" x14ac:dyDescent="0.2">
      <c r="A23" s="1">
        <v>43920</v>
      </c>
      <c r="B23" t="e" vm="2">
        <v>#VALUE!</v>
      </c>
      <c r="C23" t="str" cm="1">
        <f t="array" ref="C23">_FV(Ledger[[#This Row],[Stock]],"Ticker symbol",TRUE)</f>
        <v>CAT</v>
      </c>
      <c r="D23" t="s">
        <v>6</v>
      </c>
      <c r="E23" s="4">
        <v>4275</v>
      </c>
      <c r="F23" s="2">
        <v>0.63</v>
      </c>
      <c r="G23" s="5" t="s">
        <v>10</v>
      </c>
      <c r="H23" s="3">
        <f>E23*F23</f>
        <v>2693.25</v>
      </c>
    </row>
    <row r="24" spans="1:10" x14ac:dyDescent="0.2">
      <c r="A24" s="1">
        <v>43920</v>
      </c>
      <c r="B24" t="e" vm="4">
        <v>#VALUE!</v>
      </c>
      <c r="C24" t="str" cm="1">
        <f t="array" ref="C24">_FV(Ledger[[#This Row],[Stock]],"Ticker symbol",TRUE)</f>
        <v>EOS</v>
      </c>
      <c r="D24" t="s">
        <v>6</v>
      </c>
      <c r="E24" s="4">
        <v>695</v>
      </c>
      <c r="F24" s="2">
        <v>3.89</v>
      </c>
      <c r="G24" s="5" t="s">
        <v>10</v>
      </c>
      <c r="H24" s="3">
        <f>E24*F24</f>
        <v>2703.55</v>
      </c>
    </row>
    <row r="25" spans="1:10" x14ac:dyDescent="0.2">
      <c r="A25" s="1">
        <v>43924</v>
      </c>
      <c r="B25" t="e" vm="6">
        <v>#VALUE!</v>
      </c>
      <c r="C25" t="str" cm="1">
        <f t="array" ref="C25">_FV(Ledger[[#This Row],[Stock]],"Ticker symbol",TRUE)</f>
        <v>NEA</v>
      </c>
      <c r="D25" t="s">
        <v>6</v>
      </c>
      <c r="E25" s="4">
        <v>1376</v>
      </c>
      <c r="F25" s="2">
        <v>1.0900000000000001</v>
      </c>
      <c r="G25" s="5" t="s">
        <v>10</v>
      </c>
      <c r="H25" s="3">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