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D73F66BD-7F04-FD41-98E3-7CC041A5CEAF}" xr6:coauthVersionLast="47" xr6:coauthVersionMax="47" xr10:uidLastSave="{00000000-0000-0000-0000-000000000000}"/>
  <bookViews>
    <workbookView xWindow="0" yWindow="760" windowWidth="30240" windowHeight="17400" xr2:uid="{599CBDBA-6DCB-491A-8F55-440439BE8440}"/>
  </bookViews>
  <sheets>
    <sheet name="Ledger" sheetId="2" r:id="rId1"/>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tc={B734B965-24A6-479B-9B64-AC439E271E9A}</author>
  </authors>
  <commentList>
    <comment ref="D3" authorId="0" shapeId="0" xr:uid="{B734B965-24A6-479B-9B64-AC439E271E9A}">
      <text>
        <t>[Threaded comment]
Your version of Excel allows you to read this threaded comment; however, any edits to it will get removed if the file is opened in a newer version of Excel. Learn more: https://go.microsoft.com/fwlink/?linkid=870924
Comment:
    Buy, Sell, DRIP</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<sst xmlns="http://schemas.openxmlformats.org/spreadsheetml/2006/main" count="53" uniqueCount="13">
  <si>
    <t>Ticker</t>
  </si>
  <si>
    <t>Date</t>
  </si>
  <si>
    <t>Transaction</t>
  </si>
  <si>
    <t>Units</t>
  </si>
  <si>
    <t>Price</t>
  </si>
  <si>
    <t>Stock</t>
  </si>
  <si>
    <t>Buy</t>
  </si>
  <si>
    <t>DRIP</t>
  </si>
  <si>
    <t>Sell</t>
  </si>
  <si>
    <t>Currency</t>
  </si>
  <si>
    <t>AUD</t>
  </si>
  <si>
    <t>Transaction Amount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</si>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</sst>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ynda Treacy" id="{11AAC28B-932D-4D2E-A823-16C458804BEB}" userId="Mynda Treacy"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3</v>
    <v>31.25</v>
    <v>98662430000</v>
    <v>NATIONAL AUSTRALIA BANK LIMITED</v>
    <v>NATIONAL AUSTRALIA BANK LIMITED</v>
    <v>31.42</v>
    <v>14.7</v>
    <v>31.34</v>
    <v>31.48</v>
    <v>3148131000</v>
    <v>NAB</v>
    <v>NATIONAL AUSTRALIA BANK LIMITED (XASX:NAB)</v>
    <v>4019102</v>
    <v>4361310</v>
    <v>1893</v>
  </rv>
  <rv s="2">
    <v>4</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6</v>
    <v>11.35</v>
    <v>1637971000</v>
    <v>INVOCARE LIMITED</v>
    <v>INVOCARE LIMITED</v>
    <v>11.4</v>
    <v>82.99</v>
    <v>11.37</v>
    <v>11.36</v>
    <v>144060700</v>
    <v>IVC</v>
    <v>INVOCARE LIMITED (XASX:IVC)</v>
    <v>231685</v>
    <v>176510</v>
    <v>2001</v>
  </rv>
  <rv s="2">
    <v>7</v>
  </rv>
  <rv s="0">
    <v>https://www.bing.com/financeapi/forcetrigger?t=aa5rc7&amp;q=XASX%3aCWN&amp;form=skydnc</v>
    <v>Learn more on Bing</v>
  </rv>
  <rv s="3">
    <v>5</v>
    <v>CROWN RESORTS LIMITED (XASX:CWN)</v>
    <v>2</v>
    <v>6</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9</v>
    <v>11.39</v>
    <v>7557086000</v>
    <v>CROWN RESORTS LIMITED</v>
    <v>CROWN RESORTS LIMITED</v>
    <v>11.49</v>
    <v>82.54</v>
    <v>11.39</v>
    <v>11.48</v>
    <v>677158300</v>
    <v>CWN</v>
    <v>CROWN RESORTS LIMITED (XASX:CWN)</v>
    <v>247001</v>
    <v>2007</v>
  </rv>
  <rv s="2">
    <v>10</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12</v>
    <v>6.41</v>
    <v>11646050000</v>
    <v>QANTAS AIRWAYS LIMITED</v>
    <v>QANTAS AIRWAYS LIMITED</v>
    <v>6.43</v>
    <v>7.04</v>
    <v>6.41</v>
    <v>6.47</v>
    <v>1816856000</v>
    <v>QAN</v>
    <v>QANTAS AIRWAYS LIMITED (XASX:QAN)</v>
    <v>5260501</v>
    <v>5943190</v>
    <v>1934</v>
  </rv>
  <rv s="2">
    <v>13</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15</v>
    <v>107.79</v>
    <v>182433200000</v>
    <v>COMMONWEALTH BANK OF AUSTRALIA</v>
    <v>COMMONWEALTH BANK OF AUSTRALIA</v>
    <v>108.01</v>
    <v>17.28</v>
    <v>108.05</v>
    <v>108.83</v>
    <v>1688414000</v>
    <v>CBA</v>
    <v>COMMONWEALTH BANK OF AUSTRALIA (XASX:CBA)</v>
    <v>1620732</v>
    <v>2025450</v>
    <v>1991</v>
  </rv>
  <rv s="2">
    <v>16</v>
  </rv>
  <rv s="0">
    <v>https://www.bing.com/financeapi/forcetrigger?t=aa5c2w&amp;q=XASX%3aCAT&amp;form=skydnc</v>
    <v>Learn more on Bing</v>
  </rv>
  <rv s="4">
    <v>7</v>
    <v>CATAPULT GROUP INTERNATIONAL LTD (XASX:CAT)</v>
    <v>2</v>
    <v>8</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18</v>
    <v>0.70499999999999996</v>
    <v>178162300</v>
    <v>CATAPULT GROUP INTERNATIONAL LTD</v>
    <v>CATAPULT GROUP INTERNATIONAL LTD</v>
    <v>0.73</v>
    <v>28.45</v>
    <v>0.73</v>
    <v>0.70499999999999996</v>
    <v>244057900</v>
    <v>CAT</v>
    <v>CATAPULT GROUP INTERNATIONAL LTD (XASX:CAT)</v>
    <v>95020</v>
    <v>62270</v>
    <v>2013</v>
  </rv>
  <rv s="2">
    <v>19</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21</v>
    <v>0.65</v>
    <v>118152800</v>
    <v>ELECTRO OPTIC SYSTEMS HOLDINGS LIMITED</v>
    <v>ELECTRO OPTIC SYSTEMS HOLDINGS LIMITED</v>
    <v>0.67500000000000004</v>
    <v>28.53</v>
    <v>0.69</v>
    <v>0.67</v>
    <v>171236000</v>
    <v>EOS</v>
    <v>ELECTRO OPTIC SYSTEMS HOLDINGS LIMITED (XASX:EOS)</v>
    <v>353942</v>
    <v>700850</v>
    <v>2000</v>
  </rv>
  <rv s="2">
    <v>22</v>
  </rv>
  <rv s="0">
    <v>https://www.bing.com/financeapi/forcetrigger?t=aa86z2&amp;q=XASX%3aNEA&amp;form=skydnc</v>
    <v>Learn more on Bing</v>
  </rv>
  <rv s="3">
    <v>5</v>
    <v>NEARMAP LTD (XASX:NEA)</v>
    <v>2</v>
    <v>6</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24</v>
    <v>1.54</v>
    <v>768177100</v>
    <v>NEARMAP LTD</v>
    <v>NEARMAP LTD</v>
    <v>1.57</v>
    <v>34.51</v>
    <v>1.5349999999999999</v>
    <v>1.5449999999999999</v>
    <v>498816300</v>
    <v>NEA</v>
    <v>NEARMAP LTD (XASX:NEA)</v>
    <v>509998</v>
    <v>1998</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10</v>
      <v>2</v>
      <v>2</v>
      <v>10</v>
      <v>3</v>
      <v>10</v>
      <v>10</v>
      <v>10</v>
      <v>4</v>
      <v>4</v>
      <v>5</v>
      <v>11</v>
      <v>10</v>
      <v>10</v>
      <v>10</v>
      <v>7</v>
      <v>8</v>
      <v>9</v>
      <v>4</v>
    </spb>
    <spb s="0">
      <v>2</v>
      <v>Name</v>
      <v>LearnMoreOnLink</v>
    </spb>
    <spb s="6">
      <v>1</v>
      <v>2</v>
      <v>2</v>
      <v>1</v>
      <v>3</v>
      <v>1</v>
      <v>1</v>
      <v>1</v>
      <v>4</v>
      <v>5</v>
      <v>6</v>
      <v>1</v>
      <v>1</v>
      <v>1</v>
      <v>4</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11-12T00:28:51.72" personId="{11AAC28B-932D-4D2E-A823-16C458804BEB}" id="{B734B965-24A6-479B-9B64-AC439E271E9A}">
    <text>Buy, Sell, DRIP</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tabSelected="1" workbookViewId="0">
      <selection activeCell="A4" sqref="A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11</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2">
        <v>#VALUE!</v>
      </c>
      <c r="C8" t="str" cm="1">
        <f t="array" ref="C8">_FV(Ledger[[#This Row],[Stock]],"Ticker symbol",TRUE)</f>
        <v>NAB</v>
      </c>
      <c r="D8" t="s">
        <v>6</v>
      </c>
      <c r="E8" s="4">
        <v>35</v>
      </c>
      <c r="F8" s="2">
        <v>27.49</v>
      </c>
      <c r="G8" s="5" t="s">
        <v>10</v>
      </c>
      <c r="H8" s="3">
        <f t="shared" si="0"/>
        <v>962.15</v>
      </c>
    </row>
    <row r="9" spans="1:11" ht="18.75" customHeight="1" x14ac:dyDescent="0.2">
      <c r="A9" s="1">
        <v>43920</v>
      </c>
      <c r="B9" t="e" vm="3">
        <v>#VALUE!</v>
      </c>
      <c r="C9" t="str" cm="1">
        <f t="array" ref="C9">_FV(Ledger[[#This Row],[Stock]],"Ticker symbol",TRUE)</f>
        <v>IVC</v>
      </c>
      <c r="D9" t="s">
        <v>6</v>
      </c>
      <c r="E9" s="4">
        <v>274</v>
      </c>
      <c r="F9" s="2">
        <v>9.85</v>
      </c>
      <c r="G9" s="5" t="s">
        <v>10</v>
      </c>
      <c r="H9" s="3">
        <f t="shared" si="0"/>
        <v>2698.9</v>
      </c>
    </row>
    <row r="10" spans="1:11" x14ac:dyDescent="0.2">
      <c r="A10" s="1">
        <v>43936</v>
      </c>
      <c r="B10" t="e" vm="3">
        <v>#VALUE!</v>
      </c>
      <c r="C10" t="str" cm="1">
        <f t="array" ref="C10">_FV(Ledger[[#This Row],[Stock]],"Ticker symbol",TRUE)</f>
        <v>IVC</v>
      </c>
      <c r="D10" t="s">
        <v>8</v>
      </c>
      <c r="E10" s="4">
        <v>-274</v>
      </c>
      <c r="F10" s="2">
        <v>11.06</v>
      </c>
      <c r="G10" s="5" t="s">
        <v>10</v>
      </c>
      <c r="H10" s="3">
        <f t="shared" si="0"/>
        <v>-3030.44</v>
      </c>
    </row>
    <row r="11" spans="1:11" x14ac:dyDescent="0.2">
      <c r="A11" s="1">
        <v>43920</v>
      </c>
      <c r="B11" t="e" vm="4">
        <v>#VALUE!</v>
      </c>
      <c r="C11" t="str" cm="1">
        <f t="array" ref="C11">_FV(Ledger[[#This Row],[Stock]],"Ticker symbol",TRUE)</f>
        <v>CWN</v>
      </c>
      <c r="D11" t="s">
        <v>6</v>
      </c>
      <c r="E11" s="4">
        <v>385</v>
      </c>
      <c r="F11" s="2">
        <v>6.99</v>
      </c>
      <c r="G11" s="5" t="s">
        <v>10</v>
      </c>
      <c r="H11" s="3">
        <f t="shared" si="0"/>
        <v>2691.15</v>
      </c>
    </row>
    <row r="12" spans="1:11" x14ac:dyDescent="0.2">
      <c r="A12" s="1">
        <v>43936</v>
      </c>
      <c r="B12" t="e" vm="4">
        <v>#VALUE!</v>
      </c>
      <c r="C12" t="str" cm="1">
        <f t="array" ref="C12">_FV(Ledger[[#This Row],[Stock]],"Ticker symbol",TRUE)</f>
        <v>CWN</v>
      </c>
      <c r="D12" t="s">
        <v>8</v>
      </c>
      <c r="E12" s="4">
        <v>-385</v>
      </c>
      <c r="F12" s="2">
        <v>8.15</v>
      </c>
      <c r="G12" s="5" t="s">
        <v>10</v>
      </c>
      <c r="H12" s="3">
        <f t="shared" si="0"/>
        <v>-3137.75</v>
      </c>
    </row>
    <row r="13" spans="1:11" x14ac:dyDescent="0.2">
      <c r="A13" s="1">
        <v>43907</v>
      </c>
      <c r="B13" t="e" vm="5">
        <v>#VALUE!</v>
      </c>
      <c r="C13" t="str" cm="1">
        <f t="array" ref="C13">_FV(Ledger[[#This Row],[Stock]],"Ticker symbol",TRUE)</f>
        <v>QAN</v>
      </c>
      <c r="D13" t="s">
        <v>6</v>
      </c>
      <c r="E13" s="4">
        <v>8400</v>
      </c>
      <c r="F13" s="2">
        <v>3.52</v>
      </c>
      <c r="G13" s="5" t="s">
        <v>10</v>
      </c>
      <c r="H13" s="3">
        <f t="shared" si="0"/>
        <v>29568</v>
      </c>
    </row>
    <row r="14" spans="1:11" x14ac:dyDescent="0.2">
      <c r="A14" s="1">
        <v>43930</v>
      </c>
      <c r="B14" t="e" vm="5">
        <v>#VALUE!</v>
      </c>
      <c r="C14" t="str" cm="1">
        <f t="array" ref="C14">_FV(Ledger[[#This Row],[Stock]],"Ticker symbol",TRUE)</f>
        <v>QAN</v>
      </c>
      <c r="D14" t="s">
        <v>8</v>
      </c>
      <c r="E14" s="4">
        <v>-8400</v>
      </c>
      <c r="F14" s="2">
        <v>3.34</v>
      </c>
      <c r="G14" s="5" t="s">
        <v>10</v>
      </c>
      <c r="H14" s="3">
        <f t="shared" si="0"/>
        <v>-28056</v>
      </c>
    </row>
    <row r="15" spans="1:11" x14ac:dyDescent="0.2">
      <c r="A15" s="1">
        <v>38618</v>
      </c>
      <c r="B15" t="e" vm="6">
        <v>#VALUE!</v>
      </c>
      <c r="C15" t="str" cm="1">
        <f t="array" ref="C15">_FV(Ledger[[#This Row],[Stock]],"Ticker symbol",TRUE)</f>
        <v>CBA</v>
      </c>
      <c r="D15" t="s">
        <v>6</v>
      </c>
      <c r="E15" s="4">
        <v>35</v>
      </c>
      <c r="F15" s="2">
        <v>37.19</v>
      </c>
      <c r="G15" s="5" t="s">
        <v>10</v>
      </c>
      <c r="H15" s="3">
        <f t="shared" si="0"/>
        <v>1301.6499999999999</v>
      </c>
    </row>
    <row r="16" spans="1:11" x14ac:dyDescent="0.2">
      <c r="A16" s="1">
        <v>39177</v>
      </c>
      <c r="B16" t="e" vm="6">
        <v>#VALUE!</v>
      </c>
      <c r="C16" t="str" cm="1">
        <f t="array" ref="C16">_FV(Ledger[[#This Row],[Stock]],"Ticker symbol",TRUE)</f>
        <v>CBA</v>
      </c>
      <c r="D16" t="s">
        <v>7</v>
      </c>
      <c r="E16" s="4">
        <v>1</v>
      </c>
      <c r="F16" s="2">
        <v>50.02</v>
      </c>
      <c r="G16" s="5" t="s">
        <v>10</v>
      </c>
      <c r="H16" s="3">
        <f t="shared" si="0"/>
        <v>50.02</v>
      </c>
    </row>
    <row r="17" spans="1:10" x14ac:dyDescent="0.2">
      <c r="A17" s="1">
        <v>39227</v>
      </c>
      <c r="B17" t="e" vm="6">
        <v>#VALUE!</v>
      </c>
      <c r="C17" t="str" cm="1">
        <f t="array" ref="C17">_FV(Ledger[[#This Row],[Stock]],"Ticker symbol",TRUE)</f>
        <v>CBA</v>
      </c>
      <c r="D17" t="s">
        <v>7</v>
      </c>
      <c r="E17" s="4">
        <v>1</v>
      </c>
      <c r="F17" s="2">
        <v>55.35</v>
      </c>
      <c r="G17" s="5" t="s">
        <v>10</v>
      </c>
      <c r="H17" s="3">
        <f t="shared" si="0"/>
        <v>55.35</v>
      </c>
    </row>
    <row r="18" spans="1:10" x14ac:dyDescent="0.2">
      <c r="A18" s="1">
        <v>39318</v>
      </c>
      <c r="B18" t="e" vm="6">
        <v>#VALUE!</v>
      </c>
      <c r="C18" t="str" cm="1">
        <f t="array" ref="C18">_FV(Ledger[[#This Row],[Stock]],"Ticker symbol",TRUE)</f>
        <v>CBA</v>
      </c>
      <c r="D18" t="s">
        <v>7</v>
      </c>
      <c r="E18" s="4">
        <v>2</v>
      </c>
      <c r="F18" s="2">
        <v>54.8</v>
      </c>
      <c r="G18" s="5" t="s">
        <v>10</v>
      </c>
      <c r="H18" s="3">
        <f t="shared" si="0"/>
        <v>109.6</v>
      </c>
    </row>
    <row r="19" spans="1:10" x14ac:dyDescent="0.2">
      <c r="A19" s="1">
        <v>39540</v>
      </c>
      <c r="B19" t="e" vm="6">
        <v>#VALUE!</v>
      </c>
      <c r="C19" t="str" cm="1">
        <f t="array" ref="C19">_FV(Ledger[[#This Row],[Stock]],"Ticker symbol",TRUE)</f>
        <v>CBA</v>
      </c>
      <c r="D19" t="s">
        <v>7</v>
      </c>
      <c r="E19" s="4">
        <v>1</v>
      </c>
      <c r="F19" s="2">
        <v>39.44</v>
      </c>
      <c r="G19" s="5" t="s">
        <v>10</v>
      </c>
      <c r="H19" s="3">
        <f t="shared" si="0"/>
        <v>39.44</v>
      </c>
    </row>
    <row r="20" spans="1:10" x14ac:dyDescent="0.2">
      <c r="A20" s="1">
        <v>40164</v>
      </c>
      <c r="B20" t="e" vm="6">
        <v>#VALUE!</v>
      </c>
      <c r="C20" t="str" cm="1">
        <f t="array" ref="C20">_FV(Ledger[[#This Row],[Stock]],"Ticker symbol",TRUE)</f>
        <v>CBA</v>
      </c>
      <c r="D20" t="s">
        <v>7</v>
      </c>
      <c r="E20" s="4">
        <v>3</v>
      </c>
      <c r="F20" s="2">
        <v>52.09</v>
      </c>
      <c r="G20" s="5" t="s">
        <v>10</v>
      </c>
      <c r="H20" s="3">
        <f t="shared" si="0"/>
        <v>156.27000000000001</v>
      </c>
    </row>
    <row r="21" spans="1:10" x14ac:dyDescent="0.2">
      <c r="A21" s="1">
        <v>40269</v>
      </c>
      <c r="B21" t="e" vm="6">
        <v>#VALUE!</v>
      </c>
      <c r="C21" t="str" cm="1">
        <f t="array" ref="C21">_FV(Ledger[[#This Row],[Stock]],"Ticker symbol",TRUE)</f>
        <v>CBA</v>
      </c>
      <c r="D21" t="s">
        <v>7</v>
      </c>
      <c r="E21" s="4">
        <v>1</v>
      </c>
      <c r="F21" s="2">
        <v>53.56</v>
      </c>
      <c r="G21" s="5" t="s">
        <v>10</v>
      </c>
      <c r="H21" s="3">
        <f t="shared" si="0"/>
        <v>53.56</v>
      </c>
    </row>
    <row r="22" spans="1:10" x14ac:dyDescent="0.2">
      <c r="A22" s="1">
        <v>41848</v>
      </c>
      <c r="B22" t="e" vm="6">
        <v>#VALUE!</v>
      </c>
      <c r="C22" t="str" cm="1">
        <f t="array" ref="C22">_FV(Ledger[[#This Row],[Stock]],"Ticker symbol",TRUE)</f>
        <v>CBA</v>
      </c>
      <c r="D22" t="s">
        <v>6</v>
      </c>
      <c r="E22" s="4">
        <v>12</v>
      </c>
      <c r="F22" s="2">
        <v>81.92</v>
      </c>
      <c r="G22" s="5" t="s">
        <v>10</v>
      </c>
      <c r="H22" s="3">
        <f t="shared" si="0"/>
        <v>983.04</v>
      </c>
      <c r="J22" t="s">
        <v>12</v>
      </c>
    </row>
    <row r="23" spans="1:10" x14ac:dyDescent="0.2">
      <c r="A23" s="1">
        <v>43920</v>
      </c>
      <c r="B23" t="e" vm="7">
        <v>#VALUE!</v>
      </c>
      <c r="C23" t="str" cm="1">
        <f t="array" ref="C23">_FV(Ledger[[#This Row],[Stock]],"Ticker symbol",TRUE)</f>
        <v>CAT</v>
      </c>
      <c r="D23" t="s">
        <v>6</v>
      </c>
      <c r="E23" s="4">
        <v>4275</v>
      </c>
      <c r="F23" s="2">
        <v>0.63</v>
      </c>
      <c r="G23" s="5" t="s">
        <v>10</v>
      </c>
      <c r="H23" s="3">
        <f>E23*F23</f>
        <v>2693.25</v>
      </c>
    </row>
    <row r="24" spans="1:10" x14ac:dyDescent="0.2">
      <c r="A24" s="1">
        <v>43920</v>
      </c>
      <c r="B24" t="e" vm="8">
        <v>#VALUE!</v>
      </c>
      <c r="C24" t="str" cm="1">
        <f t="array" ref="C24">_FV(Ledger[[#This Row],[Stock]],"Ticker symbol",TRUE)</f>
        <v>EOS</v>
      </c>
      <c r="D24" t="s">
        <v>6</v>
      </c>
      <c r="E24" s="4">
        <v>695</v>
      </c>
      <c r="F24" s="2">
        <v>3.89</v>
      </c>
      <c r="G24" s="5" t="s">
        <v>10</v>
      </c>
      <c r="H24" s="3">
        <f>E24*F24</f>
        <v>2703.55</v>
      </c>
    </row>
    <row r="25" spans="1:10" x14ac:dyDescent="0.2">
      <c r="A25" s="1">
        <v>43924</v>
      </c>
      <c r="B25" t="e" vm="9">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2023-01-25T17:44:46Z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