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xcel\"/>
    </mc:Choice>
  </mc:AlternateContent>
  <bookViews>
    <workbookView xWindow="0" yWindow="0" windowWidth="20400" windowHeight="7755" firstSheet="7" activeTab="10"/>
  </bookViews>
  <sheets>
    <sheet name="Data" sheetId="1" r:id="rId1"/>
    <sheet name="Calc Total Sales" sheetId="2" r:id="rId2"/>
    <sheet name="Avg sales per Region" sheetId="3" r:id="rId3"/>
    <sheet name="month and year" sheetId="4" r:id="rId4"/>
    <sheet name="Highest and Lowest" sheetId="5" r:id="rId5"/>
    <sheet name="Sales Rep" sheetId="6" r:id="rId6"/>
    <sheet name="Total quantity sold by product" sheetId="7" r:id="rId7"/>
    <sheet name="High Sales" sheetId="8" r:id="rId8"/>
    <sheet name="Percentage Contribution" sheetId="9" r:id="rId9"/>
    <sheet name="Dynamic Dropdown List" sheetId="10" r:id="rId10"/>
    <sheet name="Calc Year-Over-Year" sheetId="11" r:id="rId11"/>
  </sheets>
  <definedNames>
    <definedName name="_xlnm._FilterDatabase" localSheetId="2" hidden="1">'Avg sales per Region'!$B$2:$J$14</definedName>
    <definedName name="_xlnm._FilterDatabase" localSheetId="8" hidden="1">'Percentage Contribution'!$B$2:$K$14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1" l="1"/>
  <c r="J3" i="8"/>
  <c r="I13" i="11" l="1"/>
  <c r="I12" i="11"/>
  <c r="I11" i="11"/>
  <c r="I10" i="11"/>
  <c r="I9" i="11"/>
  <c r="I8" i="11"/>
  <c r="I7" i="11"/>
  <c r="I6" i="11"/>
  <c r="I5" i="11"/>
  <c r="I4" i="11"/>
  <c r="I3" i="11"/>
  <c r="I2" i="11"/>
  <c r="K3" i="9"/>
  <c r="K4" i="9"/>
  <c r="K5" i="9"/>
  <c r="K6" i="9"/>
  <c r="K7" i="9"/>
  <c r="K8" i="9"/>
  <c r="K9" i="9"/>
  <c r="K10" i="9"/>
  <c r="K11" i="9"/>
  <c r="K12" i="9"/>
  <c r="K13" i="9"/>
  <c r="K14" i="9"/>
  <c r="J14" i="9"/>
  <c r="J13" i="9"/>
  <c r="J12" i="9"/>
  <c r="J11" i="9"/>
  <c r="J10" i="9"/>
  <c r="J9" i="9"/>
  <c r="J8" i="9"/>
  <c r="J7" i="9"/>
  <c r="J6" i="9"/>
  <c r="J5" i="9"/>
  <c r="J4" i="9"/>
  <c r="J3" i="9"/>
  <c r="J14" i="1"/>
  <c r="J13" i="1"/>
  <c r="J12" i="1"/>
  <c r="J11" i="1"/>
  <c r="J10" i="1"/>
  <c r="J9" i="1"/>
  <c r="J8" i="1"/>
  <c r="J7" i="1"/>
  <c r="J6" i="1"/>
  <c r="J5" i="1"/>
  <c r="J4" i="1"/>
  <c r="J3" i="1"/>
  <c r="J14" i="8" l="1"/>
  <c r="J13" i="8"/>
  <c r="J12" i="8"/>
  <c r="J11" i="8"/>
  <c r="J10" i="8"/>
  <c r="J9" i="8"/>
  <c r="J8" i="8"/>
  <c r="J7" i="8"/>
  <c r="J6" i="8"/>
  <c r="J5" i="8"/>
  <c r="J4" i="8"/>
  <c r="L8" i="7"/>
  <c r="L7" i="7"/>
  <c r="L6" i="7"/>
  <c r="L5" i="7"/>
  <c r="L4" i="7"/>
  <c r="L3" i="7"/>
  <c r="L9" i="6"/>
  <c r="L8" i="6"/>
  <c r="L7" i="6"/>
  <c r="L6" i="6"/>
  <c r="L5" i="6"/>
  <c r="L4" i="6"/>
  <c r="M4" i="5"/>
  <c r="M3" i="5"/>
  <c r="J14" i="5"/>
  <c r="J13" i="5"/>
  <c r="J12" i="5"/>
  <c r="J11" i="5"/>
  <c r="J10" i="5"/>
  <c r="J9" i="5"/>
  <c r="J8" i="5"/>
  <c r="J7" i="5"/>
  <c r="J6" i="5"/>
  <c r="J5" i="5"/>
  <c r="J4" i="5"/>
  <c r="J3" i="5"/>
  <c r="L4" i="4"/>
  <c r="L5" i="4"/>
  <c r="L6" i="4"/>
  <c r="L7" i="4"/>
  <c r="L8" i="4"/>
  <c r="L9" i="4"/>
  <c r="L10" i="4"/>
  <c r="L11" i="4"/>
  <c r="L12" i="4"/>
  <c r="L13" i="4"/>
  <c r="L14" i="4"/>
  <c r="L3" i="4"/>
  <c r="K4" i="4"/>
  <c r="K5" i="4"/>
  <c r="K6" i="4"/>
  <c r="K7" i="4"/>
  <c r="K8" i="4"/>
  <c r="K9" i="4"/>
  <c r="K10" i="4"/>
  <c r="K11" i="4"/>
  <c r="K12" i="4"/>
  <c r="K13" i="4"/>
  <c r="K14" i="4"/>
  <c r="K3" i="4"/>
  <c r="J14" i="4"/>
  <c r="J13" i="4"/>
  <c r="J12" i="4"/>
  <c r="J11" i="4"/>
  <c r="J10" i="4"/>
  <c r="J9" i="4"/>
  <c r="J8" i="4"/>
  <c r="J7" i="4"/>
  <c r="J6" i="4"/>
  <c r="J5" i="4"/>
  <c r="J4" i="4"/>
  <c r="J3" i="4"/>
  <c r="M6" i="3"/>
  <c r="M5" i="3"/>
  <c r="M4" i="3"/>
  <c r="M3" i="3"/>
  <c r="J3" i="3"/>
  <c r="J4" i="3"/>
  <c r="J5" i="3"/>
  <c r="J6" i="3"/>
  <c r="J7" i="3"/>
  <c r="J8" i="3"/>
  <c r="J9" i="3"/>
  <c r="J10" i="3"/>
  <c r="J11" i="3"/>
  <c r="J12" i="3"/>
  <c r="J13" i="3"/>
  <c r="J14" i="3"/>
  <c r="J4" i="2"/>
  <c r="J5" i="2"/>
  <c r="J6" i="2"/>
  <c r="J7" i="2"/>
  <c r="J8" i="2"/>
  <c r="J9" i="2"/>
  <c r="J10" i="2"/>
  <c r="J11" i="2"/>
  <c r="J12" i="2"/>
  <c r="J13" i="2"/>
  <c r="J14" i="2"/>
  <c r="J3" i="2"/>
</calcChain>
</file>

<file path=xl/sharedStrings.xml><?xml version="1.0" encoding="utf-8"?>
<sst xmlns="http://schemas.openxmlformats.org/spreadsheetml/2006/main" count="656" uniqueCount="52">
  <si>
    <t>Order ID</t>
  </si>
  <si>
    <t>Customer Name</t>
  </si>
  <si>
    <t>John Smith</t>
  </si>
  <si>
    <t>Jane Doe</t>
  </si>
  <si>
    <t>Dave Green</t>
  </si>
  <si>
    <t>Lucy White</t>
  </si>
  <si>
    <t>Peter Black</t>
  </si>
  <si>
    <t>Anna Yellow</t>
  </si>
  <si>
    <t>Mike Purple</t>
  </si>
  <si>
    <t>Saran Blue</t>
  </si>
  <si>
    <t>Chirs Red</t>
  </si>
  <si>
    <t>Emily Green</t>
  </si>
  <si>
    <t>Robert Brown</t>
  </si>
  <si>
    <t>Katie Black</t>
  </si>
  <si>
    <t>Region</t>
  </si>
  <si>
    <t>North</t>
  </si>
  <si>
    <t>East</t>
  </si>
  <si>
    <t>West</t>
  </si>
  <si>
    <t>South</t>
  </si>
  <si>
    <t>Product</t>
  </si>
  <si>
    <t>Laptop</t>
  </si>
  <si>
    <t>Smart Phone</t>
  </si>
  <si>
    <t>Tablet</t>
  </si>
  <si>
    <t>Monitor</t>
  </si>
  <si>
    <t>Keyboard</t>
  </si>
  <si>
    <t>Quantity</t>
  </si>
  <si>
    <t>Unit Price</t>
  </si>
  <si>
    <t>Order Date</t>
  </si>
  <si>
    <t>Sales Rep</t>
  </si>
  <si>
    <t>Alice Brown</t>
  </si>
  <si>
    <t>Bob Johnson</t>
  </si>
  <si>
    <t>Charlie Black</t>
  </si>
  <si>
    <t>Eve White</t>
  </si>
  <si>
    <t>Frank Green</t>
  </si>
  <si>
    <t>Grace Blue</t>
  </si>
  <si>
    <t>Hank Purple</t>
  </si>
  <si>
    <t>Ivy Orange</t>
  </si>
  <si>
    <t>Jane Smith</t>
  </si>
  <si>
    <t>John Doe</t>
  </si>
  <si>
    <t>Kate Yellow</t>
  </si>
  <si>
    <t>Luke Cyan</t>
  </si>
  <si>
    <t>Total Sales</t>
  </si>
  <si>
    <t>Average</t>
  </si>
  <si>
    <t>Order Month</t>
  </si>
  <si>
    <t>Order Year</t>
  </si>
  <si>
    <t>Max</t>
  </si>
  <si>
    <t>Min</t>
  </si>
  <si>
    <t>Count</t>
  </si>
  <si>
    <t>Total</t>
  </si>
  <si>
    <t>Percentage Contribution</t>
  </si>
  <si>
    <t>Yo Yo Growth</t>
  </si>
  <si>
    <t>Perivious year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</si>
</sst>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14" fontId="1" fillId="0" borderId="1" xfId="0" applyNumberFormat="1" applyFont="1" applyBorder="1"/>
    <xf numFmtId="0" fontId="1" fillId="0" borderId="2" xfId="0" applyFont="1" applyBorder="1"/>
    <xf numFmtId="14" fontId="1" fillId="0" borderId="2" xfId="0" applyNumberFormat="1" applyFont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1" fillId="0" borderId="3" xfId="0" applyFont="1" applyBorder="1"/>
    <xf numFmtId="0" fontId="1" fillId="0" borderId="4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164" fontId="1" fillId="0" borderId="1" xfId="0" applyNumberFormat="1" applyFont="1" applyBorder="1"/>
    <xf numFmtId="0" fontId="1" fillId="2" borderId="7" xfId="0" applyFont="1" applyFill="1" applyBorder="1"/>
    <xf numFmtId="0" fontId="1" fillId="2" borderId="6" xfId="0" applyFont="1" applyFill="1" applyBorder="1"/>
    <xf numFmtId="0" fontId="1" fillId="0" borderId="5" xfId="0" applyFont="1" applyFill="1" applyBorder="1"/>
    <xf numFmtId="0" fontId="1" fillId="0" borderId="7" xfId="0" applyFont="1" applyBorder="1"/>
    <xf numFmtId="0" fontId="2" fillId="0" borderId="1" xfId="0" applyFont="1" applyBorder="1"/>
    <xf numFmtId="0" fontId="1" fillId="4" borderId="9" xfId="0" applyFont="1" applyFill="1" applyBorder="1"/>
    <xf numFmtId="14" fontId="1" fillId="4" borderId="9" xfId="0" applyNumberFormat="1" applyFont="1" applyFill="1" applyBorder="1"/>
    <xf numFmtId="0" fontId="1" fillId="4" borderId="2" xfId="0" applyFont="1" applyFill="1" applyBorder="1"/>
    <xf numFmtId="0" fontId="1" fillId="5" borderId="9" xfId="0" applyFont="1" applyFill="1" applyBorder="1"/>
    <xf numFmtId="14" fontId="1" fillId="5" borderId="9" xfId="0" applyNumberFormat="1" applyFont="1" applyFill="1" applyBorder="1"/>
    <xf numFmtId="0" fontId="1" fillId="5" borderId="2" xfId="0" applyFont="1" applyFill="1" applyBorder="1"/>
    <xf numFmtId="0" fontId="1" fillId="5" borderId="4" xfId="0" applyFont="1" applyFill="1" applyBorder="1"/>
    <xf numFmtId="14" fontId="1" fillId="5" borderId="4" xfId="0" applyNumberFormat="1" applyFont="1" applyFill="1" applyBorder="1"/>
    <xf numFmtId="0" fontId="1" fillId="5" borderId="1" xfId="0" applyFont="1" applyFill="1" applyBorder="1"/>
    <xf numFmtId="0" fontId="2" fillId="3" borderId="9" xfId="0" applyFont="1" applyFill="1" applyBorder="1"/>
    <xf numFmtId="0" fontId="2" fillId="3" borderId="1" xfId="0" applyFont="1" applyFill="1" applyBorder="1"/>
    <xf numFmtId="0" fontId="1" fillId="0" borderId="6" xfId="0" applyFont="1" applyFill="1" applyBorder="1"/>
    <xf numFmtId="9" fontId="0" fillId="0" borderId="4" xfId="1" applyFont="1" applyBorder="1"/>
    <xf numFmtId="9" fontId="0" fillId="0" borderId="9" xfId="1" applyFont="1" applyBorder="1"/>
    <xf numFmtId="0" fontId="1" fillId="7" borderId="1" xfId="0" applyFont="1" applyFill="1" applyBorder="1" applyAlignment="1">
      <alignment horizontal="center" vertical="center"/>
    </xf>
    <xf numFmtId="15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89"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J14" totalsRowShown="0" headerRowDxfId="88" dataDxfId="86" headerRowBorderDxfId="87" tableBorderDxfId="85" totalsRowBorderDxfId="84">
  <autoFilter ref="B2:J14"/>
  <tableColumns count="9">
    <tableColumn id="1" name="Order ID" dataDxfId="83"/>
    <tableColumn id="2" name="Customer Name" dataDxfId="82"/>
    <tableColumn id="3" name="Region" dataDxfId="81"/>
    <tableColumn id="4" name="Product" dataDxfId="80"/>
    <tableColumn id="5" name="Quantity" dataDxfId="79"/>
    <tableColumn id="6" name="Unit Price" dataDxfId="78"/>
    <tableColumn id="7" name="Order Date" dataDxfId="77"/>
    <tableColumn id="8" name="Sales Rep" dataDxfId="76"/>
    <tableColumn id="9" name="Total Sales" dataDxfId="75">
      <calculatedColumnFormula>F3*G3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J14" totalsRowShown="0" headerRowDxfId="74" dataDxfId="72" headerRowBorderDxfId="73" tableBorderDxfId="71" totalsRowBorderDxfId="70">
  <autoFilter ref="B2:J14"/>
  <tableColumns count="9">
    <tableColumn id="1" name="Order ID" dataDxfId="69"/>
    <tableColumn id="2" name="Customer Name" dataDxfId="68"/>
    <tableColumn id="3" name="Region" dataDxfId="67"/>
    <tableColumn id="4" name="Product" dataDxfId="66"/>
    <tableColumn id="5" name="Quantity" dataDxfId="65"/>
    <tableColumn id="6" name="Unit Price" dataDxfId="64"/>
    <tableColumn id="7" name="Order Date" dataDxfId="63"/>
    <tableColumn id="8" name="Sales Rep" dataDxfId="62"/>
    <tableColumn id="9" name="Total Sales" dataDxfId="61">
      <calculatedColumnFormula>F3*G3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K2:L14" totalsRowShown="0" headerRowBorderDxfId="60" tableBorderDxfId="59" totalsRowBorderDxfId="58">
  <autoFilter ref="K2:L14"/>
  <tableColumns count="2">
    <tableColumn id="1" name="Order Month" dataDxfId="57">
      <calculatedColumnFormula>MONTH(Table2[[#This Row],[Order Date]])</calculatedColumnFormula>
    </tableColumn>
    <tableColumn id="2" name="Order Year" dataDxfId="56">
      <calculatedColumnFormula>YEAR(Table2[Order Date])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2:J14" totalsRowShown="0" headerRowDxfId="55" dataDxfId="53" headerRowBorderDxfId="54" tableBorderDxfId="52" totalsRowBorderDxfId="51">
  <autoFilter ref="B2:J14"/>
  <tableColumns count="9">
    <tableColumn id="1" name="Order ID" dataDxfId="50"/>
    <tableColumn id="2" name="Customer Name" dataDxfId="49"/>
    <tableColumn id="3" name="Region" dataDxfId="48"/>
    <tableColumn id="4" name="Product" dataDxfId="47"/>
    <tableColumn id="5" name="Quantity" dataDxfId="46"/>
    <tableColumn id="6" name="Unit Price" dataDxfId="45"/>
    <tableColumn id="7" name="Order Date" dataDxfId="44"/>
    <tableColumn id="8" name="Sales Rep" dataDxfId="43"/>
    <tableColumn id="9" name="Total Sales" dataDxfId="42">
      <calculatedColumnFormula>F3*G3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2:I14" totalsRowShown="0" headerRowDxfId="41" dataDxfId="39" headerRowBorderDxfId="40" tableBorderDxfId="38" totalsRowBorderDxfId="37">
  <autoFilter ref="B2:I14"/>
  <tableColumns count="8">
    <tableColumn id="1" name="Order ID" dataDxfId="36"/>
    <tableColumn id="2" name="Customer Name" dataDxfId="35"/>
    <tableColumn id="3" name="Region" dataDxfId="34"/>
    <tableColumn id="4" name="Product" dataDxfId="33"/>
    <tableColumn id="5" name="Quantity" dataDxfId="32"/>
    <tableColumn id="6" name="Unit Price" dataDxfId="31"/>
    <tableColumn id="7" name="Order Date" dataDxfId="30"/>
    <tableColumn id="8" name="Sales Rep" dataDxfId="2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2:I14" totalsRowShown="0" headerRowDxfId="28" dataDxfId="26" headerRowBorderDxfId="27" tableBorderDxfId="25" totalsRowBorderDxfId="24">
  <autoFilter ref="B2:I14"/>
  <tableColumns count="8">
    <tableColumn id="1" name="Order ID" dataDxfId="23"/>
    <tableColumn id="2" name="Customer Name" dataDxfId="22"/>
    <tableColumn id="3" name="Region" dataDxfId="21"/>
    <tableColumn id="4" name="Product" dataDxfId="20"/>
    <tableColumn id="5" name="Quantity" dataDxfId="19"/>
    <tableColumn id="6" name="Unit Price" dataDxfId="18"/>
    <tableColumn id="7" name="Order Date" dataDxfId="17"/>
    <tableColumn id="8" name="Sales Rep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2:K14" totalsRowShown="0" headerRowDxfId="15" dataDxfId="13" headerRowBorderDxfId="14" tableBorderDxfId="12" totalsRowBorderDxfId="11">
  <autoFilter ref="B2:K14"/>
  <tableColumns count="10">
    <tableColumn id="1" name="Order ID" dataDxfId="10"/>
    <tableColumn id="2" name="Customer Name" dataDxfId="9"/>
    <tableColumn id="3" name="Region" dataDxfId="8"/>
    <tableColumn id="4" name="Product" dataDxfId="7"/>
    <tableColumn id="5" name="Quantity" dataDxfId="6"/>
    <tableColumn id="6" name="Unit Price" dataDxfId="5"/>
    <tableColumn id="7" name="Order Date" dataDxfId="4"/>
    <tableColumn id="8" name="Sales Rep" dataDxfId="3"/>
    <tableColumn id="9" name="Total Sales" dataDxfId="2">
      <calculatedColumnFormula>F3*G3</calculatedColumnFormula>
    </tableColumn>
    <tableColumn id="10" name="Percentage Contribution" dataDxfId="1" dataCellStyle="Percent">
      <calculatedColumnFormula>Table7[[#This Row],[Total Sales]]/SUM(Table7[Total Sales])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B2" sqref="B2:J14"/>
    </sheetView>
  </sheetViews>
  <sheetFormatPr defaultRowHeight="18.75" x14ac:dyDescent="0.3"/>
  <cols>
    <col min="1" max="1" width="9.140625" style="1"/>
    <col min="2" max="2" width="11" style="1" bestFit="1" customWidth="1"/>
    <col min="3" max="3" width="18.85546875" style="1" bestFit="1" customWidth="1"/>
    <col min="4" max="4" width="8.85546875" style="1" bestFit="1" customWidth="1"/>
    <col min="5" max="5" width="15.140625" style="1" bestFit="1" customWidth="1"/>
    <col min="6" max="6" width="10.28515625" style="1" bestFit="1" customWidth="1"/>
    <col min="7" max="7" width="11.85546875" style="1" bestFit="1" customWidth="1"/>
    <col min="8" max="8" width="13.42578125" style="1" bestFit="1" customWidth="1"/>
    <col min="9" max="9" width="15.5703125" style="1" bestFit="1" customWidth="1"/>
    <col min="10" max="10" width="14.28515625" style="1" customWidth="1"/>
    <col min="11" max="16384" width="9.140625" style="1"/>
  </cols>
  <sheetData>
    <row r="2" spans="2:10" x14ac:dyDescent="0.3">
      <c r="B2" s="2" t="s">
        <v>0</v>
      </c>
      <c r="C2" s="2" t="s">
        <v>1</v>
      </c>
      <c r="D2" s="2" t="s">
        <v>14</v>
      </c>
      <c r="E2" s="2" t="s">
        <v>19</v>
      </c>
      <c r="F2" s="2" t="s">
        <v>25</v>
      </c>
      <c r="G2" s="2" t="s">
        <v>26</v>
      </c>
      <c r="H2" s="2" t="s">
        <v>27</v>
      </c>
      <c r="I2" s="2" t="s">
        <v>28</v>
      </c>
      <c r="J2" s="3" t="s">
        <v>41</v>
      </c>
    </row>
    <row r="3" spans="2:10" x14ac:dyDescent="0.3">
      <c r="B3" s="2">
        <v>1001</v>
      </c>
      <c r="C3" s="2" t="s">
        <v>2</v>
      </c>
      <c r="D3" s="2" t="s">
        <v>15</v>
      </c>
      <c r="E3" s="2" t="s">
        <v>20</v>
      </c>
      <c r="F3" s="2">
        <v>5</v>
      </c>
      <c r="G3" s="2">
        <v>1200</v>
      </c>
      <c r="H3" s="4">
        <v>45306</v>
      </c>
      <c r="I3" s="2" t="s">
        <v>29</v>
      </c>
      <c r="J3" s="2">
        <f>F3*G3</f>
        <v>6000</v>
      </c>
    </row>
    <row r="4" spans="2:10" x14ac:dyDescent="0.3">
      <c r="B4" s="2">
        <v>1002</v>
      </c>
      <c r="C4" s="2" t="s">
        <v>3</v>
      </c>
      <c r="D4" s="2" t="s">
        <v>16</v>
      </c>
      <c r="E4" s="2" t="s">
        <v>21</v>
      </c>
      <c r="F4" s="2">
        <v>10</v>
      </c>
      <c r="G4" s="2">
        <v>800</v>
      </c>
      <c r="H4" s="4">
        <v>45332</v>
      </c>
      <c r="I4" s="2" t="s">
        <v>30</v>
      </c>
      <c r="J4" s="2">
        <f t="shared" ref="J4:J14" si="0">F4*G4</f>
        <v>8000</v>
      </c>
    </row>
    <row r="5" spans="2:10" x14ac:dyDescent="0.3">
      <c r="B5" s="2">
        <v>1003</v>
      </c>
      <c r="C5" s="2" t="s">
        <v>4</v>
      </c>
      <c r="D5" s="2" t="s">
        <v>18</v>
      </c>
      <c r="E5" s="2" t="s">
        <v>22</v>
      </c>
      <c r="F5" s="2">
        <v>7</v>
      </c>
      <c r="G5" s="2">
        <v>400</v>
      </c>
      <c r="H5" s="4">
        <v>45399</v>
      </c>
      <c r="I5" s="2" t="s">
        <v>31</v>
      </c>
      <c r="J5" s="2">
        <f t="shared" si="0"/>
        <v>2800</v>
      </c>
    </row>
    <row r="6" spans="2:10" x14ac:dyDescent="0.3">
      <c r="B6" s="2">
        <v>1004</v>
      </c>
      <c r="C6" s="2" t="s">
        <v>5</v>
      </c>
      <c r="D6" s="2" t="s">
        <v>17</v>
      </c>
      <c r="E6" s="2" t="s">
        <v>23</v>
      </c>
      <c r="F6" s="2">
        <v>12</v>
      </c>
      <c r="G6" s="2">
        <v>150</v>
      </c>
      <c r="H6" s="4">
        <v>45362</v>
      </c>
      <c r="I6" s="2" t="s">
        <v>32</v>
      </c>
      <c r="J6" s="2">
        <f t="shared" si="0"/>
        <v>1800</v>
      </c>
    </row>
    <row r="7" spans="2:10" x14ac:dyDescent="0.3">
      <c r="B7" s="2">
        <v>1005</v>
      </c>
      <c r="C7" s="2" t="s">
        <v>6</v>
      </c>
      <c r="D7" s="2" t="s">
        <v>15</v>
      </c>
      <c r="E7" s="2" t="s">
        <v>24</v>
      </c>
      <c r="F7" s="2">
        <v>20</v>
      </c>
      <c r="G7" s="2">
        <v>50</v>
      </c>
      <c r="H7" s="4">
        <v>45422</v>
      </c>
      <c r="I7" s="2" t="s">
        <v>33</v>
      </c>
      <c r="J7" s="2">
        <f t="shared" si="0"/>
        <v>1000</v>
      </c>
    </row>
    <row r="8" spans="2:10" x14ac:dyDescent="0.3">
      <c r="B8" s="2">
        <v>1006</v>
      </c>
      <c r="C8" s="2" t="s">
        <v>7</v>
      </c>
      <c r="D8" s="2" t="s">
        <v>16</v>
      </c>
      <c r="E8" s="2" t="s">
        <v>20</v>
      </c>
      <c r="F8" s="2">
        <v>3</v>
      </c>
      <c r="G8" s="2">
        <v>1200</v>
      </c>
      <c r="H8" s="4">
        <v>45302</v>
      </c>
      <c r="I8" s="2" t="s">
        <v>34</v>
      </c>
      <c r="J8" s="2">
        <f t="shared" si="0"/>
        <v>3600</v>
      </c>
    </row>
    <row r="9" spans="2:10" x14ac:dyDescent="0.3">
      <c r="B9" s="2">
        <v>1007</v>
      </c>
      <c r="C9" s="2" t="s">
        <v>8</v>
      </c>
      <c r="D9" s="2" t="s">
        <v>18</v>
      </c>
      <c r="E9" s="2" t="s">
        <v>21</v>
      </c>
      <c r="F9" s="2">
        <v>8</v>
      </c>
      <c r="G9" s="2">
        <v>800</v>
      </c>
      <c r="H9" s="4">
        <v>45361</v>
      </c>
      <c r="I9" s="2" t="s">
        <v>35</v>
      </c>
      <c r="J9" s="2">
        <f t="shared" si="0"/>
        <v>6400</v>
      </c>
    </row>
    <row r="10" spans="2:10" x14ac:dyDescent="0.3">
      <c r="B10" s="2">
        <v>1008</v>
      </c>
      <c r="C10" s="2" t="s">
        <v>9</v>
      </c>
      <c r="D10" s="2" t="s">
        <v>17</v>
      </c>
      <c r="E10" s="2" t="s">
        <v>22</v>
      </c>
      <c r="F10" s="2">
        <v>5</v>
      </c>
      <c r="G10" s="2">
        <v>400</v>
      </c>
      <c r="H10" s="4">
        <v>45603</v>
      </c>
      <c r="I10" s="2" t="s">
        <v>36</v>
      </c>
      <c r="J10" s="2">
        <f t="shared" si="0"/>
        <v>2000</v>
      </c>
    </row>
    <row r="11" spans="2:10" x14ac:dyDescent="0.3">
      <c r="B11" s="2">
        <v>1009</v>
      </c>
      <c r="C11" s="2" t="s">
        <v>10</v>
      </c>
      <c r="D11" s="2" t="s">
        <v>15</v>
      </c>
      <c r="E11" s="2" t="s">
        <v>23</v>
      </c>
      <c r="F11" s="2">
        <v>10</v>
      </c>
      <c r="G11" s="2">
        <v>150</v>
      </c>
      <c r="H11" s="4">
        <v>45541</v>
      </c>
      <c r="I11" s="2" t="s">
        <v>37</v>
      </c>
      <c r="J11" s="2">
        <f t="shared" si="0"/>
        <v>1500</v>
      </c>
    </row>
    <row r="12" spans="2:10" x14ac:dyDescent="0.3">
      <c r="B12" s="2">
        <v>1010</v>
      </c>
      <c r="C12" s="2" t="s">
        <v>11</v>
      </c>
      <c r="D12" s="2" t="s">
        <v>16</v>
      </c>
      <c r="E12" s="2" t="s">
        <v>24</v>
      </c>
      <c r="F12" s="2">
        <v>15</v>
      </c>
      <c r="G12" s="2">
        <v>50</v>
      </c>
      <c r="H12" s="4">
        <v>45604</v>
      </c>
      <c r="I12" s="2" t="s">
        <v>38</v>
      </c>
      <c r="J12" s="2">
        <f t="shared" si="0"/>
        <v>750</v>
      </c>
    </row>
    <row r="13" spans="2:10" x14ac:dyDescent="0.3">
      <c r="B13" s="2">
        <v>1011</v>
      </c>
      <c r="C13" s="2" t="s">
        <v>12</v>
      </c>
      <c r="D13" s="2" t="s">
        <v>18</v>
      </c>
      <c r="E13" s="2" t="s">
        <v>20</v>
      </c>
      <c r="F13" s="2">
        <v>4</v>
      </c>
      <c r="G13" s="2">
        <v>1200</v>
      </c>
      <c r="H13" s="4">
        <v>45648</v>
      </c>
      <c r="I13" s="3" t="s">
        <v>39</v>
      </c>
      <c r="J13" s="2">
        <f t="shared" si="0"/>
        <v>4800</v>
      </c>
    </row>
    <row r="14" spans="2:10" x14ac:dyDescent="0.3">
      <c r="B14" s="2">
        <v>1012</v>
      </c>
      <c r="C14" s="2" t="s">
        <v>13</v>
      </c>
      <c r="D14" s="2" t="s">
        <v>17</v>
      </c>
      <c r="E14" s="2" t="s">
        <v>21</v>
      </c>
      <c r="F14" s="2">
        <v>9</v>
      </c>
      <c r="G14" s="2">
        <v>800</v>
      </c>
      <c r="H14" s="4">
        <v>45657</v>
      </c>
      <c r="I14" s="2" t="s">
        <v>40</v>
      </c>
      <c r="J14" s="2">
        <f t="shared" si="0"/>
        <v>7200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activeCell="E3" sqref="E3"/>
    </sheetView>
  </sheetViews>
  <sheetFormatPr defaultRowHeight="15" x14ac:dyDescent="0.25"/>
  <cols>
    <col min="2" max="2" width="11" bestFit="1" customWidth="1"/>
    <col min="3" max="3" width="18.85546875" bestFit="1" customWidth="1"/>
    <col min="4" max="4" width="8.85546875" bestFit="1" customWidth="1"/>
    <col min="5" max="5" width="15.140625" bestFit="1" customWidth="1"/>
    <col min="6" max="6" width="10.28515625" bestFit="1" customWidth="1"/>
    <col min="7" max="7" width="11.85546875" bestFit="1" customWidth="1"/>
    <col min="8" max="8" width="13.42578125" bestFit="1" customWidth="1"/>
    <col min="9" max="9" width="15.5703125" bestFit="1" customWidth="1"/>
    <col min="10" max="10" width="13.140625" bestFit="1" customWidth="1"/>
    <col min="12" max="12" width="11.7109375" customWidth="1"/>
  </cols>
  <sheetData>
    <row r="1" spans="2:13" ht="18.75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.75" x14ac:dyDescent="0.3">
      <c r="B2" s="1"/>
      <c r="C2" s="1"/>
      <c r="D2" s="1"/>
      <c r="E2" s="42" t="s">
        <v>19</v>
      </c>
      <c r="F2" s="1"/>
      <c r="G2" s="1"/>
      <c r="H2" s="1"/>
      <c r="I2" s="1"/>
      <c r="J2" s="1"/>
      <c r="K2" s="1"/>
      <c r="L2" s="1"/>
      <c r="M2" s="1"/>
    </row>
    <row r="3" spans="2:13" ht="18.75" x14ac:dyDescent="0.3">
      <c r="B3" s="1"/>
      <c r="C3" s="1"/>
      <c r="D3" s="1"/>
      <c r="E3" s="2" t="s">
        <v>20</v>
      </c>
      <c r="F3" s="1"/>
      <c r="G3" s="1"/>
      <c r="H3" s="1"/>
      <c r="I3" s="1"/>
      <c r="J3" s="1"/>
      <c r="K3" s="1"/>
      <c r="L3" s="1"/>
      <c r="M3" s="1"/>
    </row>
    <row r="4" spans="2:13" ht="18.75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8.75" x14ac:dyDescent="0.3">
      <c r="B5" s="38" t="s">
        <v>0</v>
      </c>
      <c r="C5" s="38" t="s">
        <v>1</v>
      </c>
      <c r="D5" s="38" t="s">
        <v>14</v>
      </c>
      <c r="E5" s="38" t="s">
        <v>19</v>
      </c>
      <c r="F5" s="38" t="s">
        <v>25</v>
      </c>
      <c r="G5" s="38" t="s">
        <v>26</v>
      </c>
      <c r="H5" s="39" t="s">
        <v>27</v>
      </c>
      <c r="I5" s="38" t="s">
        <v>28</v>
      </c>
      <c r="J5" s="38" t="s">
        <v>41</v>
      </c>
      <c r="K5" s="1"/>
      <c r="L5" s="1"/>
      <c r="M5" s="1"/>
    </row>
    <row r="6" spans="2:13" ht="18.75" x14ac:dyDescent="0.3">
      <c r="B6" s="40">
        <v>1001</v>
      </c>
      <c r="C6" s="40" t="s">
        <v>2</v>
      </c>
      <c r="D6" s="40" t="s">
        <v>15</v>
      </c>
      <c r="E6" s="40" t="s">
        <v>20</v>
      </c>
      <c r="F6" s="40">
        <v>5</v>
      </c>
      <c r="G6" s="40">
        <v>1200</v>
      </c>
      <c r="H6" s="41">
        <v>45306</v>
      </c>
      <c r="I6" s="40" t="s">
        <v>29</v>
      </c>
      <c r="J6" s="40">
        <v>6000</v>
      </c>
      <c r="K6" s="1"/>
      <c r="L6" s="1"/>
      <c r="M6" s="1"/>
    </row>
    <row r="7" spans="2:13" ht="18.75" x14ac:dyDescent="0.3">
      <c r="B7" s="40">
        <v>1002</v>
      </c>
      <c r="C7" s="40" t="s">
        <v>3</v>
      </c>
      <c r="D7" s="40" t="s">
        <v>16</v>
      </c>
      <c r="E7" s="40" t="s">
        <v>21</v>
      </c>
      <c r="F7" s="40">
        <v>10</v>
      </c>
      <c r="G7" s="40">
        <v>800</v>
      </c>
      <c r="H7" s="41">
        <v>45332</v>
      </c>
      <c r="I7" s="40" t="s">
        <v>30</v>
      </c>
      <c r="J7" s="40">
        <v>8000</v>
      </c>
      <c r="K7" s="1"/>
      <c r="L7" s="1"/>
      <c r="M7" s="1"/>
    </row>
    <row r="8" spans="2:13" ht="18.75" x14ac:dyDescent="0.3">
      <c r="B8" s="40">
        <v>1003</v>
      </c>
      <c r="C8" s="40" t="s">
        <v>4</v>
      </c>
      <c r="D8" s="40" t="s">
        <v>18</v>
      </c>
      <c r="E8" s="40" t="s">
        <v>22</v>
      </c>
      <c r="F8" s="40">
        <v>7</v>
      </c>
      <c r="G8" s="40">
        <v>400</v>
      </c>
      <c r="H8" s="41">
        <v>45399</v>
      </c>
      <c r="I8" s="40" t="s">
        <v>31</v>
      </c>
      <c r="J8" s="40">
        <v>2800</v>
      </c>
      <c r="K8" s="1"/>
      <c r="L8" s="1"/>
      <c r="M8" s="1"/>
    </row>
    <row r="9" spans="2:13" ht="18.75" x14ac:dyDescent="0.3">
      <c r="B9" s="40">
        <v>1004</v>
      </c>
      <c r="C9" s="40" t="s">
        <v>5</v>
      </c>
      <c r="D9" s="40" t="s">
        <v>17</v>
      </c>
      <c r="E9" s="40" t="s">
        <v>23</v>
      </c>
      <c r="F9" s="40">
        <v>12</v>
      </c>
      <c r="G9" s="40">
        <v>150</v>
      </c>
      <c r="H9" s="41">
        <v>45362</v>
      </c>
      <c r="I9" s="40" t="s">
        <v>32</v>
      </c>
      <c r="J9" s="40">
        <v>1800</v>
      </c>
      <c r="K9" s="1"/>
      <c r="L9" s="1"/>
      <c r="M9" s="1"/>
    </row>
    <row r="10" spans="2:13" ht="18.75" x14ac:dyDescent="0.3">
      <c r="B10" s="40">
        <v>1005</v>
      </c>
      <c r="C10" s="40" t="s">
        <v>6</v>
      </c>
      <c r="D10" s="40" t="s">
        <v>15</v>
      </c>
      <c r="E10" s="40" t="s">
        <v>24</v>
      </c>
      <c r="F10" s="40">
        <v>20</v>
      </c>
      <c r="G10" s="40">
        <v>50</v>
      </c>
      <c r="H10" s="41">
        <v>45422</v>
      </c>
      <c r="I10" s="40" t="s">
        <v>33</v>
      </c>
      <c r="J10" s="40">
        <v>1000</v>
      </c>
      <c r="K10" s="1"/>
      <c r="L10" s="1"/>
      <c r="M10" s="1"/>
    </row>
    <row r="11" spans="2:13" ht="18.75" x14ac:dyDescent="0.3">
      <c r="B11" s="40">
        <v>1006</v>
      </c>
      <c r="C11" s="40" t="s">
        <v>7</v>
      </c>
      <c r="D11" s="40" t="s">
        <v>16</v>
      </c>
      <c r="E11" s="40" t="s">
        <v>20</v>
      </c>
      <c r="F11" s="40">
        <v>3</v>
      </c>
      <c r="G11" s="40">
        <v>1200</v>
      </c>
      <c r="H11" s="41">
        <v>45302</v>
      </c>
      <c r="I11" s="40" t="s">
        <v>34</v>
      </c>
      <c r="J11" s="40">
        <v>3600</v>
      </c>
      <c r="K11" s="1"/>
      <c r="L11" s="1"/>
      <c r="M11" s="1"/>
    </row>
    <row r="12" spans="2:13" ht="18.75" x14ac:dyDescent="0.3">
      <c r="B12" s="40">
        <v>1007</v>
      </c>
      <c r="C12" s="40" t="s">
        <v>8</v>
      </c>
      <c r="D12" s="40" t="s">
        <v>18</v>
      </c>
      <c r="E12" s="40" t="s">
        <v>21</v>
      </c>
      <c r="F12" s="40">
        <v>8</v>
      </c>
      <c r="G12" s="40">
        <v>800</v>
      </c>
      <c r="H12" s="41">
        <v>45361</v>
      </c>
      <c r="I12" s="40" t="s">
        <v>35</v>
      </c>
      <c r="J12" s="40">
        <v>6400</v>
      </c>
      <c r="K12" s="1"/>
      <c r="L12" s="1"/>
      <c r="M12" s="1"/>
    </row>
    <row r="13" spans="2:13" ht="18.75" x14ac:dyDescent="0.3">
      <c r="B13" s="40">
        <v>1008</v>
      </c>
      <c r="C13" s="40" t="s">
        <v>9</v>
      </c>
      <c r="D13" s="40" t="s">
        <v>17</v>
      </c>
      <c r="E13" s="40" t="s">
        <v>22</v>
      </c>
      <c r="F13" s="40">
        <v>5</v>
      </c>
      <c r="G13" s="40">
        <v>400</v>
      </c>
      <c r="H13" s="41">
        <v>45603</v>
      </c>
      <c r="I13" s="40" t="s">
        <v>36</v>
      </c>
      <c r="J13" s="40">
        <v>2000</v>
      </c>
      <c r="K13" s="1"/>
      <c r="L13" s="1"/>
      <c r="M13" s="1"/>
    </row>
    <row r="14" spans="2:13" ht="18.75" x14ac:dyDescent="0.3">
      <c r="B14" s="40">
        <v>1009</v>
      </c>
      <c r="C14" s="40" t="s">
        <v>10</v>
      </c>
      <c r="D14" s="40" t="s">
        <v>15</v>
      </c>
      <c r="E14" s="40" t="s">
        <v>23</v>
      </c>
      <c r="F14" s="40">
        <v>10</v>
      </c>
      <c r="G14" s="40">
        <v>150</v>
      </c>
      <c r="H14" s="41">
        <v>45541</v>
      </c>
      <c r="I14" s="40" t="s">
        <v>37</v>
      </c>
      <c r="J14" s="40">
        <v>1500</v>
      </c>
      <c r="K14" s="1"/>
      <c r="L14" s="1"/>
      <c r="M14" s="1"/>
    </row>
    <row r="15" spans="2:13" ht="18.75" x14ac:dyDescent="0.3">
      <c r="B15" s="40">
        <v>1010</v>
      </c>
      <c r="C15" s="40" t="s">
        <v>11</v>
      </c>
      <c r="D15" s="40" t="s">
        <v>16</v>
      </c>
      <c r="E15" s="40" t="s">
        <v>24</v>
      </c>
      <c r="F15" s="40">
        <v>15</v>
      </c>
      <c r="G15" s="40">
        <v>50</v>
      </c>
      <c r="H15" s="41">
        <v>45604</v>
      </c>
      <c r="I15" s="40" t="s">
        <v>38</v>
      </c>
      <c r="J15" s="40">
        <v>750</v>
      </c>
      <c r="K15" s="1"/>
      <c r="L15" s="1"/>
      <c r="M15" s="1"/>
    </row>
    <row r="16" spans="2:13" ht="18.75" x14ac:dyDescent="0.3">
      <c r="B16" s="40">
        <v>1011</v>
      </c>
      <c r="C16" s="40" t="s">
        <v>12</v>
      </c>
      <c r="D16" s="40" t="s">
        <v>18</v>
      </c>
      <c r="E16" s="40" t="s">
        <v>20</v>
      </c>
      <c r="F16" s="40">
        <v>4</v>
      </c>
      <c r="G16" s="40">
        <v>1200</v>
      </c>
      <c r="H16" s="41">
        <v>45648</v>
      </c>
      <c r="I16" s="40" t="s">
        <v>39</v>
      </c>
      <c r="J16" s="40">
        <v>4800</v>
      </c>
      <c r="K16" s="1"/>
      <c r="L16" s="1"/>
      <c r="M16" s="1"/>
    </row>
    <row r="17" spans="2:13" ht="18.75" x14ac:dyDescent="0.3">
      <c r="B17" s="40">
        <v>1012</v>
      </c>
      <c r="C17" s="40" t="s">
        <v>13</v>
      </c>
      <c r="D17" s="40" t="s">
        <v>17</v>
      </c>
      <c r="E17" s="40" t="s">
        <v>21</v>
      </c>
      <c r="F17" s="40">
        <v>9</v>
      </c>
      <c r="G17" s="40">
        <v>800</v>
      </c>
      <c r="H17" s="41">
        <v>45657</v>
      </c>
      <c r="I17" s="40" t="s">
        <v>40</v>
      </c>
      <c r="J17" s="40">
        <v>7200</v>
      </c>
      <c r="K17" s="1"/>
      <c r="L17" s="1"/>
      <c r="M17" s="1"/>
    </row>
    <row r="18" spans="2:13" ht="18.75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ht="18.75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ht="18.75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ht="18.75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ht="18.7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ht="18.7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</sheetData>
  <dataValidations count="1">
    <dataValidation type="list" allowBlank="1" showInputMessage="1" showErrorMessage="1" sqref="E3">
      <formula1>$E$6:$E$10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6" sqref="L6"/>
    </sheetView>
  </sheetViews>
  <sheetFormatPr defaultRowHeight="15" x14ac:dyDescent="0.25"/>
  <cols>
    <col min="1" max="1" width="11" bestFit="1" customWidth="1"/>
    <col min="2" max="2" width="18.85546875" bestFit="1" customWidth="1"/>
    <col min="3" max="3" width="8.85546875" customWidth="1"/>
    <col min="4" max="4" width="15.140625" bestFit="1" customWidth="1"/>
    <col min="5" max="5" width="10.28515625" customWidth="1"/>
    <col min="6" max="6" width="11.85546875" bestFit="1" customWidth="1"/>
    <col min="7" max="7" width="13.42578125" bestFit="1" customWidth="1"/>
    <col min="8" max="8" width="15.5703125" bestFit="1" customWidth="1"/>
    <col min="9" max="9" width="13.140625" customWidth="1"/>
    <col min="10" max="10" width="22.5703125" bestFit="1" customWidth="1"/>
    <col min="11" max="11" width="17.7109375" bestFit="1" customWidth="1"/>
    <col min="12" max="12" width="23.7109375" customWidth="1"/>
    <col min="13" max="13" width="18.140625" customWidth="1"/>
  </cols>
  <sheetData>
    <row r="1" spans="1:12" ht="18.75" x14ac:dyDescent="0.3">
      <c r="A1" s="2" t="s">
        <v>0</v>
      </c>
      <c r="B1" s="2" t="s">
        <v>1</v>
      </c>
      <c r="C1" s="2" t="s">
        <v>14</v>
      </c>
      <c r="D1" s="2" t="s">
        <v>19</v>
      </c>
      <c r="E1" s="2" t="s">
        <v>25</v>
      </c>
      <c r="F1" s="2" t="s">
        <v>26</v>
      </c>
      <c r="G1" s="2" t="s">
        <v>27</v>
      </c>
      <c r="H1" s="2" t="s">
        <v>28</v>
      </c>
      <c r="I1" s="3" t="s">
        <v>41</v>
      </c>
      <c r="J1" s="3" t="s">
        <v>51</v>
      </c>
      <c r="K1" s="3" t="s">
        <v>50</v>
      </c>
    </row>
    <row r="2" spans="1:12" ht="18.75" x14ac:dyDescent="0.3">
      <c r="A2" s="2">
        <v>1001</v>
      </c>
      <c r="B2" s="2" t="s">
        <v>2</v>
      </c>
      <c r="C2" s="2" t="s">
        <v>15</v>
      </c>
      <c r="D2" s="2" t="s">
        <v>20</v>
      </c>
      <c r="E2" s="2">
        <v>5</v>
      </c>
      <c r="F2" s="2">
        <v>1200</v>
      </c>
      <c r="G2" s="4">
        <v>45306</v>
      </c>
      <c r="H2" s="2" t="s">
        <v>29</v>
      </c>
      <c r="I2" s="2">
        <f>E2*F2</f>
        <v>6000</v>
      </c>
      <c r="J2" s="43"/>
      <c r="K2" s="43"/>
    </row>
    <row r="3" spans="1:12" ht="18.75" x14ac:dyDescent="0.3">
      <c r="A3" s="2">
        <v>1002</v>
      </c>
      <c r="B3" s="2" t="s">
        <v>3</v>
      </c>
      <c r="C3" s="2" t="s">
        <v>16</v>
      </c>
      <c r="D3" s="2" t="s">
        <v>21</v>
      </c>
      <c r="E3" s="2">
        <v>10</v>
      </c>
      <c r="F3" s="2">
        <v>800</v>
      </c>
      <c r="G3" s="4">
        <v>45332</v>
      </c>
      <c r="H3" s="2" t="s">
        <v>30</v>
      </c>
      <c r="I3" s="2">
        <f t="shared" ref="I3:I13" si="0">E3*F3</f>
        <v>8000</v>
      </c>
      <c r="J3" s="43"/>
      <c r="K3" s="43"/>
    </row>
    <row r="4" spans="1:12" ht="18.75" x14ac:dyDescent="0.3">
      <c r="A4" s="2">
        <v>1003</v>
      </c>
      <c r="B4" s="2" t="s">
        <v>4</v>
      </c>
      <c r="C4" s="2" t="s">
        <v>18</v>
      </c>
      <c r="D4" s="2" t="s">
        <v>22</v>
      </c>
      <c r="E4" s="2">
        <v>7</v>
      </c>
      <c r="F4" s="2">
        <v>400</v>
      </c>
      <c r="G4" s="4">
        <v>45399</v>
      </c>
      <c r="H4" s="2" t="s">
        <v>31</v>
      </c>
      <c r="I4" s="2">
        <f t="shared" si="0"/>
        <v>2800</v>
      </c>
      <c r="J4" s="43"/>
      <c r="K4" s="43"/>
    </row>
    <row r="5" spans="1:12" ht="18.75" x14ac:dyDescent="0.3">
      <c r="A5" s="2">
        <v>1004</v>
      </c>
      <c r="B5" s="2" t="s">
        <v>5</v>
      </c>
      <c r="C5" s="2" t="s">
        <v>17</v>
      </c>
      <c r="D5" s="2" t="s">
        <v>23</v>
      </c>
      <c r="E5" s="2">
        <v>12</v>
      </c>
      <c r="F5" s="2">
        <v>150</v>
      </c>
      <c r="G5" s="4">
        <v>45362</v>
      </c>
      <c r="H5" s="2" t="s">
        <v>32</v>
      </c>
      <c r="I5" s="2">
        <f t="shared" si="0"/>
        <v>1800</v>
      </c>
      <c r="J5" s="43"/>
      <c r="K5" s="43"/>
    </row>
    <row r="6" spans="1:12" ht="18.75" x14ac:dyDescent="0.3">
      <c r="A6" s="2">
        <v>1005</v>
      </c>
      <c r="B6" s="2" t="s">
        <v>6</v>
      </c>
      <c r="C6" s="2" t="s">
        <v>15</v>
      </c>
      <c r="D6" s="2" t="s">
        <v>24</v>
      </c>
      <c r="E6" s="2">
        <v>20</v>
      </c>
      <c r="F6" s="2">
        <v>50</v>
      </c>
      <c r="G6" s="4">
        <v>45422</v>
      </c>
      <c r="H6" s="2" t="s">
        <v>33</v>
      </c>
      <c r="I6" s="2">
        <f t="shared" si="0"/>
        <v>1000</v>
      </c>
      <c r="J6" s="43"/>
      <c r="K6" s="43"/>
    </row>
    <row r="7" spans="1:12" ht="18.75" x14ac:dyDescent="0.3">
      <c r="A7" s="2">
        <v>1006</v>
      </c>
      <c r="B7" s="2" t="s">
        <v>7</v>
      </c>
      <c r="C7" s="2" t="s">
        <v>16</v>
      </c>
      <c r="D7" s="2" t="s">
        <v>20</v>
      </c>
      <c r="E7" s="2">
        <v>3</v>
      </c>
      <c r="F7" s="2">
        <v>1200</v>
      </c>
      <c r="G7" s="4">
        <v>45302</v>
      </c>
      <c r="H7" s="2" t="s">
        <v>34</v>
      </c>
      <c r="I7" s="2">
        <f t="shared" si="0"/>
        <v>3600</v>
      </c>
      <c r="J7" s="43"/>
      <c r="K7" s="43"/>
    </row>
    <row r="8" spans="1:12" ht="18.75" x14ac:dyDescent="0.3">
      <c r="A8" s="2">
        <v>1007</v>
      </c>
      <c r="B8" s="2" t="s">
        <v>8</v>
      </c>
      <c r="C8" s="2" t="s">
        <v>18</v>
      </c>
      <c r="D8" s="2" t="s">
        <v>21</v>
      </c>
      <c r="E8" s="2">
        <v>8</v>
      </c>
      <c r="F8" s="2">
        <v>800</v>
      </c>
      <c r="G8" s="4">
        <v>45361</v>
      </c>
      <c r="H8" s="2" t="s">
        <v>35</v>
      </c>
      <c r="I8" s="2">
        <f t="shared" si="0"/>
        <v>6400</v>
      </c>
      <c r="J8" s="43"/>
      <c r="K8" s="43"/>
    </row>
    <row r="9" spans="1:12" ht="18.75" x14ac:dyDescent="0.3">
      <c r="A9" s="2">
        <v>1008</v>
      </c>
      <c r="B9" s="2" t="s">
        <v>9</v>
      </c>
      <c r="C9" s="2" t="s">
        <v>17</v>
      </c>
      <c r="D9" s="2" t="s">
        <v>22</v>
      </c>
      <c r="E9" s="2">
        <v>5</v>
      </c>
      <c r="F9" s="2">
        <v>400</v>
      </c>
      <c r="G9" s="4">
        <v>45603</v>
      </c>
      <c r="H9" s="2" t="s">
        <v>36</v>
      </c>
      <c r="I9" s="2">
        <f t="shared" si="0"/>
        <v>2000</v>
      </c>
      <c r="J9" s="43"/>
      <c r="K9" s="43"/>
    </row>
    <row r="10" spans="1:12" ht="18.75" x14ac:dyDescent="0.3">
      <c r="A10" s="2">
        <v>1009</v>
      </c>
      <c r="B10" s="2" t="s">
        <v>10</v>
      </c>
      <c r="C10" s="2" t="s">
        <v>15</v>
      </c>
      <c r="D10" s="2" t="s">
        <v>23</v>
      </c>
      <c r="E10" s="2">
        <v>10</v>
      </c>
      <c r="F10" s="2">
        <v>150</v>
      </c>
      <c r="G10" s="4">
        <v>45541</v>
      </c>
      <c r="H10" s="2" t="s">
        <v>37</v>
      </c>
      <c r="I10" s="2">
        <f t="shared" si="0"/>
        <v>1500</v>
      </c>
      <c r="J10" s="43"/>
      <c r="K10" s="43"/>
    </row>
    <row r="11" spans="1:12" ht="18.75" x14ac:dyDescent="0.3">
      <c r="A11" s="2">
        <v>1010</v>
      </c>
      <c r="B11" s="2" t="s">
        <v>11</v>
      </c>
      <c r="C11" s="2" t="s">
        <v>16</v>
      </c>
      <c r="D11" s="2" t="s">
        <v>24</v>
      </c>
      <c r="E11" s="2">
        <v>15</v>
      </c>
      <c r="F11" s="2">
        <v>50</v>
      </c>
      <c r="G11" s="4">
        <v>45604</v>
      </c>
      <c r="H11" s="2" t="s">
        <v>38</v>
      </c>
      <c r="I11" s="2">
        <f t="shared" si="0"/>
        <v>750</v>
      </c>
      <c r="J11" s="43"/>
      <c r="K11" s="43"/>
    </row>
    <row r="12" spans="1:12" ht="18.75" x14ac:dyDescent="0.3">
      <c r="A12" s="2">
        <v>1011</v>
      </c>
      <c r="B12" s="2" t="s">
        <v>12</v>
      </c>
      <c r="C12" s="2" t="s">
        <v>18</v>
      </c>
      <c r="D12" s="2" t="s">
        <v>20</v>
      </c>
      <c r="E12" s="2">
        <v>4</v>
      </c>
      <c r="F12" s="2">
        <v>1200</v>
      </c>
      <c r="G12" s="4">
        <v>45648</v>
      </c>
      <c r="H12" s="3" t="s">
        <v>39</v>
      </c>
      <c r="I12" s="2">
        <f t="shared" si="0"/>
        <v>4800</v>
      </c>
      <c r="J12" s="43"/>
      <c r="K12" s="43"/>
    </row>
    <row r="13" spans="1:12" ht="18.75" x14ac:dyDescent="0.3">
      <c r="A13" s="2">
        <v>1012</v>
      </c>
      <c r="B13" s="2" t="s">
        <v>13</v>
      </c>
      <c r="C13" s="2" t="s">
        <v>17</v>
      </c>
      <c r="D13" s="2" t="s">
        <v>21</v>
      </c>
      <c r="E13" s="2">
        <v>9</v>
      </c>
      <c r="F13" s="2">
        <v>800</v>
      </c>
      <c r="G13" s="4">
        <v>45657</v>
      </c>
      <c r="H13" s="2" t="s">
        <v>40</v>
      </c>
      <c r="I13" s="2">
        <f t="shared" si="0"/>
        <v>7200</v>
      </c>
      <c r="J13" s="43"/>
      <c r="K13" s="43"/>
    </row>
    <row r="15" spans="1:12" x14ac:dyDescent="0.25">
      <c r="L15">
        <f>SUMIFS($I$2:$I$13, $C$2:$C$13, C2, $G$2:$G$13, "&lt;01-01-2024")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J2" sqref="J2:J14"/>
    </sheetView>
  </sheetViews>
  <sheetFormatPr defaultRowHeight="15" x14ac:dyDescent="0.25"/>
  <cols>
    <col min="2" max="2" width="11" bestFit="1" customWidth="1"/>
    <col min="3" max="3" width="18.85546875" bestFit="1" customWidth="1"/>
    <col min="4" max="4" width="8.85546875" bestFit="1" customWidth="1"/>
    <col min="5" max="5" width="15.140625" bestFit="1" customWidth="1"/>
    <col min="6" max="6" width="10.28515625" bestFit="1" customWidth="1"/>
    <col min="7" max="7" width="11.85546875" bestFit="1" customWidth="1"/>
    <col min="8" max="8" width="13.42578125" bestFit="1" customWidth="1"/>
    <col min="9" max="9" width="15.5703125" bestFit="1" customWidth="1"/>
    <col min="10" max="10" width="13.5703125" customWidth="1"/>
  </cols>
  <sheetData>
    <row r="2" spans="2:10" ht="18.75" x14ac:dyDescent="0.3">
      <c r="B2" s="2" t="s">
        <v>0</v>
      </c>
      <c r="C2" s="2" t="s">
        <v>1</v>
      </c>
      <c r="D2" s="2" t="s">
        <v>14</v>
      </c>
      <c r="E2" s="2" t="s">
        <v>19</v>
      </c>
      <c r="F2" s="2" t="s">
        <v>25</v>
      </c>
      <c r="G2" s="2" t="s">
        <v>26</v>
      </c>
      <c r="H2" s="2" t="s">
        <v>27</v>
      </c>
      <c r="I2" s="2" t="s">
        <v>28</v>
      </c>
      <c r="J2" s="3" t="s">
        <v>41</v>
      </c>
    </row>
    <row r="3" spans="2:10" ht="18.75" x14ac:dyDescent="0.3">
      <c r="B3" s="2">
        <v>1001</v>
      </c>
      <c r="C3" s="2" t="s">
        <v>2</v>
      </c>
      <c r="D3" s="2" t="s">
        <v>15</v>
      </c>
      <c r="E3" s="2" t="s">
        <v>20</v>
      </c>
      <c r="F3" s="2">
        <v>5</v>
      </c>
      <c r="G3" s="2">
        <v>1200</v>
      </c>
      <c r="H3" s="4">
        <v>45306</v>
      </c>
      <c r="I3" s="2" t="s">
        <v>29</v>
      </c>
      <c r="J3" s="2">
        <f>F3*G3</f>
        <v>6000</v>
      </c>
    </row>
    <row r="4" spans="2:10" ht="18.75" x14ac:dyDescent="0.3">
      <c r="B4" s="2">
        <v>1002</v>
      </c>
      <c r="C4" s="2" t="s">
        <v>3</v>
      </c>
      <c r="D4" s="2" t="s">
        <v>16</v>
      </c>
      <c r="E4" s="2" t="s">
        <v>21</v>
      </c>
      <c r="F4" s="2">
        <v>10</v>
      </c>
      <c r="G4" s="2">
        <v>800</v>
      </c>
      <c r="H4" s="4">
        <v>45332</v>
      </c>
      <c r="I4" s="2" t="s">
        <v>30</v>
      </c>
      <c r="J4" s="2">
        <f t="shared" ref="J4:J14" si="0">F4*G4</f>
        <v>8000</v>
      </c>
    </row>
    <row r="5" spans="2:10" ht="18.75" x14ac:dyDescent="0.3">
      <c r="B5" s="2">
        <v>1003</v>
      </c>
      <c r="C5" s="2" t="s">
        <v>4</v>
      </c>
      <c r="D5" s="2" t="s">
        <v>18</v>
      </c>
      <c r="E5" s="2" t="s">
        <v>22</v>
      </c>
      <c r="F5" s="2">
        <v>7</v>
      </c>
      <c r="G5" s="2">
        <v>400</v>
      </c>
      <c r="H5" s="4">
        <v>45399</v>
      </c>
      <c r="I5" s="2" t="s">
        <v>31</v>
      </c>
      <c r="J5" s="2">
        <f t="shared" si="0"/>
        <v>2800</v>
      </c>
    </row>
    <row r="6" spans="2:10" ht="18.75" x14ac:dyDescent="0.3">
      <c r="B6" s="2">
        <v>1004</v>
      </c>
      <c r="C6" s="2" t="s">
        <v>5</v>
      </c>
      <c r="D6" s="2" t="s">
        <v>17</v>
      </c>
      <c r="E6" s="2" t="s">
        <v>23</v>
      </c>
      <c r="F6" s="2">
        <v>12</v>
      </c>
      <c r="G6" s="2">
        <v>150</v>
      </c>
      <c r="H6" s="4">
        <v>45362</v>
      </c>
      <c r="I6" s="2" t="s">
        <v>32</v>
      </c>
      <c r="J6" s="2">
        <f t="shared" si="0"/>
        <v>1800</v>
      </c>
    </row>
    <row r="7" spans="2:10" ht="18.75" x14ac:dyDescent="0.3">
      <c r="B7" s="2">
        <v>1005</v>
      </c>
      <c r="C7" s="2" t="s">
        <v>6</v>
      </c>
      <c r="D7" s="2" t="s">
        <v>15</v>
      </c>
      <c r="E7" s="2" t="s">
        <v>24</v>
      </c>
      <c r="F7" s="2">
        <v>20</v>
      </c>
      <c r="G7" s="2">
        <v>50</v>
      </c>
      <c r="H7" s="4">
        <v>45422</v>
      </c>
      <c r="I7" s="2" t="s">
        <v>33</v>
      </c>
      <c r="J7" s="2">
        <f t="shared" si="0"/>
        <v>1000</v>
      </c>
    </row>
    <row r="8" spans="2:10" ht="18.75" x14ac:dyDescent="0.3">
      <c r="B8" s="2">
        <v>1006</v>
      </c>
      <c r="C8" s="2" t="s">
        <v>7</v>
      </c>
      <c r="D8" s="2" t="s">
        <v>16</v>
      </c>
      <c r="E8" s="2" t="s">
        <v>20</v>
      </c>
      <c r="F8" s="2">
        <v>3</v>
      </c>
      <c r="G8" s="2">
        <v>1200</v>
      </c>
      <c r="H8" s="4">
        <v>45302</v>
      </c>
      <c r="I8" s="2" t="s">
        <v>34</v>
      </c>
      <c r="J8" s="2">
        <f t="shared" si="0"/>
        <v>3600</v>
      </c>
    </row>
    <row r="9" spans="2:10" ht="18.75" x14ac:dyDescent="0.3">
      <c r="B9" s="2">
        <v>1007</v>
      </c>
      <c r="C9" s="2" t="s">
        <v>8</v>
      </c>
      <c r="D9" s="2" t="s">
        <v>18</v>
      </c>
      <c r="E9" s="2" t="s">
        <v>21</v>
      </c>
      <c r="F9" s="2">
        <v>8</v>
      </c>
      <c r="G9" s="2">
        <v>800</v>
      </c>
      <c r="H9" s="4">
        <v>45361</v>
      </c>
      <c r="I9" s="2" t="s">
        <v>35</v>
      </c>
      <c r="J9" s="2">
        <f t="shared" si="0"/>
        <v>6400</v>
      </c>
    </row>
    <row r="10" spans="2:10" ht="18.75" x14ac:dyDescent="0.3">
      <c r="B10" s="2">
        <v>1008</v>
      </c>
      <c r="C10" s="2" t="s">
        <v>9</v>
      </c>
      <c r="D10" s="2" t="s">
        <v>17</v>
      </c>
      <c r="E10" s="2" t="s">
        <v>22</v>
      </c>
      <c r="F10" s="2">
        <v>5</v>
      </c>
      <c r="G10" s="2">
        <v>400</v>
      </c>
      <c r="H10" s="4">
        <v>45603</v>
      </c>
      <c r="I10" s="2" t="s">
        <v>36</v>
      </c>
      <c r="J10" s="2">
        <f t="shared" si="0"/>
        <v>2000</v>
      </c>
    </row>
    <row r="11" spans="2:10" ht="18.75" x14ac:dyDescent="0.3">
      <c r="B11" s="2">
        <v>1009</v>
      </c>
      <c r="C11" s="2" t="s">
        <v>10</v>
      </c>
      <c r="D11" s="2" t="s">
        <v>15</v>
      </c>
      <c r="E11" s="2" t="s">
        <v>23</v>
      </c>
      <c r="F11" s="2">
        <v>10</v>
      </c>
      <c r="G11" s="2">
        <v>150</v>
      </c>
      <c r="H11" s="4">
        <v>45541</v>
      </c>
      <c r="I11" s="2" t="s">
        <v>37</v>
      </c>
      <c r="J11" s="2">
        <f t="shared" si="0"/>
        <v>1500</v>
      </c>
    </row>
    <row r="12" spans="2:10" ht="18.75" x14ac:dyDescent="0.3">
      <c r="B12" s="2">
        <v>1010</v>
      </c>
      <c r="C12" s="2" t="s">
        <v>11</v>
      </c>
      <c r="D12" s="2" t="s">
        <v>16</v>
      </c>
      <c r="E12" s="2" t="s">
        <v>24</v>
      </c>
      <c r="F12" s="2">
        <v>15</v>
      </c>
      <c r="G12" s="2">
        <v>50</v>
      </c>
      <c r="H12" s="4">
        <v>45604</v>
      </c>
      <c r="I12" s="2" t="s">
        <v>38</v>
      </c>
      <c r="J12" s="2">
        <f t="shared" si="0"/>
        <v>750</v>
      </c>
    </row>
    <row r="13" spans="2:10" ht="18.75" x14ac:dyDescent="0.3">
      <c r="B13" s="2">
        <v>1011</v>
      </c>
      <c r="C13" s="2" t="s">
        <v>12</v>
      </c>
      <c r="D13" s="2" t="s">
        <v>18</v>
      </c>
      <c r="E13" s="2" t="s">
        <v>20</v>
      </c>
      <c r="F13" s="2">
        <v>4</v>
      </c>
      <c r="G13" s="2">
        <v>1200</v>
      </c>
      <c r="H13" s="4">
        <v>45648</v>
      </c>
      <c r="I13" s="3" t="s">
        <v>39</v>
      </c>
      <c r="J13" s="2">
        <f t="shared" si="0"/>
        <v>4800</v>
      </c>
    </row>
    <row r="14" spans="2:10" ht="18.75" x14ac:dyDescent="0.3">
      <c r="B14" s="2">
        <v>1012</v>
      </c>
      <c r="C14" s="2" t="s">
        <v>13</v>
      </c>
      <c r="D14" s="2" t="s">
        <v>17</v>
      </c>
      <c r="E14" s="2" t="s">
        <v>21</v>
      </c>
      <c r="F14" s="2">
        <v>9</v>
      </c>
      <c r="G14" s="2">
        <v>800</v>
      </c>
      <c r="H14" s="4">
        <v>45657</v>
      </c>
      <c r="I14" s="2" t="s">
        <v>40</v>
      </c>
      <c r="J14" s="2">
        <f t="shared" si="0"/>
        <v>7200</v>
      </c>
    </row>
    <row r="15" spans="2:10" ht="18.75" x14ac:dyDescent="0.3">
      <c r="E15" s="7"/>
      <c r="F15" s="8"/>
      <c r="G15" s="8"/>
      <c r="H15" s="7"/>
      <c r="I15" s="7"/>
      <c r="J15" s="9"/>
    </row>
    <row r="16" spans="2:10" x14ac:dyDescent="0.25">
      <c r="E16" s="7"/>
      <c r="F16" s="7"/>
      <c r="G16" s="7"/>
      <c r="H16" s="7"/>
      <c r="I16" s="7"/>
      <c r="J1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topLeftCell="B1" workbookViewId="0">
      <selection activeCell="D2" sqref="D2"/>
    </sheetView>
  </sheetViews>
  <sheetFormatPr defaultRowHeight="15" x14ac:dyDescent="0.25"/>
  <cols>
    <col min="2" max="2" width="14" customWidth="1"/>
    <col min="3" max="3" width="22.140625" customWidth="1"/>
    <col min="4" max="4" width="11.42578125" customWidth="1"/>
    <col min="5" max="5" width="15.140625" bestFit="1" customWidth="1"/>
    <col min="6" max="6" width="13.28515625" customWidth="1"/>
    <col min="7" max="7" width="14.85546875" customWidth="1"/>
    <col min="8" max="8" width="16.5703125" customWidth="1"/>
    <col min="9" max="9" width="15.5703125" bestFit="1" customWidth="1"/>
    <col min="10" max="10" width="16.28515625" customWidth="1"/>
    <col min="12" max="12" width="9.28515625" customWidth="1"/>
    <col min="13" max="13" width="11.5703125" customWidth="1"/>
  </cols>
  <sheetData>
    <row r="2" spans="2:13" ht="18.75" x14ac:dyDescent="0.3">
      <c r="B2" s="13" t="s">
        <v>0</v>
      </c>
      <c r="C2" s="14" t="s">
        <v>1</v>
      </c>
      <c r="D2" s="20" t="s">
        <v>14</v>
      </c>
      <c r="E2" s="14" t="s">
        <v>19</v>
      </c>
      <c r="F2" s="14" t="s">
        <v>25</v>
      </c>
      <c r="G2" s="14" t="s">
        <v>26</v>
      </c>
      <c r="H2" s="14" t="s">
        <v>27</v>
      </c>
      <c r="I2" s="14" t="s">
        <v>28</v>
      </c>
      <c r="J2" s="19" t="s">
        <v>41</v>
      </c>
      <c r="L2" s="2" t="s">
        <v>14</v>
      </c>
      <c r="M2" s="2" t="s">
        <v>42</v>
      </c>
    </row>
    <row r="3" spans="2:13" ht="18.75" x14ac:dyDescent="0.3">
      <c r="B3" s="10">
        <v>1001</v>
      </c>
      <c r="C3" s="2" t="s">
        <v>2</v>
      </c>
      <c r="D3" s="2" t="s">
        <v>15</v>
      </c>
      <c r="E3" s="2" t="s">
        <v>20</v>
      </c>
      <c r="F3" s="2">
        <v>5</v>
      </c>
      <c r="G3" s="2">
        <v>1200</v>
      </c>
      <c r="H3" s="4">
        <v>45306</v>
      </c>
      <c r="I3" s="2" t="s">
        <v>29</v>
      </c>
      <c r="J3" s="12">
        <f>F3*G3</f>
        <v>6000</v>
      </c>
      <c r="L3" s="18" t="s">
        <v>15</v>
      </c>
      <c r="M3" s="18">
        <f>AVERAGEIFS(Table1[Total Sales],Table1[Region],"North")</f>
        <v>2833.3333333333335</v>
      </c>
    </row>
    <row r="4" spans="2:13" ht="18.75" x14ac:dyDescent="0.3">
      <c r="B4" s="10">
        <v>1002</v>
      </c>
      <c r="C4" s="2" t="s">
        <v>3</v>
      </c>
      <c r="D4" s="2" t="s">
        <v>16</v>
      </c>
      <c r="E4" s="2" t="s">
        <v>21</v>
      </c>
      <c r="F4" s="2">
        <v>10</v>
      </c>
      <c r="G4" s="2">
        <v>800</v>
      </c>
      <c r="H4" s="4">
        <v>45332</v>
      </c>
      <c r="I4" s="2" t="s">
        <v>30</v>
      </c>
      <c r="J4" s="12">
        <f t="shared" ref="J4:J14" si="0">F4*G4</f>
        <v>8000</v>
      </c>
      <c r="L4" s="2" t="s">
        <v>16</v>
      </c>
      <c r="M4" s="18">
        <f>AVERAGEIFS(Table1[Total Sales],Table1[Region],"East")</f>
        <v>4116.666666666667</v>
      </c>
    </row>
    <row r="5" spans="2:13" ht="18.75" x14ac:dyDescent="0.3">
      <c r="B5" s="10">
        <v>1003</v>
      </c>
      <c r="C5" s="2" t="s">
        <v>4</v>
      </c>
      <c r="D5" s="2" t="s">
        <v>18</v>
      </c>
      <c r="E5" s="2" t="s">
        <v>22</v>
      </c>
      <c r="F5" s="2">
        <v>7</v>
      </c>
      <c r="G5" s="2">
        <v>400</v>
      </c>
      <c r="H5" s="4">
        <v>45399</v>
      </c>
      <c r="I5" s="2" t="s">
        <v>31</v>
      </c>
      <c r="J5" s="12">
        <f t="shared" si="0"/>
        <v>2800</v>
      </c>
      <c r="L5" s="2" t="s">
        <v>17</v>
      </c>
      <c r="M5" s="18">
        <f>AVERAGEIFS(Table1[Total Sales],Table1[Region],"West")</f>
        <v>3666.6666666666665</v>
      </c>
    </row>
    <row r="6" spans="2:13" ht="18.75" x14ac:dyDescent="0.3">
      <c r="B6" s="10">
        <v>1004</v>
      </c>
      <c r="C6" s="2" t="s">
        <v>5</v>
      </c>
      <c r="D6" s="2" t="s">
        <v>17</v>
      </c>
      <c r="E6" s="2" t="s">
        <v>23</v>
      </c>
      <c r="F6" s="2">
        <v>12</v>
      </c>
      <c r="G6" s="2">
        <v>150</v>
      </c>
      <c r="H6" s="4">
        <v>45362</v>
      </c>
      <c r="I6" s="2" t="s">
        <v>32</v>
      </c>
      <c r="J6" s="12">
        <f t="shared" si="0"/>
        <v>1800</v>
      </c>
      <c r="L6" s="2" t="s">
        <v>18</v>
      </c>
      <c r="M6" s="18">
        <f>AVERAGEIFS(Table1[Total Sales],Table1[Region],"South")</f>
        <v>4666.666666666667</v>
      </c>
    </row>
    <row r="7" spans="2:13" ht="18.75" x14ac:dyDescent="0.3">
      <c r="B7" s="10">
        <v>1005</v>
      </c>
      <c r="C7" s="2" t="s">
        <v>6</v>
      </c>
      <c r="D7" s="2" t="s">
        <v>15</v>
      </c>
      <c r="E7" s="2" t="s">
        <v>24</v>
      </c>
      <c r="F7" s="2">
        <v>20</v>
      </c>
      <c r="G7" s="2">
        <v>50</v>
      </c>
      <c r="H7" s="4">
        <v>45422</v>
      </c>
      <c r="I7" s="2" t="s">
        <v>33</v>
      </c>
      <c r="J7" s="12">
        <f t="shared" si="0"/>
        <v>1000</v>
      </c>
    </row>
    <row r="8" spans="2:13" ht="18.75" x14ac:dyDescent="0.3">
      <c r="B8" s="10">
        <v>1006</v>
      </c>
      <c r="C8" s="2" t="s">
        <v>7</v>
      </c>
      <c r="D8" s="2" t="s">
        <v>16</v>
      </c>
      <c r="E8" s="2" t="s">
        <v>20</v>
      </c>
      <c r="F8" s="2">
        <v>3</v>
      </c>
      <c r="G8" s="2">
        <v>1200</v>
      </c>
      <c r="H8" s="4">
        <v>45302</v>
      </c>
      <c r="I8" s="2" t="s">
        <v>34</v>
      </c>
      <c r="J8" s="12">
        <f t="shared" si="0"/>
        <v>3600</v>
      </c>
    </row>
    <row r="9" spans="2:13" ht="18.75" x14ac:dyDescent="0.3">
      <c r="B9" s="10">
        <v>1007</v>
      </c>
      <c r="C9" s="2" t="s">
        <v>8</v>
      </c>
      <c r="D9" s="2" t="s">
        <v>18</v>
      </c>
      <c r="E9" s="2" t="s">
        <v>21</v>
      </c>
      <c r="F9" s="2">
        <v>8</v>
      </c>
      <c r="G9" s="2">
        <v>800</v>
      </c>
      <c r="H9" s="4">
        <v>45361</v>
      </c>
      <c r="I9" s="2" t="s">
        <v>35</v>
      </c>
      <c r="J9" s="12">
        <f t="shared" si="0"/>
        <v>6400</v>
      </c>
    </row>
    <row r="10" spans="2:13" ht="18.75" x14ac:dyDescent="0.3">
      <c r="B10" s="10">
        <v>1008</v>
      </c>
      <c r="C10" s="2" t="s">
        <v>9</v>
      </c>
      <c r="D10" s="2" t="s">
        <v>17</v>
      </c>
      <c r="E10" s="2" t="s">
        <v>22</v>
      </c>
      <c r="F10" s="2">
        <v>5</v>
      </c>
      <c r="G10" s="2">
        <v>400</v>
      </c>
      <c r="H10" s="4">
        <v>45603</v>
      </c>
      <c r="I10" s="2" t="s">
        <v>36</v>
      </c>
      <c r="J10" s="12">
        <f t="shared" si="0"/>
        <v>2000</v>
      </c>
    </row>
    <row r="11" spans="2:13" ht="18.75" x14ac:dyDescent="0.3">
      <c r="B11" s="10">
        <v>1009</v>
      </c>
      <c r="C11" s="2" t="s">
        <v>10</v>
      </c>
      <c r="D11" s="2" t="s">
        <v>15</v>
      </c>
      <c r="E11" s="2" t="s">
        <v>23</v>
      </c>
      <c r="F11" s="2">
        <v>10</v>
      </c>
      <c r="G11" s="2">
        <v>150</v>
      </c>
      <c r="H11" s="4">
        <v>45541</v>
      </c>
      <c r="I11" s="2" t="s">
        <v>37</v>
      </c>
      <c r="J11" s="12">
        <f t="shared" si="0"/>
        <v>1500</v>
      </c>
    </row>
    <row r="12" spans="2:13" ht="18.75" x14ac:dyDescent="0.3">
      <c r="B12" s="10">
        <v>1010</v>
      </c>
      <c r="C12" s="2" t="s">
        <v>11</v>
      </c>
      <c r="D12" s="2" t="s">
        <v>16</v>
      </c>
      <c r="E12" s="2" t="s">
        <v>24</v>
      </c>
      <c r="F12" s="2">
        <v>15</v>
      </c>
      <c r="G12" s="2">
        <v>50</v>
      </c>
      <c r="H12" s="4">
        <v>45604</v>
      </c>
      <c r="I12" s="2" t="s">
        <v>38</v>
      </c>
      <c r="J12" s="12">
        <f t="shared" si="0"/>
        <v>750</v>
      </c>
    </row>
    <row r="13" spans="2:13" ht="18.75" x14ac:dyDescent="0.3">
      <c r="B13" s="10">
        <v>1011</v>
      </c>
      <c r="C13" s="2" t="s">
        <v>12</v>
      </c>
      <c r="D13" s="2" t="s">
        <v>18</v>
      </c>
      <c r="E13" s="2" t="s">
        <v>20</v>
      </c>
      <c r="F13" s="2">
        <v>4</v>
      </c>
      <c r="G13" s="2">
        <v>1200</v>
      </c>
      <c r="H13" s="4">
        <v>45648</v>
      </c>
      <c r="I13" s="3" t="s">
        <v>39</v>
      </c>
      <c r="J13" s="12">
        <f t="shared" si="0"/>
        <v>4800</v>
      </c>
    </row>
    <row r="14" spans="2:13" ht="18.75" x14ac:dyDescent="0.3">
      <c r="B14" s="16">
        <v>1012</v>
      </c>
      <c r="C14" s="5" t="s">
        <v>13</v>
      </c>
      <c r="D14" s="5" t="s">
        <v>17</v>
      </c>
      <c r="E14" s="5" t="s">
        <v>21</v>
      </c>
      <c r="F14" s="5">
        <v>9</v>
      </c>
      <c r="G14" s="5">
        <v>800</v>
      </c>
      <c r="H14" s="6">
        <v>45657</v>
      </c>
      <c r="I14" s="5" t="s">
        <v>40</v>
      </c>
      <c r="J14" s="17">
        <f t="shared" si="0"/>
        <v>7200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opLeftCell="B1" workbookViewId="0">
      <selection activeCell="K2" sqref="K2"/>
    </sheetView>
  </sheetViews>
  <sheetFormatPr defaultRowHeight="18.75" x14ac:dyDescent="0.3"/>
  <cols>
    <col min="1" max="1" width="9.140625" style="1"/>
    <col min="2" max="2" width="14" style="1" customWidth="1"/>
    <col min="3" max="3" width="22.140625" style="1" customWidth="1"/>
    <col min="4" max="4" width="11.42578125" style="1" customWidth="1"/>
    <col min="5" max="5" width="15.140625" style="1" bestFit="1" customWidth="1"/>
    <col min="6" max="6" width="13.28515625" style="1" customWidth="1"/>
    <col min="7" max="7" width="14.85546875" style="1" customWidth="1"/>
    <col min="8" max="8" width="16.5703125" style="1" customWidth="1"/>
    <col min="9" max="9" width="15.5703125" style="1" bestFit="1" customWidth="1"/>
    <col min="10" max="10" width="16.28515625" style="1" customWidth="1"/>
    <col min="11" max="11" width="18.7109375" style="1" customWidth="1"/>
    <col min="12" max="12" width="16.7109375" style="1" customWidth="1"/>
    <col min="13" max="16384" width="9.140625" style="1"/>
  </cols>
  <sheetData>
    <row r="2" spans="2:12" x14ac:dyDescent="0.3">
      <c r="B2" s="13" t="s">
        <v>0</v>
      </c>
      <c r="C2" s="14" t="s">
        <v>1</v>
      </c>
      <c r="D2" s="14" t="s">
        <v>14</v>
      </c>
      <c r="E2" s="14" t="s">
        <v>19</v>
      </c>
      <c r="F2" s="14" t="s">
        <v>25</v>
      </c>
      <c r="G2" s="14" t="s">
        <v>26</v>
      </c>
      <c r="H2" s="14" t="s">
        <v>27</v>
      </c>
      <c r="I2" s="14" t="s">
        <v>28</v>
      </c>
      <c r="J2" s="15" t="s">
        <v>41</v>
      </c>
      <c r="K2" s="21" t="s">
        <v>43</v>
      </c>
      <c r="L2" s="22" t="s">
        <v>44</v>
      </c>
    </row>
    <row r="3" spans="2:12" x14ac:dyDescent="0.3">
      <c r="B3" s="10">
        <v>1001</v>
      </c>
      <c r="C3" s="2" t="s">
        <v>2</v>
      </c>
      <c r="D3" s="2" t="s">
        <v>15</v>
      </c>
      <c r="E3" s="2" t="s">
        <v>20</v>
      </c>
      <c r="F3" s="2">
        <v>5</v>
      </c>
      <c r="G3" s="2">
        <v>1200</v>
      </c>
      <c r="H3" s="4">
        <v>45306</v>
      </c>
      <c r="I3" s="2" t="s">
        <v>29</v>
      </c>
      <c r="J3" s="12">
        <f>F3*G3</f>
        <v>6000</v>
      </c>
      <c r="K3" s="10">
        <f>MONTH(Table2[[#This Row],[Order Date]])</f>
        <v>1</v>
      </c>
      <c r="L3" s="12">
        <f>YEAR(Table2[Order Date])</f>
        <v>2024</v>
      </c>
    </row>
    <row r="4" spans="2:12" x14ac:dyDescent="0.3">
      <c r="B4" s="10">
        <v>1002</v>
      </c>
      <c r="C4" s="2" t="s">
        <v>3</v>
      </c>
      <c r="D4" s="2" t="s">
        <v>16</v>
      </c>
      <c r="E4" s="2" t="s">
        <v>21</v>
      </c>
      <c r="F4" s="2">
        <v>10</v>
      </c>
      <c r="G4" s="2">
        <v>800</v>
      </c>
      <c r="H4" s="4">
        <v>45332</v>
      </c>
      <c r="I4" s="2" t="s">
        <v>30</v>
      </c>
      <c r="J4" s="12">
        <f t="shared" ref="J4:J14" si="0">F4*G4</f>
        <v>8000</v>
      </c>
      <c r="K4" s="10">
        <f>MONTH(Table2[[#This Row],[Order Date]])</f>
        <v>2</v>
      </c>
      <c r="L4" s="12">
        <f>YEAR(Table2[Order Date])</f>
        <v>2024</v>
      </c>
    </row>
    <row r="5" spans="2:12" x14ac:dyDescent="0.3">
      <c r="B5" s="10">
        <v>1003</v>
      </c>
      <c r="C5" s="2" t="s">
        <v>4</v>
      </c>
      <c r="D5" s="2" t="s">
        <v>18</v>
      </c>
      <c r="E5" s="2" t="s">
        <v>22</v>
      </c>
      <c r="F5" s="2">
        <v>7</v>
      </c>
      <c r="G5" s="2">
        <v>400</v>
      </c>
      <c r="H5" s="4">
        <v>45399</v>
      </c>
      <c r="I5" s="2" t="s">
        <v>31</v>
      </c>
      <c r="J5" s="12">
        <f t="shared" si="0"/>
        <v>2800</v>
      </c>
      <c r="K5" s="10">
        <f>MONTH(Table2[[#This Row],[Order Date]])</f>
        <v>4</v>
      </c>
      <c r="L5" s="12">
        <f>YEAR(Table2[Order Date])</f>
        <v>2024</v>
      </c>
    </row>
    <row r="6" spans="2:12" x14ac:dyDescent="0.3">
      <c r="B6" s="10">
        <v>1004</v>
      </c>
      <c r="C6" s="2" t="s">
        <v>5</v>
      </c>
      <c r="D6" s="2" t="s">
        <v>17</v>
      </c>
      <c r="E6" s="2" t="s">
        <v>23</v>
      </c>
      <c r="F6" s="2">
        <v>12</v>
      </c>
      <c r="G6" s="2">
        <v>150</v>
      </c>
      <c r="H6" s="4">
        <v>45362</v>
      </c>
      <c r="I6" s="2" t="s">
        <v>32</v>
      </c>
      <c r="J6" s="12">
        <f t="shared" si="0"/>
        <v>1800</v>
      </c>
      <c r="K6" s="10">
        <f>MONTH(Table2[[#This Row],[Order Date]])</f>
        <v>3</v>
      </c>
      <c r="L6" s="12">
        <f>YEAR(Table2[Order Date])</f>
        <v>2024</v>
      </c>
    </row>
    <row r="7" spans="2:12" x14ac:dyDescent="0.3">
      <c r="B7" s="10">
        <v>1005</v>
      </c>
      <c r="C7" s="2" t="s">
        <v>6</v>
      </c>
      <c r="D7" s="2" t="s">
        <v>15</v>
      </c>
      <c r="E7" s="2" t="s">
        <v>24</v>
      </c>
      <c r="F7" s="2">
        <v>20</v>
      </c>
      <c r="G7" s="2">
        <v>50</v>
      </c>
      <c r="H7" s="4">
        <v>45422</v>
      </c>
      <c r="I7" s="2" t="s">
        <v>33</v>
      </c>
      <c r="J7" s="12">
        <f t="shared" si="0"/>
        <v>1000</v>
      </c>
      <c r="K7" s="10">
        <f>MONTH(Table2[[#This Row],[Order Date]])</f>
        <v>5</v>
      </c>
      <c r="L7" s="12">
        <f>YEAR(Table2[Order Date])</f>
        <v>2024</v>
      </c>
    </row>
    <row r="8" spans="2:12" x14ac:dyDescent="0.3">
      <c r="B8" s="10">
        <v>1006</v>
      </c>
      <c r="C8" s="2" t="s">
        <v>7</v>
      </c>
      <c r="D8" s="2" t="s">
        <v>16</v>
      </c>
      <c r="E8" s="2" t="s">
        <v>20</v>
      </c>
      <c r="F8" s="2">
        <v>3</v>
      </c>
      <c r="G8" s="2">
        <v>1200</v>
      </c>
      <c r="H8" s="4">
        <v>45302</v>
      </c>
      <c r="I8" s="2" t="s">
        <v>34</v>
      </c>
      <c r="J8" s="12">
        <f t="shared" si="0"/>
        <v>3600</v>
      </c>
      <c r="K8" s="10">
        <f>MONTH(Table2[[#This Row],[Order Date]])</f>
        <v>1</v>
      </c>
      <c r="L8" s="12">
        <f>YEAR(Table2[Order Date])</f>
        <v>2024</v>
      </c>
    </row>
    <row r="9" spans="2:12" x14ac:dyDescent="0.3">
      <c r="B9" s="10">
        <v>1007</v>
      </c>
      <c r="C9" s="2" t="s">
        <v>8</v>
      </c>
      <c r="D9" s="2" t="s">
        <v>18</v>
      </c>
      <c r="E9" s="2" t="s">
        <v>21</v>
      </c>
      <c r="F9" s="2">
        <v>8</v>
      </c>
      <c r="G9" s="2">
        <v>800</v>
      </c>
      <c r="H9" s="4">
        <v>45361</v>
      </c>
      <c r="I9" s="2" t="s">
        <v>35</v>
      </c>
      <c r="J9" s="12">
        <f t="shared" si="0"/>
        <v>6400</v>
      </c>
      <c r="K9" s="10">
        <f>MONTH(Table2[[#This Row],[Order Date]])</f>
        <v>3</v>
      </c>
      <c r="L9" s="12">
        <f>YEAR(Table2[Order Date])</f>
        <v>2024</v>
      </c>
    </row>
    <row r="10" spans="2:12" x14ac:dyDescent="0.3">
      <c r="B10" s="10">
        <v>1008</v>
      </c>
      <c r="C10" s="2" t="s">
        <v>9</v>
      </c>
      <c r="D10" s="2" t="s">
        <v>17</v>
      </c>
      <c r="E10" s="2" t="s">
        <v>22</v>
      </c>
      <c r="F10" s="2">
        <v>5</v>
      </c>
      <c r="G10" s="2">
        <v>400</v>
      </c>
      <c r="H10" s="4">
        <v>45603</v>
      </c>
      <c r="I10" s="2" t="s">
        <v>36</v>
      </c>
      <c r="J10" s="12">
        <f t="shared" si="0"/>
        <v>2000</v>
      </c>
      <c r="K10" s="10">
        <f>MONTH(Table2[[#This Row],[Order Date]])</f>
        <v>11</v>
      </c>
      <c r="L10" s="12">
        <f>YEAR(Table2[Order Date])</f>
        <v>2024</v>
      </c>
    </row>
    <row r="11" spans="2:12" x14ac:dyDescent="0.3">
      <c r="B11" s="10">
        <v>1009</v>
      </c>
      <c r="C11" s="2" t="s">
        <v>10</v>
      </c>
      <c r="D11" s="2" t="s">
        <v>15</v>
      </c>
      <c r="E11" s="2" t="s">
        <v>23</v>
      </c>
      <c r="F11" s="2">
        <v>10</v>
      </c>
      <c r="G11" s="2">
        <v>150</v>
      </c>
      <c r="H11" s="4">
        <v>45541</v>
      </c>
      <c r="I11" s="2" t="s">
        <v>37</v>
      </c>
      <c r="J11" s="12">
        <f t="shared" si="0"/>
        <v>1500</v>
      </c>
      <c r="K11" s="10">
        <f>MONTH(Table2[[#This Row],[Order Date]])</f>
        <v>9</v>
      </c>
      <c r="L11" s="12">
        <f>YEAR(Table2[Order Date])</f>
        <v>2024</v>
      </c>
    </row>
    <row r="12" spans="2:12" x14ac:dyDescent="0.3">
      <c r="B12" s="10">
        <v>1010</v>
      </c>
      <c r="C12" s="2" t="s">
        <v>11</v>
      </c>
      <c r="D12" s="2" t="s">
        <v>16</v>
      </c>
      <c r="E12" s="2" t="s">
        <v>24</v>
      </c>
      <c r="F12" s="2">
        <v>15</v>
      </c>
      <c r="G12" s="2">
        <v>50</v>
      </c>
      <c r="H12" s="4">
        <v>45604</v>
      </c>
      <c r="I12" s="2" t="s">
        <v>38</v>
      </c>
      <c r="J12" s="12">
        <f t="shared" si="0"/>
        <v>750</v>
      </c>
      <c r="K12" s="10">
        <f>MONTH(Table2[[#This Row],[Order Date]])</f>
        <v>11</v>
      </c>
      <c r="L12" s="12">
        <f>YEAR(Table2[Order Date])</f>
        <v>2024</v>
      </c>
    </row>
    <row r="13" spans="2:12" x14ac:dyDescent="0.3">
      <c r="B13" s="10">
        <v>1011</v>
      </c>
      <c r="C13" s="2" t="s">
        <v>12</v>
      </c>
      <c r="D13" s="2" t="s">
        <v>18</v>
      </c>
      <c r="E13" s="2" t="s">
        <v>20</v>
      </c>
      <c r="F13" s="2">
        <v>4</v>
      </c>
      <c r="G13" s="2">
        <v>1200</v>
      </c>
      <c r="H13" s="4">
        <v>45648</v>
      </c>
      <c r="I13" s="3" t="s">
        <v>39</v>
      </c>
      <c r="J13" s="12">
        <f t="shared" si="0"/>
        <v>4800</v>
      </c>
      <c r="K13" s="10">
        <f>MONTH(Table2[[#This Row],[Order Date]])</f>
        <v>12</v>
      </c>
      <c r="L13" s="12">
        <f>YEAR(Table2[Order Date])</f>
        <v>2024</v>
      </c>
    </row>
    <row r="14" spans="2:12" x14ac:dyDescent="0.3">
      <c r="B14" s="16">
        <v>1012</v>
      </c>
      <c r="C14" s="5" t="s">
        <v>13</v>
      </c>
      <c r="D14" s="5" t="s">
        <v>17</v>
      </c>
      <c r="E14" s="5" t="s">
        <v>21</v>
      </c>
      <c r="F14" s="5">
        <v>9</v>
      </c>
      <c r="G14" s="5">
        <v>800</v>
      </c>
      <c r="H14" s="6">
        <v>45657</v>
      </c>
      <c r="I14" s="5" t="s">
        <v>40</v>
      </c>
      <c r="J14" s="17">
        <f t="shared" si="0"/>
        <v>7200</v>
      </c>
      <c r="K14" s="16">
        <f>MONTH(Table2[[#This Row],[Order Date]])</f>
        <v>12</v>
      </c>
      <c r="L14" s="17">
        <f>YEAR(Table2[Order Date])</f>
        <v>2024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workbookViewId="0">
      <selection activeCell="M10" sqref="M10"/>
    </sheetView>
  </sheetViews>
  <sheetFormatPr defaultRowHeight="18.75" x14ac:dyDescent="0.3"/>
  <cols>
    <col min="1" max="1" width="9.140625" style="1"/>
    <col min="2" max="2" width="14" style="1" customWidth="1"/>
    <col min="3" max="3" width="22.140625" style="1" customWidth="1"/>
    <col min="4" max="4" width="11.42578125" style="1" customWidth="1"/>
    <col min="5" max="5" width="15.140625" style="1" bestFit="1" customWidth="1"/>
    <col min="6" max="6" width="13.28515625" style="1" customWidth="1"/>
    <col min="7" max="7" width="14.85546875" style="1" customWidth="1"/>
    <col min="8" max="8" width="16.5703125" style="1" customWidth="1"/>
    <col min="9" max="9" width="15.5703125" style="1" bestFit="1" customWidth="1"/>
    <col min="10" max="10" width="16.28515625" style="1" customWidth="1"/>
    <col min="11" max="16384" width="9.140625" style="1"/>
  </cols>
  <sheetData>
    <row r="2" spans="2:13" x14ac:dyDescent="0.3">
      <c r="B2" s="13" t="s">
        <v>0</v>
      </c>
      <c r="C2" s="14" t="s">
        <v>1</v>
      </c>
      <c r="D2" s="14" t="s">
        <v>14</v>
      </c>
      <c r="E2" s="14" t="s">
        <v>19</v>
      </c>
      <c r="F2" s="14" t="s">
        <v>25</v>
      </c>
      <c r="G2" s="14" t="s">
        <v>26</v>
      </c>
      <c r="H2" s="14" t="s">
        <v>27</v>
      </c>
      <c r="I2" s="14" t="s">
        <v>28</v>
      </c>
      <c r="J2" s="15" t="s">
        <v>41</v>
      </c>
    </row>
    <row r="3" spans="2:13" x14ac:dyDescent="0.3">
      <c r="B3" s="10">
        <v>1001</v>
      </c>
      <c r="C3" s="2" t="s">
        <v>2</v>
      </c>
      <c r="D3" s="2" t="s">
        <v>15</v>
      </c>
      <c r="E3" s="2" t="s">
        <v>20</v>
      </c>
      <c r="F3" s="2">
        <v>5</v>
      </c>
      <c r="G3" s="2">
        <v>1200</v>
      </c>
      <c r="H3" s="4">
        <v>45306</v>
      </c>
      <c r="I3" s="2" t="s">
        <v>29</v>
      </c>
      <c r="J3" s="12">
        <f>F3*G3</f>
        <v>6000</v>
      </c>
      <c r="L3" s="2" t="s">
        <v>45</v>
      </c>
      <c r="M3" s="2">
        <f>MAX(Table4[Total Sales])</f>
        <v>8000</v>
      </c>
    </row>
    <row r="4" spans="2:13" x14ac:dyDescent="0.3">
      <c r="B4" s="10">
        <v>1002</v>
      </c>
      <c r="C4" s="2" t="s">
        <v>3</v>
      </c>
      <c r="D4" s="2" t="s">
        <v>16</v>
      </c>
      <c r="E4" s="2" t="s">
        <v>21</v>
      </c>
      <c r="F4" s="2">
        <v>10</v>
      </c>
      <c r="G4" s="2">
        <v>800</v>
      </c>
      <c r="H4" s="4">
        <v>45332</v>
      </c>
      <c r="I4" s="2" t="s">
        <v>30</v>
      </c>
      <c r="J4" s="12">
        <f t="shared" ref="J4:J14" si="0">F4*G4</f>
        <v>8000</v>
      </c>
      <c r="L4" s="2" t="s">
        <v>46</v>
      </c>
      <c r="M4" s="2">
        <f>MIN(Table4[Total Sales])</f>
        <v>750</v>
      </c>
    </row>
    <row r="5" spans="2:13" x14ac:dyDescent="0.3">
      <c r="B5" s="10">
        <v>1003</v>
      </c>
      <c r="C5" s="2" t="s">
        <v>4</v>
      </c>
      <c r="D5" s="2" t="s">
        <v>18</v>
      </c>
      <c r="E5" s="2" t="s">
        <v>22</v>
      </c>
      <c r="F5" s="2">
        <v>7</v>
      </c>
      <c r="G5" s="2">
        <v>400</v>
      </c>
      <c r="H5" s="4">
        <v>45399</v>
      </c>
      <c r="I5" s="2" t="s">
        <v>31</v>
      </c>
      <c r="J5" s="12">
        <f t="shared" si="0"/>
        <v>2800</v>
      </c>
    </row>
    <row r="6" spans="2:13" x14ac:dyDescent="0.3">
      <c r="B6" s="10">
        <v>1004</v>
      </c>
      <c r="C6" s="2" t="s">
        <v>5</v>
      </c>
      <c r="D6" s="2" t="s">
        <v>17</v>
      </c>
      <c r="E6" s="2" t="s">
        <v>23</v>
      </c>
      <c r="F6" s="2">
        <v>12</v>
      </c>
      <c r="G6" s="2">
        <v>150</v>
      </c>
      <c r="H6" s="4">
        <v>45362</v>
      </c>
      <c r="I6" s="2" t="s">
        <v>32</v>
      </c>
      <c r="J6" s="12">
        <f t="shared" si="0"/>
        <v>1800</v>
      </c>
    </row>
    <row r="7" spans="2:13" x14ac:dyDescent="0.3">
      <c r="B7" s="10">
        <v>1005</v>
      </c>
      <c r="C7" s="2" t="s">
        <v>6</v>
      </c>
      <c r="D7" s="2" t="s">
        <v>15</v>
      </c>
      <c r="E7" s="2" t="s">
        <v>24</v>
      </c>
      <c r="F7" s="2">
        <v>20</v>
      </c>
      <c r="G7" s="2">
        <v>50</v>
      </c>
      <c r="H7" s="4">
        <v>45422</v>
      </c>
      <c r="I7" s="2" t="s">
        <v>33</v>
      </c>
      <c r="J7" s="12">
        <f t="shared" si="0"/>
        <v>1000</v>
      </c>
    </row>
    <row r="8" spans="2:13" x14ac:dyDescent="0.3">
      <c r="B8" s="10">
        <v>1006</v>
      </c>
      <c r="C8" s="2" t="s">
        <v>7</v>
      </c>
      <c r="D8" s="2" t="s">
        <v>16</v>
      </c>
      <c r="E8" s="2" t="s">
        <v>20</v>
      </c>
      <c r="F8" s="2">
        <v>3</v>
      </c>
      <c r="G8" s="2">
        <v>1200</v>
      </c>
      <c r="H8" s="4">
        <v>45302</v>
      </c>
      <c r="I8" s="2" t="s">
        <v>34</v>
      </c>
      <c r="J8" s="12">
        <f t="shared" si="0"/>
        <v>3600</v>
      </c>
    </row>
    <row r="9" spans="2:13" x14ac:dyDescent="0.3">
      <c r="B9" s="10">
        <v>1007</v>
      </c>
      <c r="C9" s="2" t="s">
        <v>8</v>
      </c>
      <c r="D9" s="2" t="s">
        <v>18</v>
      </c>
      <c r="E9" s="2" t="s">
        <v>21</v>
      </c>
      <c r="F9" s="2">
        <v>8</v>
      </c>
      <c r="G9" s="2">
        <v>800</v>
      </c>
      <c r="H9" s="4">
        <v>45361</v>
      </c>
      <c r="I9" s="2" t="s">
        <v>35</v>
      </c>
      <c r="J9" s="12">
        <f t="shared" si="0"/>
        <v>6400</v>
      </c>
    </row>
    <row r="10" spans="2:13" x14ac:dyDescent="0.3">
      <c r="B10" s="10">
        <v>1008</v>
      </c>
      <c r="C10" s="2" t="s">
        <v>9</v>
      </c>
      <c r="D10" s="2" t="s">
        <v>17</v>
      </c>
      <c r="E10" s="2" t="s">
        <v>22</v>
      </c>
      <c r="F10" s="2">
        <v>5</v>
      </c>
      <c r="G10" s="2">
        <v>400</v>
      </c>
      <c r="H10" s="4">
        <v>45603</v>
      </c>
      <c r="I10" s="2" t="s">
        <v>36</v>
      </c>
      <c r="J10" s="12">
        <f t="shared" si="0"/>
        <v>2000</v>
      </c>
    </row>
    <row r="11" spans="2:13" x14ac:dyDescent="0.3">
      <c r="B11" s="10">
        <v>1009</v>
      </c>
      <c r="C11" s="2" t="s">
        <v>10</v>
      </c>
      <c r="D11" s="2" t="s">
        <v>15</v>
      </c>
      <c r="E11" s="2" t="s">
        <v>23</v>
      </c>
      <c r="F11" s="2">
        <v>10</v>
      </c>
      <c r="G11" s="2">
        <v>150</v>
      </c>
      <c r="H11" s="4">
        <v>45541</v>
      </c>
      <c r="I11" s="2" t="s">
        <v>37</v>
      </c>
      <c r="J11" s="12">
        <f t="shared" si="0"/>
        <v>1500</v>
      </c>
    </row>
    <row r="12" spans="2:13" x14ac:dyDescent="0.3">
      <c r="B12" s="10">
        <v>1010</v>
      </c>
      <c r="C12" s="2" t="s">
        <v>11</v>
      </c>
      <c r="D12" s="2" t="s">
        <v>16</v>
      </c>
      <c r="E12" s="2" t="s">
        <v>24</v>
      </c>
      <c r="F12" s="2">
        <v>15</v>
      </c>
      <c r="G12" s="2">
        <v>50</v>
      </c>
      <c r="H12" s="4">
        <v>45604</v>
      </c>
      <c r="I12" s="2" t="s">
        <v>38</v>
      </c>
      <c r="J12" s="12">
        <f t="shared" si="0"/>
        <v>750</v>
      </c>
    </row>
    <row r="13" spans="2:13" x14ac:dyDescent="0.3">
      <c r="B13" s="10">
        <v>1011</v>
      </c>
      <c r="C13" s="2" t="s">
        <v>12</v>
      </c>
      <c r="D13" s="2" t="s">
        <v>18</v>
      </c>
      <c r="E13" s="2" t="s">
        <v>20</v>
      </c>
      <c r="F13" s="2">
        <v>4</v>
      </c>
      <c r="G13" s="2">
        <v>1200</v>
      </c>
      <c r="H13" s="4">
        <v>45648</v>
      </c>
      <c r="I13" s="3" t="s">
        <v>39</v>
      </c>
      <c r="J13" s="12">
        <f t="shared" si="0"/>
        <v>4800</v>
      </c>
    </row>
    <row r="14" spans="2:13" x14ac:dyDescent="0.3">
      <c r="B14" s="16">
        <v>1012</v>
      </c>
      <c r="C14" s="5" t="s">
        <v>13</v>
      </c>
      <c r="D14" s="5" t="s">
        <v>17</v>
      </c>
      <c r="E14" s="5" t="s">
        <v>21</v>
      </c>
      <c r="F14" s="5">
        <v>9</v>
      </c>
      <c r="G14" s="5">
        <v>800</v>
      </c>
      <c r="H14" s="6">
        <v>45657</v>
      </c>
      <c r="I14" s="5" t="s">
        <v>40</v>
      </c>
      <c r="J14" s="17">
        <f t="shared" si="0"/>
        <v>7200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opLeftCell="B1" workbookViewId="0">
      <selection activeCell="K14" sqref="K14"/>
    </sheetView>
  </sheetViews>
  <sheetFormatPr defaultRowHeight="18.75" x14ac:dyDescent="0.3"/>
  <cols>
    <col min="1" max="1" width="9.140625" style="1"/>
    <col min="2" max="2" width="14" style="1" customWidth="1"/>
    <col min="3" max="3" width="22.140625" style="1" customWidth="1"/>
    <col min="4" max="4" width="11.42578125" style="1" customWidth="1"/>
    <col min="5" max="5" width="15.140625" style="1" bestFit="1" customWidth="1"/>
    <col min="6" max="6" width="13.28515625" style="1" customWidth="1"/>
    <col min="7" max="7" width="14.85546875" style="1" customWidth="1"/>
    <col min="8" max="8" width="16.5703125" style="1" customWidth="1"/>
    <col min="9" max="9" width="15.5703125" style="1" bestFit="1" customWidth="1"/>
    <col min="10" max="10" width="13.140625" style="1" bestFit="1" customWidth="1"/>
    <col min="11" max="11" width="17.85546875" style="1" customWidth="1"/>
    <col min="12" max="16384" width="9.140625" style="1"/>
  </cols>
  <sheetData>
    <row r="2" spans="2:12" x14ac:dyDescent="0.3">
      <c r="B2" s="13" t="s">
        <v>0</v>
      </c>
      <c r="C2" s="14" t="s">
        <v>1</v>
      </c>
      <c r="D2" s="14" t="s">
        <v>14</v>
      </c>
      <c r="E2" s="14" t="s">
        <v>19</v>
      </c>
      <c r="F2" s="14" t="s">
        <v>25</v>
      </c>
      <c r="G2" s="14" t="s">
        <v>26</v>
      </c>
      <c r="H2" s="14" t="s">
        <v>27</v>
      </c>
      <c r="I2" s="22" t="s">
        <v>28</v>
      </c>
    </row>
    <row r="3" spans="2:12" x14ac:dyDescent="0.3">
      <c r="B3" s="10">
        <v>1001</v>
      </c>
      <c r="C3" s="2" t="s">
        <v>2</v>
      </c>
      <c r="D3" s="2" t="s">
        <v>15</v>
      </c>
      <c r="E3" s="2" t="s">
        <v>20</v>
      </c>
      <c r="F3" s="2">
        <v>5</v>
      </c>
      <c r="G3" s="2">
        <v>1200</v>
      </c>
      <c r="H3" s="4">
        <v>45306</v>
      </c>
      <c r="I3" s="12" t="s">
        <v>29</v>
      </c>
      <c r="K3" s="23" t="s">
        <v>28</v>
      </c>
      <c r="L3" s="23" t="s">
        <v>47</v>
      </c>
    </row>
    <row r="4" spans="2:12" x14ac:dyDescent="0.3">
      <c r="B4" s="10">
        <v>1002</v>
      </c>
      <c r="C4" s="2" t="s">
        <v>3</v>
      </c>
      <c r="D4" s="2" t="s">
        <v>16</v>
      </c>
      <c r="E4" s="2" t="s">
        <v>21</v>
      </c>
      <c r="F4" s="2">
        <v>10</v>
      </c>
      <c r="G4" s="2">
        <v>800</v>
      </c>
      <c r="H4" s="4">
        <v>45332</v>
      </c>
      <c r="I4" s="12" t="s">
        <v>30</v>
      </c>
      <c r="K4" s="2" t="s">
        <v>29</v>
      </c>
      <c r="L4" s="2">
        <f>COUNTIF(Table5[Sales Rep],"Alice Brown")</f>
        <v>1</v>
      </c>
    </row>
    <row r="5" spans="2:12" x14ac:dyDescent="0.3">
      <c r="B5" s="10">
        <v>1003</v>
      </c>
      <c r="C5" s="2" t="s">
        <v>4</v>
      </c>
      <c r="D5" s="2" t="s">
        <v>18</v>
      </c>
      <c r="E5" s="2" t="s">
        <v>22</v>
      </c>
      <c r="F5" s="2">
        <v>7</v>
      </c>
      <c r="G5" s="2">
        <v>400</v>
      </c>
      <c r="H5" s="4">
        <v>45399</v>
      </c>
      <c r="I5" s="12" t="s">
        <v>30</v>
      </c>
      <c r="K5" s="2" t="s">
        <v>30</v>
      </c>
      <c r="L5" s="2">
        <f>COUNTIF(Table5[Sales Rep],"bob Johnson")</f>
        <v>2</v>
      </c>
    </row>
    <row r="6" spans="2:12" x14ac:dyDescent="0.3">
      <c r="B6" s="10">
        <v>1004</v>
      </c>
      <c r="C6" s="2" t="s">
        <v>5</v>
      </c>
      <c r="D6" s="2" t="s">
        <v>17</v>
      </c>
      <c r="E6" s="2" t="s">
        <v>23</v>
      </c>
      <c r="F6" s="2">
        <v>12</v>
      </c>
      <c r="G6" s="2">
        <v>150</v>
      </c>
      <c r="H6" s="4">
        <v>45362</v>
      </c>
      <c r="I6" s="12" t="s">
        <v>32</v>
      </c>
      <c r="K6" s="2" t="s">
        <v>32</v>
      </c>
      <c r="L6" s="2">
        <f>COUNTIF(Table5[Sales Rep],"Eve white")</f>
        <v>3</v>
      </c>
    </row>
    <row r="7" spans="2:12" x14ac:dyDescent="0.3">
      <c r="B7" s="10">
        <v>1005</v>
      </c>
      <c r="C7" s="2" t="s">
        <v>6</v>
      </c>
      <c r="D7" s="2" t="s">
        <v>15</v>
      </c>
      <c r="E7" s="2" t="s">
        <v>24</v>
      </c>
      <c r="F7" s="2">
        <v>20</v>
      </c>
      <c r="G7" s="2">
        <v>50</v>
      </c>
      <c r="H7" s="4">
        <v>45422</v>
      </c>
      <c r="I7" s="12" t="s">
        <v>33</v>
      </c>
      <c r="K7" s="2" t="s">
        <v>33</v>
      </c>
      <c r="L7" s="2">
        <f>COUNTIF(Table5[Sales Rep],"Frank Green")</f>
        <v>2</v>
      </c>
    </row>
    <row r="8" spans="2:12" x14ac:dyDescent="0.3">
      <c r="B8" s="10">
        <v>1006</v>
      </c>
      <c r="C8" s="2" t="s">
        <v>7</v>
      </c>
      <c r="D8" s="2" t="s">
        <v>16</v>
      </c>
      <c r="E8" s="2" t="s">
        <v>20</v>
      </c>
      <c r="F8" s="2">
        <v>3</v>
      </c>
      <c r="G8" s="2">
        <v>1200</v>
      </c>
      <c r="H8" s="4">
        <v>45302</v>
      </c>
      <c r="I8" s="12" t="s">
        <v>33</v>
      </c>
      <c r="K8" s="2" t="s">
        <v>36</v>
      </c>
      <c r="L8" s="2">
        <f>COUNTIF(Table5[Sales Rep],"ivy orange")</f>
        <v>4</v>
      </c>
    </row>
    <row r="9" spans="2:12" x14ac:dyDescent="0.3">
      <c r="B9" s="10">
        <v>1007</v>
      </c>
      <c r="C9" s="2" t="s">
        <v>8</v>
      </c>
      <c r="D9" s="2" t="s">
        <v>18</v>
      </c>
      <c r="E9" s="2" t="s">
        <v>21</v>
      </c>
      <c r="F9" s="2">
        <v>8</v>
      </c>
      <c r="G9" s="2">
        <v>800</v>
      </c>
      <c r="H9" s="4">
        <v>45361</v>
      </c>
      <c r="I9" s="12" t="s">
        <v>32</v>
      </c>
      <c r="K9" s="23" t="s">
        <v>48</v>
      </c>
      <c r="L9" s="2">
        <f>SUM(L4:L8)</f>
        <v>12</v>
      </c>
    </row>
    <row r="10" spans="2:12" x14ac:dyDescent="0.3">
      <c r="B10" s="10">
        <v>1008</v>
      </c>
      <c r="C10" s="2" t="s">
        <v>9</v>
      </c>
      <c r="D10" s="2" t="s">
        <v>17</v>
      </c>
      <c r="E10" s="2" t="s">
        <v>22</v>
      </c>
      <c r="F10" s="2">
        <v>5</v>
      </c>
      <c r="G10" s="2">
        <v>400</v>
      </c>
      <c r="H10" s="4">
        <v>45603</v>
      </c>
      <c r="I10" s="12" t="s">
        <v>32</v>
      </c>
    </row>
    <row r="11" spans="2:12" x14ac:dyDescent="0.3">
      <c r="B11" s="10">
        <v>1009</v>
      </c>
      <c r="C11" s="2" t="s">
        <v>10</v>
      </c>
      <c r="D11" s="2" t="s">
        <v>15</v>
      </c>
      <c r="E11" s="2" t="s">
        <v>23</v>
      </c>
      <c r="F11" s="2">
        <v>10</v>
      </c>
      <c r="G11" s="2">
        <v>150</v>
      </c>
      <c r="H11" s="4">
        <v>45541</v>
      </c>
      <c r="I11" s="12" t="s">
        <v>36</v>
      </c>
    </row>
    <row r="12" spans="2:12" x14ac:dyDescent="0.3">
      <c r="B12" s="10">
        <v>1010</v>
      </c>
      <c r="C12" s="2" t="s">
        <v>11</v>
      </c>
      <c r="D12" s="2" t="s">
        <v>16</v>
      </c>
      <c r="E12" s="2" t="s">
        <v>24</v>
      </c>
      <c r="F12" s="2">
        <v>15</v>
      </c>
      <c r="G12" s="2">
        <v>50</v>
      </c>
      <c r="H12" s="4">
        <v>45604</v>
      </c>
      <c r="I12" s="12" t="s">
        <v>36</v>
      </c>
    </row>
    <row r="13" spans="2:12" x14ac:dyDescent="0.3">
      <c r="B13" s="10">
        <v>1011</v>
      </c>
      <c r="C13" s="2" t="s">
        <v>12</v>
      </c>
      <c r="D13" s="2" t="s">
        <v>18</v>
      </c>
      <c r="E13" s="2" t="s">
        <v>20</v>
      </c>
      <c r="F13" s="2">
        <v>4</v>
      </c>
      <c r="G13" s="2">
        <v>1200</v>
      </c>
      <c r="H13" s="4">
        <v>45648</v>
      </c>
      <c r="I13" s="12" t="s">
        <v>36</v>
      </c>
    </row>
    <row r="14" spans="2:12" x14ac:dyDescent="0.3">
      <c r="B14" s="16">
        <v>1012</v>
      </c>
      <c r="C14" s="5" t="s">
        <v>13</v>
      </c>
      <c r="D14" s="5" t="s">
        <v>17</v>
      </c>
      <c r="E14" s="5" t="s">
        <v>21</v>
      </c>
      <c r="F14" s="5">
        <v>9</v>
      </c>
      <c r="G14" s="5">
        <v>800</v>
      </c>
      <c r="H14" s="6">
        <v>45657</v>
      </c>
      <c r="I14" s="12" t="s">
        <v>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workbookViewId="0">
      <selection activeCell="L12" sqref="L12"/>
    </sheetView>
  </sheetViews>
  <sheetFormatPr defaultRowHeight="18.75" x14ac:dyDescent="0.3"/>
  <cols>
    <col min="1" max="1" width="9.140625" style="1"/>
    <col min="2" max="2" width="14" style="1" customWidth="1"/>
    <col min="3" max="3" width="22.140625" style="1" customWidth="1"/>
    <col min="4" max="4" width="11.42578125" style="1" customWidth="1"/>
    <col min="5" max="5" width="15.140625" style="1" bestFit="1" customWidth="1"/>
    <col min="6" max="6" width="13.28515625" style="1" customWidth="1"/>
    <col min="7" max="7" width="14.85546875" style="1" customWidth="1"/>
    <col min="8" max="8" width="16.5703125" style="1" customWidth="1"/>
    <col min="9" max="9" width="15.5703125" style="1" bestFit="1" customWidth="1"/>
    <col min="10" max="10" width="9.140625" style="1"/>
    <col min="11" max="11" width="14.85546875" style="1" customWidth="1"/>
    <col min="12" max="12" width="10.7109375" style="1" customWidth="1"/>
    <col min="13" max="16384" width="9.140625" style="1"/>
  </cols>
  <sheetData>
    <row r="2" spans="2:12" x14ac:dyDescent="0.3">
      <c r="B2" s="13" t="s">
        <v>0</v>
      </c>
      <c r="C2" s="14" t="s">
        <v>1</v>
      </c>
      <c r="D2" s="14" t="s">
        <v>14</v>
      </c>
      <c r="E2" s="14" t="s">
        <v>19</v>
      </c>
      <c r="F2" s="14" t="s">
        <v>25</v>
      </c>
      <c r="G2" s="14" t="s">
        <v>26</v>
      </c>
      <c r="H2" s="14" t="s">
        <v>27</v>
      </c>
      <c r="I2" s="22" t="s">
        <v>28</v>
      </c>
      <c r="K2" s="2" t="s">
        <v>19</v>
      </c>
      <c r="L2" s="2" t="s">
        <v>25</v>
      </c>
    </row>
    <row r="3" spans="2:12" x14ac:dyDescent="0.3">
      <c r="B3" s="10">
        <v>1001</v>
      </c>
      <c r="C3" s="2" t="s">
        <v>2</v>
      </c>
      <c r="D3" s="2" t="s">
        <v>15</v>
      </c>
      <c r="E3" s="2" t="s">
        <v>20</v>
      </c>
      <c r="F3" s="2">
        <v>5</v>
      </c>
      <c r="G3" s="2">
        <v>1200</v>
      </c>
      <c r="H3" s="4">
        <v>45306</v>
      </c>
      <c r="I3" s="12" t="s">
        <v>29</v>
      </c>
      <c r="K3" s="2" t="s">
        <v>20</v>
      </c>
      <c r="L3" s="2">
        <f>SUMIF(Table6[Product],"Laptop",Table6[Quantity])</f>
        <v>12</v>
      </c>
    </row>
    <row r="4" spans="2:12" x14ac:dyDescent="0.3">
      <c r="B4" s="10">
        <v>1002</v>
      </c>
      <c r="C4" s="2" t="s">
        <v>3</v>
      </c>
      <c r="D4" s="2" t="s">
        <v>16</v>
      </c>
      <c r="E4" s="2" t="s">
        <v>21</v>
      </c>
      <c r="F4" s="2">
        <v>10</v>
      </c>
      <c r="G4" s="2">
        <v>800</v>
      </c>
      <c r="H4" s="4">
        <v>45332</v>
      </c>
      <c r="I4" s="12" t="s">
        <v>30</v>
      </c>
      <c r="K4" s="2" t="s">
        <v>21</v>
      </c>
      <c r="L4" s="2">
        <f>SUMIF(Table6[Product],"smart phone",Table6[Quantity])</f>
        <v>27</v>
      </c>
    </row>
    <row r="5" spans="2:12" x14ac:dyDescent="0.3">
      <c r="B5" s="10">
        <v>1003</v>
      </c>
      <c r="C5" s="2" t="s">
        <v>4</v>
      </c>
      <c r="D5" s="2" t="s">
        <v>18</v>
      </c>
      <c r="E5" s="2" t="s">
        <v>22</v>
      </c>
      <c r="F5" s="2">
        <v>7</v>
      </c>
      <c r="G5" s="2">
        <v>400</v>
      </c>
      <c r="H5" s="4">
        <v>45399</v>
      </c>
      <c r="I5" s="12" t="s">
        <v>31</v>
      </c>
      <c r="K5" s="2" t="s">
        <v>22</v>
      </c>
      <c r="L5" s="2">
        <f>SUMIF(Table6[Product],"tablet",Table6[Quantity])</f>
        <v>12</v>
      </c>
    </row>
    <row r="6" spans="2:12" x14ac:dyDescent="0.3">
      <c r="B6" s="10">
        <v>1004</v>
      </c>
      <c r="C6" s="2" t="s">
        <v>5</v>
      </c>
      <c r="D6" s="2" t="s">
        <v>17</v>
      </c>
      <c r="E6" s="2" t="s">
        <v>23</v>
      </c>
      <c r="F6" s="2">
        <v>12</v>
      </c>
      <c r="G6" s="2">
        <v>150</v>
      </c>
      <c r="H6" s="4">
        <v>45362</v>
      </c>
      <c r="I6" s="12" t="s">
        <v>32</v>
      </c>
      <c r="K6" s="2" t="s">
        <v>23</v>
      </c>
      <c r="L6" s="2">
        <f>SUMIF(Table6[Product],"monitor",Table6[Quantity])</f>
        <v>22</v>
      </c>
    </row>
    <row r="7" spans="2:12" x14ac:dyDescent="0.3">
      <c r="B7" s="10">
        <v>1005</v>
      </c>
      <c r="C7" s="2" t="s">
        <v>6</v>
      </c>
      <c r="D7" s="2" t="s">
        <v>15</v>
      </c>
      <c r="E7" s="2" t="s">
        <v>24</v>
      </c>
      <c r="F7" s="2">
        <v>20</v>
      </c>
      <c r="G7" s="2">
        <v>50</v>
      </c>
      <c r="H7" s="4">
        <v>45422</v>
      </c>
      <c r="I7" s="12" t="s">
        <v>33</v>
      </c>
      <c r="K7" s="2" t="s">
        <v>24</v>
      </c>
      <c r="L7" s="2">
        <f>SUMIF(Table6[Product],"keyboard",Table6[Quantity])</f>
        <v>35</v>
      </c>
    </row>
    <row r="8" spans="2:12" x14ac:dyDescent="0.3">
      <c r="B8" s="10">
        <v>1006</v>
      </c>
      <c r="C8" s="2" t="s">
        <v>7</v>
      </c>
      <c r="D8" s="2" t="s">
        <v>16</v>
      </c>
      <c r="E8" s="2" t="s">
        <v>20</v>
      </c>
      <c r="F8" s="2">
        <v>3</v>
      </c>
      <c r="G8" s="2">
        <v>1200</v>
      </c>
      <c r="H8" s="4">
        <v>45302</v>
      </c>
      <c r="I8" s="12" t="s">
        <v>34</v>
      </c>
      <c r="K8" s="2" t="s">
        <v>48</v>
      </c>
      <c r="L8" s="2">
        <f>SUM(L3:L7)</f>
        <v>108</v>
      </c>
    </row>
    <row r="9" spans="2:12" x14ac:dyDescent="0.3">
      <c r="B9" s="10">
        <v>1007</v>
      </c>
      <c r="C9" s="2" t="s">
        <v>8</v>
      </c>
      <c r="D9" s="2" t="s">
        <v>18</v>
      </c>
      <c r="E9" s="2" t="s">
        <v>21</v>
      </c>
      <c r="F9" s="2">
        <v>8</v>
      </c>
      <c r="G9" s="2">
        <v>800</v>
      </c>
      <c r="H9" s="4">
        <v>45361</v>
      </c>
      <c r="I9" s="12" t="s">
        <v>35</v>
      </c>
    </row>
    <row r="10" spans="2:12" x14ac:dyDescent="0.3">
      <c r="B10" s="10">
        <v>1008</v>
      </c>
      <c r="C10" s="2" t="s">
        <v>9</v>
      </c>
      <c r="D10" s="2" t="s">
        <v>17</v>
      </c>
      <c r="E10" s="2" t="s">
        <v>22</v>
      </c>
      <c r="F10" s="2">
        <v>5</v>
      </c>
      <c r="G10" s="2">
        <v>400</v>
      </c>
      <c r="H10" s="4">
        <v>45603</v>
      </c>
      <c r="I10" s="12" t="s">
        <v>36</v>
      </c>
    </row>
    <row r="11" spans="2:12" x14ac:dyDescent="0.3">
      <c r="B11" s="10">
        <v>1009</v>
      </c>
      <c r="C11" s="2" t="s">
        <v>10</v>
      </c>
      <c r="D11" s="2" t="s">
        <v>15</v>
      </c>
      <c r="E11" s="2" t="s">
        <v>23</v>
      </c>
      <c r="F11" s="2">
        <v>10</v>
      </c>
      <c r="G11" s="2">
        <v>150</v>
      </c>
      <c r="H11" s="4">
        <v>45541</v>
      </c>
      <c r="I11" s="12" t="s">
        <v>37</v>
      </c>
    </row>
    <row r="12" spans="2:12" x14ac:dyDescent="0.3">
      <c r="B12" s="10">
        <v>1010</v>
      </c>
      <c r="C12" s="2" t="s">
        <v>11</v>
      </c>
      <c r="D12" s="2" t="s">
        <v>16</v>
      </c>
      <c r="E12" s="2" t="s">
        <v>24</v>
      </c>
      <c r="F12" s="2">
        <v>15</v>
      </c>
      <c r="G12" s="2">
        <v>50</v>
      </c>
      <c r="H12" s="4">
        <v>45604</v>
      </c>
      <c r="I12" s="12" t="s">
        <v>38</v>
      </c>
    </row>
    <row r="13" spans="2:12" x14ac:dyDescent="0.3">
      <c r="B13" s="10">
        <v>1011</v>
      </c>
      <c r="C13" s="2" t="s">
        <v>12</v>
      </c>
      <c r="D13" s="2" t="s">
        <v>18</v>
      </c>
      <c r="E13" s="2" t="s">
        <v>20</v>
      </c>
      <c r="F13" s="2">
        <v>4</v>
      </c>
      <c r="G13" s="2">
        <v>1200</v>
      </c>
      <c r="H13" s="4">
        <v>45648</v>
      </c>
      <c r="I13" s="11" t="s">
        <v>39</v>
      </c>
    </row>
    <row r="14" spans="2:12" x14ac:dyDescent="0.3">
      <c r="B14" s="16">
        <v>1012</v>
      </c>
      <c r="C14" s="5" t="s">
        <v>13</v>
      </c>
      <c r="D14" s="5" t="s">
        <v>17</v>
      </c>
      <c r="E14" s="5" t="s">
        <v>21</v>
      </c>
      <c r="F14" s="5">
        <v>9</v>
      </c>
      <c r="G14" s="5">
        <v>800</v>
      </c>
      <c r="H14" s="6">
        <v>45657</v>
      </c>
      <c r="I14" s="17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F19" sqref="F19"/>
    </sheetView>
  </sheetViews>
  <sheetFormatPr defaultRowHeight="15" x14ac:dyDescent="0.25"/>
  <cols>
    <col min="2" max="2" width="14" customWidth="1"/>
    <col min="3" max="3" width="22.140625" customWidth="1"/>
    <col min="4" max="4" width="11.42578125" customWidth="1"/>
    <col min="5" max="5" width="15.140625" bestFit="1" customWidth="1"/>
    <col min="6" max="6" width="13.28515625" customWidth="1"/>
    <col min="7" max="7" width="14.85546875" customWidth="1"/>
    <col min="8" max="8" width="16.5703125" customWidth="1"/>
    <col min="9" max="9" width="15.5703125" bestFit="1" customWidth="1"/>
    <col min="10" max="10" width="16.28515625" customWidth="1"/>
  </cols>
  <sheetData>
    <row r="2" spans="2:10" ht="18.75" x14ac:dyDescent="0.3">
      <c r="B2" s="33" t="s">
        <v>0</v>
      </c>
      <c r="C2" s="33" t="s">
        <v>1</v>
      </c>
      <c r="D2" s="33" t="s">
        <v>14</v>
      </c>
      <c r="E2" s="33" t="s">
        <v>19</v>
      </c>
      <c r="F2" s="33" t="s">
        <v>25</v>
      </c>
      <c r="G2" s="33" t="s">
        <v>26</v>
      </c>
      <c r="H2" s="33" t="s">
        <v>27</v>
      </c>
      <c r="I2" s="33" t="s">
        <v>28</v>
      </c>
      <c r="J2" s="34" t="s">
        <v>41</v>
      </c>
    </row>
    <row r="3" spans="2:10" ht="18.75" x14ac:dyDescent="0.3">
      <c r="B3" s="24">
        <v>1001</v>
      </c>
      <c r="C3" s="24" t="s">
        <v>2</v>
      </c>
      <c r="D3" s="24" t="s">
        <v>15</v>
      </c>
      <c r="E3" s="24" t="s">
        <v>20</v>
      </c>
      <c r="F3" s="24">
        <v>5</v>
      </c>
      <c r="G3" s="24">
        <v>1200</v>
      </c>
      <c r="H3" s="25">
        <v>45306</v>
      </c>
      <c r="I3" s="24" t="s">
        <v>29</v>
      </c>
      <c r="J3" s="26">
        <f>F3*G3</f>
        <v>6000</v>
      </c>
    </row>
    <row r="4" spans="2:10" ht="18.75" x14ac:dyDescent="0.3">
      <c r="B4" s="27">
        <v>1002</v>
      </c>
      <c r="C4" s="27" t="s">
        <v>3</v>
      </c>
      <c r="D4" s="27" t="s">
        <v>16</v>
      </c>
      <c r="E4" s="27" t="s">
        <v>21</v>
      </c>
      <c r="F4" s="27">
        <v>10</v>
      </c>
      <c r="G4" s="27">
        <v>800</v>
      </c>
      <c r="H4" s="28">
        <v>45332</v>
      </c>
      <c r="I4" s="27" t="s">
        <v>30</v>
      </c>
      <c r="J4" s="29">
        <f t="shared" ref="J4:J14" si="0">F4*G4</f>
        <v>8000</v>
      </c>
    </row>
    <row r="5" spans="2:10" ht="18.75" x14ac:dyDescent="0.3">
      <c r="B5" s="24">
        <v>1003</v>
      </c>
      <c r="C5" s="24" t="s">
        <v>4</v>
      </c>
      <c r="D5" s="24" t="s">
        <v>18</v>
      </c>
      <c r="E5" s="24" t="s">
        <v>22</v>
      </c>
      <c r="F5" s="24">
        <v>7</v>
      </c>
      <c r="G5" s="24">
        <v>400</v>
      </c>
      <c r="H5" s="25">
        <v>45399</v>
      </c>
      <c r="I5" s="24" t="s">
        <v>31</v>
      </c>
      <c r="J5" s="26">
        <f t="shared" si="0"/>
        <v>2800</v>
      </c>
    </row>
    <row r="6" spans="2:10" ht="18.75" x14ac:dyDescent="0.3">
      <c r="B6" s="27">
        <v>1004</v>
      </c>
      <c r="C6" s="27" t="s">
        <v>5</v>
      </c>
      <c r="D6" s="27" t="s">
        <v>17</v>
      </c>
      <c r="E6" s="27" t="s">
        <v>23</v>
      </c>
      <c r="F6" s="27">
        <v>12</v>
      </c>
      <c r="G6" s="27">
        <v>150</v>
      </c>
      <c r="H6" s="28">
        <v>45362</v>
      </c>
      <c r="I6" s="27" t="s">
        <v>32</v>
      </c>
      <c r="J6" s="29">
        <f t="shared" si="0"/>
        <v>1800</v>
      </c>
    </row>
    <row r="7" spans="2:10" ht="18.75" x14ac:dyDescent="0.3">
      <c r="B7" s="24">
        <v>1005</v>
      </c>
      <c r="C7" s="24" t="s">
        <v>6</v>
      </c>
      <c r="D7" s="24" t="s">
        <v>15</v>
      </c>
      <c r="E7" s="24" t="s">
        <v>24</v>
      </c>
      <c r="F7" s="24">
        <v>20</v>
      </c>
      <c r="G7" s="24">
        <v>50</v>
      </c>
      <c r="H7" s="25">
        <v>45422</v>
      </c>
      <c r="I7" s="24" t="s">
        <v>33</v>
      </c>
      <c r="J7" s="26">
        <f t="shared" si="0"/>
        <v>1000</v>
      </c>
    </row>
    <row r="8" spans="2:10" ht="18.75" x14ac:dyDescent="0.3">
      <c r="B8" s="27">
        <v>1006</v>
      </c>
      <c r="C8" s="27" t="s">
        <v>7</v>
      </c>
      <c r="D8" s="27" t="s">
        <v>16</v>
      </c>
      <c r="E8" s="27" t="s">
        <v>20</v>
      </c>
      <c r="F8" s="27">
        <v>3</v>
      </c>
      <c r="G8" s="27">
        <v>1200</v>
      </c>
      <c r="H8" s="28">
        <v>45302</v>
      </c>
      <c r="I8" s="27" t="s">
        <v>34</v>
      </c>
      <c r="J8" s="29">
        <f t="shared" si="0"/>
        <v>3600</v>
      </c>
    </row>
    <row r="9" spans="2:10" ht="18.75" x14ac:dyDescent="0.3">
      <c r="B9" s="24">
        <v>1007</v>
      </c>
      <c r="C9" s="24" t="s">
        <v>8</v>
      </c>
      <c r="D9" s="24" t="s">
        <v>18</v>
      </c>
      <c r="E9" s="24" t="s">
        <v>21</v>
      </c>
      <c r="F9" s="24">
        <v>8</v>
      </c>
      <c r="G9" s="24">
        <v>800</v>
      </c>
      <c r="H9" s="25">
        <v>45361</v>
      </c>
      <c r="I9" s="24" t="s">
        <v>35</v>
      </c>
      <c r="J9" s="26">
        <f t="shared" si="0"/>
        <v>6400</v>
      </c>
    </row>
    <row r="10" spans="2:10" ht="18.75" x14ac:dyDescent="0.3">
      <c r="B10" s="27">
        <v>1008</v>
      </c>
      <c r="C10" s="27" t="s">
        <v>9</v>
      </c>
      <c r="D10" s="27" t="s">
        <v>17</v>
      </c>
      <c r="E10" s="27" t="s">
        <v>22</v>
      </c>
      <c r="F10" s="27">
        <v>5</v>
      </c>
      <c r="G10" s="27">
        <v>400</v>
      </c>
      <c r="H10" s="28">
        <v>45603</v>
      </c>
      <c r="I10" s="27" t="s">
        <v>36</v>
      </c>
      <c r="J10" s="29">
        <f t="shared" si="0"/>
        <v>2000</v>
      </c>
    </row>
    <row r="11" spans="2:10" ht="18.75" x14ac:dyDescent="0.3">
      <c r="B11" s="24">
        <v>1009</v>
      </c>
      <c r="C11" s="24" t="s">
        <v>10</v>
      </c>
      <c r="D11" s="24" t="s">
        <v>15</v>
      </c>
      <c r="E11" s="24" t="s">
        <v>23</v>
      </c>
      <c r="F11" s="24">
        <v>10</v>
      </c>
      <c r="G11" s="24">
        <v>150</v>
      </c>
      <c r="H11" s="25">
        <v>45541</v>
      </c>
      <c r="I11" s="24" t="s">
        <v>37</v>
      </c>
      <c r="J11" s="26">
        <f t="shared" si="0"/>
        <v>1500</v>
      </c>
    </row>
    <row r="12" spans="2:10" ht="18.75" x14ac:dyDescent="0.3">
      <c r="B12" s="27">
        <v>1010</v>
      </c>
      <c r="C12" s="27" t="s">
        <v>11</v>
      </c>
      <c r="D12" s="27" t="s">
        <v>16</v>
      </c>
      <c r="E12" s="27" t="s">
        <v>24</v>
      </c>
      <c r="F12" s="27">
        <v>15</v>
      </c>
      <c r="G12" s="27">
        <v>50</v>
      </c>
      <c r="H12" s="28">
        <v>45604</v>
      </c>
      <c r="I12" s="27" t="s">
        <v>38</v>
      </c>
      <c r="J12" s="29">
        <f t="shared" si="0"/>
        <v>750</v>
      </c>
    </row>
    <row r="13" spans="2:10" ht="18.75" x14ac:dyDescent="0.3">
      <c r="B13" s="24">
        <v>1011</v>
      </c>
      <c r="C13" s="24" t="s">
        <v>12</v>
      </c>
      <c r="D13" s="24" t="s">
        <v>18</v>
      </c>
      <c r="E13" s="24" t="s">
        <v>20</v>
      </c>
      <c r="F13" s="24">
        <v>4</v>
      </c>
      <c r="G13" s="24">
        <v>1200</v>
      </c>
      <c r="H13" s="25">
        <v>45648</v>
      </c>
      <c r="I13" s="24" t="s">
        <v>39</v>
      </c>
      <c r="J13" s="26">
        <f t="shared" si="0"/>
        <v>4800</v>
      </c>
    </row>
    <row r="14" spans="2:10" ht="18.75" x14ac:dyDescent="0.3">
      <c r="B14" s="30">
        <v>1012</v>
      </c>
      <c r="C14" s="30" t="s">
        <v>13</v>
      </c>
      <c r="D14" s="30" t="s">
        <v>17</v>
      </c>
      <c r="E14" s="30" t="s">
        <v>21</v>
      </c>
      <c r="F14" s="30">
        <v>9</v>
      </c>
      <c r="G14" s="30">
        <v>800</v>
      </c>
      <c r="H14" s="31">
        <v>45657</v>
      </c>
      <c r="I14" s="30" t="s">
        <v>40</v>
      </c>
      <c r="J14" s="32">
        <f t="shared" si="0"/>
        <v>7200</v>
      </c>
    </row>
  </sheetData>
  <conditionalFormatting sqref="J3:J14">
    <cfRule type="cellIs" dxfId="0" priority="1" operator="greaterThanOrEqual">
      <formula>5000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workbookViewId="0">
      <selection activeCell="K3" sqref="K3:K14"/>
    </sheetView>
  </sheetViews>
  <sheetFormatPr defaultRowHeight="15" x14ac:dyDescent="0.25"/>
  <cols>
    <col min="2" max="2" width="14" customWidth="1"/>
    <col min="3" max="3" width="22.140625" customWidth="1"/>
    <col min="4" max="4" width="11.42578125" customWidth="1"/>
    <col min="5" max="5" width="15.140625" bestFit="1" customWidth="1"/>
    <col min="6" max="6" width="13.28515625" customWidth="1"/>
    <col min="7" max="7" width="14.85546875" customWidth="1"/>
    <col min="8" max="8" width="16.5703125" customWidth="1"/>
    <col min="9" max="9" width="15.5703125" bestFit="1" customWidth="1"/>
    <col min="10" max="10" width="16.28515625" customWidth="1"/>
    <col min="11" max="11" width="31.85546875" customWidth="1"/>
  </cols>
  <sheetData>
    <row r="2" spans="2:11" ht="18.75" x14ac:dyDescent="0.3">
      <c r="B2" s="13" t="s">
        <v>0</v>
      </c>
      <c r="C2" s="14" t="s">
        <v>1</v>
      </c>
      <c r="D2" s="14" t="s">
        <v>14</v>
      </c>
      <c r="E2" s="14" t="s">
        <v>19</v>
      </c>
      <c r="F2" s="14" t="s">
        <v>25</v>
      </c>
      <c r="G2" s="14" t="s">
        <v>26</v>
      </c>
      <c r="H2" s="14" t="s">
        <v>27</v>
      </c>
      <c r="I2" s="14" t="s">
        <v>28</v>
      </c>
      <c r="J2" s="35" t="s">
        <v>41</v>
      </c>
      <c r="K2" s="15" t="s">
        <v>49</v>
      </c>
    </row>
    <row r="3" spans="2:11" ht="18.75" x14ac:dyDescent="0.3">
      <c r="B3" s="10">
        <v>1001</v>
      </c>
      <c r="C3" s="2" t="s">
        <v>2</v>
      </c>
      <c r="D3" s="2" t="s">
        <v>15</v>
      </c>
      <c r="E3" s="2" t="s">
        <v>20</v>
      </c>
      <c r="F3" s="2">
        <v>5</v>
      </c>
      <c r="G3" s="2">
        <v>1200</v>
      </c>
      <c r="H3" s="4">
        <v>45306</v>
      </c>
      <c r="I3" s="2" t="s">
        <v>29</v>
      </c>
      <c r="J3" s="2">
        <f>F3*G3</f>
        <v>6000</v>
      </c>
      <c r="K3" s="36">
        <f>Table7[[#This Row],[Total Sales]]/SUM(Table7[Total Sales])</f>
        <v>0.13086150490730644</v>
      </c>
    </row>
    <row r="4" spans="2:11" ht="18.75" x14ac:dyDescent="0.3">
      <c r="B4" s="10">
        <v>1002</v>
      </c>
      <c r="C4" s="2" t="s">
        <v>3</v>
      </c>
      <c r="D4" s="2" t="s">
        <v>16</v>
      </c>
      <c r="E4" s="2" t="s">
        <v>21</v>
      </c>
      <c r="F4" s="2">
        <v>10</v>
      </c>
      <c r="G4" s="2">
        <v>800</v>
      </c>
      <c r="H4" s="4">
        <v>45332</v>
      </c>
      <c r="I4" s="2" t="s">
        <v>30</v>
      </c>
      <c r="J4" s="2">
        <f t="shared" ref="J4:J14" si="0">F4*G4</f>
        <v>8000</v>
      </c>
      <c r="K4" s="36">
        <f>Table7[[#This Row],[Total Sales]]/SUM(Table7[Total Sales])</f>
        <v>0.17448200654307525</v>
      </c>
    </row>
    <row r="5" spans="2:11" ht="18.75" x14ac:dyDescent="0.3">
      <c r="B5" s="10">
        <v>1003</v>
      </c>
      <c r="C5" s="2" t="s">
        <v>4</v>
      </c>
      <c r="D5" s="2" t="s">
        <v>18</v>
      </c>
      <c r="E5" s="2" t="s">
        <v>22</v>
      </c>
      <c r="F5" s="2">
        <v>7</v>
      </c>
      <c r="G5" s="2">
        <v>400</v>
      </c>
      <c r="H5" s="4">
        <v>45399</v>
      </c>
      <c r="I5" s="2" t="s">
        <v>31</v>
      </c>
      <c r="J5" s="2">
        <f t="shared" si="0"/>
        <v>2800</v>
      </c>
      <c r="K5" s="36">
        <f>Table7[[#This Row],[Total Sales]]/SUM(Table7[Total Sales])</f>
        <v>6.1068702290076333E-2</v>
      </c>
    </row>
    <row r="6" spans="2:11" ht="18.75" x14ac:dyDescent="0.3">
      <c r="B6" s="10">
        <v>1004</v>
      </c>
      <c r="C6" s="2" t="s">
        <v>5</v>
      </c>
      <c r="D6" s="2" t="s">
        <v>17</v>
      </c>
      <c r="E6" s="2" t="s">
        <v>23</v>
      </c>
      <c r="F6" s="2">
        <v>12</v>
      </c>
      <c r="G6" s="2">
        <v>150</v>
      </c>
      <c r="H6" s="4">
        <v>45362</v>
      </c>
      <c r="I6" s="2" t="s">
        <v>32</v>
      </c>
      <c r="J6" s="2">
        <f t="shared" si="0"/>
        <v>1800</v>
      </c>
      <c r="K6" s="36">
        <f>Table7[[#This Row],[Total Sales]]/SUM(Table7[Total Sales])</f>
        <v>3.9258451472191931E-2</v>
      </c>
    </row>
    <row r="7" spans="2:11" ht="18.75" x14ac:dyDescent="0.3">
      <c r="B7" s="10">
        <v>1005</v>
      </c>
      <c r="C7" s="2" t="s">
        <v>6</v>
      </c>
      <c r="D7" s="2" t="s">
        <v>15</v>
      </c>
      <c r="E7" s="2" t="s">
        <v>24</v>
      </c>
      <c r="F7" s="2">
        <v>20</v>
      </c>
      <c r="G7" s="2">
        <v>50</v>
      </c>
      <c r="H7" s="4">
        <v>45422</v>
      </c>
      <c r="I7" s="2" t="s">
        <v>33</v>
      </c>
      <c r="J7" s="2">
        <f t="shared" si="0"/>
        <v>1000</v>
      </c>
      <c r="K7" s="36">
        <f>Table7[[#This Row],[Total Sales]]/SUM(Table7[Total Sales])</f>
        <v>2.1810250817884406E-2</v>
      </c>
    </row>
    <row r="8" spans="2:11" ht="18.75" x14ac:dyDescent="0.3">
      <c r="B8" s="10">
        <v>1006</v>
      </c>
      <c r="C8" s="2" t="s">
        <v>7</v>
      </c>
      <c r="D8" s="2" t="s">
        <v>16</v>
      </c>
      <c r="E8" s="2" t="s">
        <v>20</v>
      </c>
      <c r="F8" s="2">
        <v>3</v>
      </c>
      <c r="G8" s="2">
        <v>1200</v>
      </c>
      <c r="H8" s="4">
        <v>45302</v>
      </c>
      <c r="I8" s="2" t="s">
        <v>34</v>
      </c>
      <c r="J8" s="2">
        <f t="shared" si="0"/>
        <v>3600</v>
      </c>
      <c r="K8" s="36">
        <f>Table7[[#This Row],[Total Sales]]/SUM(Table7[Total Sales])</f>
        <v>7.8516902944383862E-2</v>
      </c>
    </row>
    <row r="9" spans="2:11" ht="18.75" x14ac:dyDescent="0.3">
      <c r="B9" s="10">
        <v>1007</v>
      </c>
      <c r="C9" s="2" t="s">
        <v>8</v>
      </c>
      <c r="D9" s="2" t="s">
        <v>18</v>
      </c>
      <c r="E9" s="2" t="s">
        <v>21</v>
      </c>
      <c r="F9" s="2">
        <v>8</v>
      </c>
      <c r="G9" s="2">
        <v>800</v>
      </c>
      <c r="H9" s="4">
        <v>45361</v>
      </c>
      <c r="I9" s="2" t="s">
        <v>35</v>
      </c>
      <c r="J9" s="2">
        <f t="shared" si="0"/>
        <v>6400</v>
      </c>
      <c r="K9" s="36">
        <f>Table7[[#This Row],[Total Sales]]/SUM(Table7[Total Sales])</f>
        <v>0.1395856052344602</v>
      </c>
    </row>
    <row r="10" spans="2:11" ht="18.75" x14ac:dyDescent="0.3">
      <c r="B10" s="10">
        <v>1008</v>
      </c>
      <c r="C10" s="2" t="s">
        <v>9</v>
      </c>
      <c r="D10" s="2" t="s">
        <v>17</v>
      </c>
      <c r="E10" s="2" t="s">
        <v>22</v>
      </c>
      <c r="F10" s="2">
        <v>5</v>
      </c>
      <c r="G10" s="2">
        <v>400</v>
      </c>
      <c r="H10" s="4">
        <v>45603</v>
      </c>
      <c r="I10" s="2" t="s">
        <v>36</v>
      </c>
      <c r="J10" s="2">
        <f t="shared" si="0"/>
        <v>2000</v>
      </c>
      <c r="K10" s="36">
        <f>Table7[[#This Row],[Total Sales]]/SUM(Table7[Total Sales])</f>
        <v>4.3620501635768812E-2</v>
      </c>
    </row>
    <row r="11" spans="2:11" ht="18.75" x14ac:dyDescent="0.3">
      <c r="B11" s="10">
        <v>1009</v>
      </c>
      <c r="C11" s="2" t="s">
        <v>10</v>
      </c>
      <c r="D11" s="2" t="s">
        <v>15</v>
      </c>
      <c r="E11" s="2" t="s">
        <v>23</v>
      </c>
      <c r="F11" s="2">
        <v>10</v>
      </c>
      <c r="G11" s="2">
        <v>150</v>
      </c>
      <c r="H11" s="4">
        <v>45541</v>
      </c>
      <c r="I11" s="2" t="s">
        <v>37</v>
      </c>
      <c r="J11" s="2">
        <f t="shared" si="0"/>
        <v>1500</v>
      </c>
      <c r="K11" s="36">
        <f>Table7[[#This Row],[Total Sales]]/SUM(Table7[Total Sales])</f>
        <v>3.271537622682661E-2</v>
      </c>
    </row>
    <row r="12" spans="2:11" ht="18.75" x14ac:dyDescent="0.3">
      <c r="B12" s="10">
        <v>1010</v>
      </c>
      <c r="C12" s="2" t="s">
        <v>11</v>
      </c>
      <c r="D12" s="2" t="s">
        <v>16</v>
      </c>
      <c r="E12" s="2" t="s">
        <v>24</v>
      </c>
      <c r="F12" s="2">
        <v>15</v>
      </c>
      <c r="G12" s="2">
        <v>50</v>
      </c>
      <c r="H12" s="4">
        <v>45604</v>
      </c>
      <c r="I12" s="2" t="s">
        <v>38</v>
      </c>
      <c r="J12" s="2">
        <f t="shared" si="0"/>
        <v>750</v>
      </c>
      <c r="K12" s="36">
        <f>Table7[[#This Row],[Total Sales]]/SUM(Table7[Total Sales])</f>
        <v>1.6357688113413305E-2</v>
      </c>
    </row>
    <row r="13" spans="2:11" ht="18.75" x14ac:dyDescent="0.3">
      <c r="B13" s="10">
        <v>1011</v>
      </c>
      <c r="C13" s="2" t="s">
        <v>12</v>
      </c>
      <c r="D13" s="2" t="s">
        <v>18</v>
      </c>
      <c r="E13" s="2" t="s">
        <v>20</v>
      </c>
      <c r="F13" s="2">
        <v>4</v>
      </c>
      <c r="G13" s="2">
        <v>1200</v>
      </c>
      <c r="H13" s="4">
        <v>45648</v>
      </c>
      <c r="I13" s="3" t="s">
        <v>39</v>
      </c>
      <c r="J13" s="2">
        <f t="shared" si="0"/>
        <v>4800</v>
      </c>
      <c r="K13" s="36">
        <f>Table7[[#This Row],[Total Sales]]/SUM(Table7[Total Sales])</f>
        <v>0.10468920392584515</v>
      </c>
    </row>
    <row r="14" spans="2:11" ht="18.75" x14ac:dyDescent="0.3">
      <c r="B14" s="16">
        <v>1012</v>
      </c>
      <c r="C14" s="5" t="s">
        <v>13</v>
      </c>
      <c r="D14" s="5" t="s">
        <v>17</v>
      </c>
      <c r="E14" s="5" t="s">
        <v>21</v>
      </c>
      <c r="F14" s="5">
        <v>9</v>
      </c>
      <c r="G14" s="5">
        <v>800</v>
      </c>
      <c r="H14" s="6">
        <v>45657</v>
      </c>
      <c r="I14" s="5" t="s">
        <v>40</v>
      </c>
      <c r="J14" s="5">
        <f t="shared" si="0"/>
        <v>7200</v>
      </c>
      <c r="K14" s="37">
        <f>Table7[[#This Row],[Total Sales]]/SUM(Table7[Total Sales])</f>
        <v>0.15703380588876772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Calc Total Sales</vt:lpstr>
      <vt:lpstr>Avg sales per Region</vt:lpstr>
      <vt:lpstr>month and year</vt:lpstr>
      <vt:lpstr>Highest and Lowest</vt:lpstr>
      <vt:lpstr>Sales Rep</vt:lpstr>
      <vt:lpstr>Total quantity sold by product</vt:lpstr>
      <vt:lpstr>High Sales</vt:lpstr>
      <vt:lpstr>Percentage Contribution</vt:lpstr>
      <vt:lpstr>Dynamic Dropdown List</vt:lpstr>
      <vt:lpstr>Calc Year-Over-Year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1mscds41</dc:creator>
  <cp:lastModifiedBy>1mscds41</cp:lastModifiedBy>
  <dcterms:created xsi:type="dcterms:W3CDTF">2024-08-03T03:57:33Z</dcterms:created>
  <dcterms:modified xsi:type="dcterms:W3CDTF">2024-08-20T05:36:13Z</dcterms:modified>
</cp:coreProperties>
</file>