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EEE-CS-AI-25\Task_10\"/>
    </mc:Choice>
  </mc:AlternateContent>
  <bookViews>
    <workbookView xWindow="0" yWindow="0" windowWidth="21570" windowHeight="8055" activeTab="2"/>
  </bookViews>
  <sheets>
    <sheet name="Sheet2" sheetId="2" r:id="rId1"/>
    <sheet name="Sheet3" sheetId="7" r:id="rId2"/>
    <sheet name="Chart1" sheetId="8" r:id="rId3"/>
    <sheet name="Sheet1" sheetId="1" r:id="rId4"/>
  </sheets>
  <definedNames>
    <definedName name="_xlnm._FilterDatabase" localSheetId="3" hidden="1">Sheet1!$A$1:$I$23</definedName>
  </definedNames>
  <calcPr calcId="162913"/>
  <pivotCaches>
    <pivotCache cacheId="9" r:id="rId5"/>
    <pivotCache cacheId="115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" i="1"/>
  <c r="F20" i="1" l="1"/>
  <c r="F19" i="1"/>
  <c r="F18" i="1"/>
  <c r="F17" i="1"/>
  <c r="F16" i="1"/>
  <c r="F15" i="1"/>
  <c r="F14" i="1"/>
  <c r="F13" i="1"/>
  <c r="F12" i="1"/>
  <c r="F11" i="1"/>
  <c r="F10" i="1"/>
  <c r="F9" i="1"/>
  <c r="F8" i="1"/>
  <c r="F6" i="1"/>
  <c r="F7" i="1"/>
  <c r="F5" i="1"/>
  <c r="F4" i="1"/>
  <c r="F3" i="1"/>
  <c r="F2" i="1"/>
  <c r="F21" i="1"/>
  <c r="D23" i="1"/>
  <c r="F23" i="1" l="1"/>
  <c r="C23" i="1"/>
  <c r="A23" i="1"/>
</calcChain>
</file>

<file path=xl/sharedStrings.xml><?xml version="1.0" encoding="utf-8"?>
<sst xmlns="http://schemas.openxmlformats.org/spreadsheetml/2006/main" count="142" uniqueCount="64">
  <si>
    <t>Date</t>
  </si>
  <si>
    <t xml:space="preserve">Product </t>
  </si>
  <si>
    <t xml:space="preserve">Quantity </t>
  </si>
  <si>
    <t>Price</t>
  </si>
  <si>
    <t>Category</t>
  </si>
  <si>
    <t>Laptop</t>
  </si>
  <si>
    <t>Electronics</t>
  </si>
  <si>
    <t>Smartphone</t>
  </si>
  <si>
    <t>Headphones</t>
  </si>
  <si>
    <t>Accessories</t>
  </si>
  <si>
    <t>Coffee Maker</t>
  </si>
  <si>
    <t>Home Appliance</t>
  </si>
  <si>
    <t>T-shirt</t>
  </si>
  <si>
    <t>Clothing</t>
  </si>
  <si>
    <t>Sneakers</t>
  </si>
  <si>
    <t>Footwear</t>
  </si>
  <si>
    <t>Watch</t>
  </si>
  <si>
    <t>Microwave</t>
  </si>
  <si>
    <t>Desk Chair</t>
  </si>
  <si>
    <t>Furniture</t>
  </si>
  <si>
    <t>Tablet</t>
  </si>
  <si>
    <t>Jeans</t>
  </si>
  <si>
    <t>Keyboard</t>
  </si>
  <si>
    <t>Monitor</t>
  </si>
  <si>
    <t>Blender</t>
  </si>
  <si>
    <t>Backpack</t>
  </si>
  <si>
    <t>Sofa</t>
  </si>
  <si>
    <t>Running Shoes</t>
  </si>
  <si>
    <t>Gaming Mouse</t>
  </si>
  <si>
    <t>Air Purifier</t>
  </si>
  <si>
    <t>Hoodie</t>
  </si>
  <si>
    <t>Total quantity</t>
  </si>
  <si>
    <t>Average</t>
  </si>
  <si>
    <t>num of enteries</t>
  </si>
  <si>
    <r>
      <rPr>
        <b/>
        <sz val="11"/>
        <rFont val="Calibri"/>
        <family val="2"/>
        <scheme val="minor"/>
      </rPr>
      <t>Total Revenue</t>
    </r>
    <r>
      <rPr>
        <sz val="11"/>
        <rFont val="Calibri"/>
        <family val="2"/>
        <scheme val="minor"/>
      </rPr>
      <t xml:space="preserve"> </t>
    </r>
  </si>
  <si>
    <t>Revenue</t>
  </si>
  <si>
    <t>Sales person</t>
  </si>
  <si>
    <t>Profit</t>
  </si>
  <si>
    <t>John Doe</t>
  </si>
  <si>
    <t>Jane Smith</t>
  </si>
  <si>
    <t xml:space="preserve">Alex Brown </t>
  </si>
  <si>
    <t>Emma White</t>
  </si>
  <si>
    <t xml:space="preserve">John Doe </t>
  </si>
  <si>
    <t>Alex Brown</t>
  </si>
  <si>
    <t>Region</t>
  </si>
  <si>
    <t>North</t>
  </si>
  <si>
    <t>South</t>
  </si>
  <si>
    <t>East</t>
  </si>
  <si>
    <t xml:space="preserve">West </t>
  </si>
  <si>
    <t>West</t>
  </si>
  <si>
    <t>Flag</t>
  </si>
  <si>
    <t>Bouns Rate</t>
  </si>
  <si>
    <t>Bonus Rate</t>
  </si>
  <si>
    <t>category</t>
  </si>
  <si>
    <t>Row Labels</t>
  </si>
  <si>
    <t>(blank)</t>
  </si>
  <si>
    <t>Grand Total</t>
  </si>
  <si>
    <t>Column Labels</t>
  </si>
  <si>
    <t>Sum of Profit</t>
  </si>
  <si>
    <t>Total Sum of Profit</t>
  </si>
  <si>
    <t>Total Sum of Bonus Amount</t>
  </si>
  <si>
    <t>Sum of Bonus Amount</t>
  </si>
  <si>
    <t>Group1</t>
  </si>
  <si>
    <t xml:space="preserve">Sum of Quantity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</si>
</sst>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660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theme="4" tint="0.59999389629810485"/>
        <bgColor rgb="FFCCFFFF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0" fontId="4" fillId="2" borderId="0" applyBorder="0" applyProtection="0"/>
  </cellStyleXfs>
  <cellXfs count="29">
    <xf numFmtId="0" fontId="0" fillId="0" borderId="0" xfId="0"/>
    <xf numFmtId="0" fontId="6" fillId="0" borderId="0" xfId="0" applyFont="1"/>
    <xf numFmtId="0" fontId="5" fillId="3" borderId="2" xfId="4" applyFont="1" applyFill="1" applyBorder="1" applyAlignment="1">
      <alignment horizontal="center"/>
    </xf>
    <xf numFmtId="0" fontId="0" fillId="0" borderId="0" xfId="0" applyAlignment="1">
      <alignment vertical="center" wrapText="1"/>
    </xf>
    <xf numFmtId="44" fontId="0" fillId="0" borderId="0" xfId="2" applyFont="1" applyAlignment="1">
      <alignment vertical="center" wrapText="1"/>
    </xf>
    <xf numFmtId="49" fontId="0" fillId="0" borderId="0" xfId="1" applyNumberFormat="1" applyFont="1" applyAlignment="1">
      <alignment vertical="center" wrapText="1"/>
    </xf>
    <xf numFmtId="49" fontId="6" fillId="0" borderId="0" xfId="1" applyNumberFormat="1" applyFont="1"/>
    <xf numFmtId="0" fontId="5" fillId="3" borderId="1" xfId="4" applyFont="1" applyFill="1" applyBorder="1" applyAlignment="1">
      <alignment horizontal="center"/>
    </xf>
    <xf numFmtId="49" fontId="5" fillId="3" borderId="2" xfId="1" applyNumberFormat="1" applyFont="1" applyFill="1" applyBorder="1" applyAlignment="1">
      <alignment horizontal="center"/>
    </xf>
    <xf numFmtId="44" fontId="5" fillId="3" borderId="2" xfId="2" applyFont="1" applyFill="1" applyBorder="1" applyAlignment="1">
      <alignment horizontal="center"/>
    </xf>
    <xf numFmtId="0" fontId="5" fillId="3" borderId="3" xfId="4" applyFont="1" applyFill="1" applyBorder="1" applyAlignment="1">
      <alignment horizontal="center"/>
    </xf>
    <xf numFmtId="14" fontId="0" fillId="0" borderId="0" xfId="0" applyNumberFormat="1" applyAlignment="1">
      <alignment horizontal="left" vertical="center" wrapText="1"/>
    </xf>
    <xf numFmtId="0" fontId="6" fillId="0" borderId="0" xfId="0" applyFont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44" fontId="6" fillId="0" borderId="0" xfId="2" applyFont="1" applyAlignment="1"/>
    <xf numFmtId="0" fontId="0" fillId="4" borderId="0" xfId="0" applyFill="1" applyAlignment="1">
      <alignment horizontal="center"/>
    </xf>
    <xf numFmtId="0" fontId="7" fillId="4" borderId="0" xfId="0" applyFont="1" applyFill="1" applyAlignment="1">
      <alignment horizontal="center"/>
    </xf>
    <xf numFmtId="49" fontId="6" fillId="4" borderId="0" xfId="1" applyNumberFormat="1" applyFont="1" applyFill="1" applyAlignment="1">
      <alignment horizontal="center"/>
    </xf>
    <xf numFmtId="44" fontId="7" fillId="4" borderId="0" xfId="2" applyFont="1" applyFill="1" applyAlignment="1">
      <alignment horizontal="center"/>
    </xf>
    <xf numFmtId="0" fontId="2" fillId="4" borderId="0" xfId="0" applyFont="1" applyFill="1" applyAlignment="1">
      <alignment horizontal="center"/>
    </xf>
    <xf numFmtId="44" fontId="0" fillId="0" borderId="0" xfId="0" applyNumberFormat="1"/>
    <xf numFmtId="44" fontId="2" fillId="4" borderId="0" xfId="2" applyFont="1" applyFill="1" applyAlignment="1">
      <alignment horizontal="center"/>
    </xf>
    <xf numFmtId="44" fontId="0" fillId="0" borderId="0" xfId="2" applyFont="1"/>
    <xf numFmtId="44" fontId="0" fillId="4" borderId="0" xfId="2" applyFont="1" applyFill="1" applyAlignment="1">
      <alignment horizontal="center"/>
    </xf>
    <xf numFmtId="9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NumberFormat="1"/>
  </cellXfs>
  <cellStyles count="5">
    <cellStyle name="Comma" xfId="1" builtinId="3"/>
    <cellStyle name="Currency" xfId="2" builtinId="4"/>
    <cellStyle name="Good 2" xfId="4"/>
    <cellStyle name="Normal" xfId="0" builtinId="0"/>
    <cellStyle name="Normal 2" xfId="3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combo chart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Sheet1!$H$1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Sheet1!$I$5:$I$21</c15:sqref>
                  </c15:fullRef>
                </c:ext>
              </c:extLst>
              <c:f>Sheet1!$I$5:$I$21</c:f>
              <c:strCache>
                <c:ptCount val="17"/>
                <c:pt idx="0">
                  <c:v>South</c:v>
                </c:pt>
                <c:pt idx="1">
                  <c:v>East</c:v>
                </c:pt>
                <c:pt idx="2">
                  <c:v>North</c:v>
                </c:pt>
                <c:pt idx="3">
                  <c:v>West</c:v>
                </c:pt>
                <c:pt idx="4">
                  <c:v>South</c:v>
                </c:pt>
                <c:pt idx="5">
                  <c:v>East</c:v>
                </c:pt>
                <c:pt idx="6">
                  <c:v>North</c:v>
                </c:pt>
                <c:pt idx="7">
                  <c:v>South</c:v>
                </c:pt>
                <c:pt idx="8">
                  <c:v>East</c:v>
                </c:pt>
                <c:pt idx="9">
                  <c:v>South</c:v>
                </c:pt>
                <c:pt idx="10">
                  <c:v>West </c:v>
                </c:pt>
                <c:pt idx="11">
                  <c:v>West</c:v>
                </c:pt>
                <c:pt idx="12">
                  <c:v>North</c:v>
                </c:pt>
                <c:pt idx="13">
                  <c:v>South</c:v>
                </c:pt>
                <c:pt idx="14">
                  <c:v>East</c:v>
                </c:pt>
                <c:pt idx="15">
                  <c:v>West </c:v>
                </c:pt>
                <c:pt idx="16">
                  <c:v>North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Sheet1!$H$2:$H$38</c15:sqref>
                  </c15:fullRef>
                </c:ext>
              </c:extLst>
              <c:f>Sheet1!$H$2:$H$18</c:f>
              <c:numCache>
                <c:formatCode>_("$"* #,##0.00_);_("$"* \(#,##0.00\);_("$"* "-"??_);_(@_)</c:formatCode>
                <c:ptCount val="17"/>
                <c:pt idx="0">
                  <c:v>50</c:v>
                </c:pt>
                <c:pt idx="1">
                  <c:v>75</c:v>
                </c:pt>
                <c:pt idx="2">
                  <c:v>80</c:v>
                </c:pt>
                <c:pt idx="3">
                  <c:v>85</c:v>
                </c:pt>
                <c:pt idx="4">
                  <c:v>90</c:v>
                </c:pt>
                <c:pt idx="5">
                  <c:v>90</c:v>
                </c:pt>
                <c:pt idx="6">
                  <c:v>95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  <c:pt idx="10">
                  <c:v>130</c:v>
                </c:pt>
                <c:pt idx="11">
                  <c:v>140</c:v>
                </c:pt>
                <c:pt idx="12">
                  <c:v>700</c:v>
                </c:pt>
                <c:pt idx="13">
                  <c:v>180</c:v>
                </c:pt>
                <c:pt idx="14">
                  <c:v>200</c:v>
                </c:pt>
                <c:pt idx="15">
                  <c:v>220</c:v>
                </c:pt>
                <c:pt idx="16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AA-4C02-863A-7CA370F3C989}"/>
            </c:ext>
          </c:extLst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Region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Sheet1!$I$5:$I$21</c15:sqref>
                  </c15:fullRef>
                </c:ext>
              </c:extLst>
              <c:f>Sheet1!$I$5:$I$21</c:f>
              <c:strCache>
                <c:ptCount val="17"/>
                <c:pt idx="0">
                  <c:v>South</c:v>
                </c:pt>
                <c:pt idx="1">
                  <c:v>East</c:v>
                </c:pt>
                <c:pt idx="2">
                  <c:v>North</c:v>
                </c:pt>
                <c:pt idx="3">
                  <c:v>West</c:v>
                </c:pt>
                <c:pt idx="4">
                  <c:v>South</c:v>
                </c:pt>
                <c:pt idx="5">
                  <c:v>East</c:v>
                </c:pt>
                <c:pt idx="6">
                  <c:v>North</c:v>
                </c:pt>
                <c:pt idx="7">
                  <c:v>South</c:v>
                </c:pt>
                <c:pt idx="8">
                  <c:v>East</c:v>
                </c:pt>
                <c:pt idx="9">
                  <c:v>South</c:v>
                </c:pt>
                <c:pt idx="10">
                  <c:v>West </c:v>
                </c:pt>
                <c:pt idx="11">
                  <c:v>West</c:v>
                </c:pt>
                <c:pt idx="12">
                  <c:v>North</c:v>
                </c:pt>
                <c:pt idx="13">
                  <c:v>South</c:v>
                </c:pt>
                <c:pt idx="14">
                  <c:v>East</c:v>
                </c:pt>
                <c:pt idx="15">
                  <c:v>West </c:v>
                </c:pt>
                <c:pt idx="16">
                  <c:v>North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Sheet1!$I$2:$I$38</c15:sqref>
                  </c15:fullRef>
                </c:ext>
              </c:extLst>
              <c:f>Sheet1!$I$2:$I$18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AA-4C02-863A-7CA370F3C9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6363488"/>
        <c:axId val="526362832"/>
      </c:barChart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Quantity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17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Sheet1!$C$2:$C$21</c15:sqref>
                  </c15:fullRef>
                </c:ext>
              </c:extLst>
              <c:f>Sheet1!$C$2:$C$18</c:f>
              <c:numCache>
                <c:formatCode>General</c:formatCode>
                <c:ptCount val="17"/>
                <c:pt idx="0">
                  <c:v>5</c:v>
                </c:pt>
                <c:pt idx="1">
                  <c:v>2</c:v>
                </c:pt>
                <c:pt idx="2">
                  <c:v>4</c:v>
                </c:pt>
                <c:pt idx="3">
                  <c:v>3</c:v>
                </c:pt>
                <c:pt idx="4">
                  <c:v>6</c:v>
                </c:pt>
                <c:pt idx="5">
                  <c:v>1</c:v>
                </c:pt>
                <c:pt idx="6">
                  <c:v>13</c:v>
                </c:pt>
                <c:pt idx="7">
                  <c:v>3</c:v>
                </c:pt>
                <c:pt idx="8">
                  <c:v>5</c:v>
                </c:pt>
                <c:pt idx="9">
                  <c:v>15</c:v>
                </c:pt>
                <c:pt idx="10">
                  <c:v>2</c:v>
                </c:pt>
                <c:pt idx="11">
                  <c:v>3</c:v>
                </c:pt>
                <c:pt idx="12">
                  <c:v>11</c:v>
                </c:pt>
                <c:pt idx="13">
                  <c:v>6</c:v>
                </c:pt>
                <c:pt idx="14">
                  <c:v>4</c:v>
                </c:pt>
                <c:pt idx="15">
                  <c:v>8</c:v>
                </c:pt>
                <c:pt idx="16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AA-4C02-863A-7CA370F3C9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6369720"/>
        <c:axId val="526369392"/>
      </c:lineChart>
      <c:catAx>
        <c:axId val="526363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362832"/>
        <c:crosses val="autoZero"/>
        <c:auto val="1"/>
        <c:lblAlgn val="ctr"/>
        <c:lblOffset val="100"/>
        <c:noMultiLvlLbl val="0"/>
      </c:catAx>
      <c:valAx>
        <c:axId val="52636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363488"/>
        <c:crosses val="autoZero"/>
        <c:crossBetween val="between"/>
      </c:valAx>
      <c:valAx>
        <c:axId val="52636939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369720"/>
        <c:crosses val="max"/>
        <c:crossBetween val="between"/>
      </c:valAx>
      <c:catAx>
        <c:axId val="526369720"/>
        <c:scaling>
          <c:orientation val="minMax"/>
        </c:scaling>
        <c:delete val="1"/>
        <c:axPos val="b"/>
        <c:majorTickMark val="out"/>
        <c:minorTickMark val="none"/>
        <c:tickLblPos val="nextTo"/>
        <c:crossAx val="5263693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azem" refreshedDate="45739.334226273146" createdVersion="6" refreshedVersion="6" minRefreshableVersion="3" recordCount="20">
  <cacheSource type="worksheet">
    <worksheetSource ref="A1:K21" sheet="Sheet1"/>
  </cacheSource>
  <cacheFields count="12">
    <cacheField name="Date" numFmtId="14">
      <sharedItems containsSemiMixedTypes="0" containsNonDate="0" containsDate="1" containsString="0" minDate="2025-03-01T00:00:00" maxDate="2025-03-21T00:00:00"/>
    </cacheField>
    <cacheField name="Product " numFmtId="49">
      <sharedItems/>
    </cacheField>
    <cacheField name="Quantity " numFmtId="0">
      <sharedItems containsSemiMixedTypes="0" containsString="0" containsNumber="1" containsInteger="1" minValue="1" maxValue="15"/>
    </cacheField>
    <cacheField name="Price" numFmtId="44">
      <sharedItems containsSemiMixedTypes="0" containsString="0" containsNumber="1" containsInteger="1" minValue="20" maxValue="1200"/>
    </cacheField>
    <cacheField name="Category" numFmtId="0">
      <sharedItems/>
    </cacheField>
    <cacheField name="Revenue" numFmtId="44">
      <sharedItems containsSemiMixedTypes="0" containsString="0" containsNumber="1" containsInteger="1" minValue="70" maxValue="4000"/>
    </cacheField>
    <cacheField name="Sales person" numFmtId="0">
      <sharedItems count="6">
        <s v="Emma White"/>
        <s v="Alex Brown"/>
        <s v="John Doe "/>
        <s v="Jane Smith"/>
        <s v="John Doe"/>
        <s v="Alex Brown "/>
      </sharedItems>
    </cacheField>
    <cacheField name="Profit" numFmtId="44">
      <sharedItems containsSemiMixedTypes="0" containsString="0" containsNumber="1" containsInteger="1" minValue="50" maxValue="700"/>
    </cacheField>
    <cacheField name="Region" numFmtId="0">
      <sharedItems containsBlank="1" count="6">
        <s v="North"/>
        <s v="East"/>
        <s v="West"/>
        <s v="South"/>
        <s v="West "/>
        <m/>
      </sharedItems>
    </cacheField>
    <cacheField name="Flag" numFmtId="0">
      <sharedItems/>
    </cacheField>
    <cacheField name="Bouns Rate" numFmtId="0">
      <sharedItems containsSemiMixedTypes="0" containsString="0" containsNumber="1" minValue="0.01" maxValue="0.1"/>
    </cacheField>
    <cacheField name="Bonud Amount" numFmtId="0" formula="Profit *'Bouns Rate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Hazem" refreshedDate="45739.397553587965" createdVersion="6" refreshedVersion="6" minRefreshableVersion="3" recordCount="38">
  <cacheSource type="worksheet">
    <worksheetSource ref="A1:C1048576" sheet="Sheet1"/>
  </cacheSource>
  <cacheFields count="4">
    <cacheField name="Date" numFmtId="0">
      <sharedItems containsDate="1" containsBlank="1" containsMixedTypes="1" minDate="2025-03-01T00:00:00" maxDate="1899-12-31T00:53:04" count="23">
        <d v="2025-03-20T00:00:00"/>
        <d v="2025-03-19T00:00:00"/>
        <d v="2025-03-18T00:00:00"/>
        <d v="2025-03-17T00:00:00"/>
        <d v="2025-03-15T00:00:00"/>
        <d v="2025-03-16T00:00:00"/>
        <d v="2025-03-14T00:00:00"/>
        <d v="2025-03-13T00:00:00"/>
        <d v="2025-03-12T00:00:00"/>
        <d v="2025-03-11T00:00:00"/>
        <d v="2025-03-10T00:00:00"/>
        <d v="2025-03-09T00:00:00"/>
        <d v="2025-03-08T00:00:00"/>
        <d v="2025-03-07T00:00:00"/>
        <d v="2025-03-06T00:00:00"/>
        <d v="2025-03-05T00:00:00"/>
        <d v="2025-03-04T00:00:00"/>
        <d v="2025-03-03T00:00:00"/>
        <d v="2025-03-02T00:00:00"/>
        <d v="2025-03-01T00:00:00"/>
        <s v="num of enteries"/>
        <n v="20"/>
        <m/>
      </sharedItems>
      <fieldGroup par="3"/>
    </cacheField>
    <cacheField name="Product " numFmtId="0">
      <sharedItems containsBlank="1"/>
    </cacheField>
    <cacheField name="Quantity " numFmtId="0">
      <sharedItems containsBlank="1" containsMixedTypes="1" containsNumber="1" containsInteger="1" minValue="1" maxValue="122" count="15">
        <n v="5"/>
        <n v="2"/>
        <n v="4"/>
        <n v="3"/>
        <n v="6"/>
        <n v="1"/>
        <n v="13"/>
        <n v="15"/>
        <n v="11"/>
        <n v="8"/>
        <n v="14"/>
        <n v="10"/>
        <s v="Total quantity"/>
        <n v="122"/>
        <m/>
      </sharedItems>
    </cacheField>
    <cacheField name="Date2" numFmtId="0" databaseField="0">
      <fieldGroup base="0">
        <discretePr count="23">
          <x v="3"/>
          <x v="3"/>
          <x v="3"/>
          <x v="3"/>
          <x v="3"/>
          <x v="3"/>
          <x v="3"/>
          <x v="3"/>
          <x v="3"/>
          <x v="3"/>
          <x v="3"/>
          <x v="3"/>
          <x v="3"/>
          <x v="3"/>
          <x v="3"/>
          <x v="3"/>
          <x v="3"/>
          <x v="3"/>
          <x v="3"/>
          <x v="3"/>
          <x v="0"/>
          <x v="1"/>
          <x v="2"/>
        </discretePr>
        <groupItems count="4">
          <s v="num of enteries"/>
          <n v="20"/>
          <m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d v="2025-03-20T00:00:00"/>
    <s v="Hoodie"/>
    <n v="5"/>
    <n v="35"/>
    <s v="Clothing"/>
    <n v="175"/>
    <x v="0"/>
    <n v="50"/>
    <x v="0"/>
    <s v="Low"/>
    <n v="0.02"/>
  </r>
  <r>
    <d v="2025-03-19T00:00:00"/>
    <s v="Air Purifier"/>
    <n v="2"/>
    <n v="250"/>
    <s v="Home Appliance"/>
    <n v="500"/>
    <x v="1"/>
    <n v="75"/>
    <x v="1"/>
    <s v="Low"/>
    <n v="0.04"/>
  </r>
  <r>
    <d v="2025-03-18T00:00:00"/>
    <s v="Gaming Mouse"/>
    <n v="4"/>
    <n v="40"/>
    <s v="Accessories"/>
    <n v="160"/>
    <x v="2"/>
    <n v="80"/>
    <x v="2"/>
    <s v="Low"/>
    <n v="0.01"/>
  </r>
  <r>
    <d v="2025-03-17T00:00:00"/>
    <s v="Running Shoes"/>
    <n v="3"/>
    <n v="90"/>
    <s v="Footwear"/>
    <n v="270"/>
    <x v="0"/>
    <n v="85"/>
    <x v="3"/>
    <s v="Low"/>
    <n v="0.05"/>
  </r>
  <r>
    <d v="2025-03-15T00:00:00"/>
    <s v="Backpack"/>
    <n v="6"/>
    <n v="45"/>
    <s v="Accessories"/>
    <n v="270"/>
    <x v="2"/>
    <n v="90"/>
    <x v="1"/>
    <s v="Low"/>
    <n v="0.01"/>
  </r>
  <r>
    <d v="2025-03-16T00:00:00"/>
    <s v="Sofa"/>
    <n v="1"/>
    <n v="600"/>
    <s v="Furniture"/>
    <n v="600"/>
    <x v="3"/>
    <n v="90"/>
    <x v="0"/>
    <s v="Low"/>
    <n v="0.1"/>
  </r>
  <r>
    <d v="2025-03-14T00:00:00"/>
    <s v="Blender"/>
    <n v="13"/>
    <n v="70"/>
    <s v="Home Appliance"/>
    <n v="910"/>
    <x v="1"/>
    <n v="95"/>
    <x v="2"/>
    <s v="Low"/>
    <n v="0.04"/>
  </r>
  <r>
    <d v="2025-03-13T00:00:00"/>
    <s v="Monitor"/>
    <n v="3"/>
    <n v="250"/>
    <s v="Electronics"/>
    <n v="750"/>
    <x v="0"/>
    <n v="100"/>
    <x v="3"/>
    <s v="Low"/>
    <n v="0.08"/>
  </r>
  <r>
    <d v="2025-03-12T00:00:00"/>
    <s v="Keyboard"/>
    <n v="5"/>
    <n v="50"/>
    <s v="Accessories"/>
    <n v="250"/>
    <x v="3"/>
    <n v="110"/>
    <x v="1"/>
    <s v="Low"/>
    <n v="0.01"/>
  </r>
  <r>
    <d v="2025-03-11T00:00:00"/>
    <s v="Jeans"/>
    <n v="15"/>
    <n v="40"/>
    <s v="Clothing"/>
    <n v="600"/>
    <x v="4"/>
    <n v="120"/>
    <x v="0"/>
    <s v="Low"/>
    <n v="0.02"/>
  </r>
  <r>
    <d v="2025-03-10T00:00:00"/>
    <s v="Tablet"/>
    <n v="2"/>
    <n v="450"/>
    <s v="Electronics"/>
    <n v="900"/>
    <x v="0"/>
    <n v="130"/>
    <x v="3"/>
    <s v="Low"/>
    <n v="0.08"/>
  </r>
  <r>
    <d v="2025-03-09T00:00:00"/>
    <s v="Desk Chair"/>
    <n v="3"/>
    <n v="180"/>
    <s v="Furniture"/>
    <n v="540"/>
    <x v="1"/>
    <n v="140"/>
    <x v="1"/>
    <s v="Low"/>
    <n v="0.1"/>
  </r>
  <r>
    <d v="2025-03-08T00:00:00"/>
    <s v="Microwave"/>
    <n v="11"/>
    <n v="300"/>
    <s v="Home Appliance"/>
    <n v="3300"/>
    <x v="3"/>
    <n v="700"/>
    <x v="3"/>
    <s v="High"/>
    <n v="0.04"/>
  </r>
  <r>
    <d v="2025-03-07T00:00:00"/>
    <s v="Watch"/>
    <n v="6"/>
    <n v="200"/>
    <s v="Accessories"/>
    <n v="1200"/>
    <x v="3"/>
    <n v="180"/>
    <x v="4"/>
    <s v="Low"/>
    <n v="0.01"/>
  </r>
  <r>
    <d v="2025-03-06T00:00:00"/>
    <s v="Sneakers"/>
    <n v="4"/>
    <n v="60"/>
    <s v="Footwear"/>
    <n v="240"/>
    <x v="5"/>
    <n v="200"/>
    <x v="5"/>
    <s v="Low"/>
    <n v="0.05"/>
  </r>
  <r>
    <d v="2025-03-05T00:00:00"/>
    <s v="T-shirt"/>
    <n v="8"/>
    <n v="20"/>
    <s v="Clothing"/>
    <n v="160"/>
    <x v="2"/>
    <n v="220"/>
    <x v="0"/>
    <s v="Low"/>
    <n v="0.02"/>
  </r>
  <r>
    <d v="2025-03-04T00:00:00"/>
    <s v="Coffee Maker"/>
    <n v="14"/>
    <n v="90"/>
    <s v="Home Appliance"/>
    <n v="1260"/>
    <x v="0"/>
    <n v="600"/>
    <x v="3"/>
    <s v="High"/>
    <n v="0.04"/>
  </r>
  <r>
    <d v="2025-03-03T00:00:00"/>
    <s v="Headphones"/>
    <n v="10"/>
    <n v="150"/>
    <s v="Accessories"/>
    <n v="1500"/>
    <x v="5"/>
    <n v="300"/>
    <x v="1"/>
    <s v="Low"/>
    <n v="0.01"/>
  </r>
  <r>
    <d v="2025-03-02T00:00:00"/>
    <s v="Smartphone"/>
    <n v="5"/>
    <n v="800"/>
    <s v="Electronics"/>
    <n v="4000"/>
    <x v="3"/>
    <n v="400"/>
    <x v="4"/>
    <s v="High"/>
    <n v="0.08"/>
  </r>
  <r>
    <d v="2025-03-01T00:00:00"/>
    <s v="Laptop"/>
    <n v="2"/>
    <n v="1200"/>
    <s v="Electronics"/>
    <n v="70"/>
    <x v="4"/>
    <n v="700"/>
    <x v="0"/>
    <s v="High"/>
    <n v="0.0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8">
  <r>
    <x v="0"/>
    <s v="Hoodie"/>
    <x v="0"/>
  </r>
  <r>
    <x v="1"/>
    <s v="Air Purifier"/>
    <x v="1"/>
  </r>
  <r>
    <x v="2"/>
    <s v="Gaming Mouse"/>
    <x v="2"/>
  </r>
  <r>
    <x v="3"/>
    <s v="Running Shoes"/>
    <x v="3"/>
  </r>
  <r>
    <x v="4"/>
    <s v="Backpack"/>
    <x v="4"/>
  </r>
  <r>
    <x v="5"/>
    <s v="Sofa"/>
    <x v="5"/>
  </r>
  <r>
    <x v="6"/>
    <s v="Blender"/>
    <x v="6"/>
  </r>
  <r>
    <x v="7"/>
    <s v="Monitor"/>
    <x v="3"/>
  </r>
  <r>
    <x v="8"/>
    <s v="Keyboard"/>
    <x v="0"/>
  </r>
  <r>
    <x v="9"/>
    <s v="Jeans"/>
    <x v="7"/>
  </r>
  <r>
    <x v="10"/>
    <s v="Tablet"/>
    <x v="1"/>
  </r>
  <r>
    <x v="11"/>
    <s v="Desk Chair"/>
    <x v="3"/>
  </r>
  <r>
    <x v="12"/>
    <s v="Microwave"/>
    <x v="8"/>
  </r>
  <r>
    <x v="13"/>
    <s v="Watch"/>
    <x v="4"/>
  </r>
  <r>
    <x v="14"/>
    <s v="Sneakers"/>
    <x v="2"/>
  </r>
  <r>
    <x v="15"/>
    <s v="T-shirt"/>
    <x v="9"/>
  </r>
  <r>
    <x v="16"/>
    <s v="Coffee Maker"/>
    <x v="10"/>
  </r>
  <r>
    <x v="17"/>
    <s v="Headphones"/>
    <x v="11"/>
  </r>
  <r>
    <x v="18"/>
    <s v="Smartphone"/>
    <x v="0"/>
  </r>
  <r>
    <x v="19"/>
    <s v="Laptop"/>
    <x v="1"/>
  </r>
  <r>
    <x v="20"/>
    <m/>
    <x v="12"/>
  </r>
  <r>
    <x v="21"/>
    <m/>
    <x v="13"/>
  </r>
  <r>
    <x v="22"/>
    <m/>
    <x v="14"/>
  </r>
  <r>
    <x v="22"/>
    <m/>
    <x v="14"/>
  </r>
  <r>
    <x v="22"/>
    <m/>
    <x v="14"/>
  </r>
  <r>
    <x v="22"/>
    <m/>
    <x v="14"/>
  </r>
  <r>
    <x v="22"/>
    <m/>
    <x v="14"/>
  </r>
  <r>
    <x v="22"/>
    <m/>
    <x v="14"/>
  </r>
  <r>
    <x v="22"/>
    <m/>
    <x v="14"/>
  </r>
  <r>
    <x v="22"/>
    <m/>
    <x v="14"/>
  </r>
  <r>
    <x v="22"/>
    <m/>
    <x v="14"/>
  </r>
  <r>
    <x v="22"/>
    <s v="Clothing"/>
    <x v="14"/>
  </r>
  <r>
    <x v="22"/>
    <s v="Furniture"/>
    <x v="14"/>
  </r>
  <r>
    <x v="22"/>
    <s v="Footwear"/>
    <x v="14"/>
  </r>
  <r>
    <x v="22"/>
    <s v="Home Appliance"/>
    <x v="14"/>
  </r>
  <r>
    <x v="22"/>
    <s v="Accessories"/>
    <x v="14"/>
  </r>
  <r>
    <x v="22"/>
    <s v="Electronics"/>
    <x v="14"/>
  </r>
  <r>
    <x v="22"/>
    <m/>
    <x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2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O12" firstHeaderRow="1" firstDataRow="3" firstDataCol="1"/>
  <pivotFields count="12">
    <pivotField numFmtId="14" showAll="0"/>
    <pivotField showAll="0"/>
    <pivotField showAll="0"/>
    <pivotField numFmtId="44" showAll="0"/>
    <pivotField showAll="0"/>
    <pivotField numFmtId="44" showAll="0"/>
    <pivotField axis="axisCol" showAll="0">
      <items count="7">
        <item x="1"/>
        <item x="5"/>
        <item x="0"/>
        <item x="3"/>
        <item x="4"/>
        <item x="2"/>
        <item t="default"/>
      </items>
    </pivotField>
    <pivotField dataField="1" numFmtId="44" showAll="0"/>
    <pivotField axis="axisRow" showAll="0">
      <items count="7">
        <item x="1"/>
        <item x="0"/>
        <item x="3"/>
        <item x="2"/>
        <item x="4"/>
        <item x="5"/>
        <item t="default"/>
      </items>
    </pivotField>
    <pivotField showAll="0"/>
    <pivotField showAll="0"/>
    <pivotField dataField="1" dragToRow="0" dragToCol="0" dragToPage="0" showAll="0" defaultSubtotal="0"/>
  </pivotFields>
  <rowFields count="1">
    <field x="8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2">
    <field x="6"/>
    <field x="-2"/>
  </colFields>
  <colItems count="14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 t="grand">
      <x/>
    </i>
    <i t="grand" i="1">
      <x/>
    </i>
  </colItems>
  <dataFields count="2">
    <dataField name="Sum of Profit" fld="7" baseField="0" baseItem="0"/>
    <dataField name="Sum of Bonus Amount" fld="11" baseField="0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6" cacheId="1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" firstHeaderRow="1" firstDataRow="1" firstDataCol="1"/>
  <pivotFields count="4">
    <pivotField axis="axisRow" showAll="0">
      <items count="24">
        <item h="1" x="21"/>
        <item h="1"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4"/>
        <item x="5"/>
        <item x="3"/>
        <item x="2"/>
        <item x="1"/>
        <item x="0"/>
        <item h="1" x="22"/>
        <item t="default"/>
      </items>
    </pivotField>
    <pivotField showAll="0"/>
    <pivotField dataField="1" showAll="0">
      <items count="16">
        <item x="5"/>
        <item x="1"/>
        <item x="3"/>
        <item x="2"/>
        <item x="0"/>
        <item x="4"/>
        <item x="9"/>
        <item x="11"/>
        <item x="8"/>
        <item x="6"/>
        <item x="10"/>
        <item x="7"/>
        <item x="13"/>
        <item x="12"/>
        <item x="14"/>
        <item t="default"/>
      </items>
    </pivotField>
    <pivotField axis="axisRow" showAll="0" defaultSubtotal="0">
      <items count="4">
        <item h="1" x="1"/>
        <item h="1" x="0"/>
        <item sd="0" x="3"/>
        <item h="1" x="2"/>
      </items>
    </pivotField>
  </pivotFields>
  <rowFields count="2">
    <field x="3"/>
    <field x="0"/>
  </rowFields>
  <rowItems count="2">
    <i>
      <x v="2"/>
    </i>
    <i t="grand">
      <x/>
    </i>
  </rowItems>
  <colItems count="1">
    <i/>
  </colItems>
  <dataFields count="1">
    <dataField name="Sum of Quantity 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2"/>
  <sheetViews>
    <sheetView workbookViewId="0">
      <selection activeCell="A3" sqref="A3:O12"/>
      <pivotSelection pane="bottomRight" showHeader="1" activeRow="2" previousRow="2" click="1" r:id="rId1">
        <pivotArea type="all" dataOnly="0" outline="0" fieldPosition="0"/>
      </pivotSelection>
    </sheetView>
  </sheetViews>
  <sheetFormatPr defaultRowHeight="15" x14ac:dyDescent="0.25"/>
  <cols>
    <col min="1" max="1" width="13.140625" customWidth="1"/>
    <col min="2" max="2" width="16.28515625" bestFit="1" customWidth="1"/>
    <col min="3" max="3" width="21.140625" bestFit="1" customWidth="1"/>
    <col min="4" max="4" width="12.5703125" bestFit="1" customWidth="1"/>
    <col min="5" max="5" width="21.140625" bestFit="1" customWidth="1"/>
    <col min="6" max="6" width="12.5703125" bestFit="1" customWidth="1"/>
    <col min="7" max="7" width="21.140625" bestFit="1" customWidth="1"/>
    <col min="8" max="8" width="12.5703125" bestFit="1" customWidth="1"/>
    <col min="9" max="9" width="21.140625" bestFit="1" customWidth="1"/>
    <col min="10" max="10" width="12.5703125" bestFit="1" customWidth="1"/>
    <col min="11" max="11" width="21.140625" bestFit="1" customWidth="1"/>
    <col min="12" max="12" width="12.5703125" bestFit="1" customWidth="1"/>
    <col min="13" max="13" width="21.140625" bestFit="1" customWidth="1"/>
    <col min="14" max="14" width="17.7109375" bestFit="1" customWidth="1"/>
    <col min="15" max="15" width="26.28515625" bestFit="1" customWidth="1"/>
  </cols>
  <sheetData>
    <row r="3" spans="1:15" x14ac:dyDescent="0.25">
      <c r="B3" s="27" t="s">
        <v>57</v>
      </c>
    </row>
    <row r="4" spans="1:15" x14ac:dyDescent="0.25">
      <c r="B4" t="s">
        <v>43</v>
      </c>
      <c r="D4" t="s">
        <v>40</v>
      </c>
      <c r="F4" t="s">
        <v>41</v>
      </c>
      <c r="H4" t="s">
        <v>39</v>
      </c>
      <c r="J4" t="s">
        <v>38</v>
      </c>
      <c r="L4" t="s">
        <v>42</v>
      </c>
      <c r="N4" t="s">
        <v>59</v>
      </c>
      <c r="O4" t="s">
        <v>60</v>
      </c>
    </row>
    <row r="5" spans="1:15" x14ac:dyDescent="0.25">
      <c r="A5" s="27" t="s">
        <v>54</v>
      </c>
      <c r="B5" t="s">
        <v>58</v>
      </c>
      <c r="C5" t="s">
        <v>61</v>
      </c>
      <c r="D5" t="s">
        <v>58</v>
      </c>
      <c r="E5" t="s">
        <v>61</v>
      </c>
      <c r="F5" t="s">
        <v>58</v>
      </c>
      <c r="G5" t="s">
        <v>61</v>
      </c>
      <c r="H5" t="s">
        <v>58</v>
      </c>
      <c r="I5" t="s">
        <v>61</v>
      </c>
      <c r="J5" t="s">
        <v>58</v>
      </c>
      <c r="K5" t="s">
        <v>61</v>
      </c>
      <c r="L5" t="s">
        <v>58</v>
      </c>
      <c r="M5" t="s">
        <v>61</v>
      </c>
    </row>
    <row r="6" spans="1:15" x14ac:dyDescent="0.25">
      <c r="A6" s="14" t="s">
        <v>47</v>
      </c>
      <c r="B6" s="28">
        <v>215</v>
      </c>
      <c r="C6" s="21">
        <v>30.1</v>
      </c>
      <c r="D6" s="28">
        <v>300</v>
      </c>
      <c r="E6" s="21">
        <v>3</v>
      </c>
      <c r="F6" s="28"/>
      <c r="G6" s="21">
        <v>0</v>
      </c>
      <c r="H6" s="28">
        <v>110</v>
      </c>
      <c r="I6" s="21">
        <v>1.1000000000000001</v>
      </c>
      <c r="J6" s="28"/>
      <c r="K6" s="21">
        <v>0</v>
      </c>
      <c r="L6" s="28">
        <v>90</v>
      </c>
      <c r="M6" s="21">
        <v>0.9</v>
      </c>
      <c r="N6" s="28">
        <v>715</v>
      </c>
      <c r="O6" s="21">
        <v>121.55000000000003</v>
      </c>
    </row>
    <row r="7" spans="1:15" x14ac:dyDescent="0.25">
      <c r="A7" s="14" t="s">
        <v>45</v>
      </c>
      <c r="B7" s="28"/>
      <c r="C7" s="21">
        <v>0</v>
      </c>
      <c r="D7" s="28"/>
      <c r="E7" s="21">
        <v>0</v>
      </c>
      <c r="F7" s="28">
        <v>50</v>
      </c>
      <c r="G7" s="21">
        <v>1</v>
      </c>
      <c r="H7" s="28">
        <v>90</v>
      </c>
      <c r="I7" s="21">
        <v>9</v>
      </c>
      <c r="J7" s="28">
        <v>820</v>
      </c>
      <c r="K7" s="21">
        <v>82</v>
      </c>
      <c r="L7" s="28">
        <v>220</v>
      </c>
      <c r="M7" s="21">
        <v>4.4000000000000004</v>
      </c>
      <c r="N7" s="28">
        <v>1180</v>
      </c>
      <c r="O7" s="21">
        <v>283.20000000000005</v>
      </c>
    </row>
    <row r="8" spans="1:15" x14ac:dyDescent="0.25">
      <c r="A8" s="14" t="s">
        <v>46</v>
      </c>
      <c r="B8" s="28"/>
      <c r="C8" s="21">
        <v>0</v>
      </c>
      <c r="D8" s="28"/>
      <c r="E8" s="21">
        <v>0</v>
      </c>
      <c r="F8" s="28">
        <v>915</v>
      </c>
      <c r="G8" s="21">
        <v>228.75</v>
      </c>
      <c r="H8" s="28">
        <v>700</v>
      </c>
      <c r="I8" s="21">
        <v>28</v>
      </c>
      <c r="J8" s="28"/>
      <c r="K8" s="21">
        <v>0</v>
      </c>
      <c r="L8" s="28"/>
      <c r="M8" s="21">
        <v>0</v>
      </c>
      <c r="N8" s="28">
        <v>1615</v>
      </c>
      <c r="O8" s="21">
        <v>468.34999999999997</v>
      </c>
    </row>
    <row r="9" spans="1:15" x14ac:dyDescent="0.25">
      <c r="A9" s="14" t="s">
        <v>49</v>
      </c>
      <c r="B9" s="28">
        <v>95</v>
      </c>
      <c r="C9" s="21">
        <v>3.8000000000000003</v>
      </c>
      <c r="D9" s="28"/>
      <c r="E9" s="21">
        <v>0</v>
      </c>
      <c r="F9" s="28"/>
      <c r="G9" s="21">
        <v>0</v>
      </c>
      <c r="H9" s="28"/>
      <c r="I9" s="21">
        <v>0</v>
      </c>
      <c r="J9" s="28"/>
      <c r="K9" s="21">
        <v>0</v>
      </c>
      <c r="L9" s="28">
        <v>80</v>
      </c>
      <c r="M9" s="21">
        <v>0.8</v>
      </c>
      <c r="N9" s="28">
        <v>175</v>
      </c>
      <c r="O9" s="21">
        <v>8.75</v>
      </c>
    </row>
    <row r="10" spans="1:15" x14ac:dyDescent="0.25">
      <c r="A10" s="14" t="s">
        <v>48</v>
      </c>
      <c r="B10" s="28"/>
      <c r="C10" s="21">
        <v>0</v>
      </c>
      <c r="D10" s="28"/>
      <c r="E10" s="21">
        <v>0</v>
      </c>
      <c r="F10" s="28"/>
      <c r="G10" s="21">
        <v>0</v>
      </c>
      <c r="H10" s="28">
        <v>580</v>
      </c>
      <c r="I10" s="21">
        <v>52.199999999999996</v>
      </c>
      <c r="J10" s="28"/>
      <c r="K10" s="21">
        <v>0</v>
      </c>
      <c r="L10" s="28"/>
      <c r="M10" s="21">
        <v>0</v>
      </c>
      <c r="N10" s="28">
        <v>580</v>
      </c>
      <c r="O10" s="21">
        <v>52.199999999999996</v>
      </c>
    </row>
    <row r="11" spans="1:15" x14ac:dyDescent="0.25">
      <c r="A11" s="14" t="s">
        <v>55</v>
      </c>
      <c r="B11" s="28"/>
      <c r="C11" s="21">
        <v>0</v>
      </c>
      <c r="D11" s="28">
        <v>200</v>
      </c>
      <c r="E11" s="21">
        <v>10</v>
      </c>
      <c r="F11" s="28"/>
      <c r="G11" s="21">
        <v>0</v>
      </c>
      <c r="H11" s="28"/>
      <c r="I11" s="21">
        <v>0</v>
      </c>
      <c r="J11" s="28"/>
      <c r="K11" s="21">
        <v>0</v>
      </c>
      <c r="L11" s="28"/>
      <c r="M11" s="21">
        <v>0</v>
      </c>
      <c r="N11" s="28">
        <v>200</v>
      </c>
      <c r="O11" s="21">
        <v>10</v>
      </c>
    </row>
    <row r="12" spans="1:15" x14ac:dyDescent="0.25">
      <c r="A12" s="14" t="s">
        <v>56</v>
      </c>
      <c r="B12" s="28">
        <v>310</v>
      </c>
      <c r="C12" s="21">
        <v>55.800000000000004</v>
      </c>
      <c r="D12" s="28">
        <v>500</v>
      </c>
      <c r="E12" s="21">
        <v>30.000000000000004</v>
      </c>
      <c r="F12" s="28">
        <v>965</v>
      </c>
      <c r="G12" s="21">
        <v>260.55</v>
      </c>
      <c r="H12" s="28">
        <v>1480</v>
      </c>
      <c r="I12" s="21">
        <v>355.2</v>
      </c>
      <c r="J12" s="28">
        <v>820</v>
      </c>
      <c r="K12" s="21">
        <v>82</v>
      </c>
      <c r="L12" s="28">
        <v>390</v>
      </c>
      <c r="M12" s="21">
        <v>15.6</v>
      </c>
      <c r="N12" s="28">
        <v>4465</v>
      </c>
      <c r="O12" s="21">
        <v>3973.85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workbookViewId="0">
      <selection activeCell="A4" sqref="A4"/>
    </sheetView>
  </sheetViews>
  <sheetFormatPr defaultRowHeight="15" x14ac:dyDescent="0.25"/>
  <cols>
    <col min="1" max="1" width="13.140625" customWidth="1"/>
    <col min="2" max="2" width="15.85546875" customWidth="1"/>
  </cols>
  <sheetData>
    <row r="3" spans="1:2" x14ac:dyDescent="0.25">
      <c r="A3" s="27" t="s">
        <v>54</v>
      </c>
      <c r="B3" t="s">
        <v>63</v>
      </c>
    </row>
    <row r="4" spans="1:2" x14ac:dyDescent="0.25">
      <c r="A4" s="14" t="s">
        <v>62</v>
      </c>
      <c r="B4" s="28">
        <v>122</v>
      </c>
    </row>
    <row r="5" spans="1:2" x14ac:dyDescent="0.25">
      <c r="A5" s="14" t="s">
        <v>56</v>
      </c>
      <c r="B5" s="28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opLeftCell="C5" zoomScaleNormal="100" workbookViewId="0">
      <selection activeCell="I5" activeCellId="5" sqref="C1:C21 H21 H20 H18 H1:H1048576 I1:I1048576"/>
    </sheetView>
  </sheetViews>
  <sheetFormatPr defaultRowHeight="15" x14ac:dyDescent="0.25"/>
  <cols>
    <col min="1" max="1" width="14.28515625" style="12" customWidth="1"/>
    <col min="2" max="2" width="14.28515625" style="6" customWidth="1"/>
    <col min="3" max="3" width="14.28515625" style="12" customWidth="1"/>
    <col min="4" max="4" width="14.28515625" style="15" customWidth="1"/>
    <col min="5" max="5" width="14.28515625" style="1" customWidth="1"/>
    <col min="6" max="6" width="15.42578125" customWidth="1"/>
    <col min="7" max="7" width="19.85546875" customWidth="1"/>
    <col min="8" max="8" width="15.7109375" style="23" customWidth="1"/>
    <col min="9" max="9" width="18" customWidth="1"/>
    <col min="10" max="10" width="13.85546875" customWidth="1"/>
    <col min="11" max="11" width="15.42578125" customWidth="1"/>
    <col min="13" max="13" width="21.140625" customWidth="1"/>
  </cols>
  <sheetData>
    <row r="1" spans="1:16" s="16" customFormat="1" ht="15.75" thickTop="1" x14ac:dyDescent="0.25">
      <c r="A1" s="7" t="s">
        <v>0</v>
      </c>
      <c r="B1" s="8" t="s">
        <v>1</v>
      </c>
      <c r="C1" s="2" t="s">
        <v>2</v>
      </c>
      <c r="D1" s="9" t="s">
        <v>3</v>
      </c>
      <c r="E1" s="10" t="s">
        <v>4</v>
      </c>
      <c r="F1" s="20" t="s">
        <v>35</v>
      </c>
      <c r="G1" s="20" t="s">
        <v>36</v>
      </c>
      <c r="H1" s="22" t="s">
        <v>37</v>
      </c>
      <c r="I1" s="20" t="s">
        <v>44</v>
      </c>
      <c r="J1" s="20" t="s">
        <v>50</v>
      </c>
      <c r="K1" s="20" t="s">
        <v>51</v>
      </c>
      <c r="P1" s="20"/>
    </row>
    <row r="2" spans="1:16" x14ac:dyDescent="0.25">
      <c r="A2" s="11">
        <v>45736</v>
      </c>
      <c r="B2" s="5" t="s">
        <v>30</v>
      </c>
      <c r="C2" s="13">
        <v>5</v>
      </c>
      <c r="D2" s="4">
        <v>35</v>
      </c>
      <c r="E2" s="3" t="s">
        <v>13</v>
      </c>
      <c r="F2" s="21">
        <f t="shared" ref="F2:F3" si="0">C2*D2</f>
        <v>175</v>
      </c>
      <c r="G2" s="3" t="s">
        <v>41</v>
      </c>
      <c r="H2" s="23">
        <v>50</v>
      </c>
      <c r="I2" t="s">
        <v>45</v>
      </c>
      <c r="J2" t="str">
        <f>IF(H2&gt;300,"High", "Low")</f>
        <v>Low</v>
      </c>
      <c r="K2">
        <f>VLOOKUP(E2,$M$2:$N$8,2,0)</f>
        <v>0.02</v>
      </c>
      <c r="M2" t="s">
        <v>53</v>
      </c>
      <c r="N2" t="s">
        <v>52</v>
      </c>
    </row>
    <row r="3" spans="1:16" ht="30" x14ac:dyDescent="0.25">
      <c r="A3" s="11">
        <v>45735</v>
      </c>
      <c r="B3" s="5" t="s">
        <v>29</v>
      </c>
      <c r="C3" s="13">
        <v>2</v>
      </c>
      <c r="D3" s="4">
        <v>250</v>
      </c>
      <c r="E3" s="3" t="s">
        <v>11</v>
      </c>
      <c r="F3" s="21">
        <f t="shared" si="0"/>
        <v>500</v>
      </c>
      <c r="G3" s="3" t="s">
        <v>43</v>
      </c>
      <c r="H3" s="23">
        <v>75</v>
      </c>
      <c r="I3" t="s">
        <v>47</v>
      </c>
      <c r="J3" t="str">
        <f t="shared" ref="J3:J16" si="1">IF(H3&gt;300,"High", "Low")</f>
        <v>Low</v>
      </c>
      <c r="K3">
        <f t="shared" ref="K3:K21" si="2">VLOOKUP(E3,$M$2:$N$8,2,0)</f>
        <v>0.04</v>
      </c>
      <c r="M3" t="s">
        <v>13</v>
      </c>
      <c r="N3" s="25">
        <v>0.02</v>
      </c>
    </row>
    <row r="4" spans="1:16" x14ac:dyDescent="0.25">
      <c r="A4" s="11">
        <v>45734</v>
      </c>
      <c r="B4" s="5" t="s">
        <v>28</v>
      </c>
      <c r="C4" s="13">
        <v>4</v>
      </c>
      <c r="D4" s="4">
        <v>40</v>
      </c>
      <c r="E4" s="3" t="s">
        <v>9</v>
      </c>
      <c r="F4" s="21">
        <f>C4*D4</f>
        <v>160</v>
      </c>
      <c r="G4" t="s">
        <v>42</v>
      </c>
      <c r="H4" s="23">
        <v>80</v>
      </c>
      <c r="I4" s="3" t="s">
        <v>49</v>
      </c>
      <c r="J4" t="str">
        <f t="shared" si="1"/>
        <v>Low</v>
      </c>
      <c r="K4">
        <f t="shared" si="2"/>
        <v>0.01</v>
      </c>
      <c r="M4" t="s">
        <v>11</v>
      </c>
      <c r="N4" s="25">
        <v>0.04</v>
      </c>
    </row>
    <row r="5" spans="1:16" x14ac:dyDescent="0.25">
      <c r="A5" s="11">
        <v>45733</v>
      </c>
      <c r="B5" s="5" t="s">
        <v>27</v>
      </c>
      <c r="C5" s="13">
        <v>3</v>
      </c>
      <c r="D5" s="4">
        <v>90</v>
      </c>
      <c r="E5" s="3" t="s">
        <v>15</v>
      </c>
      <c r="F5" s="21">
        <f>C5*D5</f>
        <v>270</v>
      </c>
      <c r="G5" t="s">
        <v>41</v>
      </c>
      <c r="H5" s="23">
        <v>85</v>
      </c>
      <c r="I5" s="3" t="s">
        <v>46</v>
      </c>
      <c r="J5" t="str">
        <f t="shared" si="1"/>
        <v>Low</v>
      </c>
      <c r="K5">
        <f t="shared" si="2"/>
        <v>0.05</v>
      </c>
      <c r="M5" t="s">
        <v>9</v>
      </c>
      <c r="N5" s="25">
        <v>0.01</v>
      </c>
    </row>
    <row r="6" spans="1:16" x14ac:dyDescent="0.25">
      <c r="A6" s="11">
        <v>45731</v>
      </c>
      <c r="B6" s="5" t="s">
        <v>25</v>
      </c>
      <c r="C6" s="13">
        <v>6</v>
      </c>
      <c r="D6" s="4">
        <v>45</v>
      </c>
      <c r="E6" s="3" t="s">
        <v>9</v>
      </c>
      <c r="F6" s="21">
        <f>C6*D6</f>
        <v>270</v>
      </c>
      <c r="G6" s="3" t="s">
        <v>42</v>
      </c>
      <c r="H6" s="23">
        <v>90</v>
      </c>
      <c r="I6" t="s">
        <v>47</v>
      </c>
      <c r="J6" t="str">
        <f t="shared" si="1"/>
        <v>Low</v>
      </c>
      <c r="K6">
        <f t="shared" si="2"/>
        <v>0.01</v>
      </c>
      <c r="M6" t="s">
        <v>19</v>
      </c>
      <c r="N6" s="25">
        <v>0.1</v>
      </c>
    </row>
    <row r="7" spans="1:16" x14ac:dyDescent="0.25">
      <c r="A7" s="11">
        <v>45732</v>
      </c>
      <c r="B7" s="5" t="s">
        <v>26</v>
      </c>
      <c r="C7" s="13">
        <v>1</v>
      </c>
      <c r="D7" s="4">
        <v>600</v>
      </c>
      <c r="E7" s="3" t="s">
        <v>19</v>
      </c>
      <c r="F7" s="21">
        <f>C7*D7</f>
        <v>600</v>
      </c>
      <c r="G7" s="3" t="s">
        <v>39</v>
      </c>
      <c r="H7" s="23">
        <v>90</v>
      </c>
      <c r="I7" t="s">
        <v>45</v>
      </c>
      <c r="J7" t="str">
        <f t="shared" si="1"/>
        <v>Low</v>
      </c>
      <c r="K7">
        <f t="shared" si="2"/>
        <v>0.1</v>
      </c>
      <c r="M7" t="s">
        <v>6</v>
      </c>
      <c r="N7" s="25">
        <v>0.08</v>
      </c>
    </row>
    <row r="8" spans="1:16" ht="30" x14ac:dyDescent="0.25">
      <c r="A8" s="11">
        <v>45730</v>
      </c>
      <c r="B8" s="5" t="s">
        <v>24</v>
      </c>
      <c r="C8" s="13">
        <v>13</v>
      </c>
      <c r="D8" s="4">
        <v>70</v>
      </c>
      <c r="E8" s="3" t="s">
        <v>11</v>
      </c>
      <c r="F8" s="21">
        <f>C8*D8</f>
        <v>910</v>
      </c>
      <c r="G8" s="3" t="s">
        <v>43</v>
      </c>
      <c r="H8" s="23">
        <v>95</v>
      </c>
      <c r="I8" s="3" t="s">
        <v>49</v>
      </c>
      <c r="J8" t="str">
        <f t="shared" si="1"/>
        <v>Low</v>
      </c>
      <c r="K8">
        <f t="shared" si="2"/>
        <v>0.04</v>
      </c>
      <c r="M8" t="s">
        <v>15</v>
      </c>
      <c r="N8" s="26">
        <v>0.05</v>
      </c>
    </row>
    <row r="9" spans="1:16" x14ac:dyDescent="0.25">
      <c r="A9" s="11">
        <v>45729</v>
      </c>
      <c r="B9" s="5" t="s">
        <v>23</v>
      </c>
      <c r="C9" s="13">
        <v>3</v>
      </c>
      <c r="D9" s="4">
        <v>250</v>
      </c>
      <c r="E9" s="3" t="s">
        <v>6</v>
      </c>
      <c r="F9" s="21">
        <f>C9*D9</f>
        <v>750</v>
      </c>
      <c r="G9" t="s">
        <v>41</v>
      </c>
      <c r="H9" s="23">
        <v>100</v>
      </c>
      <c r="I9" s="3" t="s">
        <v>46</v>
      </c>
      <c r="J9" t="str">
        <f t="shared" si="1"/>
        <v>Low</v>
      </c>
      <c r="K9">
        <f t="shared" si="2"/>
        <v>0.08</v>
      </c>
    </row>
    <row r="10" spans="1:16" x14ac:dyDescent="0.25">
      <c r="A10" s="11">
        <v>45728</v>
      </c>
      <c r="B10" s="5" t="s">
        <v>22</v>
      </c>
      <c r="C10" s="13">
        <v>5</v>
      </c>
      <c r="D10" s="4">
        <v>50</v>
      </c>
      <c r="E10" s="3" t="s">
        <v>9</v>
      </c>
      <c r="F10" s="21">
        <f>C10*D10</f>
        <v>250</v>
      </c>
      <c r="G10" s="3" t="s">
        <v>39</v>
      </c>
      <c r="H10" s="23">
        <v>110</v>
      </c>
      <c r="I10" s="3" t="s">
        <v>47</v>
      </c>
      <c r="J10" t="str">
        <f t="shared" si="1"/>
        <v>Low</v>
      </c>
      <c r="K10">
        <f t="shared" si="2"/>
        <v>0.01</v>
      </c>
    </row>
    <row r="11" spans="1:16" x14ac:dyDescent="0.25">
      <c r="A11" s="11">
        <v>45727</v>
      </c>
      <c r="B11" s="5" t="s">
        <v>21</v>
      </c>
      <c r="C11" s="13">
        <v>15</v>
      </c>
      <c r="D11" s="4">
        <v>40</v>
      </c>
      <c r="E11" s="3" t="s">
        <v>13</v>
      </c>
      <c r="F11" s="21">
        <f>C11*D11</f>
        <v>600</v>
      </c>
      <c r="G11" s="3" t="s">
        <v>38</v>
      </c>
      <c r="H11" s="23">
        <v>120</v>
      </c>
      <c r="I11" t="s">
        <v>45</v>
      </c>
      <c r="J11" t="str">
        <f t="shared" si="1"/>
        <v>Low</v>
      </c>
      <c r="K11">
        <f t="shared" si="2"/>
        <v>0.02</v>
      </c>
    </row>
    <row r="12" spans="1:16" x14ac:dyDescent="0.25">
      <c r="A12" s="11">
        <v>45726</v>
      </c>
      <c r="B12" s="5" t="s">
        <v>20</v>
      </c>
      <c r="C12" s="13">
        <v>2</v>
      </c>
      <c r="D12" s="4">
        <v>450</v>
      </c>
      <c r="E12" s="3" t="s">
        <v>6</v>
      </c>
      <c r="F12" s="21">
        <f>C12*D12</f>
        <v>900</v>
      </c>
      <c r="G12" s="3" t="s">
        <v>41</v>
      </c>
      <c r="H12" s="23">
        <v>130</v>
      </c>
      <c r="I12" t="s">
        <v>46</v>
      </c>
      <c r="J12" t="str">
        <f t="shared" si="1"/>
        <v>Low</v>
      </c>
      <c r="K12">
        <f t="shared" si="2"/>
        <v>0.08</v>
      </c>
    </row>
    <row r="13" spans="1:16" x14ac:dyDescent="0.25">
      <c r="A13" s="11">
        <v>45725</v>
      </c>
      <c r="B13" s="5" t="s">
        <v>18</v>
      </c>
      <c r="C13" s="13">
        <v>3</v>
      </c>
      <c r="D13" s="4">
        <v>180</v>
      </c>
      <c r="E13" s="3" t="s">
        <v>19</v>
      </c>
      <c r="F13" s="21">
        <f>C13*D13</f>
        <v>540</v>
      </c>
      <c r="G13" s="3" t="s">
        <v>43</v>
      </c>
      <c r="H13" s="23">
        <v>140</v>
      </c>
      <c r="I13" t="s">
        <v>47</v>
      </c>
      <c r="J13" t="str">
        <f t="shared" si="1"/>
        <v>Low</v>
      </c>
      <c r="K13">
        <f t="shared" si="2"/>
        <v>0.1</v>
      </c>
    </row>
    <row r="14" spans="1:16" ht="30" x14ac:dyDescent="0.25">
      <c r="A14" s="11">
        <v>45724</v>
      </c>
      <c r="B14" s="5" t="s">
        <v>17</v>
      </c>
      <c r="C14" s="13">
        <v>11</v>
      </c>
      <c r="D14" s="4">
        <v>300</v>
      </c>
      <c r="E14" s="3" t="s">
        <v>11</v>
      </c>
      <c r="F14" s="21">
        <f>C14*D14</f>
        <v>3300</v>
      </c>
      <c r="G14" t="s">
        <v>39</v>
      </c>
      <c r="H14" s="23">
        <v>700</v>
      </c>
      <c r="I14" t="s">
        <v>46</v>
      </c>
      <c r="J14" t="str">
        <f t="shared" si="1"/>
        <v>High</v>
      </c>
      <c r="K14">
        <f t="shared" si="2"/>
        <v>0.04</v>
      </c>
    </row>
    <row r="15" spans="1:16" x14ac:dyDescent="0.25">
      <c r="A15" s="11">
        <v>45723</v>
      </c>
      <c r="B15" s="5" t="s">
        <v>16</v>
      </c>
      <c r="C15" s="13">
        <v>6</v>
      </c>
      <c r="D15" s="4">
        <v>200</v>
      </c>
      <c r="E15" s="3" t="s">
        <v>9</v>
      </c>
      <c r="F15" s="21">
        <f>C15*D15</f>
        <v>1200</v>
      </c>
      <c r="G15" t="s">
        <v>39</v>
      </c>
      <c r="H15" s="23">
        <v>180</v>
      </c>
      <c r="I15" t="s">
        <v>48</v>
      </c>
      <c r="J15" t="str">
        <f t="shared" si="1"/>
        <v>Low</v>
      </c>
      <c r="K15">
        <f t="shared" si="2"/>
        <v>0.01</v>
      </c>
    </row>
    <row r="16" spans="1:16" x14ac:dyDescent="0.25">
      <c r="A16" s="11">
        <v>45722</v>
      </c>
      <c r="B16" s="5" t="s">
        <v>14</v>
      </c>
      <c r="C16" s="13">
        <v>4</v>
      </c>
      <c r="D16" s="4">
        <v>60</v>
      </c>
      <c r="E16" s="3" t="s">
        <v>15</v>
      </c>
      <c r="F16" s="21">
        <f>C16*D16</f>
        <v>240</v>
      </c>
      <c r="G16" s="3" t="s">
        <v>40</v>
      </c>
      <c r="H16" s="23">
        <v>200</v>
      </c>
      <c r="I16" t="s">
        <v>49</v>
      </c>
      <c r="J16" t="str">
        <f t="shared" si="1"/>
        <v>Low</v>
      </c>
      <c r="K16">
        <f t="shared" si="2"/>
        <v>0.05</v>
      </c>
    </row>
    <row r="17" spans="1:11" x14ac:dyDescent="0.25">
      <c r="A17" s="11">
        <v>45721</v>
      </c>
      <c r="B17" s="5" t="s">
        <v>12</v>
      </c>
      <c r="C17" s="13">
        <v>8</v>
      </c>
      <c r="D17" s="4">
        <v>20</v>
      </c>
      <c r="E17" s="3" t="s">
        <v>13</v>
      </c>
      <c r="F17" s="21">
        <f>C17*D17</f>
        <v>160</v>
      </c>
      <c r="G17" s="3" t="s">
        <v>42</v>
      </c>
      <c r="H17" s="23">
        <v>220</v>
      </c>
      <c r="I17" t="s">
        <v>45</v>
      </c>
      <c r="J17" t="str">
        <f>IF(H17&gt;300,"High", "Low")</f>
        <v>Low</v>
      </c>
      <c r="K17">
        <f t="shared" si="2"/>
        <v>0.02</v>
      </c>
    </row>
    <row r="18" spans="1:11" ht="30" x14ac:dyDescent="0.25">
      <c r="A18" s="11">
        <v>45720</v>
      </c>
      <c r="B18" s="5" t="s">
        <v>10</v>
      </c>
      <c r="C18" s="13">
        <v>14</v>
      </c>
      <c r="D18" s="4">
        <v>90</v>
      </c>
      <c r="E18" s="3" t="s">
        <v>11</v>
      </c>
      <c r="F18" s="21">
        <f>C18*D18</f>
        <v>1260</v>
      </c>
      <c r="G18" s="3" t="s">
        <v>41</v>
      </c>
      <c r="H18" s="23">
        <v>600</v>
      </c>
      <c r="I18" t="s">
        <v>46</v>
      </c>
      <c r="J18" t="str">
        <f>IF(H18&gt;300,"High", "Low")</f>
        <v>High</v>
      </c>
      <c r="K18">
        <f t="shared" si="2"/>
        <v>0.04</v>
      </c>
    </row>
    <row r="19" spans="1:11" x14ac:dyDescent="0.25">
      <c r="A19" s="11">
        <v>45719</v>
      </c>
      <c r="B19" s="5" t="s">
        <v>8</v>
      </c>
      <c r="C19" s="13">
        <v>10</v>
      </c>
      <c r="D19" s="4">
        <v>150</v>
      </c>
      <c r="E19" s="3" t="s">
        <v>9</v>
      </c>
      <c r="F19" s="21">
        <f>C19*D19</f>
        <v>1500</v>
      </c>
      <c r="G19" s="3" t="s">
        <v>40</v>
      </c>
      <c r="H19" s="23">
        <v>300</v>
      </c>
      <c r="I19" t="s">
        <v>47</v>
      </c>
      <c r="J19" t="str">
        <f>IF(H19&gt;300,"High", "Low")</f>
        <v>Low</v>
      </c>
      <c r="K19">
        <f t="shared" si="2"/>
        <v>0.01</v>
      </c>
    </row>
    <row r="20" spans="1:11" x14ac:dyDescent="0.25">
      <c r="A20" s="11">
        <v>45718</v>
      </c>
      <c r="B20" s="5" t="s">
        <v>7</v>
      </c>
      <c r="C20" s="13">
        <v>5</v>
      </c>
      <c r="D20" s="4">
        <v>800</v>
      </c>
      <c r="E20" s="3" t="s">
        <v>6</v>
      </c>
      <c r="F20" s="21">
        <f>C20*D20</f>
        <v>4000</v>
      </c>
      <c r="G20" s="3" t="s">
        <v>39</v>
      </c>
      <c r="H20" s="23">
        <v>400</v>
      </c>
      <c r="I20" t="s">
        <v>48</v>
      </c>
      <c r="J20" t="str">
        <f>IF(H20&gt;300,"High", "Low")</f>
        <v>High</v>
      </c>
      <c r="K20">
        <f t="shared" si="2"/>
        <v>0.08</v>
      </c>
    </row>
    <row r="21" spans="1:11" x14ac:dyDescent="0.25">
      <c r="A21" s="11">
        <v>45717</v>
      </c>
      <c r="B21" s="5" t="s">
        <v>5</v>
      </c>
      <c r="C21" s="13">
        <v>2</v>
      </c>
      <c r="D21" s="4">
        <v>1200</v>
      </c>
      <c r="E21" s="3" t="s">
        <v>6</v>
      </c>
      <c r="F21" s="21">
        <f>C21*D$2</f>
        <v>70</v>
      </c>
      <c r="G21" s="3" t="s">
        <v>38</v>
      </c>
      <c r="H21" s="23">
        <v>700</v>
      </c>
      <c r="I21" t="s">
        <v>45</v>
      </c>
      <c r="J21" t="str">
        <f>IF(H21&gt;300,"High", "Low")</f>
        <v>High</v>
      </c>
      <c r="K21">
        <f t="shared" si="2"/>
        <v>0.08</v>
      </c>
    </row>
    <row r="22" spans="1:11" s="16" customFormat="1" x14ac:dyDescent="0.25">
      <c r="A22" s="17" t="s">
        <v>33</v>
      </c>
      <c r="B22" s="18"/>
      <c r="C22" s="17" t="s">
        <v>31</v>
      </c>
      <c r="D22" s="19" t="s">
        <v>32</v>
      </c>
      <c r="F22" s="18" t="s">
        <v>34</v>
      </c>
      <c r="H22" s="24"/>
    </row>
    <row r="23" spans="1:11" x14ac:dyDescent="0.25">
      <c r="A23" s="12">
        <f>COUNT(A2:A21)</f>
        <v>20</v>
      </c>
      <c r="C23" s="14">
        <f>SUM(C1:C21)</f>
        <v>122</v>
      </c>
      <c r="D23" s="15">
        <f>AVERAGE(D2:D21)</f>
        <v>246</v>
      </c>
      <c r="F23" s="21">
        <f>SUM(F2:F21)</f>
        <v>17655</v>
      </c>
    </row>
    <row r="33" spans="2:2" x14ac:dyDescent="0.25">
      <c r="B33" t="s">
        <v>13</v>
      </c>
    </row>
    <row r="34" spans="2:2" x14ac:dyDescent="0.25">
      <c r="B34" t="s">
        <v>19</v>
      </c>
    </row>
    <row r="35" spans="2:2" x14ac:dyDescent="0.25">
      <c r="B35" t="s">
        <v>15</v>
      </c>
    </row>
    <row r="36" spans="2:2" x14ac:dyDescent="0.25">
      <c r="B36" t="s">
        <v>11</v>
      </c>
    </row>
    <row r="37" spans="2:2" x14ac:dyDescent="0.25">
      <c r="B37" t="s">
        <v>9</v>
      </c>
    </row>
    <row r="38" spans="2:2" x14ac:dyDescent="0.25">
      <c r="B38" t="s">
        <v>6</v>
      </c>
    </row>
  </sheetData>
  <sortState ref="A2:I23">
    <sortCondition ref="H2:H23"/>
  </sortState>
  <conditionalFormatting sqref="H1:H1048576">
    <cfRule type="cellIs" dxfId="1" priority="1" operator="lessThan">
      <formula>100</formula>
    </cfRule>
    <cfRule type="cellIs" dxfId="0" priority="2" operator="greaterThan">
      <formula>500</formula>
    </cfRule>
  </conditionalFormatting>
  <dataValidations count="5">
    <dataValidation type="whole" allowBlank="1" showInputMessage="1" showErrorMessage="1" error="you can only enter number between 1:10" prompt="quantity" sqref="C1:C2 C4:C6 C15:C1048576 C8 C11:C13">
      <formula1>1</formula1>
      <formula2>20</formula2>
    </dataValidation>
    <dataValidation type="whole" allowBlank="1" showInputMessage="1" showErrorMessage="1" error="you can only enter number between 1:10" sqref="C3">
      <formula1>1</formula1>
      <formula2>10</formula2>
    </dataValidation>
    <dataValidation type="list" allowBlank="1" showInputMessage="1" showErrorMessage="1" sqref="E2:E1048576">
      <formula1>$I$4:$I$9</formula1>
    </dataValidation>
    <dataValidation type="whole" allowBlank="1" showInputMessage="1" showErrorMessage="1" error="you can only enter number between 1:10" prompt="quantity" sqref="C7 C14 C9">
      <formula1>1</formula1>
      <formula2>20</formula2>
    </dataValidation>
    <dataValidation type="whole" allowBlank="1" showInputMessage="1" showErrorMessage="1" prompt="quantity" sqref="C10">
      <formula1>1</formula1>
      <formula2>10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Sheet2</vt:lpstr>
      <vt:lpstr>Sheet3</vt:lpstr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Hazem</dc:creator>
  <cp:lastModifiedBy>Hazem</cp:lastModifiedBy>
  <dcterms:created xsi:type="dcterms:W3CDTF">2025-03-15T19:59:00Z</dcterms:created>
  <dcterms:modified xsi:type="dcterms:W3CDTF">2025-03-23T08:36:38Z</dcterms:modified>
</cp:coreProperties>
</file>