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i\Desktop\advexcel\"/>
    </mc:Choice>
  </mc:AlternateContent>
  <bookViews>
    <workbookView xWindow="0" yWindow="0" windowWidth="20490" windowHeight="7755" tabRatio="500"/>
  </bookViews>
  <sheets>
    <sheet name="Sales Analysis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I15" i="2" s="1"/>
  <c r="E10" i="2"/>
  <c r="H15" i="2" s="1"/>
  <c r="E9" i="2"/>
  <c r="G15" i="2" s="1"/>
  <c r="E8" i="2"/>
  <c r="F15" i="2" s="1"/>
  <c r="E7" i="2"/>
  <c r="E15" i="2" s="1"/>
  <c r="E6" i="2"/>
  <c r="D15" i="2" s="1"/>
  <c r="E5" i="2"/>
  <c r="C15" i="2" s="1"/>
  <c r="E4" i="2"/>
  <c r="B15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J15" i="2" l="1"/>
  <c r="B16" i="2" s="1"/>
  <c r="D16" i="2"/>
  <c r="H16" i="2"/>
  <c r="E16" i="2"/>
  <c r="I16" i="2"/>
  <c r="G16" i="2" l="1"/>
  <c r="C16" i="2"/>
  <c r="J16" i="2" s="1"/>
  <c r="F16" i="2"/>
</calcChain>
</file>

<file path=xl/sharedStrings.xml><?xml version="1.0" encoding="utf-8"?>
<sst xmlns="http://schemas.openxmlformats.org/spreadsheetml/2006/main" count="38" uniqueCount="27">
  <si>
    <t>Sales Revenue Data</t>
  </si>
  <si>
    <t>Product</t>
  </si>
  <si>
    <t>Price/Unit</t>
  </si>
  <si>
    <t>Markup %</t>
  </si>
  <si>
    <t>Quantity Sold</t>
  </si>
  <si>
    <t>Total Revenue</t>
  </si>
  <si>
    <t>Shipping Cost Charged to Customer</t>
  </si>
  <si>
    <t>Actual Shipping Cost</t>
  </si>
  <si>
    <t>Profit/Unit</t>
  </si>
  <si>
    <t>Return Goods</t>
  </si>
  <si>
    <t>Net Income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</si>
  <si>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</si>
  <si>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</si>
  <si>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</si>
  <si>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</si>
  <si>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</si>
  <si>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</si>
  <si>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</si>
  <si>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</si>
  <si>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All</t>
  </si>
  <si>
    <t>Profit % of Total Revenue</t>
  </si>
  <si>
    <t>Total Income/Product</t>
  </si>
  <si>
    <t>Productwise Revenue</t>
  </si>
  <si>
    <t>Product Profitability Analysis Template</t>
  </si>
  <si>
    <t>From:</t>
  </si>
  <si>
    <t>To:</t>
  </si>
  <si>
    <t>31/01/2017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</si>
</sst>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₹-4009]\ #,##0"/>
    <numFmt numFmtId="165" formatCode="_ [$₹-4009]\ * #,##0_ ;_ [$₹-4009]\ * \-#,##0_ ;_ [$₹-4009]\ * &quot;-&quot;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2"/>
      <color theme="0"/>
      <name val="Arial"/>
    </font>
    <font>
      <b/>
      <sz val="11"/>
      <color theme="0"/>
      <name val="Arial"/>
    </font>
    <font>
      <b/>
      <sz val="26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b/>
      <sz val="2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ck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ck">
        <color theme="6" tint="-0.24994659260841701"/>
      </left>
      <right style="thin">
        <color theme="4" tint="-0.249977111117893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n">
        <color theme="4" tint="-0.249977111117893"/>
      </left>
      <right style="thin">
        <color theme="4" tint="-0.249977111117893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n">
        <color theme="4" tint="-0.249977111117893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 style="medium">
        <color theme="6" tint="-0.24994659260841701"/>
      </right>
      <top style="thick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thick">
        <color theme="6" tint="-0.24994659260841701"/>
      </top>
      <bottom style="medium">
        <color theme="6" tint="-0.24994659260841701"/>
      </bottom>
      <diagonal/>
    </border>
    <border>
      <left style="thick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8" fillId="2" borderId="1" xfId="0" applyFont="1" applyFill="1" applyBorder="1" applyAlignment="1">
      <alignment horizontal="left" vertical="center" wrapText="1"/>
    </xf>
    <xf numFmtId="1" fontId="4" fillId="3" borderId="5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indent="1"/>
    </xf>
    <xf numFmtId="9" fontId="4" fillId="0" borderId="12" xfId="1" applyFont="1" applyBorder="1" applyAlignment="1">
      <alignment horizontal="center"/>
    </xf>
    <xf numFmtId="9" fontId="4" fillId="0" borderId="13" xfId="1" applyFont="1" applyBorder="1" applyAlignment="1">
      <alignment horizontal="center"/>
    </xf>
    <xf numFmtId="0" fontId="10" fillId="3" borderId="5" xfId="0" applyFont="1" applyFill="1" applyBorder="1" applyAlignment="1">
      <alignment horizontal="left" vertical="center" indent="1"/>
    </xf>
    <xf numFmtId="0" fontId="10" fillId="3" borderId="6" xfId="0" applyFont="1" applyFill="1" applyBorder="1" applyAlignment="1">
      <alignment horizontal="left" vertical="center" indent="1"/>
    </xf>
    <xf numFmtId="164" fontId="4" fillId="3" borderId="5" xfId="0" applyNumberFormat="1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5" fontId="4" fillId="3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9" fontId="4" fillId="3" borderId="5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9" fontId="10" fillId="3" borderId="6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14" fontId="9" fillId="2" borderId="4" xfId="0" applyNumberFormat="1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₹-4009]\ #,##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₹-4009]\ #,##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 [$₹-4009]\ * #,##0_ ;_ [$₹-4009]\ * \-#,##0_ ;_ [$₹-4009]\ * &quot;-&quot;_ ;_ @_ 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 [$₹-4009]\ * #,##0_ ;_ [$₹-4009]\ * \-#,##0_ ;_ [$₹-4009]\ * &quot;-&quot;_ ;_ @_ 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 [$₹-4009]\ * #,##0_ ;_ [$₹-4009]\ * \-#,##0_ ;_ [$₹-4009]\ * &quot;-&quot;_ ;_ @_ 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 [$₹-4009]\ * #,##0_ ;_ [$₹-4009]\ * \-#,##0_ ;_ [$₹-4009]\ * &quot;-&quot;_ ;_ @_ 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%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border outline="0">
        <top style="thin">
          <color rgb="FF92D050"/>
        </top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B050"/>
        </left>
        <right style="thin">
          <color rgb="FF00B050"/>
        </right>
        <top/>
        <bottom/>
      </border>
    </dxf>
  </dxfs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'Sales Analysis'!$H$3</c:f>
              <c:strCache>
                <c:ptCount val="1"/>
                <c:pt idx="0">
                  <c:v>Profit/Unit</c:v>
                </c:pt>
              </c:strCache>
            </c:strRef>
          </c:tx>
          <c:invertIfNegative val="0"/>
          <c:cat>
            <c:strRef>
              <c:f>'Sales Analysis'!$A$4:$A$11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'Sales Analysis'!$H$4:$H$11</c:f>
              <c:numCache>
                <c:formatCode>_ [$₹-4009]\ * #,##0_ ;_ [$₹-4009]\ * \-#,##0_ ;_ [$₹-4009]\ * "-"_ ;_ @_ </c:formatCode>
                <c:ptCount val="8"/>
                <c:pt idx="0">
                  <c:v>125</c:v>
                </c:pt>
                <c:pt idx="1">
                  <c:v>88.75</c:v>
                </c:pt>
                <c:pt idx="2">
                  <c:v>85</c:v>
                </c:pt>
                <c:pt idx="3">
                  <c:v>195</c:v>
                </c:pt>
                <c:pt idx="4">
                  <c:v>160</c:v>
                </c:pt>
                <c:pt idx="5">
                  <c:v>83</c:v>
                </c:pt>
                <c:pt idx="6">
                  <c:v>95.8</c:v>
                </c:pt>
                <c:pt idx="7">
                  <c:v>128.39999999999998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69392"/>
        <c:axId val="177870288"/>
      </c:barChart>
      <c:catAx>
        <c:axId val="1778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70288"/>
        <c:crossesAt val="0"/>
        <c:auto val="1"/>
        <c:lblAlgn val="ctr"/>
        <c:lblOffset val="100"/>
        <c:noMultiLvlLbl val="0"/>
      </c:catAx>
      <c:valAx>
        <c:axId val="177870288"/>
        <c:scaling>
          <c:orientation val="minMax"/>
        </c:scaling>
        <c:delete val="0"/>
        <c:axPos val="l"/>
        <c:majorGridlines/>
        <c:numFmt formatCode="_ [$₹-4009]\ * #,##0_ ;_ [$₹-4009]\ * \-#,##0_ ;_ [$₹-4009]\ * &quot;-&quot;_ ;_ @_ 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6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0.1080423035355875"/>
                  <c:y val="3.949121744397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Analysis'!$B$14:$I$14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'Sales Analysis'!$B$16:$I$16</c:f>
              <c:numCache>
                <c:formatCode>0%</c:formatCode>
                <c:ptCount val="8"/>
                <c:pt idx="0">
                  <c:v>9.5316827081356373E-2</c:v>
                </c:pt>
                <c:pt idx="1">
                  <c:v>9.3622305711021148E-2</c:v>
                </c:pt>
                <c:pt idx="2">
                  <c:v>5.4224683850727186E-2</c:v>
                </c:pt>
                <c:pt idx="3">
                  <c:v>0.27959602610531209</c:v>
                </c:pt>
                <c:pt idx="4">
                  <c:v>0.13072021999728875</c:v>
                </c:pt>
                <c:pt idx="5">
                  <c:v>0.14742335921916452</c:v>
                </c:pt>
                <c:pt idx="6">
                  <c:v>8.5447450471561076E-2</c:v>
                </c:pt>
                <c:pt idx="7">
                  <c:v>0.11364912756356875</c:v>
                </c:pt>
              </c:numCache>
            </c:numRef>
          </c:val>
        </c:ser>
        <c:ser>
          <c:idx val="1"/>
          <c:order val="1"/>
          <c:cat>
            <c:strRef>
              <c:f>'Sales Analysis'!$B$14:$I$14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'Sales Analysis'!$B$16:$I$16</c:f>
              <c:numCache>
                <c:formatCode>0%</c:formatCode>
                <c:ptCount val="8"/>
                <c:pt idx="0">
                  <c:v>9.5316827081356373E-2</c:v>
                </c:pt>
                <c:pt idx="1">
                  <c:v>9.3622305711021148E-2</c:v>
                </c:pt>
                <c:pt idx="2">
                  <c:v>5.4224683850727186E-2</c:v>
                </c:pt>
                <c:pt idx="3">
                  <c:v>0.27959602610531209</c:v>
                </c:pt>
                <c:pt idx="4">
                  <c:v>0.13072021999728875</c:v>
                </c:pt>
                <c:pt idx="5">
                  <c:v>0.14742335921916452</c:v>
                </c:pt>
                <c:pt idx="6">
                  <c:v>8.5447450471561076E-2</c:v>
                </c:pt>
                <c:pt idx="7">
                  <c:v>0.11364912756356875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l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B050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Analysis'!$A$4:$A$11</c:f>
              <c:strCache>
                <c:ptCount val="8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</c:strCache>
            </c:strRef>
          </c:cat>
          <c:val>
            <c:numRef>
              <c:f>'Sales Analysis'!$J$4:$J$11</c:f>
              <c:numCache>
                <c:formatCode>[$₹-4009]\ #,##0</c:formatCode>
                <c:ptCount val="8"/>
                <c:pt idx="0">
                  <c:v>4375</c:v>
                </c:pt>
                <c:pt idx="1">
                  <c:v>4551.25</c:v>
                </c:pt>
                <c:pt idx="2">
                  <c:v>2380</c:v>
                </c:pt>
                <c:pt idx="3">
                  <c:v>10725</c:v>
                </c:pt>
                <c:pt idx="4">
                  <c:v>6400</c:v>
                </c:pt>
                <c:pt idx="5">
                  <c:v>4980</c:v>
                </c:pt>
                <c:pt idx="6">
                  <c:v>3403</c:v>
                </c:pt>
                <c:pt idx="7">
                  <c:v>5649.5999999999985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14200"/>
        <c:axId val="195648784"/>
      </c:lineChart>
      <c:catAx>
        <c:axId val="19561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5648784"/>
        <c:crosses val="autoZero"/>
        <c:auto val="1"/>
        <c:lblAlgn val="ctr"/>
        <c:lblOffset val="100"/>
        <c:noMultiLvlLbl val="0"/>
      </c:catAx>
      <c:valAx>
        <c:axId val="1956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561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30480</xdr:rowOff>
    </xdr:from>
    <xdr:to>
      <xdr:col>2</xdr:col>
      <xdr:colOff>685800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38100</xdr:rowOff>
    </xdr:from>
    <xdr:to>
      <xdr:col>6</xdr:col>
      <xdr:colOff>22860</xdr:colOff>
      <xdr:row>29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91440</xdr:colOff>
      <xdr:row>18</xdr:row>
      <xdr:rowOff>38100</xdr:rowOff>
    </xdr:from>
    <xdr:to>
      <xdr:col>9</xdr:col>
      <xdr:colOff>784860</xdr:colOff>
      <xdr:row>29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J11" totalsRowShown="0" headerRowDxfId="14" dataDxfId="12" headerRowBorderDxfId="13" tableBorderDxfId="11" totalsRowBorderDxfId="10">
  <autoFilter ref="A3:J11"/>
  <tableColumns count="10">
    <tableColumn id="1" name="Product" dataDxfId="9"/>
    <tableColumn id="4" name="Markup %" dataDxfId="8"/>
    <tableColumn id="3" name="Price/Unit" dataDxfId="0"/>
    <tableColumn id="5" name="Quantity Sold" dataDxfId="7"/>
    <tableColumn id="6" name="Total Revenue" dataDxfId="6">
      <calculatedColumnFormula>IFERROR(Table1[[#This Row],[Quantity Sold]]*Table1[[#This Row],[Price/Unit]]*(1+Table1[[#This Row],[Markup %]]),0)</calculatedColumnFormula>
    </tableColumn>
    <tableColumn id="7" name="Shipping Cost Charged to Customer" dataDxfId="5"/>
    <tableColumn id="8" name="Actual Shipping Cost" dataDxfId="4"/>
    <tableColumn id="9" name="Profit/Unit" dataDxfId="3">
      <calculatedColumnFormula>IFERROR(Table1[[#This Row],[Price/Unit]]*Table1[[#This Row],[Markup %]]+Table1[[#This Row],[Shipping Cost Charged to Customer]]-Table1[[#This Row],[Actual Shipping Cost]],0)</calculatedColumnFormula>
    </tableColumn>
    <tableColumn id="10" name="Return Goods" dataDxfId="2"/>
    <tableColumn id="11" name="Net Income" dataDxfId="1">
      <calculatedColumnFormula>IFERROR((Table1[[#This Row],[Quantity Sold]]-Table1[[#This Row],[Return Goods]])*Table1[[#This Row],[Profit/Unit]]+(Table1[[#This Row],[Return Goods]]*Table1[[#This Row],[Actual Shipping Cost]]),0)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1"/>
  <sheetViews>
    <sheetView showGridLines="0" tabSelected="1" zoomScale="70" zoomScaleNormal="70" workbookViewId="0">
      <selection activeCell="N12" sqref="N12"/>
    </sheetView>
  </sheetViews>
  <sheetFormatPr defaultColWidth="11.25" defaultRowHeight="15.75" x14ac:dyDescent="0.25"/>
  <cols>
    <col min="1" max="1" width="27.375" style="3" customWidth="1"/>
    <col min="2" max="2" width="18.375" customWidth="1"/>
    <col min="3" max="3" width="9.375" customWidth="1"/>
    <col min="4" max="4" width="10.5" customWidth="1"/>
    <col min="5" max="5" width="10.875" customWidth="1"/>
    <col min="6" max="6" width="12.25" customWidth="1"/>
    <col min="7" max="7" width="9.5" customWidth="1"/>
    <col min="8" max="8" width="9.875" customWidth="1"/>
    <col min="9" max="9" width="8.875" customWidth="1"/>
    <col min="10" max="10" width="10.75" customWidth="1"/>
    <col min="11" max="11" width="4.25" customWidth="1"/>
    <col min="12" max="12" width="7.5" customWidth="1"/>
  </cols>
  <sheetData>
    <row r="1" spans="1:10" ht="35.25" thickTop="1" thickBot="1" x14ac:dyDescent="0.3">
      <c r="A1" s="32" t="s">
        <v>23</v>
      </c>
      <c r="B1" s="33"/>
      <c r="C1" s="33"/>
      <c r="D1" s="33"/>
      <c r="E1" s="33"/>
      <c r="F1" s="33"/>
      <c r="G1" s="33"/>
      <c r="H1" s="34"/>
      <c r="I1" s="24" t="s">
        <v>24</v>
      </c>
      <c r="J1" s="25">
        <v>42736</v>
      </c>
    </row>
    <row r="2" spans="1:10" ht="31.9" customHeight="1" thickTop="1" thickBot="1" x14ac:dyDescent="0.3">
      <c r="A2" s="35" t="s">
        <v>0</v>
      </c>
      <c r="B2" s="36"/>
      <c r="C2" s="36"/>
      <c r="D2" s="36"/>
      <c r="E2" s="36"/>
      <c r="F2" s="36"/>
      <c r="G2" s="36"/>
      <c r="H2" s="37"/>
      <c r="I2" s="24" t="s">
        <v>25</v>
      </c>
      <c r="J2" s="23" t="s">
        <v>26</v>
      </c>
    </row>
    <row r="3" spans="1:10" ht="61.5" thickTop="1" thickBot="1" x14ac:dyDescent="0.3">
      <c r="A3" s="4" t="s">
        <v>1</v>
      </c>
      <c r="B3" s="4" t="s">
        <v>3</v>
      </c>
      <c r="C3" s="4" t="s">
        <v>2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 spans="1:10" ht="18" customHeight="1" thickTop="1" x14ac:dyDescent="0.25">
      <c r="A4" s="12" t="s">
        <v>11</v>
      </c>
      <c r="B4" s="20">
        <v>0.8</v>
      </c>
      <c r="C4" s="14">
        <v>125</v>
      </c>
      <c r="D4" s="5">
        <v>35</v>
      </c>
      <c r="E4" s="15">
        <f>IFERROR(Table1[[#This Row],[Quantity Sold]]*Table1[[#This Row],[Price/Unit]]*(1+Table1[[#This Row],[Markup %]]),0)</f>
        <v>7875</v>
      </c>
      <c r="F4" s="15">
        <v>50</v>
      </c>
      <c r="G4" s="15">
        <v>25</v>
      </c>
      <c r="H4" s="15">
        <f>IFERROR(Table1[[#This Row],[Price/Unit]]*Table1[[#This Row],[Markup %]]+Table1[[#This Row],[Shipping Cost Charged to Customer]]-Table1[[#This Row],[Actual Shipping Cost]],0)</f>
        <v>125</v>
      </c>
      <c r="I4" s="5">
        <v>0</v>
      </c>
      <c r="J4" s="14">
        <f>IFERROR((Table1[[#This Row],[Quantity Sold]]-Table1[[#This Row],[Return Goods]])*Table1[[#This Row],[Profit/Unit]]+(Table1[[#This Row],[Return Goods]]*Table1[[#This Row],[Actual Shipping Cost]]),0)</f>
        <v>4375</v>
      </c>
    </row>
    <row r="5" spans="1:10" ht="18" customHeight="1" x14ac:dyDescent="0.25">
      <c r="A5" s="13" t="s">
        <v>12</v>
      </c>
      <c r="B5" s="21">
        <v>0.75</v>
      </c>
      <c r="C5" s="16">
        <v>85</v>
      </c>
      <c r="D5" s="6">
        <v>52</v>
      </c>
      <c r="E5" s="17">
        <f>IFERROR(Table1[[#This Row],[Quantity Sold]]*Table1[[#This Row],[Price/Unit]]*(1+Table1[[#This Row],[Markup %]]),0)</f>
        <v>7735</v>
      </c>
      <c r="F5" s="17">
        <v>50</v>
      </c>
      <c r="G5" s="17">
        <v>25</v>
      </c>
      <c r="H5" s="17">
        <f>IFERROR(Table1[[#This Row],[Price/Unit]]*Table1[[#This Row],[Markup %]]+Table1[[#This Row],[Shipping Cost Charged to Customer]]-Table1[[#This Row],[Actual Shipping Cost]],0)</f>
        <v>88.75</v>
      </c>
      <c r="I5" s="6">
        <v>1</v>
      </c>
      <c r="J5" s="16">
        <f>IFERROR((Table1[[#This Row],[Quantity Sold]]-Table1[[#This Row],[Return Goods]])*Table1[[#This Row],[Profit/Unit]]+(Table1[[#This Row],[Return Goods]]*Table1[[#This Row],[Actual Shipping Cost]]),0)</f>
        <v>4551.25</v>
      </c>
    </row>
    <row r="6" spans="1:10" ht="18" customHeight="1" x14ac:dyDescent="0.25">
      <c r="A6" s="13" t="s">
        <v>13</v>
      </c>
      <c r="B6" s="21">
        <v>0.6</v>
      </c>
      <c r="C6" s="16">
        <v>100</v>
      </c>
      <c r="D6" s="6">
        <v>28</v>
      </c>
      <c r="E6" s="17">
        <f>IFERROR(Table1[[#This Row],[Quantity Sold]]*Table1[[#This Row],[Price/Unit]]*(1+Table1[[#This Row],[Markup %]]),0)</f>
        <v>4480</v>
      </c>
      <c r="F6" s="17">
        <v>50</v>
      </c>
      <c r="G6" s="17">
        <v>25</v>
      </c>
      <c r="H6" s="17">
        <f>IFERROR(Table1[[#This Row],[Price/Unit]]*Table1[[#This Row],[Markup %]]+Table1[[#This Row],[Shipping Cost Charged to Customer]]-Table1[[#This Row],[Actual Shipping Cost]],0)</f>
        <v>85</v>
      </c>
      <c r="I6" s="6">
        <v>0</v>
      </c>
      <c r="J6" s="16">
        <f>IFERROR((Table1[[#This Row],[Quantity Sold]]-Table1[[#This Row],[Return Goods]])*Table1[[#This Row],[Profit/Unit]]+(Table1[[#This Row],[Return Goods]]*Table1[[#This Row],[Actual Shipping Cost]]),0)</f>
        <v>2380</v>
      </c>
    </row>
    <row r="7" spans="1:10" ht="18" customHeight="1" x14ac:dyDescent="0.25">
      <c r="A7" s="13" t="s">
        <v>14</v>
      </c>
      <c r="B7" s="21">
        <v>0.68</v>
      </c>
      <c r="C7" s="16">
        <v>250</v>
      </c>
      <c r="D7" s="6">
        <v>55</v>
      </c>
      <c r="E7" s="17">
        <f>IFERROR(Table1[[#This Row],[Quantity Sold]]*Table1[[#This Row],[Price/Unit]]*(1+Table1[[#This Row],[Markup %]]),0)</f>
        <v>23100.000000000004</v>
      </c>
      <c r="F7" s="17">
        <v>50</v>
      </c>
      <c r="G7" s="17">
        <v>25</v>
      </c>
      <c r="H7" s="17">
        <f>IFERROR(Table1[[#This Row],[Price/Unit]]*Table1[[#This Row],[Markup %]]+Table1[[#This Row],[Shipping Cost Charged to Customer]]-Table1[[#This Row],[Actual Shipping Cost]],0)</f>
        <v>195</v>
      </c>
      <c r="I7" s="6">
        <v>0</v>
      </c>
      <c r="J7" s="16">
        <f>IFERROR((Table1[[#This Row],[Quantity Sold]]-Table1[[#This Row],[Return Goods]])*Table1[[#This Row],[Profit/Unit]]+(Table1[[#This Row],[Return Goods]]*Table1[[#This Row],[Actual Shipping Cost]]),0)</f>
        <v>10725</v>
      </c>
    </row>
    <row r="8" spans="1:10" ht="18" customHeight="1" x14ac:dyDescent="0.25">
      <c r="A8" s="13" t="s">
        <v>15</v>
      </c>
      <c r="B8" s="22">
        <v>1</v>
      </c>
      <c r="C8" s="16">
        <v>135</v>
      </c>
      <c r="D8" s="6">
        <v>40</v>
      </c>
      <c r="E8" s="17">
        <f>IFERROR(Table1[[#This Row],[Quantity Sold]]*Table1[[#This Row],[Price/Unit]]*(1+Table1[[#This Row],[Markup %]]),0)</f>
        <v>10800</v>
      </c>
      <c r="F8" s="17">
        <v>50</v>
      </c>
      <c r="G8" s="17">
        <v>25</v>
      </c>
      <c r="H8" s="17">
        <f>IFERROR(Table1[[#This Row],[Price/Unit]]*Table1[[#This Row],[Markup %]]+Table1[[#This Row],[Shipping Cost Charged to Customer]]-Table1[[#This Row],[Actual Shipping Cost]],0)</f>
        <v>160</v>
      </c>
      <c r="I8" s="6">
        <v>0</v>
      </c>
      <c r="J8" s="16">
        <f>IFERROR((Table1[[#This Row],[Quantity Sold]]-Table1[[#This Row],[Return Goods]])*Table1[[#This Row],[Profit/Unit]]+(Table1[[#This Row],[Return Goods]]*Table1[[#This Row],[Actual Shipping Cost]]),0)</f>
        <v>6400</v>
      </c>
    </row>
    <row r="9" spans="1:10" ht="18" customHeight="1" x14ac:dyDescent="0.25">
      <c r="A9" s="13" t="s">
        <v>16</v>
      </c>
      <c r="B9" s="21">
        <v>0.4</v>
      </c>
      <c r="C9" s="16">
        <v>145</v>
      </c>
      <c r="D9" s="6">
        <v>60</v>
      </c>
      <c r="E9" s="17">
        <f>IFERROR(Table1[[#This Row],[Quantity Sold]]*Table1[[#This Row],[Price/Unit]]*(1+Table1[[#This Row],[Markup %]]),0)</f>
        <v>12180</v>
      </c>
      <c r="F9" s="17">
        <v>50</v>
      </c>
      <c r="G9" s="17">
        <v>25</v>
      </c>
      <c r="H9" s="17">
        <f>IFERROR(Table1[[#This Row],[Price/Unit]]*Table1[[#This Row],[Markup %]]+Table1[[#This Row],[Shipping Cost Charged to Customer]]-Table1[[#This Row],[Actual Shipping Cost]],0)</f>
        <v>83</v>
      </c>
      <c r="I9" s="6">
        <v>0</v>
      </c>
      <c r="J9" s="16">
        <f>IFERROR((Table1[[#This Row],[Quantity Sold]]-Table1[[#This Row],[Return Goods]])*Table1[[#This Row],[Profit/Unit]]+(Table1[[#This Row],[Return Goods]]*Table1[[#This Row],[Actual Shipping Cost]]),0)</f>
        <v>4980</v>
      </c>
    </row>
    <row r="10" spans="1:10" ht="18" customHeight="1" x14ac:dyDescent="0.25">
      <c r="A10" s="13" t="s">
        <v>17</v>
      </c>
      <c r="B10" s="21">
        <v>0.59</v>
      </c>
      <c r="C10" s="16">
        <v>120</v>
      </c>
      <c r="D10" s="6">
        <v>37</v>
      </c>
      <c r="E10" s="17">
        <f>IFERROR(Table1[[#This Row],[Quantity Sold]]*Table1[[#This Row],[Price/Unit]]*(1+Table1[[#This Row],[Markup %]]),0)</f>
        <v>7059.5999999999995</v>
      </c>
      <c r="F10" s="17">
        <v>50</v>
      </c>
      <c r="G10" s="17">
        <v>25</v>
      </c>
      <c r="H10" s="17">
        <f>IFERROR(Table1[[#This Row],[Price/Unit]]*Table1[[#This Row],[Markup %]]+Table1[[#This Row],[Shipping Cost Charged to Customer]]-Table1[[#This Row],[Actual Shipping Cost]],0)</f>
        <v>95.8</v>
      </c>
      <c r="I10" s="6">
        <v>2</v>
      </c>
      <c r="J10" s="16">
        <f>IFERROR((Table1[[#This Row],[Quantity Sold]]-Table1[[#This Row],[Return Goods]])*Table1[[#This Row],[Profit/Unit]]+(Table1[[#This Row],[Return Goods]]*Table1[[#This Row],[Actual Shipping Cost]]),0)</f>
        <v>3403</v>
      </c>
    </row>
    <row r="11" spans="1:10" ht="18" customHeight="1" x14ac:dyDescent="0.25">
      <c r="A11" s="13" t="s">
        <v>18</v>
      </c>
      <c r="B11" s="21">
        <v>0.94</v>
      </c>
      <c r="C11" s="16">
        <v>110</v>
      </c>
      <c r="D11" s="6">
        <v>44</v>
      </c>
      <c r="E11" s="17">
        <f>IFERROR(Table1[[#This Row],[Quantity Sold]]*Table1[[#This Row],[Price/Unit]]*(1+Table1[[#This Row],[Markup %]]),0)</f>
        <v>9389.6</v>
      </c>
      <c r="F11" s="17">
        <v>50</v>
      </c>
      <c r="G11" s="17">
        <v>25</v>
      </c>
      <c r="H11" s="17">
        <f>IFERROR(Table1[[#This Row],[Price/Unit]]*Table1[[#This Row],[Markup %]]+Table1[[#This Row],[Shipping Cost Charged to Customer]]-Table1[[#This Row],[Actual Shipping Cost]],0)</f>
        <v>128.39999999999998</v>
      </c>
      <c r="I11" s="6">
        <v>0</v>
      </c>
      <c r="J11" s="16">
        <f>IFERROR((Table1[[#This Row],[Quantity Sold]]-Table1[[#This Row],[Return Goods]])*Table1[[#This Row],[Profit/Unit]]+(Table1[[#This Row],[Return Goods]]*Table1[[#This Row],[Actual Shipping Cost]]),0)</f>
        <v>5649.5999999999985</v>
      </c>
    </row>
    <row r="12" spans="1:10" ht="16.5" thickBot="1" x14ac:dyDescent="0.3">
      <c r="A12" s="2"/>
      <c r="B12" s="1"/>
      <c r="C12" s="1"/>
      <c r="D12" s="1"/>
      <c r="E12" s="1"/>
      <c r="F12" s="1"/>
      <c r="G12" s="1"/>
      <c r="H12" s="1"/>
      <c r="I12" s="1"/>
      <c r="J12" s="1"/>
    </row>
    <row r="13" spans="1:10" ht="33" customHeight="1" thickTop="1" thickBot="1" x14ac:dyDescent="0.3">
      <c r="A13" s="26" t="s">
        <v>22</v>
      </c>
      <c r="B13" s="27"/>
      <c r="C13" s="27"/>
      <c r="D13" s="27"/>
      <c r="E13" s="27"/>
      <c r="F13" s="27"/>
      <c r="G13" s="27"/>
      <c r="H13" s="27"/>
      <c r="I13" s="27"/>
      <c r="J13" s="28"/>
    </row>
    <row r="14" spans="1:10" ht="24" customHeight="1" thickTop="1" thickBot="1" x14ac:dyDescent="0.3">
      <c r="A14" s="7"/>
      <c r="B14" s="8" t="s">
        <v>11</v>
      </c>
      <c r="C14" s="8" t="s">
        <v>12</v>
      </c>
      <c r="D14" s="8" t="s">
        <v>13</v>
      </c>
      <c r="E14" s="8" t="s">
        <v>14</v>
      </c>
      <c r="F14" s="8" t="s">
        <v>15</v>
      </c>
      <c r="G14" s="8" t="s">
        <v>16</v>
      </c>
      <c r="H14" s="8" t="s">
        <v>17</v>
      </c>
      <c r="I14" s="8" t="s">
        <v>18</v>
      </c>
      <c r="J14" s="8" t="s">
        <v>19</v>
      </c>
    </row>
    <row r="15" spans="1:10" ht="18" customHeight="1" thickTop="1" thickBot="1" x14ac:dyDescent="0.3">
      <c r="A15" s="9" t="s">
        <v>5</v>
      </c>
      <c r="B15" s="18">
        <f>E4</f>
        <v>7875</v>
      </c>
      <c r="C15" s="19">
        <f>E5</f>
        <v>7735</v>
      </c>
      <c r="D15" s="19">
        <f>E6</f>
        <v>4480</v>
      </c>
      <c r="E15" s="19">
        <f>E7</f>
        <v>23100.000000000004</v>
      </c>
      <c r="F15" s="19">
        <f>E8</f>
        <v>10800</v>
      </c>
      <c r="G15" s="19">
        <f>E9</f>
        <v>12180</v>
      </c>
      <c r="H15" s="19">
        <f>E10</f>
        <v>7059.5999999999995</v>
      </c>
      <c r="I15" s="19">
        <f>E11</f>
        <v>9389.6</v>
      </c>
      <c r="J15" s="19">
        <f>SUM(B15:I15)</f>
        <v>82619.200000000012</v>
      </c>
    </row>
    <row r="16" spans="1:10" ht="18" customHeight="1" thickTop="1" thickBot="1" x14ac:dyDescent="0.3">
      <c r="A16" s="9" t="s">
        <v>20</v>
      </c>
      <c r="B16" s="10">
        <f>B15/J15</f>
        <v>9.5316827081356373E-2</v>
      </c>
      <c r="C16" s="11">
        <f>C15/J15</f>
        <v>9.3622305711021148E-2</v>
      </c>
      <c r="D16" s="11">
        <f>D15/J15</f>
        <v>5.4224683850727186E-2</v>
      </c>
      <c r="E16" s="11">
        <f>E15/J15</f>
        <v>0.27959602610531209</v>
      </c>
      <c r="F16" s="11">
        <f>F15/J15</f>
        <v>0.13072021999728875</v>
      </c>
      <c r="G16" s="11">
        <f>G15/J15</f>
        <v>0.14742335921916452</v>
      </c>
      <c r="H16" s="11">
        <f>H15/J15</f>
        <v>8.5447450471561076E-2</v>
      </c>
      <c r="I16" s="11">
        <f>I15/J15</f>
        <v>0.11364912756356875</v>
      </c>
      <c r="J16" s="11">
        <f>SUM(B16:I16)</f>
        <v>0.99999999999999989</v>
      </c>
    </row>
    <row r="17" spans="1:10" ht="17.25" thickTop="1" thickBot="1" x14ac:dyDescent="0.3">
      <c r="A17" s="2"/>
      <c r="B17" s="1"/>
      <c r="C17" s="1"/>
      <c r="D17" s="1"/>
      <c r="E17" s="1"/>
      <c r="F17" s="1"/>
      <c r="G17" s="1"/>
      <c r="H17" s="1"/>
      <c r="I17" s="1"/>
      <c r="J17" s="1"/>
    </row>
    <row r="18" spans="1:10" ht="17.25" thickTop="1" thickBot="1" x14ac:dyDescent="0.3">
      <c r="A18" s="29" t="s">
        <v>22</v>
      </c>
      <c r="B18" s="30"/>
      <c r="C18" s="31"/>
      <c r="D18" s="29" t="s">
        <v>20</v>
      </c>
      <c r="E18" s="30"/>
      <c r="F18" s="31"/>
      <c r="G18" s="29" t="s">
        <v>21</v>
      </c>
      <c r="H18" s="30"/>
      <c r="I18" s="30"/>
      <c r="J18" s="31"/>
    </row>
    <row r="19" spans="1:10" ht="16.5" thickTop="1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D20" s="1"/>
      <c r="E20" s="1"/>
      <c r="F20" s="1"/>
      <c r="G20" s="1"/>
      <c r="H20" s="1"/>
      <c r="I20" s="1"/>
      <c r="J20" s="1"/>
    </row>
    <row r="21" spans="1:10" x14ac:dyDescent="0.25">
      <c r="D21" s="1"/>
      <c r="E21" s="1"/>
      <c r="F21" s="1"/>
      <c r="G21" s="1"/>
      <c r="H21" s="1"/>
      <c r="I21" s="1"/>
      <c r="J21" s="1"/>
    </row>
    <row r="22" spans="1:10" x14ac:dyDescent="0.25">
      <c r="D22" s="1"/>
    </row>
    <row r="23" spans="1:10" x14ac:dyDescent="0.25">
      <c r="D23" s="1"/>
      <c r="E23" s="1"/>
      <c r="F23" s="1"/>
      <c r="G23" s="1"/>
      <c r="H23" s="1"/>
      <c r="I23" s="1"/>
      <c r="J23" s="1"/>
    </row>
    <row r="24" spans="1:10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2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2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2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2"/>
      <c r="B31" s="1"/>
      <c r="C31" s="1"/>
      <c r="D31" s="1"/>
      <c r="E31" s="1"/>
      <c r="F31" s="1"/>
      <c r="G31" s="1"/>
      <c r="H31" s="1"/>
      <c r="I31" s="1"/>
      <c r="J31" s="1"/>
    </row>
  </sheetData>
  <mergeCells count="6">
    <mergeCell ref="A13:J13"/>
    <mergeCell ref="A18:C18"/>
    <mergeCell ref="D18:F18"/>
    <mergeCell ref="G18:J18"/>
    <mergeCell ref="A1:H1"/>
    <mergeCell ref="A2:H2"/>
  </mergeCells>
  <pageMargins left="0.7" right="0.7" top="0.75" bottom="0.75" header="0.3" footer="0.3"/>
  <pageSetup orientation="portrait" verticalDpi="0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Sales, Analysis, Template</cp:keywords>
  <cp:lastModifiedBy>hi</cp:lastModifiedBy>
  <dcterms:created xsi:type="dcterms:W3CDTF">2016-03-21T16:06:55Z</dcterms:created>
  <dcterms:modified xsi:type="dcterms:W3CDTF">2018-11-14T08:07:07Z</dcterms:modified>
</cp:coreProperties>
</file>