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0C86FF0B-C314-4807-BE48-E0FDF5573E86}" xr6:coauthVersionLast="47" xr6:coauthVersionMax="47" xr10:uidLastSave="{00000000-0000-0000-0000-000000000000}"/>
  <bookViews>
    <workbookView xWindow="-110" yWindow="-110" windowWidth="19420" windowHeight="10300" tabRatio="500" firstSheet="1" activeTab="5" xr2:uid="{00000000-000D-0000-FFFF-FFFF00000000}"/>
  </bookViews>
  <sheets>
    <sheet name="index" sheetId="1" r:id="rId1"/>
    <sheet name="Sheet1" sheetId="9" r:id="rId2"/>
    <sheet name="Sheet2" sheetId="10" r:id="rId3"/>
    <sheet name="SAMPLE 1" sheetId="2" r:id="rId4"/>
    <sheet name="Table1" sheetId="12" r:id="rId5"/>
    <sheet name="Sheet4" sheetId="15" r:id="rId6"/>
    <sheet name="Merge1" sheetId="14" r:id="rId7"/>
    <sheet name="Table2" sheetId="13" r:id="rId8"/>
    <sheet name="Sheet3" sheetId="11" r:id="rId9"/>
    <sheet name="sample 2" sheetId="3" r:id="rId10"/>
    <sheet name="Names" sheetId="5" r:id="rId11"/>
    <sheet name="result" sheetId="7" r:id="rId12"/>
  </sheets>
  <definedNames>
    <definedName name="ExternalData_1" localSheetId="4" hidden="1">Table1!$A$1:$D$7</definedName>
    <definedName name="ExternalData_1" localSheetId="7" hidden="1">Table2!$A$1:$D$7</definedName>
    <definedName name="ExternalData_2" localSheetId="6" hidden="1">Merge1!$A$1:$D$13</definedName>
  </definedNames>
  <calcPr calcId="191029"/>
  <pivotCaches>
    <pivotCache cacheId="0" r:id="rId13"/>
    <pivotCache cacheId="1" r:id="rId14"/>
    <pivotCache cacheId="6" r:id="rId15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2" i="7"/>
  <c r="E2" i="5"/>
  <c r="E3" i="5"/>
  <c r="E1" i="5"/>
  <c r="D2" i="5"/>
  <c r="D3" i="5"/>
  <c r="D1" i="5"/>
  <c r="C2" i="5"/>
  <c r="C3" i="5"/>
  <c r="C1" i="5"/>
  <c r="B2" i="5"/>
  <c r="B3" i="5"/>
  <c r="B1" i="5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3DB4AD-A092-4B94-918A-2929C9B56878}" keepAlive="1" name="Query - Merge1" description="Connection to the 'Merge1' query in the workbook." type="5" refreshedVersion="7" background="1" saveData="1">
    <dbPr connection="Provider=Microsoft.Mashup.OleDb.1;Data Source=$Workbook$;Location=Merge1;Extended Properties=&quot;&quot;" command="SELECT * FROM [Merge1]"/>
  </connection>
  <connection id="2" xr16:uid="{76DD381A-947D-433A-8578-5A4FB30E60B5}" keepAlive="1" name="Query - Table1" description="Connection to the 'Table1' query in the workbook." type="5" refreshedVersion="7" background="1" saveData="1">
    <dbPr connection="Provider=Microsoft.Mashup.OleDb.1;Data Source=$Workbook$;Location=Table1;Extended Properties=&quot;&quot;" command="SELECT * FROM [Table1]"/>
  </connection>
  <connection id="3" xr16:uid="{FE710C37-6893-49CA-BF41-28E798088F1B}" keepAlive="1" name="Query - Table2" description="Connection to the 'Table2' query in the workbook." type="5" refreshedVersion="7" background="1" saveData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<sst xmlns="http://schemas.openxmlformats.org/spreadsheetml/2006/main" count="328" uniqueCount="69">
  <si>
    <t>Left, Right , Mid </t>
  </si>
  <si>
    <t>How to Create Pivot</t>
  </si>
  <si>
    <t>OrderDate</t>
  </si>
  <si>
    <t>Region</t>
  </si>
  <si>
    <t>Rep</t>
  </si>
  <si>
    <t>Item</t>
  </si>
  <si>
    <t>Units</t>
  </si>
  <si>
    <t>Total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</si>
  <si>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</si>
  <si>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</si>
  <si>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</si>
  <si>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</si>
  <si>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</si>
  <si>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</si>
  <si>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</si>
  <si>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</si>
  <si>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</si>
  <si>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</si>
  <si>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</si>
  <si>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</si>
  <si>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</si>
  <si>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</si>
  <si>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</si>
  <si>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</si>
  <si>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</si>
  <si>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</si>
  <si>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</si>
  <si>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Unit Cost</t>
  </si>
  <si>
    <t>Rep Status</t>
  </si>
  <si>
    <t>Rep Location Code</t>
  </si>
  <si>
    <t>DELHI</t>
  </si>
  <si>
    <t>GURGAON</t>
  </si>
  <si>
    <t xml:space="preserve">DELHI </t>
  </si>
  <si>
    <t>JABALPUR</t>
  </si>
  <si>
    <t>PUNJAB</t>
  </si>
  <si>
    <t>SHIMLA</t>
  </si>
  <si>
    <t>MARRIED</t>
  </si>
  <si>
    <t>UNMARRIED</t>
  </si>
  <si>
    <t>Vlookup and HLookup</t>
  </si>
  <si>
    <t>Marital Status</t>
  </si>
  <si>
    <t>David B</t>
  </si>
  <si>
    <t>Margi</t>
  </si>
  <si>
    <t>Grand Total</t>
  </si>
  <si>
    <t>Row Labels</t>
  </si>
  <si>
    <t>Deepak kumar lohia</t>
  </si>
  <si>
    <t>karan singh lohia</t>
  </si>
  <si>
    <t>jj jones</t>
  </si>
  <si>
    <t>Student Name</t>
  </si>
  <si>
    <t>Result</t>
  </si>
  <si>
    <t>Percentage</t>
  </si>
  <si>
    <t>Atten</t>
  </si>
  <si>
    <t>N</t>
  </si>
  <si>
    <t>Y</t>
  </si>
  <si>
    <t>IF Condition</t>
  </si>
  <si>
    <t>Column1</t>
  </si>
  <si>
    <t>Inc Nested</t>
  </si>
  <si>
    <t>Count of Marital Status</t>
  </si>
  <si>
    <t>Week</t>
  </si>
  <si>
    <t>Year</t>
  </si>
  <si>
    <t>Area</t>
  </si>
  <si>
    <t>Value</t>
  </si>
  <si>
    <t>A</t>
  </si>
  <si>
    <t>B</t>
  </si>
  <si>
    <t>C</t>
  </si>
  <si>
    <t> .2</t>
  </si>
  <si>
    <t>updated value</t>
  </si>
  <si>
    <t>Sum of updated value</t>
  </si>
  <si>
    <t>Jan</t>
  </si>
  <si>
    <t>01-Jan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</si>
</sst>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m/d/yy;@"/>
  </numFmts>
  <fonts count="1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rgb="FF454545"/>
      <name val="Helvetica Neue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5700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color rgb="FF000000"/>
      <name val="Lato"/>
      <family val="2"/>
    </font>
    <font>
      <i/>
      <sz val="8"/>
      <color rgb="FF000000"/>
      <name val="Lato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EB9C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4">
    <xf numFmtId="0" fontId="0" fillId="0" borderId="0"/>
    <xf numFmtId="164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8" fillId="4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3" fillId="2" borderId="0" xfId="0" applyFont="1" applyFill="1"/>
    <xf numFmtId="0" fontId="0" fillId="0" borderId="0" xfId="0" applyFont="1" applyFill="1" applyBorder="1" applyAlignment="1" applyProtection="1">
      <alignment horizontal="center" vertical="center"/>
    </xf>
    <xf numFmtId="1" fontId="0" fillId="0" borderId="0" xfId="0" applyNumberFormat="1" applyFont="1" applyFill="1" applyBorder="1" applyAlignment="1" applyProtection="1">
      <alignment horizontal="left" vertical="center"/>
    </xf>
    <xf numFmtId="0" fontId="0" fillId="0" borderId="0" xfId="0" applyFont="1" applyFill="1" applyBorder="1" applyAlignment="1" applyProtection="1">
      <alignment horizontal="left" vertical="center"/>
    </xf>
    <xf numFmtId="0" fontId="0" fillId="0" borderId="0" xfId="0" applyFont="1" applyFill="1" applyBorder="1" applyAlignment="1" applyProtection="1">
      <alignment horizontal="left" vertical="center"/>
      <protection locked="0"/>
    </xf>
    <xf numFmtId="165" fontId="0" fillId="0" borderId="0" xfId="0" applyNumberFormat="1" applyFont="1" applyFill="1" applyBorder="1" applyAlignment="1" applyProtection="1">
      <alignment vertical="center"/>
    </xf>
    <xf numFmtId="0" fontId="0" fillId="0" borderId="0" xfId="0" applyFont="1" applyFill="1" applyBorder="1" applyAlignment="1" applyProtection="1">
      <alignment vertical="center"/>
    </xf>
    <xf numFmtId="0" fontId="0" fillId="0" borderId="0" xfId="0" applyFont="1" applyFill="1" applyBorder="1" applyAlignment="1" applyProtection="1">
      <alignment vertical="center"/>
      <protection locked="0"/>
    </xf>
    <xf numFmtId="164" fontId="0" fillId="0" borderId="0" xfId="1" applyFont="1" applyFill="1" applyBorder="1" applyAlignment="1" applyProtection="1">
      <alignment horizontal="left" vertical="center"/>
    </xf>
    <xf numFmtId="164" fontId="0" fillId="0" borderId="0" xfId="1" applyFont="1" applyFill="1" applyBorder="1" applyAlignment="1" applyProtection="1">
      <alignment vertical="center"/>
    </xf>
    <xf numFmtId="1" fontId="6" fillId="3" borderId="1" xfId="0" applyNumberFormat="1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 applyProtection="1">
      <alignment horizontal="left" vertical="center"/>
      <protection locked="0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 applyProtection="1">
      <alignment vertical="center"/>
      <protection locked="0"/>
    </xf>
    <xf numFmtId="164" fontId="7" fillId="0" borderId="1" xfId="0" applyNumberFormat="1" applyFont="1" applyBorder="1" applyAlignment="1">
      <alignment horizontal="left" vertic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9" fillId="0" borderId="0" xfId="0" applyFont="1"/>
    <xf numFmtId="0" fontId="9" fillId="2" borderId="0" xfId="0" applyFont="1" applyFill="1"/>
    <xf numFmtId="9" fontId="9" fillId="0" borderId="0" xfId="6" applyFont="1"/>
    <xf numFmtId="0" fontId="8" fillId="4" borderId="0" xfId="7"/>
    <xf numFmtId="0" fontId="10" fillId="5" borderId="2" xfId="0" applyFont="1" applyFill="1" applyBorder="1" applyAlignment="1">
      <alignment vertical="center" wrapText="1"/>
    </xf>
    <xf numFmtId="14" fontId="10" fillId="5" borderId="3" xfId="0" applyNumberFormat="1" applyFont="1" applyFill="1" applyBorder="1" applyAlignment="1">
      <alignment vertical="center" wrapText="1"/>
    </xf>
    <xf numFmtId="0" fontId="10" fillId="5" borderId="4" xfId="0" applyFont="1" applyFill="1" applyBorder="1" applyAlignment="1">
      <alignment vertical="center" wrapText="1"/>
    </xf>
    <xf numFmtId="0" fontId="11" fillId="5" borderId="5" xfId="0" applyFont="1" applyFill="1" applyBorder="1" applyAlignment="1">
      <alignment vertical="center" wrapText="1"/>
    </xf>
    <xf numFmtId="0" fontId="11" fillId="5" borderId="6" xfId="0" applyFont="1" applyFill="1" applyBorder="1" applyAlignment="1">
      <alignment vertical="center" wrapText="1"/>
    </xf>
    <xf numFmtId="0" fontId="11" fillId="5" borderId="7" xfId="0" applyFont="1" applyFill="1" applyBorder="1" applyAlignment="1">
      <alignment vertical="center" wrapText="1"/>
    </xf>
    <xf numFmtId="14" fontId="10" fillId="5" borderId="8" xfId="0" applyNumberFormat="1" applyFont="1" applyFill="1" applyBorder="1" applyAlignment="1">
      <alignment vertical="center" wrapText="1"/>
    </xf>
    <xf numFmtId="0" fontId="10" fillId="5" borderId="9" xfId="0" applyFont="1" applyFill="1" applyBorder="1" applyAlignment="1">
      <alignment vertical="center" wrapText="1"/>
    </xf>
    <xf numFmtId="0" fontId="10" fillId="5" borderId="10" xfId="0" applyFont="1" applyFill="1" applyBorder="1" applyAlignment="1">
      <alignment vertical="center" wrapText="1"/>
    </xf>
    <xf numFmtId="22" fontId="0" fillId="0" borderId="0" xfId="0" applyNumberFormat="1"/>
    <xf numFmtId="0" fontId="0" fillId="0" borderId="0" xfId="0" applyAlignment="1">
      <alignment horizontal="left" indent="1"/>
    </xf>
  </cellXfs>
  <cellStyles count="24">
    <cellStyle name="Comma" xfId="1" builtinId="3"/>
    <cellStyle name="Followed Hyperlink" xfId="3" builtinId="9" hidden="1"/>
    <cellStyle name="Followed Hyperlink" xfId="5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Hyperlink" xfId="2" builtinId="8" hidden="1"/>
    <cellStyle name="Hyperlink" xfId="4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Neutral" xfId="7" builtinId="28"/>
    <cellStyle name="Normal" xfId="0" builtinId="0"/>
    <cellStyle name="Percent" xfId="6" builtinId="5"/>
  </cellStyles>
  <dxfs count="24">
    <dxf>
      <numFmt numFmtId="0" formatCode="General"/>
    </dxf>
    <dxf>
      <numFmt numFmtId="27" formatCode="dd/mm/yyyy\ hh:mm"/>
    </dxf>
    <dxf>
      <numFmt numFmtId="0" formatCode="General"/>
    </dxf>
    <dxf>
      <numFmt numFmtId="27" formatCode="dd/mm/yyyy\ hh:mm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rgb="FF000000"/>
        <name val="Lato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Lato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Lato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Lato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Lato"/>
        <family val="2"/>
        <scheme val="none"/>
      </font>
      <numFmt numFmtId="19" formatCode="dd/mm/yyyy"/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0" formatCode="General"/>
    </dxf>
    <dxf>
      <numFmt numFmtId="27" formatCode="dd/mm/yyyy\ hh:mm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rgb="FF000000"/>
        <name val="Lato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Lato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Lato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Lato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Lato"/>
        <family val="2"/>
        <scheme val="none"/>
      </font>
      <numFmt numFmtId="19" formatCode="dd/mm/yyyy"/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0" formatCode="General"/>
    </dxf>
    <dxf>
      <numFmt numFmtId="0" formatCode="General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interview questions practice.xlsx]Sheet2!PivotTable1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Sheet2!$A$4:$A$9</c:f>
              <c:strCache>
                <c:ptCount val="5"/>
                <c:pt idx="0">
                  <c:v>Gill</c:v>
                </c:pt>
                <c:pt idx="1">
                  <c:v>Jardine</c:v>
                </c:pt>
                <c:pt idx="2">
                  <c:v>Jones</c:v>
                </c:pt>
                <c:pt idx="3">
                  <c:v>Kivell</c:v>
                </c:pt>
                <c:pt idx="4">
                  <c:v>Sorvino</c:v>
                </c:pt>
              </c:strCache>
            </c:strRef>
          </c:cat>
          <c:val>
            <c:numRef>
              <c:f>Sheet2!$B$4:$B$9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7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B5-4BFC-8AF8-6545F3779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5753312"/>
        <c:axId val="815756224"/>
      </c:barChart>
      <c:catAx>
        <c:axId val="81575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756224"/>
        <c:crosses val="autoZero"/>
        <c:auto val="1"/>
        <c:lblAlgn val="ctr"/>
        <c:lblOffset val="100"/>
        <c:noMultiLvlLbl val="0"/>
      </c:catAx>
      <c:valAx>
        <c:axId val="81575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75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interview questions practice.xlsx]Sheet4!PivotTable1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Sheet4!$A$5:$A$11</c:f>
              <c:multiLvlStrCache>
                <c:ptCount val="3"/>
                <c:lvl>
                  <c:pt idx="0">
                    <c:v>Jan</c:v>
                  </c:pt>
                  <c:pt idx="1">
                    <c:v>Jan</c:v>
                  </c:pt>
                  <c:pt idx="2">
                    <c:v>Jan</c:v>
                  </c:pt>
                </c:lvl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</c:lvl>
              </c:multiLvlStrCache>
            </c:multiLvlStrRef>
          </c:cat>
          <c:val>
            <c:numRef>
              <c:f>Sheet4!$B$5:$B$11</c:f>
              <c:numCache>
                <c:formatCode>General</c:formatCode>
                <c:ptCount val="3"/>
                <c:pt idx="0">
                  <c:v>10.3</c:v>
                </c:pt>
                <c:pt idx="1">
                  <c:v>14.5</c:v>
                </c:pt>
                <c:pt idx="2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67-4589-B517-9BF29087A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8739952"/>
        <c:axId val="688749936"/>
      </c:barChart>
      <c:catAx>
        <c:axId val="68873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749936"/>
        <c:crosses val="autoZero"/>
        <c:auto val="1"/>
        <c:lblAlgn val="ctr"/>
        <c:lblOffset val="100"/>
        <c:noMultiLvlLbl val="0"/>
      </c:catAx>
      <c:valAx>
        <c:axId val="68874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73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</xdr:colOff>
      <xdr:row>2</xdr:row>
      <xdr:rowOff>155575</xdr:rowOff>
    </xdr:from>
    <xdr:to>
      <xdr:col>12</xdr:col>
      <xdr:colOff>222250</xdr:colOff>
      <xdr:row>16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CF7020-5BE0-4254-A826-1C33DC0F4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168275</xdr:colOff>
      <xdr:row>1</xdr:row>
      <xdr:rowOff>111125</xdr:rowOff>
    </xdr:from>
    <xdr:to>
      <xdr:col>10</xdr:col>
      <xdr:colOff>257175</xdr:colOff>
      <xdr:row>15</xdr:row>
      <xdr:rowOff>98425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36CDA9-898B-49AA-8060-DEB19856C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053.615547800924" createdVersion="4" refreshedVersion="4" minRefreshableVersion="3" recordCount="43" xr:uid="{00000000-000A-0000-FFFF-FFFF0E000000}">
  <cacheSource type="worksheet">
    <worksheetSource name="Table1"/>
  </cacheSource>
  <cacheFields count="9">
    <cacheField name="OrderDate" numFmtId="165">
      <sharedItems containsSemiMixedTypes="0" containsNonDate="0" containsDate="1" containsString="0" minDate="2016-01-06T00:00:00" maxDate="2017-12-22T00:00:00"/>
    </cacheField>
    <cacheField name="Region" numFmtId="0">
      <sharedItems/>
    </cacheField>
    <cacheField name="Rep" numFmtId="0">
      <sharedItems count="13">
        <s v="Jones"/>
        <s v="Kivell"/>
        <s v="Jardine"/>
        <s v="Gill"/>
        <s v="Sorvino"/>
        <s v="David B"/>
        <s v="Andrews"/>
        <s v="Thompson"/>
        <s v="Margi"/>
        <s v="Howard"/>
        <s v="Parent"/>
        <s v="Smith"/>
        <s v="Morgan"/>
      </sharedItems>
    </cacheField>
    <cacheField name="Item" numFmtId="0">
      <sharedItems/>
    </cacheField>
    <cacheField name="Units" numFmtId="0">
      <sharedItems containsSemiMixedTypes="0" containsString="0" containsNumber="1" containsInteger="1" minValue="2" maxValue="96"/>
    </cacheField>
    <cacheField name="Unit Cost" numFmtId="164">
      <sharedItems containsSemiMixedTypes="0" containsString="0" containsNumber="1" minValue="1.29" maxValue="275"/>
    </cacheField>
    <cacheField name="Total" numFmtId="164">
      <sharedItems containsSemiMixedTypes="0" containsString="0" containsNumber="1" minValue="9.0300000000000011" maxValue="1879.06"/>
    </cacheField>
    <cacheField name="Marital Status" numFmtId="0">
      <sharedItems/>
    </cacheField>
    <cacheField name="Column1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580.936597222222" createdVersion="7" refreshedVersion="7" minRefreshableVersion="3" recordCount="44" xr:uid="{195FAC1D-3CEB-4EDC-B119-66E8D469FDD8}">
  <cacheSource type="worksheet">
    <worksheetSource ref="H1:I1048576" sheet="SAMPLE 1"/>
  </cacheSource>
  <cacheFields count="2">
    <cacheField name="Marital Status" numFmtId="0">
      <sharedItems containsBlank="1" count="4">
        <s v="MARRIED"/>
        <s v="er"/>
        <s v="UNMARRIED"/>
        <m/>
      </sharedItems>
    </cacheField>
    <cacheField name="Column1" numFmtId="0">
      <sharedItems containsBlank="1" count="14">
        <s v="Jones"/>
        <s v="Kivell"/>
        <s v="Jardine"/>
        <s v="Gill"/>
        <s v="Sorvino"/>
        <s v="David B"/>
        <s v="Andrews"/>
        <s v="Thompson"/>
        <s v="Margi"/>
        <s v="Howard"/>
        <s v="Parent"/>
        <s v="Smith"/>
        <s v="Morga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581.403796874998" createdVersion="7" refreshedVersion="7" minRefreshableVersion="3" recordCount="12" xr:uid="{526D0912-7550-4252-AA09-5859A204410F}">
  <cacheSource type="worksheet">
    <worksheetSource name="Merge1"/>
  </cacheSource>
  <cacheFields count="5">
    <cacheField name="Week" numFmtId="22">
      <sharedItems containsSemiMixedTypes="0" containsNonDate="0" containsDate="1" containsString="0" minDate="2010-01-01T00:00:00" maxDate="2010-08-02T00:00:00" count="2">
        <d v="2010-01-01T00:00:00"/>
        <d v="2010-08-01T00:00:00"/>
      </sharedItems>
      <fieldGroup par="4" base="0">
        <rangePr groupBy="days" startDate="2010-01-01T00:00:00" endDate="2010-08-02T00:00:00"/>
        <groupItems count="368">
          <s v="&lt;01-01-2010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2-08-2010"/>
        </groupItems>
      </fieldGroup>
    </cacheField>
    <cacheField name="Year" numFmtId="0">
      <sharedItems containsSemiMixedTypes="0" containsString="0" containsNumber="1" containsInteger="1" minValue="2010" maxValue="2010" count="1">
        <n v="2010"/>
      </sharedItems>
    </cacheField>
    <cacheField name="Area" numFmtId="0">
      <sharedItems count="3">
        <s v="A"/>
        <s v="B"/>
        <s v="C"/>
      </sharedItems>
    </cacheField>
    <cacheField name="updated value" numFmtId="0">
      <sharedItems containsSemiMixedTypes="0" containsString="0" containsNumber="1" minValue="4.0999999999999996" maxValue="9.5"/>
    </cacheField>
    <cacheField name="Months" numFmtId="0" databaseField="0">
      <fieldGroup base="0">
        <rangePr groupBy="months" startDate="2010-01-01T00:00:00" endDate="2010-08-02T00:00:00"/>
        <groupItems count="14">
          <s v="&lt;01-01-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8-201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">
  <r>
    <d v="2016-01-06T00:00:00"/>
    <s v="East"/>
    <x v="0"/>
    <s v="Pencil"/>
    <n v="95"/>
    <n v="1.99"/>
    <n v="189.05"/>
    <s v="MARRIED"/>
    <s v="Jones"/>
  </r>
  <r>
    <d v="2016-01-23T00:00:00"/>
    <s v="Central"/>
    <x v="1"/>
    <s v="Binder"/>
    <n v="50"/>
    <n v="19.989999999999998"/>
    <n v="999.49999999999989"/>
    <s v="MARRIED"/>
    <s v="Kivell"/>
  </r>
  <r>
    <d v="2016-02-09T00:00:00"/>
    <s v="Central"/>
    <x v="2"/>
    <s v="Pencil"/>
    <n v="36"/>
    <n v="4.99"/>
    <n v="179.64000000000001"/>
    <s v="MARRIED"/>
    <s v="Jardine"/>
  </r>
  <r>
    <d v="2016-02-26T00:00:00"/>
    <s v="Central"/>
    <x v="3"/>
    <s v="Pen"/>
    <n v="27"/>
    <n v="19.989999999999998"/>
    <n v="539.7299999999999"/>
    <s v="MARRIED"/>
    <s v="Gill"/>
  </r>
  <r>
    <d v="2016-03-15T00:00:00"/>
    <s v="West"/>
    <x v="4"/>
    <s v="Pencil"/>
    <n v="56"/>
    <n v="2.99"/>
    <n v="167.44"/>
    <s v="MARRIED"/>
    <s v="Sorvino"/>
  </r>
  <r>
    <d v="2016-04-01T00:00:00"/>
    <s v="East"/>
    <x v="5"/>
    <s v="Binder"/>
    <n v="60"/>
    <n v="4.99"/>
    <n v="299.40000000000003"/>
    <s v="er"/>
    <s v="David B"/>
  </r>
  <r>
    <d v="2016-04-18T00:00:00"/>
    <s v="Central"/>
    <x v="6"/>
    <s v="Pencil"/>
    <n v="75"/>
    <n v="1.99"/>
    <n v="149.25"/>
    <s v="UNMARRIED"/>
    <s v="Andrews"/>
  </r>
  <r>
    <d v="2016-05-05T00:00:00"/>
    <s v="Central"/>
    <x v="2"/>
    <s v="Pencil"/>
    <n v="90"/>
    <n v="4.99"/>
    <n v="449.1"/>
    <s v="MARRIED"/>
    <s v="Jardine"/>
  </r>
  <r>
    <d v="2016-05-22T00:00:00"/>
    <s v="West"/>
    <x v="7"/>
    <s v="Pencil"/>
    <n v="32"/>
    <n v="1.99"/>
    <n v="63.68"/>
    <s v="UNMARRIED"/>
    <s v="Thompson"/>
  </r>
  <r>
    <d v="2016-06-08T00:00:00"/>
    <s v="East"/>
    <x v="0"/>
    <s v="Binder"/>
    <n v="60"/>
    <n v="8.99"/>
    <n v="539.4"/>
    <s v="MARRIED"/>
    <s v="Jones"/>
  </r>
  <r>
    <d v="2016-06-25T00:00:00"/>
    <s v="Central"/>
    <x v="8"/>
    <s v="Pencil"/>
    <n v="90"/>
    <n v="4.99"/>
    <n v="449.1"/>
    <s v="er"/>
    <s v="Margi"/>
  </r>
  <r>
    <d v="2016-07-12T00:00:00"/>
    <s v="East"/>
    <x v="9"/>
    <s v="Binder"/>
    <n v="29"/>
    <n v="1.99"/>
    <n v="57.71"/>
    <s v="UNMARRIED"/>
    <s v="Howard"/>
  </r>
  <r>
    <d v="2016-07-29T00:00:00"/>
    <s v="East"/>
    <x v="10"/>
    <s v="Binder"/>
    <n v="81"/>
    <n v="19.989999999999998"/>
    <n v="1619.1899999999998"/>
    <s v="UNMARRIED"/>
    <s v="Parent"/>
  </r>
  <r>
    <d v="2016-08-15T00:00:00"/>
    <s v="East"/>
    <x v="0"/>
    <s v="Pencil"/>
    <n v="35"/>
    <n v="4.99"/>
    <n v="174.65"/>
    <s v="MARRIED"/>
    <s v="Jones"/>
  </r>
  <r>
    <d v="2016-09-01T00:00:00"/>
    <s v="Central"/>
    <x v="11"/>
    <s v="Desk"/>
    <n v="2"/>
    <n v="125"/>
    <n v="250"/>
    <s v="UNMARRIED"/>
    <s v="Smith"/>
  </r>
  <r>
    <d v="2016-09-18T00:00:00"/>
    <s v="East"/>
    <x v="0"/>
    <s v="Pen Set"/>
    <n v="16"/>
    <n v="15.99"/>
    <n v="255.84"/>
    <s v="MARRIED"/>
    <s v="Jones"/>
  </r>
  <r>
    <d v="2016-10-05T00:00:00"/>
    <s v="Central"/>
    <x v="12"/>
    <s v="Binder"/>
    <n v="28"/>
    <n v="8.99"/>
    <n v="251.72"/>
    <s v="UNMARRIED"/>
    <s v="Morgan"/>
  </r>
  <r>
    <d v="2016-10-22T00:00:00"/>
    <s v="East"/>
    <x v="0"/>
    <s v="Pen"/>
    <n v="64"/>
    <n v="8.99"/>
    <n v="575.36"/>
    <s v="MARRIED"/>
    <s v="Jones"/>
  </r>
  <r>
    <d v="2016-11-08T00:00:00"/>
    <s v="East"/>
    <x v="10"/>
    <s v="Pen"/>
    <n v="15"/>
    <n v="19.989999999999998"/>
    <n v="299.84999999999997"/>
    <s v="UNMARRIED"/>
    <s v="Parent"/>
  </r>
  <r>
    <d v="2016-11-25T00:00:00"/>
    <s v="Central"/>
    <x v="1"/>
    <s v="Pen Set"/>
    <n v="96"/>
    <n v="4.99"/>
    <n v="479.04"/>
    <s v="MARRIED"/>
    <s v="Kivell"/>
  </r>
  <r>
    <d v="2016-12-12T00:00:00"/>
    <s v="Central"/>
    <x v="11"/>
    <s v="Pencil"/>
    <n v="67"/>
    <n v="1.29"/>
    <n v="86.43"/>
    <s v="UNMARRIED"/>
    <s v="Smith"/>
  </r>
  <r>
    <d v="2016-12-29T00:00:00"/>
    <s v="East"/>
    <x v="10"/>
    <s v="Pen Set"/>
    <n v="74"/>
    <n v="15.99"/>
    <n v="1183.26"/>
    <s v="UNMARRIED"/>
    <s v="Parent"/>
  </r>
  <r>
    <d v="2017-01-15T00:00:00"/>
    <s v="Central"/>
    <x v="3"/>
    <s v="Binder"/>
    <n v="46"/>
    <n v="8.99"/>
    <n v="413.54"/>
    <s v="MARRIED"/>
    <s v="Gill"/>
  </r>
  <r>
    <d v="2017-02-01T00:00:00"/>
    <s v="Central"/>
    <x v="11"/>
    <s v="Binder"/>
    <n v="87"/>
    <n v="15"/>
    <n v="1305"/>
    <s v="UNMARRIED"/>
    <s v="Smith"/>
  </r>
  <r>
    <d v="2017-02-18T00:00:00"/>
    <s v="East"/>
    <x v="0"/>
    <s v="Binder"/>
    <n v="4"/>
    <n v="4.99"/>
    <n v="19.96"/>
    <s v="MARRIED"/>
    <s v="Jones"/>
  </r>
  <r>
    <d v="2017-03-07T00:00:00"/>
    <s v="West"/>
    <x v="4"/>
    <s v="Binder"/>
    <n v="7"/>
    <n v="19.989999999999998"/>
    <n v="139.92999999999998"/>
    <s v="MARRIED"/>
    <s v="Sorvino"/>
  </r>
  <r>
    <d v="2017-03-24T00:00:00"/>
    <s v="Central"/>
    <x v="2"/>
    <s v="Pen Set"/>
    <n v="50"/>
    <n v="4.99"/>
    <n v="249.5"/>
    <s v="MARRIED"/>
    <s v="Jardine"/>
  </r>
  <r>
    <d v="2017-04-10T00:00:00"/>
    <s v="Central"/>
    <x v="6"/>
    <s v="Pencil"/>
    <n v="66"/>
    <n v="1.99"/>
    <n v="131.34"/>
    <s v="UNMARRIED"/>
    <s v="Andrews"/>
  </r>
  <r>
    <d v="2017-04-27T00:00:00"/>
    <s v="East"/>
    <x v="9"/>
    <s v="Pen"/>
    <n v="96"/>
    <n v="4.99"/>
    <n v="479.04"/>
    <s v="UNMARRIED"/>
    <s v="Howard"/>
  </r>
  <r>
    <d v="2017-05-14T00:00:00"/>
    <s v="Central"/>
    <x v="3"/>
    <s v="Pencil"/>
    <n v="53"/>
    <n v="1.29"/>
    <n v="68.37"/>
    <s v="MARRIED"/>
    <s v="Gill"/>
  </r>
  <r>
    <d v="2017-05-31T00:00:00"/>
    <s v="Central"/>
    <x v="3"/>
    <s v="Binder"/>
    <n v="80"/>
    <n v="8.99"/>
    <n v="719.2"/>
    <s v="MARRIED"/>
    <s v="Gill"/>
  </r>
  <r>
    <d v="2017-06-17T00:00:00"/>
    <s v="Central"/>
    <x v="1"/>
    <s v="Desk"/>
    <n v="5"/>
    <n v="125"/>
    <n v="625"/>
    <s v="MARRIED"/>
    <s v="Kivell"/>
  </r>
  <r>
    <d v="2017-07-04T00:00:00"/>
    <s v="East"/>
    <x v="0"/>
    <s v="Pen Set"/>
    <n v="62"/>
    <n v="4.99"/>
    <n v="309.38"/>
    <s v="MARRIED"/>
    <s v="Jones"/>
  </r>
  <r>
    <d v="2017-07-21T00:00:00"/>
    <s v="Central"/>
    <x v="12"/>
    <s v="Pen Set"/>
    <n v="55"/>
    <n v="12.49"/>
    <n v="686.95"/>
    <s v="UNMARRIED"/>
    <s v="Morgan"/>
  </r>
  <r>
    <d v="2017-08-07T00:00:00"/>
    <s v="Central"/>
    <x v="1"/>
    <s v="Pen Set"/>
    <n v="42"/>
    <n v="23.95"/>
    <n v="1005.9"/>
    <s v="MARRIED"/>
    <s v="Kivell"/>
  </r>
  <r>
    <d v="2017-08-24T00:00:00"/>
    <s v="West"/>
    <x v="4"/>
    <s v="Desk"/>
    <n v="3"/>
    <n v="275"/>
    <n v="825"/>
    <s v="MARRIED"/>
    <s v="Sorvino"/>
  </r>
  <r>
    <d v="2017-09-10T00:00:00"/>
    <s v="Central"/>
    <x v="3"/>
    <s v="Pencil"/>
    <n v="7"/>
    <n v="1.29"/>
    <n v="9.0300000000000011"/>
    <s v="MARRIED"/>
    <s v="Gill"/>
  </r>
  <r>
    <d v="2017-09-27T00:00:00"/>
    <s v="West"/>
    <x v="4"/>
    <s v="Pen"/>
    <n v="76"/>
    <n v="1.99"/>
    <n v="151.24"/>
    <s v="MARRIED"/>
    <s v="Sorvino"/>
  </r>
  <r>
    <d v="2017-10-14T00:00:00"/>
    <s v="West"/>
    <x v="7"/>
    <s v="Binder"/>
    <n v="57"/>
    <n v="19.989999999999998"/>
    <n v="1139.4299999999998"/>
    <s v="UNMARRIED"/>
    <s v="Thompson"/>
  </r>
  <r>
    <d v="2017-10-31T00:00:00"/>
    <s v="Central"/>
    <x v="6"/>
    <s v="Pencil"/>
    <n v="14"/>
    <n v="1.29"/>
    <n v="18.060000000000002"/>
    <s v="UNMARRIED"/>
    <s v="Andrews"/>
  </r>
  <r>
    <d v="2017-11-17T00:00:00"/>
    <s v="Central"/>
    <x v="2"/>
    <s v="Binder"/>
    <n v="11"/>
    <n v="4.99"/>
    <n v="54.89"/>
    <s v="MARRIED"/>
    <s v="Jardine"/>
  </r>
  <r>
    <d v="2017-12-04T00:00:00"/>
    <s v="Central"/>
    <x v="2"/>
    <s v="Binder"/>
    <n v="94"/>
    <n v="19.989999999999998"/>
    <n v="1879.06"/>
    <s v="MARRIED"/>
    <s v="Jardine"/>
  </r>
  <r>
    <d v="2017-12-21T00:00:00"/>
    <s v="Central"/>
    <x v="6"/>
    <s v="Binder"/>
    <n v="28"/>
    <n v="4.99"/>
    <n v="139.72"/>
    <s v="UNMARRIED"/>
    <s v="Andrew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x v="0"/>
  </r>
  <r>
    <x v="0"/>
    <x v="1"/>
  </r>
  <r>
    <x v="0"/>
    <x v="2"/>
  </r>
  <r>
    <x v="0"/>
    <x v="3"/>
  </r>
  <r>
    <x v="0"/>
    <x v="4"/>
  </r>
  <r>
    <x v="1"/>
    <x v="5"/>
  </r>
  <r>
    <x v="2"/>
    <x v="6"/>
  </r>
  <r>
    <x v="0"/>
    <x v="2"/>
  </r>
  <r>
    <x v="2"/>
    <x v="7"/>
  </r>
  <r>
    <x v="0"/>
    <x v="0"/>
  </r>
  <r>
    <x v="1"/>
    <x v="8"/>
  </r>
  <r>
    <x v="2"/>
    <x v="9"/>
  </r>
  <r>
    <x v="2"/>
    <x v="10"/>
  </r>
  <r>
    <x v="0"/>
    <x v="0"/>
  </r>
  <r>
    <x v="2"/>
    <x v="11"/>
  </r>
  <r>
    <x v="0"/>
    <x v="0"/>
  </r>
  <r>
    <x v="2"/>
    <x v="12"/>
  </r>
  <r>
    <x v="0"/>
    <x v="0"/>
  </r>
  <r>
    <x v="2"/>
    <x v="10"/>
  </r>
  <r>
    <x v="0"/>
    <x v="1"/>
  </r>
  <r>
    <x v="2"/>
    <x v="11"/>
  </r>
  <r>
    <x v="2"/>
    <x v="10"/>
  </r>
  <r>
    <x v="0"/>
    <x v="3"/>
  </r>
  <r>
    <x v="2"/>
    <x v="11"/>
  </r>
  <r>
    <x v="0"/>
    <x v="0"/>
  </r>
  <r>
    <x v="0"/>
    <x v="4"/>
  </r>
  <r>
    <x v="0"/>
    <x v="2"/>
  </r>
  <r>
    <x v="2"/>
    <x v="6"/>
  </r>
  <r>
    <x v="2"/>
    <x v="9"/>
  </r>
  <r>
    <x v="0"/>
    <x v="3"/>
  </r>
  <r>
    <x v="0"/>
    <x v="3"/>
  </r>
  <r>
    <x v="0"/>
    <x v="1"/>
  </r>
  <r>
    <x v="0"/>
    <x v="0"/>
  </r>
  <r>
    <x v="2"/>
    <x v="12"/>
  </r>
  <r>
    <x v="0"/>
    <x v="1"/>
  </r>
  <r>
    <x v="0"/>
    <x v="4"/>
  </r>
  <r>
    <x v="0"/>
    <x v="3"/>
  </r>
  <r>
    <x v="0"/>
    <x v="4"/>
  </r>
  <r>
    <x v="2"/>
    <x v="7"/>
  </r>
  <r>
    <x v="2"/>
    <x v="6"/>
  </r>
  <r>
    <x v="0"/>
    <x v="2"/>
  </r>
  <r>
    <x v="0"/>
    <x v="2"/>
  </r>
  <r>
    <x v="2"/>
    <x v="6"/>
  </r>
  <r>
    <x v="3"/>
    <x v="1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x v="0"/>
    <n v="5.2"/>
  </r>
  <r>
    <x v="0"/>
    <x v="0"/>
    <x v="0"/>
    <n v="5.0999999999999996"/>
  </r>
  <r>
    <x v="1"/>
    <x v="0"/>
    <x v="0"/>
    <n v="4.2"/>
  </r>
  <r>
    <x v="1"/>
    <x v="0"/>
    <x v="0"/>
    <n v="4.0999999999999996"/>
  </r>
  <r>
    <x v="0"/>
    <x v="0"/>
    <x v="1"/>
    <n v="7.3"/>
  </r>
  <r>
    <x v="0"/>
    <x v="0"/>
    <x v="1"/>
    <n v="7.2"/>
  </r>
  <r>
    <x v="1"/>
    <x v="0"/>
    <x v="1"/>
    <n v="7.3"/>
  </r>
  <r>
    <x v="1"/>
    <x v="0"/>
    <x v="1"/>
    <n v="7.2"/>
  </r>
  <r>
    <x v="0"/>
    <x v="0"/>
    <x v="2"/>
    <n v="8.5"/>
  </r>
  <r>
    <x v="0"/>
    <x v="0"/>
    <x v="2"/>
    <n v="8.1999999999999993"/>
  </r>
  <r>
    <x v="1"/>
    <x v="0"/>
    <x v="2"/>
    <n v="9.5"/>
  </r>
  <r>
    <x v="1"/>
    <x v="0"/>
    <x v="2"/>
    <n v="9.19999999999999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7" firstHeaderRow="1" firstDataRow="1" firstDataCol="1"/>
  <pivotFields count="9">
    <pivotField numFmtId="165" showAll="0"/>
    <pivotField showAll="0"/>
    <pivotField axis="axisRow" showAll="0">
      <items count="14">
        <item x="6"/>
        <item x="5"/>
        <item x="3"/>
        <item x="9"/>
        <item x="2"/>
        <item x="0"/>
        <item x="1"/>
        <item x="8"/>
        <item x="12"/>
        <item x="10"/>
        <item x="11"/>
        <item x="4"/>
        <item x="7"/>
        <item t="default"/>
      </items>
    </pivotField>
    <pivotField showAll="0"/>
    <pivotField showAll="0"/>
    <pivotField numFmtId="164" showAll="0"/>
    <pivotField numFmtId="164" showAll="0"/>
    <pivotField dataField="1" showAll="0"/>
    <pivotField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Marital Status" fld="7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0B06DB-D720-482D-8A81-688251D5F935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9" firstHeaderRow="1" firstDataRow="1" firstDataCol="1" rowPageCount="1" colPageCount="1"/>
  <pivotFields count="2">
    <pivotField axis="axisPage" dataField="1" multipleItemSelectionAllowed="1" showAll="0">
      <items count="5">
        <item h="1" x="1"/>
        <item x="0"/>
        <item h="1" x="2"/>
        <item h="1" x="3"/>
        <item t="default"/>
      </items>
    </pivotField>
    <pivotField axis="axisRow" showAll="0">
      <items count="15">
        <item x="6"/>
        <item x="5"/>
        <item x="3"/>
        <item x="9"/>
        <item x="2"/>
        <item x="0"/>
        <item x="1"/>
        <item x="8"/>
        <item x="12"/>
        <item x="10"/>
        <item x="11"/>
        <item x="4"/>
        <item x="7"/>
        <item x="13"/>
        <item t="default"/>
      </items>
    </pivotField>
  </pivotFields>
  <rowFields count="1">
    <field x="1"/>
  </rowFields>
  <rowItems count="6">
    <i>
      <x v="2"/>
    </i>
    <i>
      <x v="4"/>
    </i>
    <i>
      <x v="5"/>
    </i>
    <i>
      <x v="6"/>
    </i>
    <i>
      <x v="11"/>
    </i>
    <i t="grand">
      <x/>
    </i>
  </rowItems>
  <colItems count="1">
    <i/>
  </colItems>
  <pageFields count="1">
    <pageField fld="0" hier="-1"/>
  </pageFields>
  <dataFields count="1">
    <dataField name="Count of Marital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A5AC8D-C90D-498F-9475-EBFF131DEF6C}" name="PivotTable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B11" firstHeaderRow="1" firstDataRow="1" firstDataCol="1" rowPageCount="2" colPageCount="1"/>
  <pivotFields count="5">
    <pivotField axis="axisPage" numFmtId="22" multipleItemSelectionAllowed="1" showAll="0">
      <items count="369"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t="default"/>
      </items>
    </pivotField>
    <pivotField axis="axisPage" showAll="0">
      <items count="2"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2"/>
    <field x="4"/>
  </rowFields>
  <rowItems count="7">
    <i>
      <x/>
    </i>
    <i r="1">
      <x v="1"/>
    </i>
    <i>
      <x v="1"/>
    </i>
    <i r="1">
      <x v="1"/>
    </i>
    <i>
      <x v="2"/>
    </i>
    <i r="1">
      <x v="1"/>
    </i>
    <i t="grand">
      <x/>
    </i>
  </rowItems>
  <colItems count="1">
    <i/>
  </colItems>
  <pageFields count="2">
    <pageField fld="1" item="0" hier="-1"/>
    <pageField fld="0" hier="-1"/>
  </pageFields>
  <dataFields count="1">
    <dataField name="Sum of updated value" fld="3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F7F7E06-FF06-4A03-9A56-E7A2E2F47E5A}" autoFormatId="16" applyNumberFormats="0" applyBorderFormats="0" applyFontFormats="0" applyPatternFormats="0" applyAlignmentFormats="0" applyWidthHeightFormats="0">
  <queryTableRefresh nextId="5">
    <queryTableFields count="4">
      <queryTableField id="1" name="Week" tableColumnId="1"/>
      <queryTableField id="2" name="Year" tableColumnId="2"/>
      <queryTableField id="3" name="Area" tableColumnId="3"/>
      <queryTableField id="4" name="Value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3024402E-0741-4F12-BF82-0FD224CC83B2}" autoFormatId="16" applyNumberFormats="0" applyBorderFormats="0" applyFontFormats="0" applyPatternFormats="0" applyAlignmentFormats="0" applyWidthHeightFormats="0">
  <queryTableRefresh nextId="7">
    <queryTableFields count="4">
      <queryTableField id="1" name="Week" tableColumnId="1"/>
      <queryTableField id="2" name="Year" tableColumnId="2"/>
      <queryTableField id="3" name="Area" tableColumnId="3"/>
      <queryTableField id="6" name="updated value" tableColumnId="6"/>
    </queryTableFields>
    <queryTableDeletedFields count="2">
      <deletedField name="Value"/>
      <deletedField name="Table2.Value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076AF0E-BE96-489A-B363-EB93D81A0A75}" autoFormatId="16" applyNumberFormats="0" applyBorderFormats="0" applyFontFormats="0" applyPatternFormats="0" applyAlignmentFormats="0" applyWidthHeightFormats="0">
  <queryTableRefresh nextId="5">
    <queryTableFields count="4">
      <queryTableField id="1" name="Week" tableColumnId="1"/>
      <queryTableField id="2" name="Year" tableColumnId="2"/>
      <queryTableField id="3" name="Area" tableColumnId="3"/>
      <queryTableField id="4" name="Value" tableColumnId="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44" totalsRowShown="0">
  <autoFilter ref="A1:I44" xr:uid="{00000000-0009-0000-0100-000001000000}"/>
  <tableColumns count="9">
    <tableColumn id="1" xr3:uid="{00000000-0010-0000-0000-000001000000}" name="OrderDate"/>
    <tableColumn id="2" xr3:uid="{00000000-0010-0000-0000-000002000000}" name="Region"/>
    <tableColumn id="3" xr3:uid="{00000000-0010-0000-0000-000003000000}" name="Rep"/>
    <tableColumn id="4" xr3:uid="{00000000-0010-0000-0000-000004000000}" name="Item"/>
    <tableColumn id="5" xr3:uid="{00000000-0010-0000-0000-000005000000}" name="Units"/>
    <tableColumn id="6" xr3:uid="{00000000-0010-0000-0000-000006000000}" name="Unit Cost"/>
    <tableColumn id="7" xr3:uid="{00000000-0010-0000-0000-000007000000}" name="Total"/>
    <tableColumn id="8" xr3:uid="{00000000-0010-0000-0000-000008000000}" name="Marital Status" dataDxfId="23">
      <calculatedColumnFormula>IFERROR(VLOOKUP(Table1[[#This Row],[Rep]],'sample 2'!A:C,2,0), "er")</calculatedColumnFormula>
    </tableColumn>
    <tableColumn id="9" xr3:uid="{00000000-0010-0000-0000-000009000000}" name="Column1" dataDxfId="22">
      <calculatedColumnFormula>TRIM(Table1[[#This Row],[Rep]])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112C2D7-EDB9-4A0C-8806-84CC0D974640}" name="Table1_2" displayName="Table1_2" ref="A1:D7" tableType="queryTable" totalsRowShown="0">
  <autoFilter ref="A1:D7" xr:uid="{1112C2D7-EDB9-4A0C-8806-84CC0D974640}"/>
  <tableColumns count="4">
    <tableColumn id="1" xr3:uid="{38725945-6895-4FEE-96A1-D77F4AD4823B}" uniqueName="1" name="Week" queryTableFieldId="1" dataDxfId="13"/>
    <tableColumn id="2" xr3:uid="{B0F6AF75-4844-4DB2-9BEF-06DCC8189B83}" uniqueName="2" name="Year" queryTableFieldId="2"/>
    <tableColumn id="3" xr3:uid="{B8BD57FC-4DD0-4B32-A958-884E51347DCA}" uniqueName="3" name="Area" queryTableFieldId="3" dataDxfId="12"/>
    <tableColumn id="4" xr3:uid="{B1785E78-A1D5-4AC4-99B9-FC4DE8D76EF6}" uniqueName="4" name="Value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EFC9CB2-64BB-44FF-BCC7-7188B0A85B7C}" name="Merge1" displayName="Merge1" ref="A1:D13" tableType="queryTable" totalsRowShown="0">
  <autoFilter ref="A1:D13" xr:uid="{BEFC9CB2-64BB-44FF-BCC7-7188B0A85B7C}"/>
  <tableColumns count="4">
    <tableColumn id="1" xr3:uid="{8FF8F7A5-81DD-451D-886E-EB50B46382A0}" uniqueName="1" name="Week" queryTableFieldId="1" dataDxfId="1"/>
    <tableColumn id="2" xr3:uid="{6CF8AA85-6EA2-48C0-A112-BCAC0F41D00B}" uniqueName="2" name="Year" queryTableFieldId="2"/>
    <tableColumn id="3" xr3:uid="{FC32B625-3D69-4BC0-997C-033B19727EAC}" uniqueName="3" name="Area" queryTableFieldId="3" dataDxfId="0"/>
    <tableColumn id="6" xr3:uid="{BF30A19D-FE34-4255-BE52-6846AFCB5F3C}" uniqueName="6" name="updated value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41A01AF-E69F-48E4-9F8E-F940AB00A8D8}" name="Table2_2" displayName="Table2_2" ref="A1:D7" tableType="queryTable" totalsRowShown="0">
  <autoFilter ref="A1:D7" xr:uid="{D41A01AF-E69F-48E4-9F8E-F940AB00A8D8}"/>
  <tableColumns count="4">
    <tableColumn id="1" xr3:uid="{C575802A-0E43-47BA-A01A-F9DE1E271665}" uniqueName="1" name="Week" queryTableFieldId="1" dataDxfId="3"/>
    <tableColumn id="2" xr3:uid="{C7EEF28E-377B-43C5-B37C-913ECF202ADF}" uniqueName="2" name="Year" queryTableFieldId="2"/>
    <tableColumn id="3" xr3:uid="{426C1049-3B94-4F94-9BB9-D8CFD7AD6E31}" uniqueName="3" name="Area" queryTableFieldId="3" dataDxfId="2"/>
    <tableColumn id="4" xr3:uid="{3F6683A0-8CD2-4806-B1CD-3ABD9F209F83}" uniqueName="4" name="Value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2E88D7-1E5A-4A2B-868E-11E885BE2828}" name="Table2" displayName="Table2" ref="A1:D7" totalsRowShown="0" headerRowDxfId="14" headerRowBorderDxfId="20" tableBorderDxfId="21" totalsRowBorderDxfId="19">
  <autoFilter ref="A1:D7" xr:uid="{402E88D7-1E5A-4A2B-868E-11E885BE2828}"/>
  <tableColumns count="4">
    <tableColumn id="1" xr3:uid="{B3939E88-FE59-40CC-BFFF-FE24A406375C}" name="Week" dataDxfId="18"/>
    <tableColumn id="2" xr3:uid="{64F467FD-1DF4-40AE-8439-418CE85C8224}" name="Year" dataDxfId="17"/>
    <tableColumn id="3" xr3:uid="{FE3D27B4-8FEE-4DA9-A16D-C265BB983AAD}" name="Area" dataDxfId="16"/>
    <tableColumn id="4" xr3:uid="{7D080758-19CA-4D90-9A85-7ACA632EE0B8}" name="Value" dataDxfId="15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0ED57-5A52-46E3-A2CE-794E788E67DE}" name="Table4" displayName="Table4" ref="G1:J7" totalsRowShown="0" headerRowDxfId="4" headerRowBorderDxfId="10" tableBorderDxfId="11" totalsRowBorderDxfId="9">
  <autoFilter ref="G1:J7" xr:uid="{D310ED57-5A52-46E3-A2CE-794E788E67DE}"/>
  <tableColumns count="4">
    <tableColumn id="1" xr3:uid="{2EFB4718-06F2-462A-AEF8-5F245996F16A}" name="Week" dataDxfId="8"/>
    <tableColumn id="2" xr3:uid="{0E41BCAC-E0BB-4B5C-9083-50308880BAA1}" name="Year" dataDxfId="7"/>
    <tableColumn id="3" xr3:uid="{141B2EF2-E438-451A-9D55-FFD32E77F8EC}" name="Area" dataDxfId="6"/>
    <tableColumn id="4" xr3:uid="{EE6F8B3E-7D1C-4DD1-AC87-A38F72998DE9}" name="Value" dataDxfId="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4"/>
  <sheetViews>
    <sheetView zoomScale="77" zoomScaleNormal="77" workbookViewId="0">
      <selection activeCell="A3" sqref="A3"/>
    </sheetView>
  </sheetViews>
  <sheetFormatPr defaultColWidth="10.6640625" defaultRowHeight="15.5"/>
  <cols>
    <col min="1" max="1" width="41.6640625" bestFit="1" customWidth="1"/>
  </cols>
  <sheetData>
    <row r="1" spans="1:2" ht="29.5">
      <c r="A1" s="1" t="s">
        <v>38</v>
      </c>
    </row>
    <row r="2" spans="1:2" ht="29.5">
      <c r="A2" s="1" t="s">
        <v>1</v>
      </c>
    </row>
    <row r="3" spans="1:2" ht="29.5">
      <c r="A3" s="1" t="s">
        <v>0</v>
      </c>
    </row>
    <row r="4" spans="1:2" ht="29.5">
      <c r="A4" s="1" t="s">
        <v>53</v>
      </c>
      <c r="B4" t="s">
        <v>55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D24"/>
  <sheetViews>
    <sheetView zoomScale="86" zoomScaleNormal="86" workbookViewId="0">
      <selection activeCell="B2" sqref="B2"/>
    </sheetView>
  </sheetViews>
  <sheetFormatPr defaultColWidth="10.6640625" defaultRowHeight="15.5"/>
  <cols>
    <col min="2" max="2" width="11.5" bestFit="1" customWidth="1"/>
    <col min="4" max="4" width="0" hidden="1" customWidth="1"/>
  </cols>
  <sheetData>
    <row r="1" spans="1:4">
      <c r="A1" s="11" t="s">
        <v>4</v>
      </c>
      <c r="B1" s="12" t="s">
        <v>28</v>
      </c>
      <c r="C1" s="13" t="s">
        <v>29</v>
      </c>
      <c r="D1" s="12" t="s">
        <v>27</v>
      </c>
    </row>
    <row r="2" spans="1:4">
      <c r="A2" s="14" t="s">
        <v>9</v>
      </c>
      <c r="B2" s="15" t="s">
        <v>36</v>
      </c>
      <c r="C2" s="16" t="s">
        <v>30</v>
      </c>
      <c r="D2" s="17">
        <v>1.99</v>
      </c>
    </row>
    <row r="3" spans="1:4">
      <c r="A3" s="14" t="s">
        <v>12</v>
      </c>
      <c r="B3" s="15" t="s">
        <v>36</v>
      </c>
      <c r="C3" s="16" t="s">
        <v>31</v>
      </c>
      <c r="D3" s="17">
        <v>19.989999999999998</v>
      </c>
    </row>
    <row r="4" spans="1:4">
      <c r="A4" s="14" t="s">
        <v>14</v>
      </c>
      <c r="B4" s="15" t="s">
        <v>36</v>
      </c>
      <c r="C4" s="16" t="s">
        <v>32</v>
      </c>
      <c r="D4" s="17">
        <v>4.99</v>
      </c>
    </row>
    <row r="5" spans="1:4">
      <c r="A5" s="14" t="s">
        <v>15</v>
      </c>
      <c r="B5" s="15" t="s">
        <v>36</v>
      </c>
      <c r="C5" s="16" t="s">
        <v>33</v>
      </c>
      <c r="D5" s="17">
        <v>19.989999999999998</v>
      </c>
    </row>
    <row r="6" spans="1:4">
      <c r="A6" s="14" t="s">
        <v>18</v>
      </c>
      <c r="B6" s="15" t="s">
        <v>36</v>
      </c>
      <c r="C6" s="16" t="s">
        <v>30</v>
      </c>
      <c r="D6" s="17">
        <v>2.99</v>
      </c>
    </row>
    <row r="7" spans="1:4">
      <c r="A7" s="14" t="s">
        <v>9</v>
      </c>
      <c r="B7" s="15" t="s">
        <v>36</v>
      </c>
      <c r="C7" s="16" t="s">
        <v>31</v>
      </c>
      <c r="D7" s="17">
        <v>4.99</v>
      </c>
    </row>
    <row r="8" spans="1:4">
      <c r="A8" s="14" t="s">
        <v>19</v>
      </c>
      <c r="B8" s="15" t="s">
        <v>37</v>
      </c>
      <c r="C8" s="16" t="s">
        <v>32</v>
      </c>
      <c r="D8" s="17">
        <v>1.99</v>
      </c>
    </row>
    <row r="9" spans="1:4">
      <c r="A9" s="14" t="s">
        <v>14</v>
      </c>
      <c r="B9" s="15" t="s">
        <v>37</v>
      </c>
      <c r="C9" s="16" t="s">
        <v>33</v>
      </c>
      <c r="D9" s="17">
        <v>4.99</v>
      </c>
    </row>
    <row r="10" spans="1:4">
      <c r="A10" s="14" t="s">
        <v>20</v>
      </c>
      <c r="B10" s="15" t="s">
        <v>37</v>
      </c>
      <c r="C10" s="16" t="s">
        <v>30</v>
      </c>
      <c r="D10" s="17">
        <v>1.99</v>
      </c>
    </row>
    <row r="11" spans="1:4">
      <c r="A11" s="14" t="s">
        <v>9</v>
      </c>
      <c r="B11" s="15" t="s">
        <v>37</v>
      </c>
      <c r="C11" s="16" t="s">
        <v>31</v>
      </c>
      <c r="D11" s="17">
        <v>8.99</v>
      </c>
    </row>
    <row r="12" spans="1:4">
      <c r="A12" s="14" t="s">
        <v>21</v>
      </c>
      <c r="B12" s="15" t="s">
        <v>37</v>
      </c>
      <c r="C12" s="16" t="s">
        <v>32</v>
      </c>
      <c r="D12" s="17">
        <v>4.99</v>
      </c>
    </row>
    <row r="13" spans="1:4">
      <c r="A13" s="14" t="s">
        <v>22</v>
      </c>
      <c r="B13" s="15" t="s">
        <v>37</v>
      </c>
      <c r="C13" s="16" t="s">
        <v>33</v>
      </c>
      <c r="D13" s="17">
        <v>1.99</v>
      </c>
    </row>
    <row r="14" spans="1:4">
      <c r="A14" s="14" t="s">
        <v>23</v>
      </c>
      <c r="B14" s="15" t="s">
        <v>37</v>
      </c>
      <c r="C14" s="16" t="s">
        <v>30</v>
      </c>
      <c r="D14" s="17">
        <v>19.989999999999998</v>
      </c>
    </row>
    <row r="15" spans="1:4">
      <c r="A15" s="14" t="s">
        <v>9</v>
      </c>
      <c r="B15" s="15" t="s">
        <v>37</v>
      </c>
      <c r="C15" s="16" t="s">
        <v>31</v>
      </c>
      <c r="D15" s="17">
        <v>4.99</v>
      </c>
    </row>
    <row r="16" spans="1:4">
      <c r="A16" s="14" t="s">
        <v>24</v>
      </c>
      <c r="B16" s="15" t="s">
        <v>37</v>
      </c>
      <c r="C16" s="16" t="s">
        <v>32</v>
      </c>
      <c r="D16" s="17">
        <v>125</v>
      </c>
    </row>
    <row r="17" spans="1:4">
      <c r="A17" s="14" t="s">
        <v>9</v>
      </c>
      <c r="B17" s="15" t="s">
        <v>37</v>
      </c>
      <c r="C17" s="16" t="s">
        <v>33</v>
      </c>
      <c r="D17" s="17">
        <v>15.99</v>
      </c>
    </row>
    <row r="18" spans="1:4">
      <c r="A18" s="14" t="s">
        <v>21</v>
      </c>
      <c r="B18" s="15" t="s">
        <v>36</v>
      </c>
      <c r="C18" s="16" t="s">
        <v>30</v>
      </c>
      <c r="D18" s="17">
        <v>8.99</v>
      </c>
    </row>
    <row r="19" spans="1:4">
      <c r="A19" s="14" t="s">
        <v>9</v>
      </c>
      <c r="B19" s="15" t="s">
        <v>36</v>
      </c>
      <c r="C19" s="16" t="s">
        <v>31</v>
      </c>
      <c r="D19" s="17">
        <v>8.99</v>
      </c>
    </row>
    <row r="20" spans="1:4">
      <c r="A20" s="14" t="s">
        <v>23</v>
      </c>
      <c r="B20" s="15" t="s">
        <v>36</v>
      </c>
      <c r="C20" s="16" t="s">
        <v>32</v>
      </c>
      <c r="D20" s="17">
        <v>19.989999999999998</v>
      </c>
    </row>
    <row r="21" spans="1:4">
      <c r="A21" s="14" t="s">
        <v>12</v>
      </c>
      <c r="B21" s="15" t="s">
        <v>36</v>
      </c>
      <c r="C21" s="16" t="s">
        <v>33</v>
      </c>
      <c r="D21" s="17">
        <v>4.99</v>
      </c>
    </row>
    <row r="22" spans="1:4">
      <c r="A22" s="14" t="s">
        <v>24</v>
      </c>
      <c r="B22" s="15" t="s">
        <v>36</v>
      </c>
      <c r="C22" s="16" t="s">
        <v>34</v>
      </c>
      <c r="D22" s="17">
        <v>1.29</v>
      </c>
    </row>
    <row r="23" spans="1:4">
      <c r="A23" s="14" t="s">
        <v>23</v>
      </c>
      <c r="B23" s="15" t="s">
        <v>36</v>
      </c>
      <c r="C23" s="16" t="s">
        <v>35</v>
      </c>
      <c r="D23" s="17">
        <v>15.99</v>
      </c>
    </row>
    <row r="24" spans="1:4">
      <c r="A24" s="14" t="s">
        <v>15</v>
      </c>
      <c r="B24" s="15" t="s">
        <v>36</v>
      </c>
      <c r="C24" s="16" t="s">
        <v>35</v>
      </c>
      <c r="D24" s="17">
        <v>8.99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3"/>
  <sheetViews>
    <sheetView zoomScale="86" zoomScaleNormal="86" workbookViewId="0">
      <selection activeCell="E3" sqref="E3"/>
    </sheetView>
  </sheetViews>
  <sheetFormatPr defaultColWidth="10.6640625" defaultRowHeight="15.5"/>
  <cols>
    <col min="1" max="1" width="17.5" bestFit="1" customWidth="1"/>
    <col min="4" max="4" width="12" bestFit="1" customWidth="1"/>
  </cols>
  <sheetData>
    <row r="1" spans="1:5">
      <c r="A1" s="24" t="s">
        <v>44</v>
      </c>
      <c r="B1" t="str">
        <f>+LEFT(A1,4)</f>
        <v>Deep</v>
      </c>
      <c r="C1">
        <f>FIND(" ",A1)</f>
        <v>7</v>
      </c>
      <c r="D1" t="str">
        <f>LEFT(A1, FIND(" ",A1)-1)</f>
        <v>Deepak</v>
      </c>
      <c r="E1" t="str">
        <f>MID(A1,4, 3)</f>
        <v>pak</v>
      </c>
    </row>
    <row r="2" spans="1:5">
      <c r="A2" s="24" t="s">
        <v>45</v>
      </c>
      <c r="B2" t="str">
        <f t="shared" ref="B2:B3" si="0">+LEFT(A2,4)</f>
        <v>kara</v>
      </c>
      <c r="C2">
        <f t="shared" ref="C2:C3" si="1">FIND(" ",A2)</f>
        <v>6</v>
      </c>
      <c r="D2" t="str">
        <f t="shared" ref="D2:D3" si="2">LEFT(A2, FIND(" ",A2)-1)</f>
        <v>karan</v>
      </c>
      <c r="E2" t="str">
        <f t="shared" ref="E2:E3" si="3">MID(A2,4, 3)</f>
        <v xml:space="preserve">an </v>
      </c>
    </row>
    <row r="3" spans="1:5">
      <c r="A3" s="24" t="s">
        <v>46</v>
      </c>
      <c r="B3" t="str">
        <f t="shared" si="0"/>
        <v>jj j</v>
      </c>
      <c r="C3">
        <f t="shared" si="1"/>
        <v>3</v>
      </c>
      <c r="D3" t="str">
        <f t="shared" si="2"/>
        <v>jj</v>
      </c>
      <c r="E3" t="str">
        <f t="shared" si="3"/>
        <v>jon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D12"/>
  <sheetViews>
    <sheetView zoomScale="76" zoomScaleNormal="76" workbookViewId="0">
      <selection activeCell="G8" sqref="G8"/>
    </sheetView>
  </sheetViews>
  <sheetFormatPr defaultColWidth="10.6640625" defaultRowHeight="15.5"/>
  <cols>
    <col min="1" max="1" width="19" bestFit="1" customWidth="1"/>
    <col min="2" max="2" width="15.1640625" bestFit="1" customWidth="1"/>
    <col min="3" max="3" width="15.1640625" customWidth="1"/>
    <col min="4" max="4" width="9" bestFit="1" customWidth="1"/>
  </cols>
  <sheetData>
    <row r="1" spans="1:4" ht="23.5">
      <c r="A1" s="22" t="s">
        <v>47</v>
      </c>
      <c r="B1" s="22" t="s">
        <v>49</v>
      </c>
      <c r="C1" s="22" t="s">
        <v>50</v>
      </c>
      <c r="D1" s="22" t="s">
        <v>48</v>
      </c>
    </row>
    <row r="2" spans="1:4" ht="23.5">
      <c r="A2" s="21" t="s">
        <v>12</v>
      </c>
      <c r="B2" s="23">
        <v>0.8</v>
      </c>
      <c r="C2" s="23" t="s">
        <v>52</v>
      </c>
      <c r="D2" s="23" t="str">
        <f>IF(AND(B2&gt;=50%,C2="Y"),"Pass", "Fail")</f>
        <v>Pass</v>
      </c>
    </row>
    <row r="3" spans="1:4" ht="23.5">
      <c r="A3" s="21" t="s">
        <v>14</v>
      </c>
      <c r="B3" s="23">
        <v>0.7</v>
      </c>
      <c r="C3" s="23" t="s">
        <v>51</v>
      </c>
      <c r="D3" s="23" t="str">
        <f t="shared" ref="D3:D6" si="0">IF(AND(B3&gt;=50%,C3="Y"),"Pass", "Fail")</f>
        <v>Fail</v>
      </c>
    </row>
    <row r="4" spans="1:4" ht="23.5">
      <c r="A4" s="21" t="s">
        <v>15</v>
      </c>
      <c r="B4" s="23">
        <v>0.2</v>
      </c>
      <c r="C4" s="23" t="s">
        <v>52</v>
      </c>
      <c r="D4" s="23" t="str">
        <f t="shared" si="0"/>
        <v>Fail</v>
      </c>
    </row>
    <row r="5" spans="1:4" ht="23.5">
      <c r="A5" s="21" t="s">
        <v>18</v>
      </c>
      <c r="B5" s="23">
        <v>0.3</v>
      </c>
      <c r="C5" s="23" t="s">
        <v>51</v>
      </c>
      <c r="D5" s="23" t="str">
        <f t="shared" si="0"/>
        <v>Fail</v>
      </c>
    </row>
    <row r="6" spans="1:4" ht="23.5">
      <c r="A6" s="21" t="s">
        <v>40</v>
      </c>
      <c r="B6" s="23">
        <v>0.5</v>
      </c>
      <c r="C6" s="23" t="s">
        <v>52</v>
      </c>
      <c r="D6" s="23" t="str">
        <f t="shared" si="0"/>
        <v>Pass</v>
      </c>
    </row>
    <row r="7" spans="1:4" ht="23.5">
      <c r="A7" s="21"/>
      <c r="B7" s="21"/>
      <c r="C7" s="21"/>
      <c r="D7" s="23"/>
    </row>
    <row r="8" spans="1:4" ht="23.5">
      <c r="A8" s="21"/>
      <c r="B8" s="21"/>
      <c r="C8" s="21"/>
    </row>
    <row r="9" spans="1:4" ht="23.5">
      <c r="A9" s="21"/>
      <c r="B9" s="21"/>
      <c r="C9" s="21"/>
    </row>
    <row r="10" spans="1:4" ht="23.5">
      <c r="A10" s="21"/>
      <c r="B10" s="21"/>
      <c r="C10" s="21"/>
    </row>
    <row r="11" spans="1:4" ht="23.5">
      <c r="A11" s="21"/>
      <c r="B11" s="21"/>
      <c r="C11" s="21"/>
    </row>
    <row r="12" spans="1:4" ht="23.5">
      <c r="A12" s="21"/>
      <c r="B12" s="21"/>
      <c r="C12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3:B17"/>
  <sheetViews>
    <sheetView zoomScale="96" zoomScaleNormal="96" workbookViewId="0">
      <selection activeCell="B17" sqref="B17"/>
    </sheetView>
  </sheetViews>
  <sheetFormatPr defaultColWidth="10.6640625" defaultRowHeight="15.5"/>
  <cols>
    <col min="1" max="1" width="12.83203125" customWidth="1"/>
    <col min="2" max="2" width="20" bestFit="1" customWidth="1"/>
  </cols>
  <sheetData>
    <row r="3" spans="1:2">
      <c r="A3" s="18" t="s">
        <v>43</v>
      </c>
      <c r="B3" t="s">
        <v>56</v>
      </c>
    </row>
    <row r="4" spans="1:2">
      <c r="A4" s="20" t="s">
        <v>19</v>
      </c>
      <c r="B4" s="19">
        <v>4</v>
      </c>
    </row>
    <row r="5" spans="1:2">
      <c r="A5" s="20" t="s">
        <v>40</v>
      </c>
      <c r="B5" s="19">
        <v>1</v>
      </c>
    </row>
    <row r="6" spans="1:2">
      <c r="A6" s="20" t="s">
        <v>15</v>
      </c>
      <c r="B6" s="19">
        <v>5</v>
      </c>
    </row>
    <row r="7" spans="1:2">
      <c r="A7" s="20" t="s">
        <v>22</v>
      </c>
      <c r="B7" s="19">
        <v>2</v>
      </c>
    </row>
    <row r="8" spans="1:2">
      <c r="A8" s="20" t="s">
        <v>14</v>
      </c>
      <c r="B8" s="19">
        <v>5</v>
      </c>
    </row>
    <row r="9" spans="1:2">
      <c r="A9" s="20" t="s">
        <v>9</v>
      </c>
      <c r="B9" s="19">
        <v>7</v>
      </c>
    </row>
    <row r="10" spans="1:2">
      <c r="A10" s="20" t="s">
        <v>12</v>
      </c>
      <c r="B10" s="19">
        <v>4</v>
      </c>
    </row>
    <row r="11" spans="1:2">
      <c r="A11" s="20" t="s">
        <v>41</v>
      </c>
      <c r="B11" s="19">
        <v>1</v>
      </c>
    </row>
    <row r="12" spans="1:2">
      <c r="A12" s="20" t="s">
        <v>21</v>
      </c>
      <c r="B12" s="19">
        <v>2</v>
      </c>
    </row>
    <row r="13" spans="1:2">
      <c r="A13" s="20" t="s">
        <v>23</v>
      </c>
      <c r="B13" s="19">
        <v>3</v>
      </c>
    </row>
    <row r="14" spans="1:2">
      <c r="A14" s="20" t="s">
        <v>24</v>
      </c>
      <c r="B14" s="19">
        <v>3</v>
      </c>
    </row>
    <row r="15" spans="1:2">
      <c r="A15" s="20" t="s">
        <v>18</v>
      </c>
      <c r="B15" s="19">
        <v>4</v>
      </c>
    </row>
    <row r="16" spans="1:2">
      <c r="A16" s="20" t="s">
        <v>20</v>
      </c>
      <c r="B16" s="19">
        <v>2</v>
      </c>
    </row>
    <row r="17" spans="1:2">
      <c r="A17" s="20" t="s">
        <v>42</v>
      </c>
      <c r="B17" s="19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81322-65AC-44DB-B29B-7E00767CA51C}">
  <dimension ref="A1:B9"/>
  <sheetViews>
    <sheetView workbookViewId="0">
      <selection activeCell="B15" sqref="B15"/>
    </sheetView>
  </sheetViews>
  <sheetFormatPr defaultRowHeight="15.5"/>
  <cols>
    <col min="1" max="1" width="12.33203125" bestFit="1" customWidth="1"/>
    <col min="2" max="2" width="20" bestFit="1" customWidth="1"/>
  </cols>
  <sheetData>
    <row r="1" spans="1:2">
      <c r="A1" s="18" t="s">
        <v>39</v>
      </c>
      <c r="B1" t="s">
        <v>36</v>
      </c>
    </row>
    <row r="3" spans="1:2">
      <c r="A3" s="18" t="s">
        <v>43</v>
      </c>
      <c r="B3" t="s">
        <v>56</v>
      </c>
    </row>
    <row r="4" spans="1:2">
      <c r="A4" s="20" t="s">
        <v>15</v>
      </c>
      <c r="B4" s="19">
        <v>5</v>
      </c>
    </row>
    <row r="5" spans="1:2">
      <c r="A5" s="20" t="s">
        <v>14</v>
      </c>
      <c r="B5" s="19">
        <v>5</v>
      </c>
    </row>
    <row r="6" spans="1:2">
      <c r="A6" s="20" t="s">
        <v>9</v>
      </c>
      <c r="B6" s="19">
        <v>7</v>
      </c>
    </row>
    <row r="7" spans="1:2">
      <c r="A7" s="20" t="s">
        <v>12</v>
      </c>
      <c r="B7" s="19">
        <v>4</v>
      </c>
    </row>
    <row r="8" spans="1:2">
      <c r="A8" s="20" t="s">
        <v>18</v>
      </c>
      <c r="B8" s="19">
        <v>4</v>
      </c>
    </row>
    <row r="9" spans="1:2">
      <c r="A9" s="20" t="s">
        <v>42</v>
      </c>
      <c r="B9" s="19">
        <v>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44"/>
  <sheetViews>
    <sheetView zoomScale="82" zoomScaleNormal="82" workbookViewId="0">
      <selection activeCell="L6" sqref="L6"/>
    </sheetView>
  </sheetViews>
  <sheetFormatPr defaultColWidth="10.6640625" defaultRowHeight="15.5"/>
  <cols>
    <col min="1" max="1" width="15" bestFit="1" customWidth="1"/>
  </cols>
  <sheetData>
    <row r="1" spans="1:9">
      <c r="A1" s="2" t="s">
        <v>2</v>
      </c>
      <c r="B1" s="3" t="s">
        <v>3</v>
      </c>
      <c r="C1" s="3" t="s">
        <v>4</v>
      </c>
      <c r="D1" s="4" t="s">
        <v>5</v>
      </c>
      <c r="E1" s="5" t="s">
        <v>6</v>
      </c>
      <c r="F1" s="4" t="s">
        <v>27</v>
      </c>
      <c r="G1" s="4" t="s">
        <v>7</v>
      </c>
      <c r="H1" t="s">
        <v>39</v>
      </c>
      <c r="I1" t="s">
        <v>54</v>
      </c>
    </row>
    <row r="2" spans="1:9">
      <c r="A2" s="6">
        <v>42375</v>
      </c>
      <c r="B2" s="7" t="s">
        <v>8</v>
      </c>
      <c r="C2" s="7" t="s">
        <v>9</v>
      </c>
      <c r="D2" s="4" t="s">
        <v>10</v>
      </c>
      <c r="E2" s="8">
        <v>95</v>
      </c>
      <c r="F2" s="9">
        <v>1.99</v>
      </c>
      <c r="G2" s="10">
        <v>189.05</v>
      </c>
      <c r="H2" t="str">
        <f>IFERROR(VLOOKUP(Table1[[#This Row],[Rep]],'sample 2'!A:C,2,0), "er")</f>
        <v>MARRIED</v>
      </c>
      <c r="I2" t="str">
        <f>TRIM(Table1[[#This Row],[Rep]])</f>
        <v>Jones</v>
      </c>
    </row>
    <row r="3" spans="1:9">
      <c r="A3" s="6">
        <v>42392</v>
      </c>
      <c r="B3" s="7" t="s">
        <v>11</v>
      </c>
      <c r="C3" s="7" t="s">
        <v>12</v>
      </c>
      <c r="D3" s="4" t="s">
        <v>13</v>
      </c>
      <c r="E3" s="8">
        <v>50</v>
      </c>
      <c r="F3" s="9">
        <v>19.989999999999998</v>
      </c>
      <c r="G3" s="10">
        <v>999.49999999999989</v>
      </c>
      <c r="H3" t="str">
        <f>IFERROR(VLOOKUP(Table1[[#This Row],[Rep]],'sample 2'!A:C,2,0), "er")</f>
        <v>MARRIED</v>
      </c>
      <c r="I3" t="str">
        <f>TRIM(Table1[[#This Row],[Rep]])</f>
        <v>Kivell</v>
      </c>
    </row>
    <row r="4" spans="1:9">
      <c r="A4" s="6">
        <v>42409</v>
      </c>
      <c r="B4" s="7" t="s">
        <v>11</v>
      </c>
      <c r="C4" s="7" t="s">
        <v>14</v>
      </c>
      <c r="D4" s="4" t="s">
        <v>10</v>
      </c>
      <c r="E4" s="8">
        <v>36</v>
      </c>
      <c r="F4" s="9">
        <v>4.99</v>
      </c>
      <c r="G4" s="10">
        <v>179.64000000000001</v>
      </c>
      <c r="H4" t="str">
        <f>IFERROR(VLOOKUP(Table1[[#This Row],[Rep]],'sample 2'!A:C,2,0), "er")</f>
        <v>MARRIED</v>
      </c>
      <c r="I4" t="str">
        <f>TRIM(Table1[[#This Row],[Rep]])</f>
        <v>Jardine</v>
      </c>
    </row>
    <row r="5" spans="1:9">
      <c r="A5" s="6">
        <v>42426</v>
      </c>
      <c r="B5" s="7" t="s">
        <v>11</v>
      </c>
      <c r="C5" s="7" t="s">
        <v>15</v>
      </c>
      <c r="D5" s="4" t="s">
        <v>16</v>
      </c>
      <c r="E5" s="8">
        <v>27</v>
      </c>
      <c r="F5" s="9">
        <v>19.989999999999998</v>
      </c>
      <c r="G5" s="10">
        <v>539.7299999999999</v>
      </c>
      <c r="H5" t="str">
        <f>IFERROR(VLOOKUP(Table1[[#This Row],[Rep]],'sample 2'!A:C,2,0), "er")</f>
        <v>MARRIED</v>
      </c>
      <c r="I5" t="str">
        <f>TRIM(Table1[[#This Row],[Rep]])</f>
        <v>Gill</v>
      </c>
    </row>
    <row r="6" spans="1:9">
      <c r="A6" s="6">
        <v>42444</v>
      </c>
      <c r="B6" s="7" t="s">
        <v>17</v>
      </c>
      <c r="C6" s="7" t="s">
        <v>18</v>
      </c>
      <c r="D6" s="4" t="s">
        <v>10</v>
      </c>
      <c r="E6" s="8">
        <v>56</v>
      </c>
      <c r="F6" s="9">
        <v>2.99</v>
      </c>
      <c r="G6" s="10">
        <v>167.44</v>
      </c>
      <c r="H6" t="str">
        <f>IFERROR(VLOOKUP(Table1[[#This Row],[Rep]],'sample 2'!A:C,2,0), "er")</f>
        <v>MARRIED</v>
      </c>
      <c r="I6" t="str">
        <f>TRIM(Table1[[#This Row],[Rep]])</f>
        <v>Sorvino</v>
      </c>
    </row>
    <row r="7" spans="1:9">
      <c r="A7" s="6">
        <v>42461</v>
      </c>
      <c r="B7" s="7" t="s">
        <v>8</v>
      </c>
      <c r="C7" s="7" t="s">
        <v>40</v>
      </c>
      <c r="D7" s="4" t="s">
        <v>13</v>
      </c>
      <c r="E7" s="8">
        <v>60</v>
      </c>
      <c r="F7" s="9">
        <v>4.99</v>
      </c>
      <c r="G7" s="10">
        <v>299.40000000000003</v>
      </c>
      <c r="H7" t="str">
        <f>IFERROR(VLOOKUP(Table1[[#This Row],[Rep]],'sample 2'!A:C,2,0), "er")</f>
        <v>er</v>
      </c>
      <c r="I7" t="str">
        <f>TRIM(Table1[[#This Row],[Rep]])</f>
        <v>David B</v>
      </c>
    </row>
    <row r="8" spans="1:9">
      <c r="A8" s="6">
        <v>42478</v>
      </c>
      <c r="B8" s="7" t="s">
        <v>11</v>
      </c>
      <c r="C8" s="7" t="s">
        <v>19</v>
      </c>
      <c r="D8" s="4" t="s">
        <v>10</v>
      </c>
      <c r="E8" s="8">
        <v>75</v>
      </c>
      <c r="F8" s="9">
        <v>1.99</v>
      </c>
      <c r="G8" s="10">
        <v>149.25</v>
      </c>
      <c r="H8" t="str">
        <f>IFERROR(VLOOKUP(Table1[[#This Row],[Rep]],'sample 2'!A:C,2,0), "er")</f>
        <v>UNMARRIED</v>
      </c>
      <c r="I8" t="str">
        <f>TRIM(Table1[[#This Row],[Rep]])</f>
        <v>Andrews</v>
      </c>
    </row>
    <row r="9" spans="1:9">
      <c r="A9" s="6">
        <v>42495</v>
      </c>
      <c r="B9" s="7" t="s">
        <v>11</v>
      </c>
      <c r="C9" s="7" t="s">
        <v>14</v>
      </c>
      <c r="D9" s="4" t="s">
        <v>10</v>
      </c>
      <c r="E9" s="8">
        <v>90</v>
      </c>
      <c r="F9" s="9">
        <v>4.99</v>
      </c>
      <c r="G9" s="10">
        <v>449.1</v>
      </c>
      <c r="H9" t="str">
        <f>IFERROR(VLOOKUP(Table1[[#This Row],[Rep]],'sample 2'!A:C,2,0), "er")</f>
        <v>MARRIED</v>
      </c>
      <c r="I9" t="str">
        <f>TRIM(Table1[[#This Row],[Rep]])</f>
        <v>Jardine</v>
      </c>
    </row>
    <row r="10" spans="1:9">
      <c r="A10" s="6">
        <v>42512</v>
      </c>
      <c r="B10" s="7" t="s">
        <v>17</v>
      </c>
      <c r="C10" s="7" t="s">
        <v>20</v>
      </c>
      <c r="D10" s="4" t="s">
        <v>10</v>
      </c>
      <c r="E10" s="8">
        <v>32</v>
      </c>
      <c r="F10" s="9">
        <v>1.99</v>
      </c>
      <c r="G10" s="10">
        <v>63.68</v>
      </c>
      <c r="H10" t="str">
        <f>IFERROR(VLOOKUP(Table1[[#This Row],[Rep]],'sample 2'!A:C,2,0), "er")</f>
        <v>UNMARRIED</v>
      </c>
      <c r="I10" t="str">
        <f>TRIM(Table1[[#This Row],[Rep]])</f>
        <v>Thompson</v>
      </c>
    </row>
    <row r="11" spans="1:9">
      <c r="A11" s="6">
        <v>42529</v>
      </c>
      <c r="B11" s="7" t="s">
        <v>8</v>
      </c>
      <c r="C11" s="7" t="s">
        <v>9</v>
      </c>
      <c r="D11" s="4" t="s">
        <v>13</v>
      </c>
      <c r="E11" s="8">
        <v>60</v>
      </c>
      <c r="F11" s="9">
        <v>8.99</v>
      </c>
      <c r="G11" s="10">
        <v>539.4</v>
      </c>
      <c r="H11" t="str">
        <f>IFERROR(VLOOKUP(Table1[[#This Row],[Rep]],'sample 2'!A:C,2,0), "er")</f>
        <v>MARRIED</v>
      </c>
      <c r="I11" t="str">
        <f>TRIM(Table1[[#This Row],[Rep]])</f>
        <v>Jones</v>
      </c>
    </row>
    <row r="12" spans="1:9">
      <c r="A12" s="6">
        <v>42546</v>
      </c>
      <c r="B12" s="7" t="s">
        <v>11</v>
      </c>
      <c r="C12" s="7" t="s">
        <v>41</v>
      </c>
      <c r="D12" s="4" t="s">
        <v>10</v>
      </c>
      <c r="E12" s="8">
        <v>90</v>
      </c>
      <c r="F12" s="9">
        <v>4.99</v>
      </c>
      <c r="G12" s="10">
        <v>449.1</v>
      </c>
      <c r="H12" t="str">
        <f>IFERROR(VLOOKUP(Table1[[#This Row],[Rep]],'sample 2'!A:C,2,0), "er")</f>
        <v>er</v>
      </c>
      <c r="I12" t="str">
        <f>TRIM(Table1[[#This Row],[Rep]])</f>
        <v>Margi</v>
      </c>
    </row>
    <row r="13" spans="1:9">
      <c r="A13" s="6">
        <v>42563</v>
      </c>
      <c r="B13" s="7" t="s">
        <v>8</v>
      </c>
      <c r="C13" s="7" t="s">
        <v>22</v>
      </c>
      <c r="D13" s="4" t="s">
        <v>13</v>
      </c>
      <c r="E13" s="8">
        <v>29</v>
      </c>
      <c r="F13" s="9">
        <v>1.99</v>
      </c>
      <c r="G13" s="10">
        <v>57.71</v>
      </c>
      <c r="H13" t="str">
        <f>IFERROR(VLOOKUP(Table1[[#This Row],[Rep]],'sample 2'!A:C,2,0), "er")</f>
        <v>UNMARRIED</v>
      </c>
      <c r="I13" t="str">
        <f>TRIM(Table1[[#This Row],[Rep]])</f>
        <v>Howard</v>
      </c>
    </row>
    <row r="14" spans="1:9">
      <c r="A14" s="6">
        <v>42580</v>
      </c>
      <c r="B14" s="7" t="s">
        <v>8</v>
      </c>
      <c r="C14" s="7" t="s">
        <v>23</v>
      </c>
      <c r="D14" s="4" t="s">
        <v>13</v>
      </c>
      <c r="E14" s="8">
        <v>81</v>
      </c>
      <c r="F14" s="9">
        <v>19.989999999999998</v>
      </c>
      <c r="G14" s="10">
        <v>1619.1899999999998</v>
      </c>
      <c r="H14" t="str">
        <f>IFERROR(VLOOKUP(Table1[[#This Row],[Rep]],'sample 2'!A:C,2,0), "er")</f>
        <v>UNMARRIED</v>
      </c>
      <c r="I14" t="str">
        <f>TRIM(Table1[[#This Row],[Rep]])</f>
        <v>Parent</v>
      </c>
    </row>
    <row r="15" spans="1:9">
      <c r="A15" s="6">
        <v>42597</v>
      </c>
      <c r="B15" s="7" t="s">
        <v>8</v>
      </c>
      <c r="C15" s="7" t="s">
        <v>9</v>
      </c>
      <c r="D15" s="4" t="s">
        <v>10</v>
      </c>
      <c r="E15" s="8">
        <v>35</v>
      </c>
      <c r="F15" s="9">
        <v>4.99</v>
      </c>
      <c r="G15" s="10">
        <v>174.65</v>
      </c>
      <c r="H15" t="str">
        <f>IFERROR(VLOOKUP(Table1[[#This Row],[Rep]],'sample 2'!A:C,2,0), "er")</f>
        <v>MARRIED</v>
      </c>
      <c r="I15" t="str">
        <f>TRIM(Table1[[#This Row],[Rep]])</f>
        <v>Jones</v>
      </c>
    </row>
    <row r="16" spans="1:9">
      <c r="A16" s="6">
        <v>42614</v>
      </c>
      <c r="B16" s="7" t="s">
        <v>11</v>
      </c>
      <c r="C16" s="7" t="s">
        <v>24</v>
      </c>
      <c r="D16" s="4" t="s">
        <v>25</v>
      </c>
      <c r="E16" s="8">
        <v>2</v>
      </c>
      <c r="F16" s="9">
        <v>125</v>
      </c>
      <c r="G16" s="10">
        <v>250</v>
      </c>
      <c r="H16" t="str">
        <f>IFERROR(VLOOKUP(Table1[[#This Row],[Rep]],'sample 2'!A:C,2,0), "er")</f>
        <v>UNMARRIED</v>
      </c>
      <c r="I16" t="str">
        <f>TRIM(Table1[[#This Row],[Rep]])</f>
        <v>Smith</v>
      </c>
    </row>
    <row r="17" spans="1:9">
      <c r="A17" s="6">
        <v>42631</v>
      </c>
      <c r="B17" s="7" t="s">
        <v>8</v>
      </c>
      <c r="C17" s="7" t="s">
        <v>9</v>
      </c>
      <c r="D17" s="4" t="s">
        <v>26</v>
      </c>
      <c r="E17" s="8">
        <v>16</v>
      </c>
      <c r="F17" s="9">
        <v>15.99</v>
      </c>
      <c r="G17" s="10">
        <v>255.84</v>
      </c>
      <c r="H17" t="str">
        <f>IFERROR(VLOOKUP(Table1[[#This Row],[Rep]],'sample 2'!A:C,2,0), "er")</f>
        <v>MARRIED</v>
      </c>
      <c r="I17" t="str">
        <f>TRIM(Table1[[#This Row],[Rep]])</f>
        <v>Jones</v>
      </c>
    </row>
    <row r="18" spans="1:9">
      <c r="A18" s="6">
        <v>42648</v>
      </c>
      <c r="B18" s="7" t="s">
        <v>11</v>
      </c>
      <c r="C18" s="7" t="s">
        <v>21</v>
      </c>
      <c r="D18" s="4" t="s">
        <v>13</v>
      </c>
      <c r="E18" s="8">
        <v>28</v>
      </c>
      <c r="F18" s="9">
        <v>8.99</v>
      </c>
      <c r="G18" s="10">
        <v>251.72</v>
      </c>
      <c r="H18" t="str">
        <f>IFERROR(VLOOKUP(Table1[[#This Row],[Rep]],'sample 2'!A:C,2,0), "er")</f>
        <v>UNMARRIED</v>
      </c>
      <c r="I18" t="str">
        <f>TRIM(Table1[[#This Row],[Rep]])</f>
        <v>Morgan</v>
      </c>
    </row>
    <row r="19" spans="1:9">
      <c r="A19" s="6">
        <v>42665</v>
      </c>
      <c r="B19" s="7" t="s">
        <v>8</v>
      </c>
      <c r="C19" s="7" t="s">
        <v>9</v>
      </c>
      <c r="D19" s="4" t="s">
        <v>16</v>
      </c>
      <c r="E19" s="8">
        <v>64</v>
      </c>
      <c r="F19" s="9">
        <v>8.99</v>
      </c>
      <c r="G19" s="10">
        <v>575.36</v>
      </c>
      <c r="H19" t="str">
        <f>IFERROR(VLOOKUP(Table1[[#This Row],[Rep]],'sample 2'!A:C,2,0), "er")</f>
        <v>MARRIED</v>
      </c>
      <c r="I19" t="str">
        <f>TRIM(Table1[[#This Row],[Rep]])</f>
        <v>Jones</v>
      </c>
    </row>
    <row r="20" spans="1:9">
      <c r="A20" s="6">
        <v>42682</v>
      </c>
      <c r="B20" s="7" t="s">
        <v>8</v>
      </c>
      <c r="C20" s="7" t="s">
        <v>23</v>
      </c>
      <c r="D20" s="4" t="s">
        <v>16</v>
      </c>
      <c r="E20" s="8">
        <v>15</v>
      </c>
      <c r="F20" s="9">
        <v>19.989999999999998</v>
      </c>
      <c r="G20" s="10">
        <v>299.84999999999997</v>
      </c>
      <c r="H20" t="str">
        <f>IFERROR(VLOOKUP(Table1[[#This Row],[Rep]],'sample 2'!A:C,2,0), "er")</f>
        <v>UNMARRIED</v>
      </c>
      <c r="I20" t="str">
        <f>TRIM(Table1[[#This Row],[Rep]])</f>
        <v>Parent</v>
      </c>
    </row>
    <row r="21" spans="1:9">
      <c r="A21" s="6">
        <v>42699</v>
      </c>
      <c r="B21" s="7" t="s">
        <v>11</v>
      </c>
      <c r="C21" s="7" t="s">
        <v>12</v>
      </c>
      <c r="D21" s="4" t="s">
        <v>26</v>
      </c>
      <c r="E21" s="8">
        <v>96</v>
      </c>
      <c r="F21" s="9">
        <v>4.99</v>
      </c>
      <c r="G21" s="10">
        <v>479.04</v>
      </c>
      <c r="H21" t="str">
        <f>IFERROR(VLOOKUP(Table1[[#This Row],[Rep]],'sample 2'!A:C,2,0), "er")</f>
        <v>MARRIED</v>
      </c>
      <c r="I21" t="str">
        <f>TRIM(Table1[[#This Row],[Rep]])</f>
        <v>Kivell</v>
      </c>
    </row>
    <row r="22" spans="1:9">
      <c r="A22" s="6">
        <v>42716</v>
      </c>
      <c r="B22" s="7" t="s">
        <v>11</v>
      </c>
      <c r="C22" s="7" t="s">
        <v>24</v>
      </c>
      <c r="D22" s="4" t="s">
        <v>10</v>
      </c>
      <c r="E22" s="8">
        <v>67</v>
      </c>
      <c r="F22" s="9">
        <v>1.29</v>
      </c>
      <c r="G22" s="10">
        <v>86.43</v>
      </c>
      <c r="H22" t="str">
        <f>IFERROR(VLOOKUP(Table1[[#This Row],[Rep]],'sample 2'!A:C,2,0), "er")</f>
        <v>UNMARRIED</v>
      </c>
      <c r="I22" t="str">
        <f>TRIM(Table1[[#This Row],[Rep]])</f>
        <v>Smith</v>
      </c>
    </row>
    <row r="23" spans="1:9">
      <c r="A23" s="6">
        <v>42733</v>
      </c>
      <c r="B23" s="7" t="s">
        <v>8</v>
      </c>
      <c r="C23" s="7" t="s">
        <v>23</v>
      </c>
      <c r="D23" s="4" t="s">
        <v>26</v>
      </c>
      <c r="E23" s="8">
        <v>74</v>
      </c>
      <c r="F23" s="9">
        <v>15.99</v>
      </c>
      <c r="G23" s="10">
        <v>1183.26</v>
      </c>
      <c r="H23" t="str">
        <f>IFERROR(VLOOKUP(Table1[[#This Row],[Rep]],'sample 2'!A:C,2,0), "er")</f>
        <v>UNMARRIED</v>
      </c>
      <c r="I23" t="str">
        <f>TRIM(Table1[[#This Row],[Rep]])</f>
        <v>Parent</v>
      </c>
    </row>
    <row r="24" spans="1:9">
      <c r="A24" s="6">
        <v>42750</v>
      </c>
      <c r="B24" s="7" t="s">
        <v>11</v>
      </c>
      <c r="C24" s="7" t="s">
        <v>15</v>
      </c>
      <c r="D24" s="4" t="s">
        <v>13</v>
      </c>
      <c r="E24" s="8">
        <v>46</v>
      </c>
      <c r="F24" s="9">
        <v>8.99</v>
      </c>
      <c r="G24" s="10">
        <v>413.54</v>
      </c>
      <c r="H24" t="str">
        <f>IFERROR(VLOOKUP(Table1[[#This Row],[Rep]],'sample 2'!A:C,2,0), "er")</f>
        <v>MARRIED</v>
      </c>
      <c r="I24" t="str">
        <f>TRIM(Table1[[#This Row],[Rep]])</f>
        <v>Gill</v>
      </c>
    </row>
    <row r="25" spans="1:9">
      <c r="A25" s="6">
        <v>42767</v>
      </c>
      <c r="B25" s="7" t="s">
        <v>11</v>
      </c>
      <c r="C25" s="7" t="s">
        <v>24</v>
      </c>
      <c r="D25" s="4" t="s">
        <v>13</v>
      </c>
      <c r="E25" s="8">
        <v>87</v>
      </c>
      <c r="F25" s="9">
        <v>15</v>
      </c>
      <c r="G25" s="10">
        <v>1305</v>
      </c>
      <c r="H25" t="str">
        <f>IFERROR(VLOOKUP(Table1[[#This Row],[Rep]],'sample 2'!A:C,2,0), "er")</f>
        <v>UNMARRIED</v>
      </c>
      <c r="I25" t="str">
        <f>TRIM(Table1[[#This Row],[Rep]])</f>
        <v>Smith</v>
      </c>
    </row>
    <row r="26" spans="1:9">
      <c r="A26" s="6">
        <v>42784</v>
      </c>
      <c r="B26" s="7" t="s">
        <v>8</v>
      </c>
      <c r="C26" s="7" t="s">
        <v>9</v>
      </c>
      <c r="D26" s="4" t="s">
        <v>13</v>
      </c>
      <c r="E26" s="8">
        <v>4</v>
      </c>
      <c r="F26" s="9">
        <v>4.99</v>
      </c>
      <c r="G26" s="10">
        <v>19.96</v>
      </c>
      <c r="H26" t="str">
        <f>IFERROR(VLOOKUP(Table1[[#This Row],[Rep]],'sample 2'!A:C,2,0), "er")</f>
        <v>MARRIED</v>
      </c>
      <c r="I26" t="str">
        <f>TRIM(Table1[[#This Row],[Rep]])</f>
        <v>Jones</v>
      </c>
    </row>
    <row r="27" spans="1:9">
      <c r="A27" s="6">
        <v>42801</v>
      </c>
      <c r="B27" s="7" t="s">
        <v>17</v>
      </c>
      <c r="C27" s="7" t="s">
        <v>18</v>
      </c>
      <c r="D27" s="4" t="s">
        <v>13</v>
      </c>
      <c r="E27" s="8">
        <v>7</v>
      </c>
      <c r="F27" s="9">
        <v>19.989999999999998</v>
      </c>
      <c r="G27" s="10">
        <v>139.92999999999998</v>
      </c>
      <c r="H27" t="str">
        <f>IFERROR(VLOOKUP(Table1[[#This Row],[Rep]],'sample 2'!A:C,2,0), "er")</f>
        <v>MARRIED</v>
      </c>
      <c r="I27" t="str">
        <f>TRIM(Table1[[#This Row],[Rep]])</f>
        <v>Sorvino</v>
      </c>
    </row>
    <row r="28" spans="1:9">
      <c r="A28" s="6">
        <v>42818</v>
      </c>
      <c r="B28" s="7" t="s">
        <v>11</v>
      </c>
      <c r="C28" s="7" t="s">
        <v>14</v>
      </c>
      <c r="D28" s="4" t="s">
        <v>26</v>
      </c>
      <c r="E28" s="8">
        <v>50</v>
      </c>
      <c r="F28" s="9">
        <v>4.99</v>
      </c>
      <c r="G28" s="10">
        <v>249.5</v>
      </c>
      <c r="H28" t="str">
        <f>IFERROR(VLOOKUP(Table1[[#This Row],[Rep]],'sample 2'!A:C,2,0), "er")</f>
        <v>MARRIED</v>
      </c>
      <c r="I28" t="str">
        <f>TRIM(Table1[[#This Row],[Rep]])</f>
        <v>Jardine</v>
      </c>
    </row>
    <row r="29" spans="1:9">
      <c r="A29" s="6">
        <v>42835</v>
      </c>
      <c r="B29" s="7" t="s">
        <v>11</v>
      </c>
      <c r="C29" s="7" t="s">
        <v>19</v>
      </c>
      <c r="D29" s="4" t="s">
        <v>10</v>
      </c>
      <c r="E29" s="8">
        <v>66</v>
      </c>
      <c r="F29" s="9">
        <v>1.99</v>
      </c>
      <c r="G29" s="10">
        <v>131.34</v>
      </c>
      <c r="H29" t="str">
        <f>IFERROR(VLOOKUP(Table1[[#This Row],[Rep]],'sample 2'!A:C,2,0), "er")</f>
        <v>UNMARRIED</v>
      </c>
      <c r="I29" t="str">
        <f>TRIM(Table1[[#This Row],[Rep]])</f>
        <v>Andrews</v>
      </c>
    </row>
    <row r="30" spans="1:9">
      <c r="A30" s="6">
        <v>42852</v>
      </c>
      <c r="B30" s="7" t="s">
        <v>8</v>
      </c>
      <c r="C30" s="7" t="s">
        <v>22</v>
      </c>
      <c r="D30" s="4" t="s">
        <v>16</v>
      </c>
      <c r="E30" s="8">
        <v>96</v>
      </c>
      <c r="F30" s="9">
        <v>4.99</v>
      </c>
      <c r="G30" s="10">
        <v>479.04</v>
      </c>
      <c r="H30" t="str">
        <f>IFERROR(VLOOKUP(Table1[[#This Row],[Rep]],'sample 2'!A:C,2,0), "er")</f>
        <v>UNMARRIED</v>
      </c>
      <c r="I30" t="str">
        <f>TRIM(Table1[[#This Row],[Rep]])</f>
        <v>Howard</v>
      </c>
    </row>
    <row r="31" spans="1:9">
      <c r="A31" s="6">
        <v>42869</v>
      </c>
      <c r="B31" s="7" t="s">
        <v>11</v>
      </c>
      <c r="C31" s="7" t="s">
        <v>15</v>
      </c>
      <c r="D31" s="4" t="s">
        <v>10</v>
      </c>
      <c r="E31" s="8">
        <v>53</v>
      </c>
      <c r="F31" s="9">
        <v>1.29</v>
      </c>
      <c r="G31" s="10">
        <v>68.37</v>
      </c>
      <c r="H31" t="str">
        <f>IFERROR(VLOOKUP(Table1[[#This Row],[Rep]],'sample 2'!A:C,2,0), "er")</f>
        <v>MARRIED</v>
      </c>
      <c r="I31" t="str">
        <f>TRIM(Table1[[#This Row],[Rep]])</f>
        <v>Gill</v>
      </c>
    </row>
    <row r="32" spans="1:9">
      <c r="A32" s="6">
        <v>42886</v>
      </c>
      <c r="B32" s="7" t="s">
        <v>11</v>
      </c>
      <c r="C32" s="7" t="s">
        <v>15</v>
      </c>
      <c r="D32" s="4" t="s">
        <v>13</v>
      </c>
      <c r="E32" s="8">
        <v>80</v>
      </c>
      <c r="F32" s="9">
        <v>8.99</v>
      </c>
      <c r="G32" s="10">
        <v>719.2</v>
      </c>
      <c r="H32" t="str">
        <f>IFERROR(VLOOKUP(Table1[[#This Row],[Rep]],'sample 2'!A:C,2,0), "er")</f>
        <v>MARRIED</v>
      </c>
      <c r="I32" t="str">
        <f>TRIM(Table1[[#This Row],[Rep]])</f>
        <v>Gill</v>
      </c>
    </row>
    <row r="33" spans="1:9">
      <c r="A33" s="6">
        <v>42903</v>
      </c>
      <c r="B33" s="7" t="s">
        <v>11</v>
      </c>
      <c r="C33" s="7" t="s">
        <v>12</v>
      </c>
      <c r="D33" s="4" t="s">
        <v>25</v>
      </c>
      <c r="E33" s="8">
        <v>5</v>
      </c>
      <c r="F33" s="9">
        <v>125</v>
      </c>
      <c r="G33" s="10">
        <v>625</v>
      </c>
      <c r="H33" t="str">
        <f>IFERROR(VLOOKUP(Table1[[#This Row],[Rep]],'sample 2'!A:C,2,0), "er")</f>
        <v>MARRIED</v>
      </c>
      <c r="I33" t="str">
        <f>TRIM(Table1[[#This Row],[Rep]])</f>
        <v>Kivell</v>
      </c>
    </row>
    <row r="34" spans="1:9">
      <c r="A34" s="6">
        <v>42920</v>
      </c>
      <c r="B34" s="7" t="s">
        <v>8</v>
      </c>
      <c r="C34" s="7" t="s">
        <v>9</v>
      </c>
      <c r="D34" s="4" t="s">
        <v>26</v>
      </c>
      <c r="E34" s="8">
        <v>62</v>
      </c>
      <c r="F34" s="9">
        <v>4.99</v>
      </c>
      <c r="G34" s="10">
        <v>309.38</v>
      </c>
      <c r="H34" t="str">
        <f>IFERROR(VLOOKUP(Table1[[#This Row],[Rep]],'sample 2'!A:C,2,0), "er")</f>
        <v>MARRIED</v>
      </c>
      <c r="I34" t="str">
        <f>TRIM(Table1[[#This Row],[Rep]])</f>
        <v>Jones</v>
      </c>
    </row>
    <row r="35" spans="1:9">
      <c r="A35" s="6">
        <v>42937</v>
      </c>
      <c r="B35" s="7" t="s">
        <v>11</v>
      </c>
      <c r="C35" s="7" t="s">
        <v>21</v>
      </c>
      <c r="D35" s="4" t="s">
        <v>26</v>
      </c>
      <c r="E35" s="8">
        <v>55</v>
      </c>
      <c r="F35" s="9">
        <v>12.49</v>
      </c>
      <c r="G35" s="10">
        <v>686.95</v>
      </c>
      <c r="H35" t="str">
        <f>IFERROR(VLOOKUP(Table1[[#This Row],[Rep]],'sample 2'!A:C,2,0), "er")</f>
        <v>UNMARRIED</v>
      </c>
      <c r="I35" t="str">
        <f>TRIM(Table1[[#This Row],[Rep]])</f>
        <v>Morgan</v>
      </c>
    </row>
    <row r="36" spans="1:9">
      <c r="A36" s="6">
        <v>42954</v>
      </c>
      <c r="B36" s="7" t="s">
        <v>11</v>
      </c>
      <c r="C36" s="7" t="s">
        <v>12</v>
      </c>
      <c r="D36" s="4" t="s">
        <v>26</v>
      </c>
      <c r="E36" s="8">
        <v>42</v>
      </c>
      <c r="F36" s="9">
        <v>23.95</v>
      </c>
      <c r="G36" s="10">
        <v>1005.9</v>
      </c>
      <c r="H36" t="str">
        <f>IFERROR(VLOOKUP(Table1[[#This Row],[Rep]],'sample 2'!A:C,2,0), "er")</f>
        <v>MARRIED</v>
      </c>
      <c r="I36" t="str">
        <f>TRIM(Table1[[#This Row],[Rep]])</f>
        <v>Kivell</v>
      </c>
    </row>
    <row r="37" spans="1:9">
      <c r="A37" s="6">
        <v>42971</v>
      </c>
      <c r="B37" s="7" t="s">
        <v>17</v>
      </c>
      <c r="C37" s="7" t="s">
        <v>18</v>
      </c>
      <c r="D37" s="4" t="s">
        <v>25</v>
      </c>
      <c r="E37" s="8">
        <v>3</v>
      </c>
      <c r="F37" s="9">
        <v>275</v>
      </c>
      <c r="G37" s="10">
        <v>825</v>
      </c>
      <c r="H37" t="str">
        <f>IFERROR(VLOOKUP(Table1[[#This Row],[Rep]],'sample 2'!A:C,2,0), "er")</f>
        <v>MARRIED</v>
      </c>
      <c r="I37" t="str">
        <f>TRIM(Table1[[#This Row],[Rep]])</f>
        <v>Sorvino</v>
      </c>
    </row>
    <row r="38" spans="1:9">
      <c r="A38" s="6">
        <v>42988</v>
      </c>
      <c r="B38" s="7" t="s">
        <v>11</v>
      </c>
      <c r="C38" s="7" t="s">
        <v>15</v>
      </c>
      <c r="D38" s="4" t="s">
        <v>10</v>
      </c>
      <c r="E38" s="8">
        <v>7</v>
      </c>
      <c r="F38" s="9">
        <v>1.29</v>
      </c>
      <c r="G38" s="10">
        <v>9.0300000000000011</v>
      </c>
      <c r="H38" t="str">
        <f>IFERROR(VLOOKUP(Table1[[#This Row],[Rep]],'sample 2'!A:C,2,0), "er")</f>
        <v>MARRIED</v>
      </c>
      <c r="I38" t="str">
        <f>TRIM(Table1[[#This Row],[Rep]])</f>
        <v>Gill</v>
      </c>
    </row>
    <row r="39" spans="1:9">
      <c r="A39" s="6">
        <v>43005</v>
      </c>
      <c r="B39" s="7" t="s">
        <v>17</v>
      </c>
      <c r="C39" s="7" t="s">
        <v>18</v>
      </c>
      <c r="D39" s="4" t="s">
        <v>16</v>
      </c>
      <c r="E39" s="8">
        <v>76</v>
      </c>
      <c r="F39" s="9">
        <v>1.99</v>
      </c>
      <c r="G39" s="10">
        <v>151.24</v>
      </c>
      <c r="H39" t="str">
        <f>IFERROR(VLOOKUP(Table1[[#This Row],[Rep]],'sample 2'!A:C,2,0), "er")</f>
        <v>MARRIED</v>
      </c>
      <c r="I39" t="str">
        <f>TRIM(Table1[[#This Row],[Rep]])</f>
        <v>Sorvino</v>
      </c>
    </row>
    <row r="40" spans="1:9">
      <c r="A40" s="6">
        <v>43022</v>
      </c>
      <c r="B40" s="7" t="s">
        <v>17</v>
      </c>
      <c r="C40" s="7" t="s">
        <v>20</v>
      </c>
      <c r="D40" s="4" t="s">
        <v>13</v>
      </c>
      <c r="E40" s="8">
        <v>57</v>
      </c>
      <c r="F40" s="9">
        <v>19.989999999999998</v>
      </c>
      <c r="G40" s="10">
        <v>1139.4299999999998</v>
      </c>
      <c r="H40" t="str">
        <f>IFERROR(VLOOKUP(Table1[[#This Row],[Rep]],'sample 2'!A:C,2,0), "er")</f>
        <v>UNMARRIED</v>
      </c>
      <c r="I40" t="str">
        <f>TRIM(Table1[[#This Row],[Rep]])</f>
        <v>Thompson</v>
      </c>
    </row>
    <row r="41" spans="1:9">
      <c r="A41" s="6">
        <v>43039</v>
      </c>
      <c r="B41" s="7" t="s">
        <v>11</v>
      </c>
      <c r="C41" s="7" t="s">
        <v>19</v>
      </c>
      <c r="D41" s="4" t="s">
        <v>10</v>
      </c>
      <c r="E41" s="8">
        <v>14</v>
      </c>
      <c r="F41" s="9">
        <v>1.29</v>
      </c>
      <c r="G41" s="10">
        <v>18.060000000000002</v>
      </c>
      <c r="H41" t="str">
        <f>IFERROR(VLOOKUP(Table1[[#This Row],[Rep]],'sample 2'!A:C,2,0), "er")</f>
        <v>UNMARRIED</v>
      </c>
      <c r="I41" t="str">
        <f>TRIM(Table1[[#This Row],[Rep]])</f>
        <v>Andrews</v>
      </c>
    </row>
    <row r="42" spans="1:9">
      <c r="A42" s="6">
        <v>43056</v>
      </c>
      <c r="B42" s="7" t="s">
        <v>11</v>
      </c>
      <c r="C42" s="7" t="s">
        <v>14</v>
      </c>
      <c r="D42" s="4" t="s">
        <v>13</v>
      </c>
      <c r="E42" s="8">
        <v>11</v>
      </c>
      <c r="F42" s="9">
        <v>4.99</v>
      </c>
      <c r="G42" s="10">
        <v>54.89</v>
      </c>
      <c r="H42" t="str">
        <f>IFERROR(VLOOKUP(Table1[[#This Row],[Rep]],'sample 2'!A:C,2,0), "er")</f>
        <v>MARRIED</v>
      </c>
      <c r="I42" t="str">
        <f>TRIM(Table1[[#This Row],[Rep]])</f>
        <v>Jardine</v>
      </c>
    </row>
    <row r="43" spans="1:9">
      <c r="A43" s="6">
        <v>43073</v>
      </c>
      <c r="B43" s="7" t="s">
        <v>11</v>
      </c>
      <c r="C43" s="7" t="s">
        <v>14</v>
      </c>
      <c r="D43" s="4" t="s">
        <v>13</v>
      </c>
      <c r="E43" s="8">
        <v>94</v>
      </c>
      <c r="F43" s="9">
        <v>19.989999999999998</v>
      </c>
      <c r="G43" s="10">
        <v>1879.06</v>
      </c>
      <c r="H43" t="str">
        <f>IFERROR(VLOOKUP(Table1[[#This Row],[Rep]],'sample 2'!A:C,2,0), "er")</f>
        <v>MARRIED</v>
      </c>
      <c r="I43" t="str">
        <f>TRIM(Table1[[#This Row],[Rep]])</f>
        <v>Jardine</v>
      </c>
    </row>
    <row r="44" spans="1:9">
      <c r="A44" s="6">
        <v>43090</v>
      </c>
      <c r="B44" s="7" t="s">
        <v>11</v>
      </c>
      <c r="C44" s="7" t="s">
        <v>19</v>
      </c>
      <c r="D44" s="4" t="s">
        <v>13</v>
      </c>
      <c r="E44" s="8">
        <v>28</v>
      </c>
      <c r="F44" s="9">
        <v>4.99</v>
      </c>
      <c r="G44" s="10">
        <v>139.72</v>
      </c>
      <c r="H44" t="str">
        <f>IFERROR(VLOOKUP(Table1[[#This Row],[Rep]],'sample 2'!A:C,2,0), "er")</f>
        <v>UNMARRIED</v>
      </c>
      <c r="I44" t="str">
        <f>TRIM(Table1[[#This Row],[Rep]])</f>
        <v>Andrews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0BD3D-72E7-47B1-A850-4D4CA2E66BB2}">
  <dimension ref="A1:D7"/>
  <sheetViews>
    <sheetView workbookViewId="0"/>
  </sheetViews>
  <sheetFormatPr defaultRowHeight="15.5"/>
  <cols>
    <col min="1" max="1" width="14.9140625" bestFit="1" customWidth="1"/>
    <col min="2" max="2" width="6.58203125" bestFit="1" customWidth="1"/>
    <col min="3" max="3" width="6.83203125" bestFit="1" customWidth="1"/>
    <col min="4" max="4" width="7.58203125" bestFit="1" customWidth="1"/>
  </cols>
  <sheetData>
    <row r="1" spans="1:4">
      <c r="A1" t="s">
        <v>57</v>
      </c>
      <c r="B1" t="s">
        <v>58</v>
      </c>
      <c r="C1" t="s">
        <v>59</v>
      </c>
      <c r="D1" t="s">
        <v>60</v>
      </c>
    </row>
    <row r="2" spans="1:4">
      <c r="A2" s="34">
        <v>40179</v>
      </c>
      <c r="B2">
        <v>2010</v>
      </c>
      <c r="C2" s="19" t="s">
        <v>61</v>
      </c>
      <c r="D2">
        <v>5</v>
      </c>
    </row>
    <row r="3" spans="1:4">
      <c r="A3" s="34">
        <v>40179</v>
      </c>
      <c r="B3">
        <v>2010</v>
      </c>
      <c r="C3" s="19" t="s">
        <v>62</v>
      </c>
      <c r="D3">
        <v>7</v>
      </c>
    </row>
    <row r="4" spans="1:4">
      <c r="A4" s="34">
        <v>40179</v>
      </c>
      <c r="B4">
        <v>2010</v>
      </c>
      <c r="C4" s="19" t="s">
        <v>63</v>
      </c>
      <c r="D4">
        <v>8</v>
      </c>
    </row>
    <row r="5" spans="1:4">
      <c r="A5" s="34">
        <v>40391</v>
      </c>
      <c r="B5">
        <v>2010</v>
      </c>
      <c r="C5" s="19" t="s">
        <v>61</v>
      </c>
      <c r="D5">
        <v>4</v>
      </c>
    </row>
    <row r="6" spans="1:4">
      <c r="A6" s="34">
        <v>40391</v>
      </c>
      <c r="B6">
        <v>2010</v>
      </c>
      <c r="C6" s="19" t="s">
        <v>62</v>
      </c>
      <c r="D6">
        <v>7</v>
      </c>
    </row>
    <row r="7" spans="1:4">
      <c r="A7" s="34">
        <v>40391</v>
      </c>
      <c r="B7">
        <v>2010</v>
      </c>
      <c r="C7" s="19" t="s">
        <v>63</v>
      </c>
      <c r="D7">
        <v>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F459D-FC5B-4DAB-809E-8DAB71AB179B}">
  <dimension ref="A1:B11"/>
  <sheetViews>
    <sheetView tabSelected="1" workbookViewId="0">
      <selection activeCell="A3" sqref="A3"/>
    </sheetView>
  </sheetViews>
  <sheetFormatPr defaultRowHeight="15.5"/>
  <cols>
    <col min="1" max="1" width="12" bestFit="1" customWidth="1"/>
    <col min="2" max="2" width="18.9140625" bestFit="1" customWidth="1"/>
    <col min="3" max="3" width="10.5" bestFit="1" customWidth="1"/>
  </cols>
  <sheetData>
    <row r="1" spans="1:2">
      <c r="A1" s="18" t="s">
        <v>58</v>
      </c>
      <c r="B1" s="20">
        <v>2010</v>
      </c>
    </row>
    <row r="2" spans="1:2">
      <c r="A2" s="18" t="s">
        <v>57</v>
      </c>
      <c r="B2" s="34" t="s">
        <v>68</v>
      </c>
    </row>
    <row r="4" spans="1:2">
      <c r="A4" s="18" t="s">
        <v>43</v>
      </c>
      <c r="B4" t="s">
        <v>66</v>
      </c>
    </row>
    <row r="5" spans="1:2">
      <c r="A5" s="20" t="s">
        <v>61</v>
      </c>
      <c r="B5" s="19">
        <v>10.3</v>
      </c>
    </row>
    <row r="6" spans="1:2">
      <c r="A6" s="35" t="s">
        <v>67</v>
      </c>
      <c r="B6" s="19">
        <v>10.3</v>
      </c>
    </row>
    <row r="7" spans="1:2">
      <c r="A7" s="20" t="s">
        <v>62</v>
      </c>
      <c r="B7" s="19">
        <v>14.5</v>
      </c>
    </row>
    <row r="8" spans="1:2">
      <c r="A8" s="35" t="s">
        <v>67</v>
      </c>
      <c r="B8" s="19">
        <v>14.5</v>
      </c>
    </row>
    <row r="9" spans="1:2">
      <c r="A9" s="20" t="s">
        <v>63</v>
      </c>
      <c r="B9" s="19">
        <v>16.7</v>
      </c>
    </row>
    <row r="10" spans="1:2">
      <c r="A10" s="35" t="s">
        <v>67</v>
      </c>
      <c r="B10" s="19">
        <v>16.7</v>
      </c>
    </row>
    <row r="11" spans="1:2">
      <c r="A11" s="20" t="s">
        <v>42</v>
      </c>
      <c r="B11" s="19">
        <v>41.5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FA9B0-A868-45C3-BEED-FB834D05F18C}">
  <dimension ref="A1:D13"/>
  <sheetViews>
    <sheetView workbookViewId="0">
      <selection activeCell="G12" sqref="G12"/>
    </sheetView>
  </sheetViews>
  <sheetFormatPr defaultRowHeight="15.5"/>
  <cols>
    <col min="1" max="1" width="14.9140625" bestFit="1" customWidth="1"/>
    <col min="2" max="2" width="6.58203125" bestFit="1" customWidth="1"/>
    <col min="3" max="3" width="6.83203125" bestFit="1" customWidth="1"/>
    <col min="4" max="4" width="14.75" bestFit="1" customWidth="1"/>
  </cols>
  <sheetData>
    <row r="1" spans="1:4">
      <c r="A1" t="s">
        <v>57</v>
      </c>
      <c r="B1" t="s">
        <v>58</v>
      </c>
      <c r="C1" t="s">
        <v>59</v>
      </c>
      <c r="D1" t="s">
        <v>65</v>
      </c>
    </row>
    <row r="2" spans="1:4">
      <c r="A2" s="34">
        <v>40179</v>
      </c>
      <c r="B2">
        <v>2010</v>
      </c>
      <c r="C2" s="19" t="s">
        <v>61</v>
      </c>
      <c r="D2">
        <v>5.2</v>
      </c>
    </row>
    <row r="3" spans="1:4">
      <c r="A3" s="34">
        <v>40179</v>
      </c>
      <c r="B3">
        <v>2010</v>
      </c>
      <c r="C3" s="19" t="s">
        <v>61</v>
      </c>
      <c r="D3">
        <v>5.0999999999999996</v>
      </c>
    </row>
    <row r="4" spans="1:4">
      <c r="A4" s="34">
        <v>40391</v>
      </c>
      <c r="B4">
        <v>2010</v>
      </c>
      <c r="C4" s="19" t="s">
        <v>61</v>
      </c>
      <c r="D4">
        <v>4.2</v>
      </c>
    </row>
    <row r="5" spans="1:4">
      <c r="A5" s="34">
        <v>40391</v>
      </c>
      <c r="B5">
        <v>2010</v>
      </c>
      <c r="C5" s="19" t="s">
        <v>61</v>
      </c>
      <c r="D5">
        <v>4.0999999999999996</v>
      </c>
    </row>
    <row r="6" spans="1:4">
      <c r="A6" s="34">
        <v>40179</v>
      </c>
      <c r="B6">
        <v>2010</v>
      </c>
      <c r="C6" s="19" t="s">
        <v>62</v>
      </c>
      <c r="D6">
        <v>7.3</v>
      </c>
    </row>
    <row r="7" spans="1:4">
      <c r="A7" s="34">
        <v>40179</v>
      </c>
      <c r="B7">
        <v>2010</v>
      </c>
      <c r="C7" s="19" t="s">
        <v>62</v>
      </c>
      <c r="D7">
        <v>7.2</v>
      </c>
    </row>
    <row r="8" spans="1:4">
      <c r="A8" s="34">
        <v>40391</v>
      </c>
      <c r="B8">
        <v>2010</v>
      </c>
      <c r="C8" s="19" t="s">
        <v>62</v>
      </c>
      <c r="D8">
        <v>7.3</v>
      </c>
    </row>
    <row r="9" spans="1:4">
      <c r="A9" s="34">
        <v>40391</v>
      </c>
      <c r="B9">
        <v>2010</v>
      </c>
      <c r="C9" s="19" t="s">
        <v>62</v>
      </c>
      <c r="D9">
        <v>7.2</v>
      </c>
    </row>
    <row r="10" spans="1:4">
      <c r="A10" s="34">
        <v>40179</v>
      </c>
      <c r="B10">
        <v>2010</v>
      </c>
      <c r="C10" s="19" t="s">
        <v>63</v>
      </c>
      <c r="D10">
        <v>8.5</v>
      </c>
    </row>
    <row r="11" spans="1:4">
      <c r="A11" s="34">
        <v>40179</v>
      </c>
      <c r="B11">
        <v>2010</v>
      </c>
      <c r="C11" s="19" t="s">
        <v>63</v>
      </c>
      <c r="D11">
        <v>8.1999999999999993</v>
      </c>
    </row>
    <row r="12" spans="1:4">
      <c r="A12" s="34">
        <v>40391</v>
      </c>
      <c r="B12">
        <v>2010</v>
      </c>
      <c r="C12" s="19" t="s">
        <v>63</v>
      </c>
      <c r="D12">
        <v>9.5</v>
      </c>
    </row>
    <row r="13" spans="1:4">
      <c r="A13" s="34">
        <v>40391</v>
      </c>
      <c r="B13">
        <v>2010</v>
      </c>
      <c r="C13" s="19" t="s">
        <v>63</v>
      </c>
      <c r="D13">
        <v>9.1999999999999993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C9558-2F22-44E9-A975-77294F3E6615}">
  <dimension ref="A1:D7"/>
  <sheetViews>
    <sheetView workbookViewId="0"/>
  </sheetViews>
  <sheetFormatPr defaultRowHeight="15.5"/>
  <cols>
    <col min="1" max="1" width="14.9140625" bestFit="1" customWidth="1"/>
    <col min="2" max="2" width="6.58203125" bestFit="1" customWidth="1"/>
    <col min="3" max="3" width="6.83203125" bestFit="1" customWidth="1"/>
    <col min="4" max="4" width="7.58203125" bestFit="1" customWidth="1"/>
  </cols>
  <sheetData>
    <row r="1" spans="1:4">
      <c r="A1" t="s">
        <v>57</v>
      </c>
      <c r="B1" t="s">
        <v>58</v>
      </c>
      <c r="C1" t="s">
        <v>59</v>
      </c>
      <c r="D1" t="s">
        <v>60</v>
      </c>
    </row>
    <row r="2" spans="1:4">
      <c r="A2" s="34">
        <v>40179</v>
      </c>
      <c r="B2">
        <v>2010</v>
      </c>
      <c r="C2" s="19" t="s">
        <v>61</v>
      </c>
      <c r="D2">
        <v>0.2</v>
      </c>
    </row>
    <row r="3" spans="1:4">
      <c r="A3" s="34">
        <v>40179</v>
      </c>
      <c r="B3">
        <v>2010</v>
      </c>
      <c r="C3" s="19" t="s">
        <v>62</v>
      </c>
      <c r="D3">
        <v>0.3</v>
      </c>
    </row>
    <row r="4" spans="1:4">
      <c r="A4" s="34">
        <v>40179</v>
      </c>
      <c r="B4">
        <v>2010</v>
      </c>
      <c r="C4" s="19" t="s">
        <v>63</v>
      </c>
      <c r="D4">
        <v>0.5</v>
      </c>
    </row>
    <row r="5" spans="1:4">
      <c r="A5" s="34">
        <v>43409</v>
      </c>
      <c r="B5">
        <v>2018</v>
      </c>
      <c r="C5" s="19" t="s">
        <v>61</v>
      </c>
      <c r="D5">
        <v>0.1</v>
      </c>
    </row>
    <row r="6" spans="1:4">
      <c r="A6" s="34">
        <v>43409</v>
      </c>
      <c r="B6">
        <v>2018</v>
      </c>
      <c r="C6" s="19" t="s">
        <v>62</v>
      </c>
      <c r="D6">
        <v>0.2</v>
      </c>
    </row>
    <row r="7" spans="1:4">
      <c r="A7" s="34">
        <v>43409</v>
      </c>
      <c r="B7">
        <v>2018</v>
      </c>
      <c r="C7" s="19" t="s">
        <v>63</v>
      </c>
      <c r="D7">
        <v>0.2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D256C-4643-4BC8-981E-167C3135DB07}">
  <dimension ref="A1:J7"/>
  <sheetViews>
    <sheetView workbookViewId="0">
      <selection activeCell="G1" sqref="G1:J7"/>
    </sheetView>
  </sheetViews>
  <sheetFormatPr defaultRowHeight="15.5"/>
  <sheetData>
    <row r="1" spans="1:10">
      <c r="A1" s="28" t="s">
        <v>57</v>
      </c>
      <c r="B1" s="29" t="s">
        <v>58</v>
      </c>
      <c r="C1" s="29" t="s">
        <v>59</v>
      </c>
      <c r="D1" s="30" t="s">
        <v>60</v>
      </c>
      <c r="G1" s="28" t="s">
        <v>57</v>
      </c>
      <c r="H1" s="29" t="s">
        <v>58</v>
      </c>
      <c r="I1" s="29" t="s">
        <v>59</v>
      </c>
      <c r="J1" s="30" t="s">
        <v>60</v>
      </c>
    </row>
    <row r="2" spans="1:10">
      <c r="A2" s="26">
        <v>40179</v>
      </c>
      <c r="B2" s="25">
        <v>2010</v>
      </c>
      <c r="C2" s="25" t="s">
        <v>61</v>
      </c>
      <c r="D2" s="27">
        <v>5</v>
      </c>
      <c r="G2" s="26">
        <v>40179</v>
      </c>
      <c r="H2" s="25">
        <v>2010</v>
      </c>
      <c r="I2" s="25" t="s">
        <v>61</v>
      </c>
      <c r="J2" s="27">
        <v>0.2</v>
      </c>
    </row>
    <row r="3" spans="1:10">
      <c r="A3" s="26">
        <v>40179</v>
      </c>
      <c r="B3" s="25">
        <v>2010</v>
      </c>
      <c r="C3" s="25" t="s">
        <v>62</v>
      </c>
      <c r="D3" s="27">
        <v>7</v>
      </c>
      <c r="G3" s="26">
        <v>40179</v>
      </c>
      <c r="H3" s="25">
        <v>2010</v>
      </c>
      <c r="I3" s="25" t="s">
        <v>62</v>
      </c>
      <c r="J3" s="27">
        <v>0.3</v>
      </c>
    </row>
    <row r="4" spans="1:10">
      <c r="A4" s="26">
        <v>40179</v>
      </c>
      <c r="B4" s="25">
        <v>2010</v>
      </c>
      <c r="C4" s="25" t="s">
        <v>63</v>
      </c>
      <c r="D4" s="27">
        <v>8</v>
      </c>
      <c r="G4" s="26">
        <v>40179</v>
      </c>
      <c r="H4" s="25">
        <v>2010</v>
      </c>
      <c r="I4" s="25" t="s">
        <v>63</v>
      </c>
      <c r="J4" s="27">
        <v>0.5</v>
      </c>
    </row>
    <row r="5" spans="1:10">
      <c r="A5" s="26">
        <v>40391</v>
      </c>
      <c r="B5" s="25">
        <v>2010</v>
      </c>
      <c r="C5" s="25" t="s">
        <v>61</v>
      </c>
      <c r="D5" s="27">
        <v>4</v>
      </c>
      <c r="G5" s="26">
        <v>43409</v>
      </c>
      <c r="H5" s="25">
        <v>2018</v>
      </c>
      <c r="I5" s="25" t="s">
        <v>61</v>
      </c>
      <c r="J5" s="27">
        <v>0.1</v>
      </c>
    </row>
    <row r="6" spans="1:10">
      <c r="A6" s="26">
        <v>40391</v>
      </c>
      <c r="B6" s="25">
        <v>2010</v>
      </c>
      <c r="C6" s="25" t="s">
        <v>62</v>
      </c>
      <c r="D6" s="27">
        <v>7</v>
      </c>
      <c r="G6" s="26">
        <v>43409</v>
      </c>
      <c r="H6" s="25">
        <v>2018</v>
      </c>
      <c r="I6" s="25" t="s">
        <v>62</v>
      </c>
      <c r="J6" s="27" t="s">
        <v>64</v>
      </c>
    </row>
    <row r="7" spans="1:10">
      <c r="A7" s="31">
        <v>40391</v>
      </c>
      <c r="B7" s="32">
        <v>2010</v>
      </c>
      <c r="C7" s="32" t="s">
        <v>63</v>
      </c>
      <c r="D7" s="33">
        <v>9</v>
      </c>
      <c r="G7" s="31">
        <v>43409</v>
      </c>
      <c r="H7" s="32">
        <v>2018</v>
      </c>
      <c r="I7" s="32" t="s">
        <v>63</v>
      </c>
      <c r="J7" s="33">
        <v>0.2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Y E A A B Q S w M E F A A C A A g A D E 1 Q W b 1 9 U D S m A A A A 9 w A A A B I A H A B D b 2 5 m a W c v U G F j a 2 F n Z S 5 4 b W w g o h g A K K A U A A A A A A A A A A A A A A A A A A A A A A A A A A A A h Y 8 x D o I w G I W v Q r r T l p o Q I T 9 l c D I R Y 2 J i X J t a o R G K o c V y N w e P 5 B X E K O r m + L 7 3 D e / d r z f I h 6 Y O L q q z u j U Z i j B F g T K y P W h T Z q h 3 x 3 C O c g 4 b I U + i V M E o G 5 s O 9 p C h y r l z S o j 3 H v s Z b r u S M E o j s i 9 W W 1 m p R q C P r P / L o T b W C S M V 4 r B 7 j e E M J z G O k j h m m A K Z K B T a f A 0 2 D n 6 2 P x A W f e 3 6 T n F l w u U a y B S B v E / w B 1 B L A w Q U A A I A C A A M T V B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E 1 Q W X d K V c R O A Q A A f A M A A B M A H A B G b 3 J t d W x h c y 9 T Z W N 0 a W 9 u M S 5 t I K I Y A C i g F A A A A A A A A A A A A A A A A A A A A A A A A A A A A M 2 S T 2 v C Q B D F 7 4 F 8 h 2 V 7 U R o C i v Q i H i R 4 s K V e l E o J O a z Z q Y Y k s 2 G z W y z B 7 9 7 N r v E P V i g 9 N Z e E N 7 P v z f 4 y N a Q q E 0 i W 7 j 0 Y + 5 7 v 1 T s m g Z M V 2 x Q w I B N S g P I 9 Y p 6 l 0 D I F o 8 z 2 K R R h p K U E V G s h 8 4 0 Q e a / f x A t W w o T a k 0 O a H O J I o D I t S e A M H m i 0 Y 7 h t z b 8 q o M b J t o Y r y b D + E L K M R K F L b I t 1 z 6 U F T U P X A D k N i D I y 4 U y B y k o 4 B K S h 7 8 C k K c x R P Y 3 C 9 p R V p x J Y 1 6 5 g r 6 z 4 x g o N 1 7 2 H v u 9 l + O N k N x y G f + Y w + p 8 c r I q 6 3 I D 8 L Y h X k N s 7 C + H G X 0 C t g D + L D H t u e U 5 T m G i H 8 V L p 9 i Q g 7 Z G X D H k 4 R w T Z P 1 G a 7 S u G / P Q P z q B c w X 4 7 V B 2 l C 9 P u r v b a T g 2 P y j l h y l v 7 S N d K l G d 7 o x 5 t b 2 c w E b p q 6 X P y e W Q J L N 2 R 2 H o n j / F l V H J F 9 i p s / A 1 Q S w E C L Q A U A A I A C A A M T V B Z v X 1 Q N K Y A A A D 3 A A A A E g A A A A A A A A A A A A A A A A A A A A A A Q 2 9 u Z m l n L 1 B h Y 2 t h Z 2 U u e G 1 s U E s B A i 0 A F A A C A A g A D E 1 Q W Q / K 6 a u k A A A A 6 Q A A A B M A A A A A A A A A A A A A A A A A 8 g A A A F t D b 2 5 0 Z W 5 0 X 1 R 5 c G V z X S 5 4 b W x Q S w E C L Q A U A A I A C A A M T V B Z d 0 p V x E 4 B A A B 8 A w A A E w A A A A A A A A A A A A A A A A D j A Q A A R m 9 y b X V s Y X M v U 2 V j d G l v b j E u b V B L B Q Y A A A A A A w A D A M I A A A B +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Z H A A A A A A A A P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N l Q w N D o w N z o w N C 4 3 N j c w N z A 2 W i I g L z 4 8 R W 5 0 c n k g V H l w Z T 0 i R m l s b E N v b H V t b l R 5 c G V z I i B W Y W x 1 Z T 0 i c 0 J 3 T U d B d z 0 9 I i A v P j x F b n R y e S B U e X B l P S J G a W x s Q 2 9 s d W 1 u T m F t Z X M i I F Z h b H V l P S J z W y Z x d W 9 0 O 1 d l Z W s m c X V v d D s s J n F 1 b 3 Q 7 W W V h c i Z x d W 9 0 O y w m c X V v d D t B c m V h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N o Y W 5 n Z W Q g V H l w Z S 5 7 V 2 V l a y w w f S Z x d W 9 0 O y w m c X V v d D t T Z W N 0 a W 9 u M S 9 U Y W J s Z T E v Q 2 h h b m d l Z C B U e X B l L n t Z Z W F y L D F 9 J n F 1 b 3 Q 7 L C Z x d W 9 0 O 1 N l Y 3 R p b 2 4 x L 1 R h Y m x l M S 9 D a G F u Z 2 V k I F R 5 c G U u e 0 F y Z W E s M n 0 m c X V v d D s s J n F 1 b 3 Q 7 U 2 V j d G l v b j E v V G F i b G U x L 0 N o Y W 5 n Z W Q g V H l w Z S 5 7 V m F s d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x L 0 N o Y W 5 n Z W Q g V H l w Z S 5 7 V 2 V l a y w w f S Z x d W 9 0 O y w m c X V v d D t T Z W N 0 a W 9 u M S 9 U Y W J s Z T E v Q 2 h h b m d l Z C B U e X B l L n t Z Z W F y L D F 9 J n F 1 b 3 Q 7 L C Z x d W 9 0 O 1 N l Y 3 R p b 2 4 x L 1 R h Y m x l M S 9 D a G F u Z 2 V k I F R 5 c G U u e 0 F y Z W E s M n 0 m c X V v d D s s J n F 1 b 3 Q 7 U 2 V j d G l v b j E v V G F i b G U x L 0 N o Y W 5 n Z W Q g V H l w Z S 5 7 V m F s d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G F i b G U y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N l Q w N D o x M D o y M i 4 z M j U y M T c 0 W i I g L z 4 8 R W 5 0 c n k g V H l w Z T 0 i R m l s b E N v b H V t b l R 5 c G V z I i B W Y W x 1 Z T 0 i c 0 J 3 T U d C U T 0 9 I i A v P j x F b n R y e S B U e X B l P S J G a W x s Q 2 9 s d W 1 u T m F t Z X M i I F Z h b H V l P S J z W y Z x d W 9 0 O 1 d l Z W s m c X V v d D s s J n F 1 b 3 Q 7 W W V h c i Z x d W 9 0 O y w m c X V v d D t B c m V h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L 0 N o Y W 5 n Z W Q g V H l w Z S 5 7 V 2 V l a y w w f S Z x d W 9 0 O y w m c X V v d D t T Z W N 0 a W 9 u M S 9 U Y W J s Z T I v Q 2 h h b m d l Z C B U e X B l L n t Z Z W F y L D F 9 J n F 1 b 3 Q 7 L C Z x d W 9 0 O 1 N l Y 3 R p b 2 4 x L 1 R h Y m x l M i 9 D a G F u Z 2 V k I F R 5 c G U u e 0 F y Z W E s M n 0 m c X V v d D s s J n F 1 b 3 Q 7 U 2 V j d G l v b j E v V G F i b G U y L 0 N o Y W 5 n Z W Q g V H l w Z S 5 7 V m F s d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y L 0 N o Y W 5 n Z W Q g V H l w Z S 5 7 V 2 V l a y w w f S Z x d W 9 0 O y w m c X V v d D t T Z W N 0 a W 9 u M S 9 U Y W J s Z T I v Q 2 h h b m d l Z C B U e X B l L n t Z Z W F y L D F 9 J n F 1 b 3 Q 7 L C Z x d W 9 0 O 1 N l Y 3 R p b 2 4 x L 1 R h Y m x l M i 9 D a G F u Z 2 V k I F R 5 c G U u e 0 F y Z W E s M n 0 m c X V v d D s s J n F 1 b 3 Q 7 U 2 V j d G l v b j E v V G F i b G U y L 0 N o Y W 5 n Z W Q g V H l w Z S 5 7 V m F s d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W V y Z 2 U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2 V D A 0 O j E w O j I 0 L j M 4 O D g x N T h a I i A v P j x F b n R y e S B U e X B l P S J G a W x s Q 2 9 s d W 1 u V H l w Z X M i I F Z h b H V l P S J z Q n d N R 0 F 3 V U E i I C 8 + P E V u d H J 5 I F R 5 c G U 9 I k Z p b G x D b 2 x 1 b W 5 O Y W 1 l c y I g V m F s d W U 9 I n N b J n F 1 b 3 Q 7 V 2 V l a y Z x d W 9 0 O y w m c X V v d D t Z Z W F y J n F 1 b 3 Q 7 L C Z x d W 9 0 O 0 F y Z W E m c X V v d D s s J n F 1 b 3 Q 7 V m F s d W U m c X V v d D s s J n F 1 b 3 Q 7 V G F i b G U y L l Z h b H V l J n F 1 b 3 Q 7 L C Z x d W 9 0 O 3 V w Z G F 0 Z W Q g d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I s J n F 1 b 3 Q 7 b 3 R o Z X J L Z X l D b 2 x 1 b W 5 J Z G V u d G l 0 e S Z x d W 9 0 O z o m c X V v d D t T Z W N 0 a W 9 u M S 9 U Y W J s Z T I v Q 2 h h b m d l Z C B U e X B l L n t B c m V h L D J 9 J n F 1 b 3 Q 7 L C Z x d W 9 0 O 0 t l e U N v b H V t b k N v d W 5 0 J n F 1 b 3 Q 7 O j F 9 X S w m c X V v d D t j b 2 x 1 b W 5 J Z G V u d G l 0 a W V z J n F 1 b 3 Q 7 O l s m c X V v d D t T Z W N 0 a W 9 u M S 9 U Y W J s Z T E v Q 2 h h b m d l Z C B U e X B l L n t X Z W V r L D B 9 J n F 1 b 3 Q 7 L C Z x d W 9 0 O 1 N l Y 3 R p b 2 4 x L 1 R h Y m x l M S 9 D a G F u Z 2 V k I F R 5 c G U u e 1 l l Y X I s M X 0 m c X V v d D s s J n F 1 b 3 Q 7 U 2 V j d G l v b j E v V G F i b G U x L 0 N o Y W 5 n Z W Q g V H l w Z S 5 7 Q X J l Y S w y f S Z x d W 9 0 O y w m c X V v d D t T Z W N 0 a W 9 u M S 9 U Y W J s Z T E v Q 2 h h b m d l Z C B U e X B l L n t W Y W x 1 Z S w z f S Z x d W 9 0 O y w m c X V v d D t T Z W N 0 a W 9 u M S 9 U Y W J s Z T I v Q 2 h h b m d l Z C B U e X B l L n t W Y W x 1 Z S w z f S Z x d W 9 0 O y w m c X V v d D t T Z W N 0 a W 9 u M S 9 N Z X J n Z T E v Q W R k Z W Q g Q 3 V z d G 9 t L n t 1 c G R h d G V k I H Z h b H V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S 9 D a G F u Z 2 V k I F R 5 c G U u e 1 d l Z W s s M H 0 m c X V v d D s s J n F 1 b 3 Q 7 U 2 V j d G l v b j E v V G F i b G U x L 0 N o Y W 5 n Z W Q g V H l w Z S 5 7 W W V h c i w x f S Z x d W 9 0 O y w m c X V v d D t T Z W N 0 a W 9 u M S 9 U Y W J s Z T E v Q 2 h h b m d l Z C B U e X B l L n t B c m V h L D J 9 J n F 1 b 3 Q 7 L C Z x d W 9 0 O 1 N l Y 3 R p b 2 4 x L 1 R h Y m x l M S 9 D a G F u Z 2 V k I F R 5 c G U u e 1 Z h b H V l L D N 9 J n F 1 b 3 Q 7 L C Z x d W 9 0 O 1 N l Y 3 R p b 2 4 x L 1 R h Y m x l M i 9 D a G F u Z 2 V k I F R 5 c G U u e 1 Z h b H V l L D N 9 J n F 1 b 3 Q 7 L C Z x d W 9 0 O 1 N l Y 3 R p b 2 4 x L 0 1 l c m d l M S 9 B Z G R l Z C B D d X N 0 b 2 0 u e 3 V w Z G F 0 Z W Q g d m F s d W U s N X 0 m c X V v d D t d L C Z x d W 9 0 O 1 J l b G F 0 a W 9 u c 2 h p c E l u Z m 8 m c X V v d D s 6 W 3 s m c X V v d D t r Z X l D b 2 x 1 b W 5 D b 3 V u d C Z x d W 9 0 O z o x L C Z x d W 9 0 O 2 t l e U N v b H V t b i Z x d W 9 0 O z o y L C Z x d W 9 0 O 2 9 0 a G V y S 2 V 5 Q 2 9 s d W 1 u S W R l b n R p d H k m c X V v d D s 6 J n F 1 b 3 Q 7 U 2 V j d G l v b j E v V G F i b G U y L 0 N o Y W 5 n Z W Q g V H l w Z S 5 7 Q X J l Y S w y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1 l c m d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R X h w Y W 5 k Z W Q l M j B U Y W J s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Q W R k Z W Q l M j B D d X N 0 b 2 0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n 8 G 7 / L T y E q k s a 2 I o I H / 2 A A A A A A C A A A A A A A Q Z g A A A A E A A C A A A A C u 1 5 P f D Z 3 P X s R v 7 d N N h S D W u p l s M y 5 w q 7 v Q Q S g M Z g 5 x R A A A A A A O g A A A A A I A A C A A A A B 4 C 4 4 K N l Y T K K Q I p q d H a S 1 a 2 X h i P t v + S Y T l T l X / R N M y i 1 A A A A C j U / 4 1 l z 6 M u r 8 Y T o l y k E T z a g x w 4 l J Q R j v h w X 5 8 v j b i M M P + + 6 r T G e x y 6 g K e K g z q I i 3 D f l O q g f B F V D G f f V o s r r 2 U T B s g M 7 c S i R r D J L W T o o p K W 0 A A A A B z + 3 T m H N S w M f k C J s 2 a Q R A f o z 6 9 H E B l t J b 3 f Y 1 f 1 4 t u H t E b V S s V h A s r 4 C G 9 G M I K 7 G Z 0 b A n A 2 1 G 3 h N k H Z V r y b N G e < / D a t a M a s h u p > 
</file>

<file path=customXml/itemProps1.xml><?xml version="1.0" encoding="utf-8"?>
<ds:datastoreItem xmlns:ds="http://schemas.openxmlformats.org/officeDocument/2006/customXml" ds:itemID="{C2ED31E4-FCF5-4027-AB63-2CE5B60AC40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index</vt:lpstr>
      <vt:lpstr>Sheet1</vt:lpstr>
      <vt:lpstr>Sheet2</vt:lpstr>
      <vt:lpstr>SAMPLE 1</vt:lpstr>
      <vt:lpstr>Table1</vt:lpstr>
      <vt:lpstr>Sheet4</vt:lpstr>
      <vt:lpstr>Merge1</vt:lpstr>
      <vt:lpstr>Table2</vt:lpstr>
      <vt:lpstr>Sheet3</vt:lpstr>
      <vt:lpstr>sample 2</vt:lpstr>
      <vt:lpstr>Names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Raghavendra k</cp:lastModifiedBy>
  <dcterms:created xsi:type="dcterms:W3CDTF">2017-11-14T07:08:36Z</dcterms:created>
  <dcterms:modified xsi:type="dcterms:W3CDTF">2024-10-16T04:13:49Z</dcterms:modified>
</cp:coreProperties>
</file>