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0"/>
  </bookViews>
  <sheets>
    <sheet name="Sheet1" sheetId="1" r:id="rId1"/>
    <sheet name=" CORRELATION" sheetId="2" r:id="rId2"/>
    <sheet name="COVARIANCE" sheetId="3" r:id="rId3"/>
    <sheet name="descriptivestat" sheetId="4" r:id="rId4"/>
    <sheet name="anova-single" sheetId="5" r:id="rId5"/>
    <sheet name="anova-2" sheetId="6" r:id="rId6"/>
    <sheet name="anova-22" sheetId="7" r:id="rId7"/>
    <sheet name="expsmoothing-1" sheetId="8" r:id="rId8"/>
    <sheet name="expsmoothing-2" sheetId="9" r:id="rId9"/>
    <sheet name="ftest" sheetId="10" r:id="rId10"/>
    <sheet name="Sheet2" sheetId="11" r:id="rId11"/>
  </sheets>
  <definedNames>
    <definedName name="mtcars" localSheetId="0">Sheet1!$A$1:$L$33</definedName>
  </definedNames>
  <calcPr calcId="152511"/>
</workbook>
</file>

<file path=xl/calcChain.xml><?xml version="1.0" encoding="utf-8"?>
<calcChain xmlns="http://schemas.openxmlformats.org/spreadsheetml/2006/main">
  <c r="C4" i="9" l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3" i="9"/>
  <c r="C4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3" i="8"/>
  <c r="C2" i="8"/>
  <c r="B8" i="5" l="1"/>
  <c r="C8" i="5"/>
  <c r="A8" i="5"/>
  <c r="J11" i="3"/>
  <c r="I10" i="3"/>
</calcChain>
</file>

<file path=xl/connections.xml><?xml version="1.0" encoding="utf-8"?>
<connections xmlns="http://schemas.openxmlformats.org/spreadsheetml/2006/main">
  <connection id="1" name="mtcars" type="6" refreshedVersion="5" background="1" saveData="1">
    <textPr codePage="437" sourceFile="C:\Users\hi\Desktop\EXCEL_WORKSHOP\mtcars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<sst xmlns="http://schemas.openxmlformats.org/spreadsheetml/2006/main" count="162" uniqueCount="96">
  <si>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</si>
  <si>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</si>
  <si>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</si>
  <si>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</si>
  <si>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</si>
  <si>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</si>
  <si>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</si>
  <si>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</si>
  <si>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</si>
  <si>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</si>
  <si>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</si>
  <si>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</si>
  <si>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</si>
  <si>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</si>
  <si>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</si>
  <si>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</si>
  <si>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</si>
  <si>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</si>
  <si>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</si>
  <si>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</si>
  <si>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</si>
  <si>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</si>
  <si>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</si>
  <si>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</si>
  <si>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</si>
  <si>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</si>
  <si>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</si>
  <si>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</si>
  <si>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</si>
  <si>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</si>
  <si>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</si>
  <si>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</si>
  <si>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</si>
  <si>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</si>
  <si>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</si>
  <si>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</si>
  <si>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</si>
  <si>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</si>
  <si>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</si>
  <si>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</si>
  <si>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</si>
  <si>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</si>
  <si>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</si>
  <si>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</si>
  <si>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MPG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</si>
  <si>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</si>
  <si>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</si>
  <si>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</si>
  <si>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</si>
  <si>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</si>
  <si>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</si>
  <si>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</si>
  <si>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</si>
  <si>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</si>
  <si>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</si>
  <si>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</si>
  <si>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</si>
  <si>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</si>
  <si>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pet</t>
  </si>
  <si>
    <t>mark</t>
  </si>
  <si>
    <t>sheri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</si>
  <si>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</si>
  <si>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</si>
  <si>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</si>
  <si>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</si>
  <si>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</si>
  <si>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</si>
  <si>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</si>
  <si>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</si>
  <si>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</si>
  <si>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</si>
  <si>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</si>
  <si>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</si>
  <si>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</si>
  <si>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</si>
  <si>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</si>
  <si>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</si>
  <si>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Two-Factor Without Replication</t>
  </si>
  <si>
    <t>Rows</t>
  </si>
  <si>
    <t>Columns</t>
  </si>
  <si>
    <t>Error</t>
  </si>
  <si>
    <t>recurit</t>
  </si>
  <si>
    <t>rq</t>
  </si>
  <si>
    <t>sq</t>
  </si>
  <si>
    <t>tq</t>
  </si>
  <si>
    <t>week</t>
  </si>
  <si>
    <t>actualdemand</t>
  </si>
  <si>
    <t>forecastdemand</t>
  </si>
  <si>
    <t>alpha</t>
  </si>
  <si>
    <t>intialforecast</t>
  </si>
  <si>
    <t>X</t>
  </si>
  <si>
    <t>Y</t>
  </si>
  <si>
    <t>F-Test Two-Sample for Variances</t>
  </si>
  <si>
    <t>Observations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</si>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</sst>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Exponential Smoothing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'expsmoothing-2'!$B$2:$B$16</c:f>
              <c:numCache>
                <c:formatCode>General</c:formatCode>
                <c:ptCount val="15"/>
                <c:pt idx="0">
                  <c:v>58</c:v>
                </c:pt>
                <c:pt idx="1">
                  <c:v>60</c:v>
                </c:pt>
                <c:pt idx="2">
                  <c:v>65</c:v>
                </c:pt>
                <c:pt idx="3">
                  <c:v>67</c:v>
                </c:pt>
                <c:pt idx="4">
                  <c:v>69</c:v>
                </c:pt>
                <c:pt idx="5">
                  <c:v>67</c:v>
                </c:pt>
                <c:pt idx="6">
                  <c:v>70</c:v>
                </c:pt>
                <c:pt idx="7">
                  <c:v>76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84</c:v>
                </c:pt>
                <c:pt idx="12">
                  <c:v>89</c:v>
                </c:pt>
                <c:pt idx="13">
                  <c:v>95</c:v>
                </c:pt>
                <c:pt idx="14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'expsmoothing-2'!$C$2:$C$16</c:f>
              <c:numCache>
                <c:formatCode>General</c:formatCode>
                <c:ptCount val="15"/>
                <c:pt idx="0">
                  <c:v>#N/A</c:v>
                </c:pt>
                <c:pt idx="1">
                  <c:v>58</c:v>
                </c:pt>
                <c:pt idx="2">
                  <c:v>59</c:v>
                </c:pt>
                <c:pt idx="3">
                  <c:v>62</c:v>
                </c:pt>
                <c:pt idx="4">
                  <c:v>64.5</c:v>
                </c:pt>
                <c:pt idx="5">
                  <c:v>66.75</c:v>
                </c:pt>
                <c:pt idx="6">
                  <c:v>66.875</c:v>
                </c:pt>
                <c:pt idx="7">
                  <c:v>68.4375</c:v>
                </c:pt>
                <c:pt idx="8">
                  <c:v>72.21875</c:v>
                </c:pt>
                <c:pt idx="9">
                  <c:v>75.109375</c:v>
                </c:pt>
                <c:pt idx="10">
                  <c:v>77.0546875</c:v>
                </c:pt>
                <c:pt idx="11">
                  <c:v>78.52734375</c:v>
                </c:pt>
                <c:pt idx="12">
                  <c:v>81.263671875</c:v>
                </c:pt>
                <c:pt idx="13">
                  <c:v>85.1318359375</c:v>
                </c:pt>
                <c:pt idx="14">
                  <c:v>90.06591796875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560928"/>
        <c:axId val="255742136"/>
      </c:lineChart>
      <c:catAx>
        <c:axId val="25556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5742136"/>
        <c:crosses val="autoZero"/>
        <c:auto val="1"/>
        <c:lblAlgn val="ctr"/>
        <c:lblOffset val="100"/>
        <c:noMultiLvlLbl val="0"/>
      </c:catAx>
      <c:valAx>
        <c:axId val="255742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5560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180975</xdr:rowOff>
    </xdr:from>
    <xdr:to>
      <xdr:col>10</xdr:col>
      <xdr:colOff>238125</xdr:colOff>
      <xdr:row>11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1" workbookViewId="0">
      <selection activeCell="E1" sqref="E1:E33"/>
    </sheetView>
  </sheetViews>
  <sheetFormatPr defaultColWidth="10.71093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8" workbookViewId="0">
      <selection sqref="A1:B33"/>
    </sheetView>
  </sheetViews>
  <sheetFormatPr defaultRowHeight="15" x14ac:dyDescent="0.25"/>
  <sheetData>
    <row r="1" spans="1:9" x14ac:dyDescent="0.25">
      <c r="A1" t="s">
        <v>44</v>
      </c>
      <c r="B1" t="s">
        <v>4</v>
      </c>
    </row>
    <row r="2" spans="1:9" x14ac:dyDescent="0.25">
      <c r="A2">
        <v>21</v>
      </c>
      <c r="B2">
        <v>110</v>
      </c>
    </row>
    <row r="3" spans="1:9" x14ac:dyDescent="0.25">
      <c r="A3">
        <v>21</v>
      </c>
      <c r="B3">
        <v>110</v>
      </c>
    </row>
    <row r="4" spans="1:9" x14ac:dyDescent="0.25">
      <c r="A4">
        <v>22.8</v>
      </c>
      <c r="B4">
        <v>93</v>
      </c>
    </row>
    <row r="5" spans="1:9" x14ac:dyDescent="0.25">
      <c r="A5">
        <v>21.4</v>
      </c>
      <c r="B5">
        <v>110</v>
      </c>
    </row>
    <row r="6" spans="1:9" ht="15.75" thickBot="1" x14ac:dyDescent="0.3">
      <c r="A6">
        <v>18.7</v>
      </c>
      <c r="B6">
        <v>175</v>
      </c>
    </row>
    <row r="7" spans="1:9" x14ac:dyDescent="0.25">
      <c r="A7">
        <v>18.100000000000001</v>
      </c>
      <c r="B7">
        <v>105</v>
      </c>
      <c r="G7" s="3"/>
      <c r="H7" s="3" t="s">
        <v>44</v>
      </c>
      <c r="I7" s="3" t="s">
        <v>4</v>
      </c>
    </row>
    <row r="8" spans="1:9" x14ac:dyDescent="0.25">
      <c r="A8">
        <v>14.3</v>
      </c>
      <c r="B8">
        <v>245</v>
      </c>
      <c r="G8" s="1" t="s">
        <v>44</v>
      </c>
      <c r="H8" s="1">
        <v>1</v>
      </c>
      <c r="I8" s="1"/>
    </row>
    <row r="9" spans="1:9" ht="15.75" thickBot="1" x14ac:dyDescent="0.3">
      <c r="A9">
        <v>24.4</v>
      </c>
      <c r="B9">
        <v>62</v>
      </c>
      <c r="G9" s="2" t="s">
        <v>4</v>
      </c>
      <c r="H9" s="2">
        <v>-0.77616837182658638</v>
      </c>
      <c r="I9" s="2">
        <v>1</v>
      </c>
    </row>
    <row r="10" spans="1:9" x14ac:dyDescent="0.25">
      <c r="A10">
        <v>22.8</v>
      </c>
      <c r="B10">
        <v>95</v>
      </c>
    </row>
    <row r="11" spans="1:9" x14ac:dyDescent="0.25">
      <c r="A11">
        <v>19.2</v>
      </c>
      <c r="B11">
        <v>123</v>
      </c>
    </row>
    <row r="12" spans="1:9" x14ac:dyDescent="0.25">
      <c r="A12">
        <v>17.8</v>
      </c>
      <c r="B12">
        <v>123</v>
      </c>
    </row>
    <row r="13" spans="1:9" x14ac:dyDescent="0.25">
      <c r="A13">
        <v>16.399999999999999</v>
      </c>
      <c r="B13">
        <v>180</v>
      </c>
    </row>
    <row r="14" spans="1:9" x14ac:dyDescent="0.25">
      <c r="A14">
        <v>17.3</v>
      </c>
      <c r="B14">
        <v>180</v>
      </c>
    </row>
    <row r="15" spans="1:9" x14ac:dyDescent="0.25">
      <c r="A15">
        <v>15.2</v>
      </c>
      <c r="B15">
        <v>180</v>
      </c>
    </row>
    <row r="16" spans="1:9" x14ac:dyDescent="0.25">
      <c r="A16">
        <v>10.4</v>
      </c>
      <c r="B16">
        <v>205</v>
      </c>
    </row>
    <row r="17" spans="1:2" x14ac:dyDescent="0.25">
      <c r="A17">
        <v>10.4</v>
      </c>
      <c r="B17">
        <v>215</v>
      </c>
    </row>
    <row r="18" spans="1:2" x14ac:dyDescent="0.25">
      <c r="A18">
        <v>14.7</v>
      </c>
      <c r="B18">
        <v>230</v>
      </c>
    </row>
    <row r="19" spans="1:2" x14ac:dyDescent="0.25">
      <c r="A19">
        <v>32.4</v>
      </c>
      <c r="B19">
        <v>66</v>
      </c>
    </row>
    <row r="20" spans="1:2" x14ac:dyDescent="0.25">
      <c r="A20">
        <v>30.4</v>
      </c>
      <c r="B20">
        <v>52</v>
      </c>
    </row>
    <row r="21" spans="1:2" x14ac:dyDescent="0.25">
      <c r="A21">
        <v>33.9</v>
      </c>
      <c r="B21">
        <v>65</v>
      </c>
    </row>
    <row r="22" spans="1:2" x14ac:dyDescent="0.25">
      <c r="A22">
        <v>21.5</v>
      </c>
      <c r="B22">
        <v>97</v>
      </c>
    </row>
    <row r="23" spans="1:2" x14ac:dyDescent="0.25">
      <c r="A23">
        <v>15.5</v>
      </c>
      <c r="B23">
        <v>150</v>
      </c>
    </row>
    <row r="24" spans="1:2" x14ac:dyDescent="0.25">
      <c r="A24">
        <v>15.2</v>
      </c>
      <c r="B24">
        <v>150</v>
      </c>
    </row>
    <row r="25" spans="1:2" x14ac:dyDescent="0.25">
      <c r="A25">
        <v>13.3</v>
      </c>
      <c r="B25">
        <v>245</v>
      </c>
    </row>
    <row r="26" spans="1:2" x14ac:dyDescent="0.25">
      <c r="A26">
        <v>19.2</v>
      </c>
      <c r="B26">
        <v>175</v>
      </c>
    </row>
    <row r="27" spans="1:2" x14ac:dyDescent="0.25">
      <c r="A27">
        <v>27.3</v>
      </c>
      <c r="B27">
        <v>66</v>
      </c>
    </row>
    <row r="28" spans="1:2" x14ac:dyDescent="0.25">
      <c r="A28">
        <v>26</v>
      </c>
      <c r="B28">
        <v>91</v>
      </c>
    </row>
    <row r="29" spans="1:2" x14ac:dyDescent="0.25">
      <c r="A29">
        <v>30.4</v>
      </c>
      <c r="B29">
        <v>113</v>
      </c>
    </row>
    <row r="30" spans="1:2" x14ac:dyDescent="0.25">
      <c r="A30">
        <v>15.8</v>
      </c>
      <c r="B30">
        <v>264</v>
      </c>
    </row>
    <row r="31" spans="1:2" x14ac:dyDescent="0.25">
      <c r="A31">
        <v>19.7</v>
      </c>
      <c r="B31">
        <v>175</v>
      </c>
    </row>
    <row r="32" spans="1:2" x14ac:dyDescent="0.25">
      <c r="A32">
        <v>15</v>
      </c>
      <c r="B32">
        <v>335</v>
      </c>
    </row>
    <row r="33" spans="1:2" x14ac:dyDescent="0.25">
      <c r="A33">
        <v>21.4</v>
      </c>
      <c r="B33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2" workbookViewId="0">
      <selection sqref="A1:A33"/>
    </sheetView>
  </sheetViews>
  <sheetFormatPr defaultRowHeight="15" x14ac:dyDescent="0.25"/>
  <sheetData>
    <row r="1" spans="1:10" x14ac:dyDescent="0.25">
      <c r="A1" t="s">
        <v>44</v>
      </c>
      <c r="B1" t="s">
        <v>4</v>
      </c>
    </row>
    <row r="2" spans="1:10" x14ac:dyDescent="0.25">
      <c r="A2">
        <v>21</v>
      </c>
      <c r="B2">
        <v>110</v>
      </c>
    </row>
    <row r="3" spans="1:10" x14ac:dyDescent="0.25">
      <c r="A3">
        <v>21</v>
      </c>
      <c r="B3">
        <v>110</v>
      </c>
    </row>
    <row r="4" spans="1:10" x14ac:dyDescent="0.25">
      <c r="A4">
        <v>22.8</v>
      </c>
      <c r="B4">
        <v>93</v>
      </c>
    </row>
    <row r="5" spans="1:10" x14ac:dyDescent="0.25">
      <c r="A5">
        <v>21.4</v>
      </c>
      <c r="B5">
        <v>110</v>
      </c>
    </row>
    <row r="6" spans="1:10" x14ac:dyDescent="0.25">
      <c r="A6">
        <v>18.7</v>
      </c>
      <c r="B6">
        <v>175</v>
      </c>
    </row>
    <row r="7" spans="1:10" x14ac:dyDescent="0.25">
      <c r="A7">
        <v>18.100000000000001</v>
      </c>
      <c r="B7">
        <v>105</v>
      </c>
    </row>
    <row r="8" spans="1:10" ht="15.75" thickBot="1" x14ac:dyDescent="0.3">
      <c r="A8">
        <v>14.3</v>
      </c>
      <c r="B8">
        <v>245</v>
      </c>
    </row>
    <row r="9" spans="1:10" x14ac:dyDescent="0.25">
      <c r="A9">
        <v>24.4</v>
      </c>
      <c r="B9">
        <v>62</v>
      </c>
      <c r="H9" s="3"/>
      <c r="I9" s="3" t="s">
        <v>44</v>
      </c>
      <c r="J9" s="3" t="s">
        <v>4</v>
      </c>
    </row>
    <row r="10" spans="1:10" x14ac:dyDescent="0.25">
      <c r="A10">
        <v>22.8</v>
      </c>
      <c r="B10">
        <v>95</v>
      </c>
      <c r="H10" s="1" t="s">
        <v>44</v>
      </c>
      <c r="I10" s="1">
        <f>VARP(COVARIANCE!$A$2:$A$33)</f>
        <v>35.18897460937518</v>
      </c>
      <c r="J10" s="1"/>
    </row>
    <row r="11" spans="1:10" ht="15.75" thickBot="1" x14ac:dyDescent="0.3">
      <c r="A11">
        <v>19.2</v>
      </c>
      <c r="B11">
        <v>123</v>
      </c>
      <c r="H11" s="2" t="s">
        <v>4</v>
      </c>
      <c r="I11" s="2">
        <v>-310.70917968749995</v>
      </c>
      <c r="J11" s="2">
        <f>VARP(COVARIANCE!$B$2:$B$33)</f>
        <v>4553.96484375</v>
      </c>
    </row>
    <row r="12" spans="1:10" x14ac:dyDescent="0.25">
      <c r="A12">
        <v>17.8</v>
      </c>
      <c r="B12">
        <v>123</v>
      </c>
    </row>
    <row r="13" spans="1:10" x14ac:dyDescent="0.25">
      <c r="A13">
        <v>16.399999999999999</v>
      </c>
      <c r="B13">
        <v>180</v>
      </c>
    </row>
    <row r="14" spans="1:10" x14ac:dyDescent="0.25">
      <c r="A14">
        <v>17.3</v>
      </c>
      <c r="B14">
        <v>180</v>
      </c>
    </row>
    <row r="15" spans="1:10" x14ac:dyDescent="0.25">
      <c r="A15">
        <v>15.2</v>
      </c>
      <c r="B15">
        <v>180</v>
      </c>
    </row>
    <row r="16" spans="1:10" x14ac:dyDescent="0.25">
      <c r="A16">
        <v>10.4</v>
      </c>
      <c r="B16">
        <v>205</v>
      </c>
    </row>
    <row r="17" spans="1:2" x14ac:dyDescent="0.25">
      <c r="A17">
        <v>10.4</v>
      </c>
      <c r="B17">
        <v>215</v>
      </c>
    </row>
    <row r="18" spans="1:2" x14ac:dyDescent="0.25">
      <c r="A18">
        <v>14.7</v>
      </c>
      <c r="B18">
        <v>230</v>
      </c>
    </row>
    <row r="19" spans="1:2" x14ac:dyDescent="0.25">
      <c r="A19">
        <v>32.4</v>
      </c>
      <c r="B19">
        <v>66</v>
      </c>
    </row>
    <row r="20" spans="1:2" x14ac:dyDescent="0.25">
      <c r="A20">
        <v>30.4</v>
      </c>
      <c r="B20">
        <v>52</v>
      </c>
    </row>
    <row r="21" spans="1:2" x14ac:dyDescent="0.25">
      <c r="A21">
        <v>33.9</v>
      </c>
      <c r="B21">
        <v>65</v>
      </c>
    </row>
    <row r="22" spans="1:2" x14ac:dyDescent="0.25">
      <c r="A22">
        <v>21.5</v>
      </c>
      <c r="B22">
        <v>97</v>
      </c>
    </row>
    <row r="23" spans="1:2" x14ac:dyDescent="0.25">
      <c r="A23">
        <v>15.5</v>
      </c>
      <c r="B23">
        <v>150</v>
      </c>
    </row>
    <row r="24" spans="1:2" x14ac:dyDescent="0.25">
      <c r="A24">
        <v>15.2</v>
      </c>
      <c r="B24">
        <v>150</v>
      </c>
    </row>
    <row r="25" spans="1:2" x14ac:dyDescent="0.25">
      <c r="A25">
        <v>13.3</v>
      </c>
      <c r="B25">
        <v>245</v>
      </c>
    </row>
    <row r="26" spans="1:2" x14ac:dyDescent="0.25">
      <c r="A26">
        <v>19.2</v>
      </c>
      <c r="B26">
        <v>175</v>
      </c>
    </row>
    <row r="27" spans="1:2" x14ac:dyDescent="0.25">
      <c r="A27">
        <v>27.3</v>
      </c>
      <c r="B27">
        <v>66</v>
      </c>
    </row>
    <row r="28" spans="1:2" x14ac:dyDescent="0.25">
      <c r="A28">
        <v>26</v>
      </c>
      <c r="B28">
        <v>91</v>
      </c>
    </row>
    <row r="29" spans="1:2" x14ac:dyDescent="0.25">
      <c r="A29">
        <v>30.4</v>
      </c>
      <c r="B29">
        <v>113</v>
      </c>
    </row>
    <row r="30" spans="1:2" x14ac:dyDescent="0.25">
      <c r="A30">
        <v>15.8</v>
      </c>
      <c r="B30">
        <v>264</v>
      </c>
    </row>
    <row r="31" spans="1:2" x14ac:dyDescent="0.25">
      <c r="A31">
        <v>19.7</v>
      </c>
      <c r="B31">
        <v>175</v>
      </c>
    </row>
    <row r="32" spans="1:2" x14ac:dyDescent="0.25">
      <c r="A32">
        <v>15</v>
      </c>
      <c r="B32">
        <v>335</v>
      </c>
    </row>
    <row r="33" spans="1:2" x14ac:dyDescent="0.25">
      <c r="A33">
        <v>21.4</v>
      </c>
      <c r="B33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12" sqref="H12"/>
    </sheetView>
  </sheetViews>
  <sheetFormatPr defaultRowHeight="15" x14ac:dyDescent="0.25"/>
  <cols>
    <col min="6" max="6" width="38.28515625" customWidth="1"/>
    <col min="7" max="7" width="30.42578125" customWidth="1"/>
  </cols>
  <sheetData>
    <row r="1" spans="1:7" x14ac:dyDescent="0.25">
      <c r="A1" t="s">
        <v>44</v>
      </c>
    </row>
    <row r="2" spans="1:7" ht="15.75" thickBot="1" x14ac:dyDescent="0.3">
      <c r="A2">
        <v>21</v>
      </c>
    </row>
    <row r="3" spans="1:7" x14ac:dyDescent="0.25">
      <c r="A3">
        <v>21</v>
      </c>
      <c r="F3" s="4" t="s">
        <v>44</v>
      </c>
      <c r="G3" s="4"/>
    </row>
    <row r="4" spans="1:7" x14ac:dyDescent="0.25">
      <c r="A4">
        <v>22.8</v>
      </c>
      <c r="F4" s="1"/>
      <c r="G4" s="1"/>
    </row>
    <row r="5" spans="1:7" x14ac:dyDescent="0.25">
      <c r="A5">
        <v>21.4</v>
      </c>
      <c r="F5" s="1" t="s">
        <v>45</v>
      </c>
      <c r="G5" s="1">
        <v>20.090624999999996</v>
      </c>
    </row>
    <row r="6" spans="1:7" x14ac:dyDescent="0.25">
      <c r="A6">
        <v>18.7</v>
      </c>
      <c r="F6" s="1" t="s">
        <v>46</v>
      </c>
      <c r="G6" s="1">
        <v>1.0654239593728174</v>
      </c>
    </row>
    <row r="7" spans="1:7" x14ac:dyDescent="0.25">
      <c r="A7">
        <v>18.100000000000001</v>
      </c>
      <c r="F7" s="1" t="s">
        <v>47</v>
      </c>
      <c r="G7" s="1">
        <v>19.2</v>
      </c>
    </row>
    <row r="8" spans="1:7" x14ac:dyDescent="0.25">
      <c r="A8">
        <v>14.3</v>
      </c>
      <c r="F8" s="1" t="s">
        <v>48</v>
      </c>
      <c r="G8" s="1">
        <v>21</v>
      </c>
    </row>
    <row r="9" spans="1:7" x14ac:dyDescent="0.25">
      <c r="A9">
        <v>24.4</v>
      </c>
      <c r="F9" s="1" t="s">
        <v>49</v>
      </c>
      <c r="G9" s="1">
        <v>6.0269480520891197</v>
      </c>
    </row>
    <row r="10" spans="1:7" x14ac:dyDescent="0.25">
      <c r="A10">
        <v>22.8</v>
      </c>
      <c r="F10" s="1" t="s">
        <v>50</v>
      </c>
      <c r="G10" s="1">
        <v>36.324102822580834</v>
      </c>
    </row>
    <row r="11" spans="1:7" x14ac:dyDescent="0.25">
      <c r="A11">
        <v>19.2</v>
      </c>
      <c r="F11" s="1" t="s">
        <v>51</v>
      </c>
      <c r="G11" s="1">
        <v>-2.2006291424082836E-2</v>
      </c>
    </row>
    <row r="12" spans="1:7" x14ac:dyDescent="0.25">
      <c r="A12">
        <v>17.8</v>
      </c>
      <c r="F12" s="1" t="s">
        <v>52</v>
      </c>
      <c r="G12" s="1">
        <v>0.67237713762908413</v>
      </c>
    </row>
    <row r="13" spans="1:7" x14ac:dyDescent="0.25">
      <c r="A13">
        <v>16.399999999999999</v>
      </c>
      <c r="F13" s="1" t="s">
        <v>53</v>
      </c>
      <c r="G13" s="1">
        <v>23.5</v>
      </c>
    </row>
    <row r="14" spans="1:7" x14ac:dyDescent="0.25">
      <c r="A14">
        <v>17.3</v>
      </c>
      <c r="F14" s="1" t="s">
        <v>54</v>
      </c>
      <c r="G14" s="1">
        <v>10.4</v>
      </c>
    </row>
    <row r="15" spans="1:7" x14ac:dyDescent="0.25">
      <c r="A15">
        <v>15.2</v>
      </c>
      <c r="F15" s="1" t="s">
        <v>55</v>
      </c>
      <c r="G15" s="1">
        <v>33.9</v>
      </c>
    </row>
    <row r="16" spans="1:7" x14ac:dyDescent="0.25">
      <c r="A16">
        <v>10.4</v>
      </c>
      <c r="F16" s="1" t="s">
        <v>56</v>
      </c>
      <c r="G16" s="1">
        <v>642.89999999999986</v>
      </c>
    </row>
    <row r="17" spans="1:7" ht="15.75" thickBot="1" x14ac:dyDescent="0.3">
      <c r="A17">
        <v>10.4</v>
      </c>
      <c r="F17" s="2" t="s">
        <v>57</v>
      </c>
      <c r="G17" s="2">
        <v>32</v>
      </c>
    </row>
    <row r="18" spans="1:7" x14ac:dyDescent="0.25">
      <c r="A18">
        <v>14.7</v>
      </c>
    </row>
    <row r="19" spans="1:7" x14ac:dyDescent="0.25">
      <c r="A19">
        <v>32.4</v>
      </c>
    </row>
    <row r="20" spans="1:7" x14ac:dyDescent="0.25">
      <c r="A20">
        <v>30.4</v>
      </c>
    </row>
    <row r="21" spans="1:7" x14ac:dyDescent="0.25">
      <c r="A21">
        <v>33.9</v>
      </c>
    </row>
    <row r="22" spans="1:7" x14ac:dyDescent="0.25">
      <c r="A22">
        <v>21.5</v>
      </c>
    </row>
    <row r="23" spans="1:7" x14ac:dyDescent="0.25">
      <c r="A23">
        <v>15.5</v>
      </c>
    </row>
    <row r="24" spans="1:7" x14ac:dyDescent="0.25">
      <c r="A24">
        <v>15.2</v>
      </c>
    </row>
    <row r="25" spans="1:7" x14ac:dyDescent="0.25">
      <c r="A25">
        <v>13.3</v>
      </c>
    </row>
    <row r="26" spans="1:7" x14ac:dyDescent="0.25">
      <c r="A26">
        <v>19.2</v>
      </c>
    </row>
    <row r="27" spans="1:7" x14ac:dyDescent="0.25">
      <c r="A27">
        <v>27.3</v>
      </c>
    </row>
    <row r="28" spans="1:7" x14ac:dyDescent="0.25">
      <c r="A28">
        <v>26</v>
      </c>
    </row>
    <row r="29" spans="1:7" x14ac:dyDescent="0.25">
      <c r="A29">
        <v>30.4</v>
      </c>
    </row>
    <row r="30" spans="1:7" x14ac:dyDescent="0.25">
      <c r="A30">
        <v>15.8</v>
      </c>
    </row>
    <row r="31" spans="1:7" x14ac:dyDescent="0.25">
      <c r="A31">
        <v>19.7</v>
      </c>
    </row>
    <row r="32" spans="1:7" x14ac:dyDescent="0.25">
      <c r="A32">
        <v>15</v>
      </c>
    </row>
    <row r="33" spans="1:1" x14ac:dyDescent="0.25">
      <c r="A33">
        <v>21.4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C7"/>
    </sheetView>
  </sheetViews>
  <sheetFormatPr defaultRowHeight="15" x14ac:dyDescent="0.25"/>
  <cols>
    <col min="4" max="4" width="22.85546875" customWidth="1"/>
  </cols>
  <sheetData>
    <row r="1" spans="1:10" x14ac:dyDescent="0.25">
      <c r="A1" t="s">
        <v>58</v>
      </c>
      <c r="B1" t="s">
        <v>59</v>
      </c>
      <c r="C1" t="s">
        <v>60</v>
      </c>
      <c r="D1" t="s">
        <v>61</v>
      </c>
    </row>
    <row r="2" spans="1:10" x14ac:dyDescent="0.25">
      <c r="A2">
        <v>157</v>
      </c>
      <c r="B2">
        <v>200</v>
      </c>
      <c r="C2">
        <v>157</v>
      </c>
    </row>
    <row r="3" spans="1:10" ht="15.75" thickBot="1" x14ac:dyDescent="0.3">
      <c r="A3">
        <v>148</v>
      </c>
      <c r="B3">
        <v>145</v>
      </c>
      <c r="C3">
        <v>156</v>
      </c>
      <c r="D3" t="s">
        <v>62</v>
      </c>
    </row>
    <row r="4" spans="1:10" x14ac:dyDescent="0.25">
      <c r="A4">
        <v>147</v>
      </c>
      <c r="B4">
        <v>147</v>
      </c>
      <c r="C4">
        <v>147</v>
      </c>
      <c r="D4" s="3" t="s">
        <v>63</v>
      </c>
      <c r="E4" s="3" t="s">
        <v>57</v>
      </c>
      <c r="F4" s="3" t="s">
        <v>56</v>
      </c>
      <c r="G4" s="3" t="s">
        <v>64</v>
      </c>
      <c r="H4" s="3" t="s">
        <v>65</v>
      </c>
    </row>
    <row r="5" spans="1:10" x14ac:dyDescent="0.25">
      <c r="A5">
        <v>156</v>
      </c>
      <c r="B5">
        <v>180</v>
      </c>
      <c r="C5">
        <v>156</v>
      </c>
      <c r="D5" s="1" t="s">
        <v>58</v>
      </c>
      <c r="E5" s="1">
        <v>5</v>
      </c>
      <c r="F5" s="1">
        <v>768</v>
      </c>
      <c r="G5" s="1">
        <v>153.6</v>
      </c>
      <c r="H5" s="1">
        <v>33.300000000000004</v>
      </c>
    </row>
    <row r="6" spans="1:10" x14ac:dyDescent="0.25">
      <c r="A6">
        <v>160</v>
      </c>
      <c r="B6">
        <v>160</v>
      </c>
      <c r="C6">
        <v>111</v>
      </c>
      <c r="D6" s="1" t="s">
        <v>59</v>
      </c>
      <c r="E6" s="1">
        <v>5</v>
      </c>
      <c r="F6" s="1">
        <v>832</v>
      </c>
      <c r="G6" s="1">
        <v>166.4</v>
      </c>
      <c r="H6" s="1">
        <v>547.30000000000291</v>
      </c>
    </row>
    <row r="7" spans="1:10" ht="15.75" thickBot="1" x14ac:dyDescent="0.3">
      <c r="A7">
        <v>159</v>
      </c>
      <c r="B7">
        <v>156</v>
      </c>
      <c r="C7">
        <v>120</v>
      </c>
      <c r="D7" s="2" t="s">
        <v>60</v>
      </c>
      <c r="E7" s="2">
        <v>5</v>
      </c>
      <c r="F7" s="2">
        <v>727</v>
      </c>
      <c r="G7" s="2">
        <v>145.4</v>
      </c>
      <c r="H7" s="2">
        <v>386.29999999999927</v>
      </c>
    </row>
    <row r="8" spans="1:10" x14ac:dyDescent="0.25">
      <c r="A8">
        <f>AVERAGE(A2:A7)</f>
        <v>154.5</v>
      </c>
      <c r="B8">
        <f t="shared" ref="B8:C8" si="0">AVERAGE(B2:B7)</f>
        <v>164.66666666666666</v>
      </c>
      <c r="C8">
        <f t="shared" si="0"/>
        <v>141.16666666666666</v>
      </c>
    </row>
    <row r="10" spans="1:10" ht="15.75" thickBot="1" x14ac:dyDescent="0.3">
      <c r="D10" t="s">
        <v>66</v>
      </c>
    </row>
    <row r="11" spans="1:10" x14ac:dyDescent="0.25"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  <c r="J11" s="3" t="s">
        <v>73</v>
      </c>
    </row>
    <row r="12" spans="1:10" x14ac:dyDescent="0.25">
      <c r="D12" s="1" t="s">
        <v>74</v>
      </c>
      <c r="E12" s="1">
        <v>1120.1333333333337</v>
      </c>
      <c r="F12" s="1">
        <v>2</v>
      </c>
      <c r="G12" s="1">
        <v>560.06666666666683</v>
      </c>
      <c r="H12" s="1">
        <v>1.737718481745786</v>
      </c>
      <c r="I12" s="1">
        <v>0.21738518981951929</v>
      </c>
      <c r="J12" s="1">
        <v>3.8852938346523942</v>
      </c>
    </row>
    <row r="13" spans="1:10" x14ac:dyDescent="0.25">
      <c r="D13" s="1" t="s">
        <v>75</v>
      </c>
      <c r="E13" s="1">
        <v>3867.6</v>
      </c>
      <c r="F13" s="1">
        <v>12</v>
      </c>
      <c r="G13" s="1">
        <v>322.3</v>
      </c>
      <c r="H13" s="1"/>
      <c r="I13" s="1"/>
      <c r="J13" s="1"/>
    </row>
    <row r="14" spans="1:10" x14ac:dyDescent="0.25">
      <c r="D14" s="1"/>
      <c r="E14" s="1"/>
      <c r="F14" s="1"/>
      <c r="G14" s="1"/>
      <c r="H14" s="1"/>
      <c r="I14" s="1"/>
      <c r="J14" s="1"/>
    </row>
    <row r="15" spans="1:10" ht="15.75" thickBot="1" x14ac:dyDescent="0.3">
      <c r="D15" s="2" t="s">
        <v>76</v>
      </c>
      <c r="E15" s="2">
        <v>4987.7333333333336</v>
      </c>
      <c r="F15" s="2">
        <v>14</v>
      </c>
      <c r="G15" s="2"/>
      <c r="H15" s="2"/>
      <c r="I15" s="2"/>
      <c r="J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M10" sqref="M10"/>
    </sheetView>
  </sheetViews>
  <sheetFormatPr defaultRowHeight="15" x14ac:dyDescent="0.25"/>
  <sheetData>
    <row r="1" spans="1:10" x14ac:dyDescent="0.25">
      <c r="A1" t="s">
        <v>58</v>
      </c>
      <c r="B1" t="s">
        <v>59</v>
      </c>
      <c r="C1" t="s">
        <v>60</v>
      </c>
      <c r="D1" t="s">
        <v>77</v>
      </c>
    </row>
    <row r="2" spans="1:10" ht="15.75" thickBot="1" x14ac:dyDescent="0.3">
      <c r="A2">
        <v>157</v>
      </c>
      <c r="B2">
        <v>200</v>
      </c>
      <c r="C2">
        <v>157</v>
      </c>
    </row>
    <row r="3" spans="1:10" x14ac:dyDescent="0.25">
      <c r="A3">
        <v>148</v>
      </c>
      <c r="B3">
        <v>145</v>
      </c>
      <c r="C3">
        <v>156</v>
      </c>
      <c r="D3" s="3" t="s">
        <v>62</v>
      </c>
      <c r="E3" s="3" t="s">
        <v>57</v>
      </c>
      <c r="F3" s="3" t="s">
        <v>56</v>
      </c>
      <c r="G3" s="3" t="s">
        <v>64</v>
      </c>
      <c r="H3" s="3" t="s">
        <v>65</v>
      </c>
    </row>
    <row r="4" spans="1:10" x14ac:dyDescent="0.25">
      <c r="A4">
        <v>147</v>
      </c>
      <c r="B4">
        <v>147</v>
      </c>
      <c r="C4">
        <v>147</v>
      </c>
      <c r="D4" s="1">
        <v>157</v>
      </c>
      <c r="E4" s="1">
        <v>2</v>
      </c>
      <c r="F4" s="1">
        <v>357</v>
      </c>
      <c r="G4" s="1">
        <v>178.5</v>
      </c>
      <c r="H4" s="1">
        <v>924.5</v>
      </c>
    </row>
    <row r="5" spans="1:10" x14ac:dyDescent="0.25">
      <c r="A5">
        <v>156</v>
      </c>
      <c r="B5">
        <v>180</v>
      </c>
      <c r="C5">
        <v>156</v>
      </c>
      <c r="D5" s="1">
        <v>148</v>
      </c>
      <c r="E5" s="1">
        <v>2</v>
      </c>
      <c r="F5" s="1">
        <v>301</v>
      </c>
      <c r="G5" s="1">
        <v>150.5</v>
      </c>
      <c r="H5" s="1">
        <v>60.5</v>
      </c>
    </row>
    <row r="6" spans="1:10" x14ac:dyDescent="0.25">
      <c r="A6">
        <v>160</v>
      </c>
      <c r="B6">
        <v>160</v>
      </c>
      <c r="C6">
        <v>111</v>
      </c>
      <c r="D6" s="1">
        <v>147</v>
      </c>
      <c r="E6" s="1">
        <v>2</v>
      </c>
      <c r="F6" s="1">
        <v>294</v>
      </c>
      <c r="G6" s="1">
        <v>147</v>
      </c>
      <c r="H6" s="1">
        <v>0</v>
      </c>
    </row>
    <row r="7" spans="1:10" x14ac:dyDescent="0.25">
      <c r="A7">
        <v>159</v>
      </c>
      <c r="B7">
        <v>156</v>
      </c>
      <c r="C7">
        <v>120</v>
      </c>
      <c r="D7" s="1">
        <v>156</v>
      </c>
      <c r="E7" s="1">
        <v>2</v>
      </c>
      <c r="F7" s="1">
        <v>336</v>
      </c>
      <c r="G7" s="1">
        <v>168</v>
      </c>
      <c r="H7" s="1">
        <v>288</v>
      </c>
    </row>
    <row r="8" spans="1:10" x14ac:dyDescent="0.25">
      <c r="D8" s="1">
        <v>160</v>
      </c>
      <c r="E8" s="1">
        <v>2</v>
      </c>
      <c r="F8" s="1">
        <v>271</v>
      </c>
      <c r="G8" s="1">
        <v>135.5</v>
      </c>
      <c r="H8" s="1">
        <v>1200.5</v>
      </c>
    </row>
    <row r="9" spans="1:10" x14ac:dyDescent="0.25">
      <c r="D9" s="1">
        <v>159</v>
      </c>
      <c r="E9" s="1">
        <v>2</v>
      </c>
      <c r="F9" s="1">
        <v>276</v>
      </c>
      <c r="G9" s="1">
        <v>138</v>
      </c>
      <c r="H9" s="1">
        <v>648</v>
      </c>
    </row>
    <row r="10" spans="1:10" x14ac:dyDescent="0.25">
      <c r="D10" s="1"/>
      <c r="E10" s="1"/>
      <c r="F10" s="1"/>
      <c r="G10" s="1"/>
      <c r="H10" s="1"/>
    </row>
    <row r="11" spans="1:10" x14ac:dyDescent="0.25">
      <c r="D11" s="1" t="s">
        <v>59</v>
      </c>
      <c r="E11" s="1">
        <v>6</v>
      </c>
      <c r="F11" s="1">
        <v>988</v>
      </c>
      <c r="G11" s="1">
        <v>164.66666666666666</v>
      </c>
      <c r="H11" s="1">
        <v>455.86666666666861</v>
      </c>
    </row>
    <row r="12" spans="1:10" ht="15.75" thickBot="1" x14ac:dyDescent="0.3">
      <c r="D12" s="2" t="s">
        <v>60</v>
      </c>
      <c r="E12" s="2">
        <v>6</v>
      </c>
      <c r="F12" s="2">
        <v>847</v>
      </c>
      <c r="G12" s="2">
        <v>141.16666666666666</v>
      </c>
      <c r="H12" s="2">
        <v>416.5666666666657</v>
      </c>
    </row>
    <row r="15" spans="1:10" ht="15.75" thickBot="1" x14ac:dyDescent="0.3">
      <c r="D15" t="s">
        <v>66</v>
      </c>
    </row>
    <row r="16" spans="1:10" x14ac:dyDescent="0.25">
      <c r="D16" s="3" t="s">
        <v>67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72</v>
      </c>
      <c r="J16" s="3" t="s">
        <v>73</v>
      </c>
    </row>
    <row r="17" spans="4:10" x14ac:dyDescent="0.25">
      <c r="D17" s="1" t="s">
        <v>78</v>
      </c>
      <c r="E17" s="1">
        <v>2897.4166666666661</v>
      </c>
      <c r="F17" s="1">
        <v>5</v>
      </c>
      <c r="G17" s="1">
        <v>579.48333333333323</v>
      </c>
      <c r="H17" s="1">
        <v>1.978096375945837</v>
      </c>
      <c r="I17" s="1">
        <v>0.23600889453904292</v>
      </c>
      <c r="J17" s="1">
        <v>5.0503290576326485</v>
      </c>
    </row>
    <row r="18" spans="4:10" x14ac:dyDescent="0.25">
      <c r="D18" s="1" t="s">
        <v>79</v>
      </c>
      <c r="E18" s="1">
        <v>1656.7499999999991</v>
      </c>
      <c r="F18" s="1">
        <v>1</v>
      </c>
      <c r="G18" s="1">
        <v>1656.7499999999991</v>
      </c>
      <c r="H18" s="1">
        <v>5.6554019457245204</v>
      </c>
      <c r="I18" s="1">
        <v>6.3313113835975113E-2</v>
      </c>
      <c r="J18" s="1">
        <v>6.607890973703368</v>
      </c>
    </row>
    <row r="19" spans="4:10" x14ac:dyDescent="0.25">
      <c r="D19" s="1" t="s">
        <v>80</v>
      </c>
      <c r="E19" s="1">
        <v>1464.7500000000009</v>
      </c>
      <c r="F19" s="1">
        <v>5</v>
      </c>
      <c r="G19" s="1">
        <v>292.95000000000016</v>
      </c>
      <c r="H19" s="1"/>
      <c r="I19" s="1"/>
      <c r="J19" s="1"/>
    </row>
    <row r="20" spans="4:10" x14ac:dyDescent="0.25">
      <c r="D20" s="1"/>
      <c r="E20" s="1"/>
      <c r="F20" s="1"/>
      <c r="G20" s="1"/>
      <c r="H20" s="1"/>
      <c r="I20" s="1"/>
      <c r="J20" s="1"/>
    </row>
    <row r="21" spans="4:10" ht="15.75" thickBot="1" x14ac:dyDescent="0.3">
      <c r="D21" s="2" t="s">
        <v>76</v>
      </c>
      <c r="E21" s="2">
        <v>6018.9166666666661</v>
      </c>
      <c r="F21" s="2">
        <v>11</v>
      </c>
      <c r="G21" s="2"/>
      <c r="H21" s="2"/>
      <c r="I21" s="2"/>
      <c r="J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3" sqref="K13"/>
    </sheetView>
  </sheetViews>
  <sheetFormatPr defaultRowHeight="15" x14ac:dyDescent="0.25"/>
  <cols>
    <col min="11" max="11" width="19.5703125" customWidth="1"/>
    <col min="12" max="12" width="18.5703125" customWidth="1"/>
  </cols>
  <sheetData>
    <row r="1" spans="1:10" x14ac:dyDescent="0.25">
      <c r="A1" t="s">
        <v>81</v>
      </c>
      <c r="B1" t="s">
        <v>83</v>
      </c>
      <c r="C1" t="s">
        <v>82</v>
      </c>
      <c r="D1" t="s">
        <v>84</v>
      </c>
      <c r="F1" t="s">
        <v>77</v>
      </c>
    </row>
    <row r="2" spans="1:10" ht="15.75" thickBot="1" x14ac:dyDescent="0.3">
      <c r="A2">
        <v>1</v>
      </c>
      <c r="B2">
        <v>19</v>
      </c>
      <c r="C2">
        <v>8</v>
      </c>
      <c r="D2">
        <v>28</v>
      </c>
    </row>
    <row r="3" spans="1:10" x14ac:dyDescent="0.25">
      <c r="A3">
        <v>2</v>
      </c>
      <c r="B3">
        <v>18</v>
      </c>
      <c r="C3">
        <v>10</v>
      </c>
      <c r="D3">
        <v>31</v>
      </c>
      <c r="F3" s="3" t="s">
        <v>62</v>
      </c>
      <c r="G3" s="3" t="s">
        <v>57</v>
      </c>
      <c r="H3" s="3" t="s">
        <v>56</v>
      </c>
      <c r="I3" s="3" t="s">
        <v>64</v>
      </c>
      <c r="J3" s="3" t="s">
        <v>65</v>
      </c>
    </row>
    <row r="4" spans="1:10" x14ac:dyDescent="0.25">
      <c r="A4">
        <v>3</v>
      </c>
      <c r="B4">
        <v>25</v>
      </c>
      <c r="C4">
        <v>10</v>
      </c>
      <c r="D4">
        <v>28</v>
      </c>
      <c r="F4" s="1">
        <v>1</v>
      </c>
      <c r="G4" s="1">
        <v>3</v>
      </c>
      <c r="H4" s="1">
        <v>55</v>
      </c>
      <c r="I4" s="1">
        <v>18.333333333333332</v>
      </c>
      <c r="J4" s="1">
        <v>100.33333333333331</v>
      </c>
    </row>
    <row r="5" spans="1:10" x14ac:dyDescent="0.25">
      <c r="A5">
        <v>4</v>
      </c>
      <c r="B5">
        <v>20</v>
      </c>
      <c r="C5">
        <v>7</v>
      </c>
      <c r="D5">
        <v>28</v>
      </c>
      <c r="F5" s="1">
        <v>2</v>
      </c>
      <c r="G5" s="1">
        <v>3</v>
      </c>
      <c r="H5" s="1">
        <v>59</v>
      </c>
      <c r="I5" s="1">
        <v>19.666666666666668</v>
      </c>
      <c r="J5" s="1">
        <v>112.33333333333337</v>
      </c>
    </row>
    <row r="6" spans="1:10" x14ac:dyDescent="0.25">
      <c r="A6">
        <v>5</v>
      </c>
      <c r="B6">
        <v>17</v>
      </c>
      <c r="C6">
        <v>6</v>
      </c>
      <c r="D6">
        <v>14</v>
      </c>
      <c r="F6" s="1">
        <v>3</v>
      </c>
      <c r="G6" s="1">
        <v>3</v>
      </c>
      <c r="H6" s="1">
        <v>63</v>
      </c>
      <c r="I6" s="1">
        <v>21</v>
      </c>
      <c r="J6" s="1">
        <v>93</v>
      </c>
    </row>
    <row r="7" spans="1:10" x14ac:dyDescent="0.25">
      <c r="A7">
        <v>6</v>
      </c>
      <c r="B7">
        <v>21</v>
      </c>
      <c r="C7">
        <v>12</v>
      </c>
      <c r="D7">
        <v>26</v>
      </c>
      <c r="F7" s="1">
        <v>4</v>
      </c>
      <c r="G7" s="1">
        <v>3</v>
      </c>
      <c r="H7" s="1">
        <v>55</v>
      </c>
      <c r="I7" s="1">
        <v>18.333333333333332</v>
      </c>
      <c r="J7" s="1">
        <v>112.33333333333331</v>
      </c>
    </row>
    <row r="8" spans="1:10" x14ac:dyDescent="0.25">
      <c r="F8" s="1">
        <v>5</v>
      </c>
      <c r="G8" s="1">
        <v>3</v>
      </c>
      <c r="H8" s="1">
        <v>37</v>
      </c>
      <c r="I8" s="1">
        <v>12.333333333333334</v>
      </c>
      <c r="J8" s="1">
        <v>32.333333333333343</v>
      </c>
    </row>
    <row r="9" spans="1:10" x14ac:dyDescent="0.25">
      <c r="F9" s="1">
        <v>6</v>
      </c>
      <c r="G9" s="1">
        <v>3</v>
      </c>
      <c r="H9" s="1">
        <v>59</v>
      </c>
      <c r="I9" s="1">
        <v>19.666666666666668</v>
      </c>
      <c r="J9" s="1">
        <v>50.333333333333371</v>
      </c>
    </row>
    <row r="10" spans="1:10" x14ac:dyDescent="0.25">
      <c r="F10" s="1"/>
      <c r="G10" s="1"/>
      <c r="H10" s="1"/>
      <c r="I10" s="1"/>
      <c r="J10" s="1"/>
    </row>
    <row r="11" spans="1:10" x14ac:dyDescent="0.25">
      <c r="F11" s="1" t="s">
        <v>83</v>
      </c>
      <c r="G11" s="1">
        <v>6</v>
      </c>
      <c r="H11" s="1">
        <v>120</v>
      </c>
      <c r="I11" s="1">
        <v>20</v>
      </c>
      <c r="J11" s="1">
        <v>8</v>
      </c>
    </row>
    <row r="12" spans="1:10" x14ac:dyDescent="0.25">
      <c r="F12" s="1" t="s">
        <v>82</v>
      </c>
      <c r="G12" s="1">
        <v>6</v>
      </c>
      <c r="H12" s="1">
        <v>53</v>
      </c>
      <c r="I12" s="1">
        <v>8.8333333333333339</v>
      </c>
      <c r="J12" s="1">
        <v>4.9666666666666632</v>
      </c>
    </row>
    <row r="13" spans="1:10" ht="15.75" thickBot="1" x14ac:dyDescent="0.3">
      <c r="F13" s="2" t="s">
        <v>84</v>
      </c>
      <c r="G13" s="2">
        <v>6</v>
      </c>
      <c r="H13" s="2">
        <v>155</v>
      </c>
      <c r="I13" s="2">
        <v>25.833333333333332</v>
      </c>
      <c r="J13" s="2">
        <v>36.1666666666667</v>
      </c>
    </row>
    <row r="16" spans="1:10" ht="15.75" thickBot="1" x14ac:dyDescent="0.3">
      <c r="F16" t="s">
        <v>66</v>
      </c>
    </row>
    <row r="17" spans="6:12" x14ac:dyDescent="0.25">
      <c r="F17" s="3" t="s">
        <v>67</v>
      </c>
      <c r="G17" s="3" t="s">
        <v>68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73</v>
      </c>
    </row>
    <row r="18" spans="6:12" x14ac:dyDescent="0.25">
      <c r="F18" s="1" t="s">
        <v>78</v>
      </c>
      <c r="G18" s="1">
        <v>139.77777777777783</v>
      </c>
      <c r="H18" s="1">
        <v>5</v>
      </c>
      <c r="I18" s="1">
        <v>27.955555555555566</v>
      </c>
      <c r="J18" s="1">
        <v>2.640083945435467</v>
      </c>
      <c r="K18" s="1">
        <v>8.9818651262944416E-2</v>
      </c>
      <c r="L18" s="1">
        <v>3.325834530413013</v>
      </c>
    </row>
    <row r="19" spans="6:12" x14ac:dyDescent="0.25">
      <c r="F19" s="1" t="s">
        <v>79</v>
      </c>
      <c r="G19" s="1">
        <v>895.44444444444446</v>
      </c>
      <c r="H19" s="1">
        <v>2</v>
      </c>
      <c r="I19" s="1">
        <v>447.72222222222223</v>
      </c>
      <c r="J19" s="1">
        <v>42.282266526757596</v>
      </c>
      <c r="K19" s="1">
        <v>1.3223870510642627E-5</v>
      </c>
      <c r="L19" s="1">
        <v>4.1028210151304032</v>
      </c>
    </row>
    <row r="20" spans="6:12" x14ac:dyDescent="0.25">
      <c r="F20" s="1" t="s">
        <v>80</v>
      </c>
      <c r="G20" s="1">
        <v>105.88888888888891</v>
      </c>
      <c r="H20" s="1">
        <v>10</v>
      </c>
      <c r="I20" s="1">
        <v>10.588888888888892</v>
      </c>
      <c r="J20" s="1"/>
      <c r="K20" s="1"/>
      <c r="L20" s="1"/>
    </row>
    <row r="21" spans="6:12" x14ac:dyDescent="0.25">
      <c r="F21" s="1"/>
      <c r="G21" s="1"/>
      <c r="H21" s="1"/>
      <c r="I21" s="1"/>
      <c r="J21" s="1"/>
      <c r="K21" s="1"/>
      <c r="L21" s="1"/>
    </row>
    <row r="22" spans="6:12" ht="15.75" thickBot="1" x14ac:dyDescent="0.3">
      <c r="F22" s="2" t="s">
        <v>76</v>
      </c>
      <c r="G22" s="2">
        <v>1141.1111111111111</v>
      </c>
      <c r="H22" s="2">
        <v>17</v>
      </c>
      <c r="I22" s="2"/>
      <c r="J22" s="2"/>
      <c r="K22" s="2"/>
      <c r="L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B16"/>
    </sheetView>
  </sheetViews>
  <sheetFormatPr defaultRowHeight="15" x14ac:dyDescent="0.25"/>
  <cols>
    <col min="2" max="2" width="17.7109375" customWidth="1"/>
    <col min="3" max="3" width="20.5703125" customWidth="1"/>
  </cols>
  <sheetData>
    <row r="1" spans="1:3" x14ac:dyDescent="0.25">
      <c r="A1" t="s">
        <v>85</v>
      </c>
      <c r="B1" t="s">
        <v>86</v>
      </c>
      <c r="C1" t="s">
        <v>87</v>
      </c>
    </row>
    <row r="2" spans="1:3" x14ac:dyDescent="0.25">
      <c r="A2">
        <v>1</v>
      </c>
      <c r="B2">
        <v>58</v>
      </c>
      <c r="C2">
        <f>B20</f>
        <v>65</v>
      </c>
    </row>
    <row r="3" spans="1:3" x14ac:dyDescent="0.25">
      <c r="A3">
        <v>2</v>
      </c>
      <c r="B3">
        <v>60</v>
      </c>
      <c r="C3" s="5">
        <f>($B$19*B2)+((1-$B$19)*C2)</f>
        <v>60.8</v>
      </c>
    </row>
    <row r="4" spans="1:3" x14ac:dyDescent="0.25">
      <c r="A4">
        <v>3</v>
      </c>
      <c r="B4">
        <v>65</v>
      </c>
      <c r="C4" s="5">
        <f t="shared" ref="C4:C16" si="0">($B$19*B3)+((1-$B$19)*C3)</f>
        <v>60.32</v>
      </c>
    </row>
    <row r="5" spans="1:3" x14ac:dyDescent="0.25">
      <c r="A5">
        <v>4</v>
      </c>
      <c r="B5">
        <v>67</v>
      </c>
      <c r="C5" s="5">
        <f t="shared" si="0"/>
        <v>63.128</v>
      </c>
    </row>
    <row r="6" spans="1:3" x14ac:dyDescent="0.25">
      <c r="A6">
        <v>5</v>
      </c>
      <c r="B6">
        <v>69</v>
      </c>
      <c r="C6" s="5">
        <f t="shared" si="0"/>
        <v>65.4512</v>
      </c>
    </row>
    <row r="7" spans="1:3" x14ac:dyDescent="0.25">
      <c r="A7">
        <v>6</v>
      </c>
      <c r="B7">
        <v>67</v>
      </c>
      <c r="C7" s="5">
        <f t="shared" si="0"/>
        <v>67.580479999999994</v>
      </c>
    </row>
    <row r="8" spans="1:3" x14ac:dyDescent="0.25">
      <c r="A8">
        <v>7</v>
      </c>
      <c r="B8">
        <v>70</v>
      </c>
      <c r="C8" s="5">
        <f t="shared" si="0"/>
        <v>67.232191999999998</v>
      </c>
    </row>
    <row r="9" spans="1:3" x14ac:dyDescent="0.25">
      <c r="A9">
        <v>8</v>
      </c>
      <c r="B9">
        <v>76</v>
      </c>
      <c r="C9" s="5">
        <f t="shared" si="0"/>
        <v>68.892876799999996</v>
      </c>
    </row>
    <row r="10" spans="1:3" x14ac:dyDescent="0.25">
      <c r="A10">
        <v>9</v>
      </c>
      <c r="B10">
        <v>78</v>
      </c>
      <c r="C10" s="5">
        <f t="shared" si="0"/>
        <v>73.157150720000004</v>
      </c>
    </row>
    <row r="11" spans="1:3" x14ac:dyDescent="0.25">
      <c r="A11">
        <v>10</v>
      </c>
      <c r="B11">
        <v>79</v>
      </c>
      <c r="C11" s="5">
        <f t="shared" si="0"/>
        <v>76.062860287999996</v>
      </c>
    </row>
    <row r="12" spans="1:3" x14ac:dyDescent="0.25">
      <c r="A12">
        <v>11</v>
      </c>
      <c r="B12">
        <v>80</v>
      </c>
      <c r="C12" s="5">
        <f t="shared" si="0"/>
        <v>77.825144115200004</v>
      </c>
    </row>
    <row r="13" spans="1:3" x14ac:dyDescent="0.25">
      <c r="A13">
        <v>12</v>
      </c>
      <c r="B13">
        <v>84</v>
      </c>
      <c r="C13" s="5">
        <f t="shared" si="0"/>
        <v>79.130057646080004</v>
      </c>
    </row>
    <row r="14" spans="1:3" x14ac:dyDescent="0.25">
      <c r="A14">
        <v>13</v>
      </c>
      <c r="B14">
        <v>89</v>
      </c>
      <c r="C14" s="5">
        <f t="shared" si="0"/>
        <v>82.052023058431999</v>
      </c>
    </row>
    <row r="15" spans="1:3" x14ac:dyDescent="0.25">
      <c r="A15">
        <v>14</v>
      </c>
      <c r="B15">
        <v>95</v>
      </c>
      <c r="C15" s="5">
        <f t="shared" si="0"/>
        <v>86.220809223372797</v>
      </c>
    </row>
    <row r="16" spans="1:3" x14ac:dyDescent="0.25">
      <c r="A16">
        <v>15</v>
      </c>
      <c r="B16">
        <v>98</v>
      </c>
      <c r="C16" s="5">
        <f t="shared" si="0"/>
        <v>91.48832368934913</v>
      </c>
    </row>
    <row r="19" spans="1:2" x14ac:dyDescent="0.25">
      <c r="A19" t="s">
        <v>88</v>
      </c>
      <c r="B19">
        <v>0.6</v>
      </c>
    </row>
    <row r="20" spans="1:2" x14ac:dyDescent="0.25">
      <c r="A20" t="s">
        <v>89</v>
      </c>
      <c r="B2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t="s">
        <v>85</v>
      </c>
      <c r="B1" t="s">
        <v>86</v>
      </c>
    </row>
    <row r="2" spans="1:3" x14ac:dyDescent="0.25">
      <c r="A2">
        <v>1</v>
      </c>
      <c r="B2">
        <v>58</v>
      </c>
      <c r="C2" t="e">
        <v>#N/A</v>
      </c>
    </row>
    <row r="3" spans="1:3" x14ac:dyDescent="0.25">
      <c r="A3">
        <v>2</v>
      </c>
      <c r="B3">
        <v>60</v>
      </c>
      <c r="C3">
        <f>B2</f>
        <v>58</v>
      </c>
    </row>
    <row r="4" spans="1:3" x14ac:dyDescent="0.25">
      <c r="A4">
        <v>3</v>
      </c>
      <c r="B4">
        <v>65</v>
      </c>
      <c r="C4">
        <f t="shared" ref="C4:C16" si="0">0.5*B3+0.5*C3</f>
        <v>59</v>
      </c>
    </row>
    <row r="5" spans="1:3" x14ac:dyDescent="0.25">
      <c r="A5">
        <v>4</v>
      </c>
      <c r="B5">
        <v>67</v>
      </c>
      <c r="C5">
        <f t="shared" si="0"/>
        <v>62</v>
      </c>
    </row>
    <row r="6" spans="1:3" x14ac:dyDescent="0.25">
      <c r="A6">
        <v>5</v>
      </c>
      <c r="B6">
        <v>69</v>
      </c>
      <c r="C6">
        <f t="shared" si="0"/>
        <v>64.5</v>
      </c>
    </row>
    <row r="7" spans="1:3" x14ac:dyDescent="0.25">
      <c r="A7">
        <v>6</v>
      </c>
      <c r="B7">
        <v>67</v>
      </c>
      <c r="C7">
        <f t="shared" si="0"/>
        <v>66.75</v>
      </c>
    </row>
    <row r="8" spans="1:3" x14ac:dyDescent="0.25">
      <c r="A8">
        <v>7</v>
      </c>
      <c r="B8">
        <v>70</v>
      </c>
      <c r="C8">
        <f t="shared" si="0"/>
        <v>66.875</v>
      </c>
    </row>
    <row r="9" spans="1:3" x14ac:dyDescent="0.25">
      <c r="A9">
        <v>8</v>
      </c>
      <c r="B9">
        <v>76</v>
      </c>
      <c r="C9">
        <f t="shared" si="0"/>
        <v>68.4375</v>
      </c>
    </row>
    <row r="10" spans="1:3" x14ac:dyDescent="0.25">
      <c r="A10">
        <v>9</v>
      </c>
      <c r="B10">
        <v>78</v>
      </c>
      <c r="C10">
        <f t="shared" si="0"/>
        <v>72.21875</v>
      </c>
    </row>
    <row r="11" spans="1:3" x14ac:dyDescent="0.25">
      <c r="A11">
        <v>10</v>
      </c>
      <c r="B11">
        <v>79</v>
      </c>
      <c r="C11">
        <f t="shared" si="0"/>
        <v>75.109375</v>
      </c>
    </row>
    <row r="12" spans="1:3" x14ac:dyDescent="0.25">
      <c r="A12">
        <v>11</v>
      </c>
      <c r="B12">
        <v>80</v>
      </c>
      <c r="C12">
        <f t="shared" si="0"/>
        <v>77.0546875</v>
      </c>
    </row>
    <row r="13" spans="1:3" x14ac:dyDescent="0.25">
      <c r="A13">
        <v>12</v>
      </c>
      <c r="B13">
        <v>84</v>
      </c>
      <c r="C13">
        <f t="shared" si="0"/>
        <v>78.52734375</v>
      </c>
    </row>
    <row r="14" spans="1:3" x14ac:dyDescent="0.25">
      <c r="A14">
        <v>13</v>
      </c>
      <c r="B14">
        <v>89</v>
      </c>
      <c r="C14">
        <f t="shared" si="0"/>
        <v>81.263671875</v>
      </c>
    </row>
    <row r="15" spans="1:3" x14ac:dyDescent="0.25">
      <c r="A15">
        <v>14</v>
      </c>
      <c r="B15">
        <v>95</v>
      </c>
      <c r="C15">
        <f t="shared" si="0"/>
        <v>85.1318359375</v>
      </c>
    </row>
    <row r="16" spans="1:3" x14ac:dyDescent="0.25">
      <c r="A16">
        <v>15</v>
      </c>
      <c r="B16">
        <v>98</v>
      </c>
      <c r="C16">
        <f t="shared" si="0"/>
        <v>90.06591796875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7" sqref="D17"/>
    </sheetView>
  </sheetViews>
  <sheetFormatPr defaultRowHeight="15" x14ac:dyDescent="0.25"/>
  <cols>
    <col min="3" max="3" width="28.28515625" customWidth="1"/>
    <col min="4" max="4" width="33.140625" customWidth="1"/>
    <col min="5" max="5" width="29.28515625" customWidth="1"/>
  </cols>
  <sheetData>
    <row r="1" spans="1:5" x14ac:dyDescent="0.25">
      <c r="A1" t="s">
        <v>90</v>
      </c>
      <c r="B1" t="s">
        <v>91</v>
      </c>
      <c r="C1" t="s">
        <v>92</v>
      </c>
    </row>
    <row r="2" spans="1:5" ht="15.75" thickBot="1" x14ac:dyDescent="0.3">
      <c r="A2">
        <v>23</v>
      </c>
      <c r="B2">
        <v>17</v>
      </c>
    </row>
    <row r="3" spans="1:5" x14ac:dyDescent="0.25">
      <c r="A3">
        <v>22</v>
      </c>
      <c r="B3">
        <v>23</v>
      </c>
      <c r="C3" s="3"/>
      <c r="D3" s="3" t="s">
        <v>90</v>
      </c>
      <c r="E3" s="3" t="s">
        <v>91</v>
      </c>
    </row>
    <row r="4" spans="1:5" x14ac:dyDescent="0.25">
      <c r="A4">
        <v>34</v>
      </c>
      <c r="B4">
        <v>22</v>
      </c>
      <c r="C4" s="1" t="s">
        <v>45</v>
      </c>
      <c r="D4" s="1">
        <v>19.600000000000001</v>
      </c>
      <c r="E4" s="1">
        <v>19</v>
      </c>
    </row>
    <row r="5" spans="1:5" x14ac:dyDescent="0.25">
      <c r="A5">
        <v>11</v>
      </c>
      <c r="B5">
        <v>21</v>
      </c>
      <c r="C5" s="1" t="s">
        <v>65</v>
      </c>
      <c r="D5" s="1">
        <v>50.488888888888901</v>
      </c>
      <c r="E5" s="1">
        <v>9.3333333333333339</v>
      </c>
    </row>
    <row r="6" spans="1:5" x14ac:dyDescent="0.25">
      <c r="A6">
        <v>12</v>
      </c>
      <c r="B6">
        <v>23</v>
      </c>
      <c r="C6" s="1" t="s">
        <v>93</v>
      </c>
      <c r="D6" s="1">
        <v>10</v>
      </c>
      <c r="E6" s="1">
        <v>10</v>
      </c>
    </row>
    <row r="7" spans="1:5" x14ac:dyDescent="0.25">
      <c r="A7">
        <v>21</v>
      </c>
      <c r="B7">
        <v>19</v>
      </c>
      <c r="C7" s="1" t="s">
        <v>69</v>
      </c>
      <c r="D7" s="1">
        <v>9</v>
      </c>
      <c r="E7" s="1">
        <v>9</v>
      </c>
    </row>
    <row r="8" spans="1:5" x14ac:dyDescent="0.25">
      <c r="A8">
        <v>26</v>
      </c>
      <c r="B8">
        <v>18</v>
      </c>
      <c r="C8" s="1" t="s">
        <v>71</v>
      </c>
      <c r="D8" s="1">
        <v>5.4095238095238107</v>
      </c>
      <c r="E8" s="1"/>
    </row>
    <row r="9" spans="1:5" x14ac:dyDescent="0.25">
      <c r="A9">
        <v>15</v>
      </c>
      <c r="B9">
        <v>16</v>
      </c>
      <c r="C9" s="1" t="s">
        <v>94</v>
      </c>
      <c r="D9" s="1">
        <v>9.6411662707327622E-3</v>
      </c>
      <c r="E9" s="1"/>
    </row>
    <row r="10" spans="1:5" ht="15.75" thickBot="1" x14ac:dyDescent="0.3">
      <c r="A10">
        <v>14</v>
      </c>
      <c r="B10">
        <v>16</v>
      </c>
      <c r="C10" s="2" t="s">
        <v>95</v>
      </c>
      <c r="D10" s="2">
        <v>3.17889310445827</v>
      </c>
      <c r="E10" s="2"/>
    </row>
    <row r="11" spans="1:5" x14ac:dyDescent="0.25">
      <c r="A11">
        <v>18</v>
      </c>
      <c r="B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 CORRELATION</vt:lpstr>
      <vt:lpstr>COVARIANCE</vt:lpstr>
      <vt:lpstr>descriptivestat</vt:lpstr>
      <vt:lpstr>anova-single</vt:lpstr>
      <vt:lpstr>anova-2</vt:lpstr>
      <vt:lpstr>anova-22</vt:lpstr>
      <vt:lpstr>expsmoothing-1</vt:lpstr>
      <vt:lpstr>expsmoothing-2</vt:lpstr>
      <vt:lpstr>ftest</vt:lpstr>
      <vt:lpstr>Sheet2</vt:lpstr>
      <vt:lpstr>Sheet1!mtcars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2019-09-06T03:41:12Z</dcterms:modified>
</cp:coreProperties>
</file>