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Fikri's Data\Tugas\Semester 5\KK\TM 6\"/>
    </mc:Choice>
  </mc:AlternateContent>
  <xr:revisionPtr revIDLastSave="0" documentId="13_ncr:1_{28B62408-85B7-471A-BDD8-7154724CE95F}" xr6:coauthVersionLast="45" xr6:coauthVersionMax="45" xr10:uidLastSave="{00000000-0000-0000-0000-000000000000}"/>
  <bookViews>
    <workbookView xWindow="-116" yWindow="-116" windowWidth="24917" windowHeight="13513" activeTab="3" xr2:uid="{00000000-000D-0000-FFFF-FFFF00000000}"/>
  </bookViews>
  <sheets>
    <sheet name="Level 0" sheetId="1" r:id="rId1"/>
    <sheet name="Level 1" sheetId="2" r:id="rId2"/>
    <sheet name="Level 2" sheetId="3" r:id="rId3"/>
    <sheet name="Data Testing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8" i="3" l="1"/>
  <c r="U11" i="3"/>
  <c r="U5" i="3"/>
  <c r="Q24" i="3"/>
  <c r="P24" i="3"/>
  <c r="O24" i="3"/>
  <c r="N24" i="3"/>
  <c r="M24" i="3"/>
  <c r="R23" i="3"/>
  <c r="R22" i="3"/>
  <c r="O18" i="3"/>
  <c r="N18" i="3"/>
  <c r="U15" i="3" s="1"/>
  <c r="M18" i="3"/>
  <c r="P17" i="3"/>
  <c r="P16" i="3"/>
  <c r="N12" i="3"/>
  <c r="U9" i="3" s="1"/>
  <c r="M12" i="3"/>
  <c r="O11" i="3"/>
  <c r="O10" i="3"/>
  <c r="N6" i="3"/>
  <c r="U3" i="3" s="1"/>
  <c r="M6" i="3"/>
  <c r="O5" i="3"/>
  <c r="O4" i="3"/>
  <c r="R24" i="2"/>
  <c r="Q24" i="2"/>
  <c r="P24" i="2"/>
  <c r="O24" i="2"/>
  <c r="N24" i="2"/>
  <c r="S23" i="2"/>
  <c r="S22" i="2"/>
  <c r="P18" i="2"/>
  <c r="Q18" i="2" s="1"/>
  <c r="O18" i="2"/>
  <c r="V15" i="2" s="1"/>
  <c r="N18" i="2"/>
  <c r="V14" i="2" s="1"/>
  <c r="Q17" i="2"/>
  <c r="Q16" i="2"/>
  <c r="O12" i="2"/>
  <c r="V9" i="2" s="1"/>
  <c r="N12" i="2"/>
  <c r="P11" i="2"/>
  <c r="P10" i="2"/>
  <c r="V3" i="2"/>
  <c r="I3" i="2"/>
  <c r="I2" i="2"/>
  <c r="V11" i="1"/>
  <c r="V5" i="1"/>
  <c r="V18" i="1"/>
  <c r="V26" i="1"/>
  <c r="V25" i="1"/>
  <c r="V24" i="1"/>
  <c r="V20" i="1"/>
  <c r="S24" i="1"/>
  <c r="R24" i="1"/>
  <c r="Q24" i="1"/>
  <c r="S22" i="1"/>
  <c r="S23" i="1"/>
  <c r="P24" i="1"/>
  <c r="V22" i="1" s="1"/>
  <c r="O24" i="1"/>
  <c r="V21" i="1" s="1"/>
  <c r="N24" i="1"/>
  <c r="P18" i="1"/>
  <c r="V16" i="1" s="1"/>
  <c r="O18" i="1"/>
  <c r="V15" i="1" s="1"/>
  <c r="N18" i="1"/>
  <c r="Q17" i="1"/>
  <c r="Q16" i="1"/>
  <c r="O12" i="1"/>
  <c r="V9" i="1" s="1"/>
  <c r="N12" i="1"/>
  <c r="P11" i="1"/>
  <c r="P10" i="1"/>
  <c r="O12" i="3" l="1"/>
  <c r="U10" i="3" s="1"/>
  <c r="U14" i="3"/>
  <c r="P18" i="3"/>
  <c r="O6" i="3"/>
  <c r="U4" i="3" s="1"/>
  <c r="R24" i="3"/>
  <c r="P12" i="2"/>
  <c r="V10" i="2" s="1"/>
  <c r="V11" i="2" s="1"/>
  <c r="V17" i="2"/>
  <c r="V18" i="2" s="1"/>
  <c r="V20" i="2"/>
  <c r="S24" i="2"/>
  <c r="V25" i="2" s="1"/>
  <c r="V26" i="2" s="1"/>
  <c r="P12" i="1"/>
  <c r="Q18" i="1"/>
  <c r="V14" i="1"/>
  <c r="V8" i="1"/>
  <c r="U25" i="3" l="1"/>
  <c r="U26" i="3" s="1"/>
  <c r="U17" i="3"/>
  <c r="V10" i="1"/>
  <c r="V17" i="1"/>
  <c r="I3" i="3" l="1"/>
  <c r="I2" i="3"/>
  <c r="I4" i="3" s="1"/>
  <c r="O6" i="2"/>
  <c r="N6" i="2"/>
  <c r="P5" i="2"/>
  <c r="P4" i="2"/>
  <c r="I6" i="3" l="1"/>
  <c r="P6" i="2"/>
  <c r="V4" i="2" s="1"/>
  <c r="I4" i="2"/>
  <c r="I6" i="2" s="1"/>
  <c r="V5" i="2" l="1"/>
  <c r="I3" i="1" l="1"/>
  <c r="I2" i="1"/>
  <c r="O6" i="1"/>
  <c r="V3" i="1" s="1"/>
  <c r="N6" i="1"/>
  <c r="P5" i="1"/>
  <c r="P4" i="1"/>
  <c r="I4" i="1" l="1"/>
  <c r="I6" i="1" s="1"/>
  <c r="P6" i="1"/>
  <c r="V4" i="1" s="1"/>
</calcChain>
</file>

<file path=xl/sharedStrings.xml><?xml version="1.0" encoding="utf-8"?>
<sst xmlns="http://schemas.openxmlformats.org/spreadsheetml/2006/main" count="686" uniqueCount="49">
  <si>
    <t xml:space="preserve">Record </t>
  </si>
  <si>
    <t xml:space="preserve">Class </t>
  </si>
  <si>
    <t>Total</t>
  </si>
  <si>
    <t>Class</t>
  </si>
  <si>
    <t>Gain</t>
  </si>
  <si>
    <t>Entropy Parent</t>
  </si>
  <si>
    <t>Year</t>
  </si>
  <si>
    <t>Vehicle Size</t>
  </si>
  <si>
    <t>Old</t>
  </si>
  <si>
    <t>New</t>
  </si>
  <si>
    <t>Midsize</t>
  </si>
  <si>
    <t>Compact</t>
  </si>
  <si>
    <t>Large</t>
  </si>
  <si>
    <t>Cheap</t>
  </si>
  <si>
    <t>Expensive</t>
  </si>
  <si>
    <t>C_Cheap</t>
  </si>
  <si>
    <t>C_Expensive</t>
  </si>
  <si>
    <t>Entropy (Year=Old)</t>
  </si>
  <si>
    <t>Entropy (Year=New)</t>
  </si>
  <si>
    <t>Entropy (Class, Year)</t>
  </si>
  <si>
    <t>Entropy(Class, Engine HP)</t>
  </si>
  <si>
    <t>Entropy(Vehicle Size=Midsize)</t>
  </si>
  <si>
    <t>Entropy(Vehicle Size=Compact)</t>
  </si>
  <si>
    <t>Entropy(Vehicle Size=Large)</t>
  </si>
  <si>
    <t>Entropy(Class, Vehicle Size)</t>
  </si>
  <si>
    <t>Transmission</t>
  </si>
  <si>
    <t>Vechicle Size</t>
  </si>
  <si>
    <t>Vehicle Style</t>
  </si>
  <si>
    <t>Manual</t>
  </si>
  <si>
    <t>Otomatic</t>
  </si>
  <si>
    <t>Sedan</t>
  </si>
  <si>
    <t>Wagon</t>
  </si>
  <si>
    <t>Convertible</t>
  </si>
  <si>
    <t>Coupe</t>
  </si>
  <si>
    <t>HatchBack</t>
  </si>
  <si>
    <t>Entropy(Transmission=Manual)</t>
  </si>
  <si>
    <t>Entropy(Transmission=Otomatic)</t>
  </si>
  <si>
    <t>Entropy(Vehicle Style=Sedan)</t>
  </si>
  <si>
    <t>Entropy(Vehicle Style=Wagon)</t>
  </si>
  <si>
    <t>Entropy(Vehicle Style=Convertible)</t>
  </si>
  <si>
    <t>Entropy(Vehicle Style=Coupe)</t>
  </si>
  <si>
    <t>Entropy(Vehicle Style=HatchBack)</t>
  </si>
  <si>
    <t>Entropy(Class, Vehicle Style)</t>
  </si>
  <si>
    <t>Highest</t>
  </si>
  <si>
    <t>Year Old = Cheap</t>
  </si>
  <si>
    <t>Vehicle Style Sedan = Cheap</t>
  </si>
  <si>
    <t>6 Sesuai semua</t>
  </si>
  <si>
    <t>3 hanya sesuai 1</t>
  </si>
  <si>
    <t>1 data sesuai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</si>
</sst>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21" fillId="0" borderId="0" applyNumberFormat="0" applyFill="0" applyBorder="0" applyAlignment="0" applyProtection="0"/>
    <xf numFmtId="0" fontId="24" fillId="0" borderId="0"/>
  </cellStyleXfs>
  <cellXfs count="74">
    <xf numFmtId="0" fontId="0" fillId="0" borderId="0" xfId="0"/>
    <xf numFmtId="0" fontId="0" fillId="0" borderId="0" xfId="0" applyFont="1" applyAlignment="1"/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/>
    <xf numFmtId="0" fontId="0" fillId="0" borderId="0" xfId="0" applyFont="1" applyBorder="1" applyAlignment="1"/>
    <xf numFmtId="0" fontId="20" fillId="0" borderId="0" xfId="0" applyFont="1" applyAlignment="1"/>
    <xf numFmtId="164" fontId="0" fillId="0" borderId="0" xfId="0" applyNumberFormat="1" applyFont="1" applyAlignment="1"/>
    <xf numFmtId="0" fontId="20" fillId="0" borderId="10" xfId="0" applyFont="1" applyBorder="1" applyAlignment="1"/>
    <xf numFmtId="0" fontId="20" fillId="0" borderId="0" xfId="0" applyFont="1" applyBorder="1" applyAlignment="1"/>
    <xf numFmtId="0" fontId="0" fillId="0" borderId="1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164" fontId="0" fillId="34" borderId="0" xfId="0" applyNumberFormat="1" applyFont="1" applyFill="1" applyAlignment="1"/>
    <xf numFmtId="0" fontId="0" fillId="0" borderId="0" xfId="0" applyFont="1"/>
    <xf numFmtId="0" fontId="20" fillId="0" borderId="0" xfId="0" applyFont="1" applyFill="1" applyAlignment="1"/>
    <xf numFmtId="0" fontId="20" fillId="0" borderId="0" xfId="0" applyFont="1" applyFill="1" applyBorder="1" applyAlignment="1"/>
    <xf numFmtId="0" fontId="0" fillId="0" borderId="0" xfId="0" applyBorder="1"/>
    <xf numFmtId="0" fontId="20" fillId="37" borderId="0" xfId="0" applyFont="1" applyFill="1" applyAlignment="1"/>
    <xf numFmtId="0" fontId="0" fillId="0" borderId="0" xfId="0" applyFont="1" applyFill="1" applyAlignment="1"/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0" fillId="0" borderId="11" xfId="0" applyFont="1" applyFill="1" applyBorder="1" applyAlignment="1">
      <alignment horizontal="right" vertical="center" wrapText="1"/>
    </xf>
    <xf numFmtId="0" fontId="0" fillId="33" borderId="11" xfId="0" applyFill="1" applyBorder="1"/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/>
    <xf numFmtId="0" fontId="19" fillId="0" borderId="0" xfId="0" applyFont="1" applyFill="1" applyBorder="1" applyAlignment="1">
      <alignment horizontal="right" vertical="center" wrapText="1"/>
    </xf>
    <xf numFmtId="0" fontId="0" fillId="0" borderId="0" xfId="0" applyFill="1" applyBorder="1"/>
    <xf numFmtId="0" fontId="0" fillId="0" borderId="0" xfId="0" applyFont="1" applyBorder="1" applyAlignment="1">
      <alignment horizontal="right" vertical="center" wrapText="1"/>
    </xf>
    <xf numFmtId="0" fontId="19" fillId="0" borderId="0" xfId="0" applyFont="1" applyBorder="1" applyAlignment="1">
      <alignment horizontal="right" vertical="center" wrapText="1"/>
    </xf>
    <xf numFmtId="0" fontId="22" fillId="0" borderId="0" xfId="0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 vertical="center" wrapText="1"/>
    </xf>
    <xf numFmtId="0" fontId="23" fillId="0" borderId="0" xfId="0" applyFont="1" applyFill="1" applyBorder="1" applyAlignment="1">
      <alignment horizontal="right" vertical="center" wrapText="1"/>
    </xf>
    <xf numFmtId="0" fontId="0" fillId="0" borderId="0" xfId="0"/>
    <xf numFmtId="0" fontId="0" fillId="0" borderId="10" xfId="0" applyBorder="1"/>
    <xf numFmtId="0" fontId="0" fillId="36" borderId="0" xfId="0" applyFill="1"/>
    <xf numFmtId="0" fontId="0" fillId="33" borderId="0" xfId="0" applyFill="1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0" fontId="20" fillId="0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7" borderId="11" xfId="0" applyFill="1" applyBorder="1"/>
    <xf numFmtId="0" fontId="0" fillId="0" borderId="10" xfId="0" applyBorder="1" applyAlignment="1">
      <alignment horizontal="center"/>
    </xf>
    <xf numFmtId="0" fontId="20" fillId="0" borderId="10" xfId="0" applyFont="1" applyBorder="1"/>
    <xf numFmtId="0" fontId="20" fillId="0" borderId="0" xfId="0" applyFont="1"/>
    <xf numFmtId="0" fontId="0" fillId="0" borderId="10" xfId="0" applyBorder="1" applyAlignment="1">
      <alignment horizontal="center" vertical="center"/>
    </xf>
    <xf numFmtId="164" fontId="0" fillId="0" borderId="0" xfId="0" applyNumberFormat="1"/>
    <xf numFmtId="0" fontId="0" fillId="39" borderId="11" xfId="0" applyFill="1" applyBorder="1"/>
    <xf numFmtId="164" fontId="0" fillId="33" borderId="0" xfId="0" applyNumberFormat="1" applyFont="1" applyFill="1" applyAlignment="1"/>
    <xf numFmtId="164" fontId="0" fillId="33" borderId="0" xfId="0" applyNumberFormat="1" applyFill="1"/>
    <xf numFmtId="0" fontId="20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37" borderId="10" xfId="0" applyFill="1" applyBorder="1"/>
    <xf numFmtId="0" fontId="0" fillId="37" borderId="13" xfId="0" applyFill="1" applyBorder="1"/>
    <xf numFmtId="0" fontId="0" fillId="0" borderId="16" xfId="0" applyBorder="1"/>
    <xf numFmtId="0" fontId="0" fillId="0" borderId="0" xfId="0" applyAlignment="1">
      <alignment horizontal="center"/>
    </xf>
    <xf numFmtId="164" fontId="0" fillId="38" borderId="10" xfId="0" applyNumberFormat="1" applyFont="1" applyFill="1" applyBorder="1" applyAlignment="1"/>
    <xf numFmtId="0" fontId="0" fillId="0" borderId="12" xfId="0" applyFont="1" applyBorder="1" applyAlignment="1">
      <alignment horizontal="right" vertical="center" wrapText="1"/>
    </xf>
    <xf numFmtId="0" fontId="0" fillId="39" borderId="12" xfId="0" applyFill="1" applyBorder="1"/>
    <xf numFmtId="0" fontId="0" fillId="0" borderId="17" xfId="0" applyFont="1" applyBorder="1" applyAlignment="1">
      <alignment horizontal="right" vertical="center" wrapText="1"/>
    </xf>
    <xf numFmtId="0" fontId="0" fillId="39" borderId="18" xfId="0" applyFill="1" applyBorder="1"/>
    <xf numFmtId="0" fontId="0" fillId="39" borderId="19" xfId="0" applyFill="1" applyBorder="1"/>
    <xf numFmtId="0" fontId="0" fillId="35" borderId="0" xfId="0" applyFont="1" applyFill="1" applyAlignment="1"/>
    <xf numFmtId="0" fontId="0" fillId="0" borderId="0" xfId="0" applyFill="1" applyBorder="1" applyAlignment="1">
      <alignment horizontal="center"/>
    </xf>
    <xf numFmtId="0" fontId="25" fillId="0" borderId="0" xfId="0" applyFont="1"/>
    <xf numFmtId="0" fontId="0" fillId="40" borderId="0" xfId="0" applyFill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 xr:uid="{00000000-0005-0000-0000-000025000000}"/>
    <cellStyle name="Normal 3" xfId="43" xr:uid="{47C1840E-BBC3-49C8-9D73-1C1E007B7CEF}"/>
    <cellStyle name="Note" xfId="14" builtinId="10" customBuiltin="1"/>
    <cellStyle name="Output" xfId="9" builtinId="21" customBuiltin="1"/>
    <cellStyle name="Title 2" xfId="42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opLeftCell="S1" zoomScale="85" zoomScaleNormal="85" workbookViewId="0">
      <selection activeCell="A2" sqref="A2:F11"/>
    </sheetView>
  </sheetViews>
  <sheetFormatPr defaultColWidth="14.44140625" defaultRowHeight="14.8" x14ac:dyDescent="0.3"/>
  <cols>
    <col min="1" max="2" width="8.77734375" style="1" customWidth="1"/>
    <col min="3" max="3" width="12.21875" style="1" customWidth="1"/>
    <col min="4" max="4" width="16.109375" style="1" bestFit="1" customWidth="1"/>
    <col min="5" max="5" width="13.77734375" style="1" customWidth="1"/>
    <col min="6" max="7" width="8.77734375" style="1" customWidth="1"/>
    <col min="8" max="8" width="16.21875" style="1" customWidth="1"/>
    <col min="9" max="9" width="11.21875" style="1" customWidth="1"/>
    <col min="10" max="11" width="8.77734375" style="1" customWidth="1"/>
    <col min="12" max="19" width="14.44140625" style="1"/>
    <col min="20" max="20" width="27" style="1" bestFit="1" customWidth="1"/>
    <col min="21" max="21" width="29" style="1" customWidth="1"/>
    <col min="22" max="22" width="16" style="1" bestFit="1" customWidth="1"/>
    <col min="23" max="16384" width="14.44140625" style="1"/>
  </cols>
  <sheetData>
    <row r="1" spans="1:30" ht="16.100000000000001" thickTop="1" thickBot="1" x14ac:dyDescent="0.35">
      <c r="A1" s="18" t="s">
        <v>0</v>
      </c>
      <c r="B1" s="18" t="s">
        <v>6</v>
      </c>
      <c r="C1" s="18" t="s">
        <v>25</v>
      </c>
      <c r="D1" s="18" t="s">
        <v>26</v>
      </c>
      <c r="E1" s="18" t="s">
        <v>27</v>
      </c>
      <c r="F1" s="18" t="s">
        <v>1</v>
      </c>
    </row>
    <row r="2" spans="1:30" ht="20.25" customHeight="1" thickTop="1" thickBot="1" x14ac:dyDescent="0.35">
      <c r="A2" s="19">
        <v>1</v>
      </c>
      <c r="B2" s="22" t="s">
        <v>8</v>
      </c>
      <c r="C2" s="22" t="s">
        <v>28</v>
      </c>
      <c r="D2" s="22" t="s">
        <v>10</v>
      </c>
      <c r="E2" s="22" t="s">
        <v>30</v>
      </c>
      <c r="F2" s="22" t="s">
        <v>13</v>
      </c>
      <c r="H2" s="2" t="s">
        <v>15</v>
      </c>
      <c r="I2" s="3">
        <f>COUNTIF($F$2:$F$31,"Cheap")</f>
        <v>19</v>
      </c>
      <c r="L2" s="4"/>
      <c r="M2" s="4"/>
      <c r="N2" s="44" t="s">
        <v>6</v>
      </c>
      <c r="O2" s="45"/>
      <c r="P2" s="4"/>
      <c r="U2" s="5" t="s">
        <v>17</v>
      </c>
      <c r="V2" s="1">
        <v>0</v>
      </c>
      <c r="Y2" s="18" t="s">
        <v>0</v>
      </c>
      <c r="Z2" s="18" t="s">
        <v>6</v>
      </c>
      <c r="AA2" s="18" t="s">
        <v>25</v>
      </c>
      <c r="AB2" s="18" t="s">
        <v>26</v>
      </c>
      <c r="AC2" s="18" t="s">
        <v>27</v>
      </c>
      <c r="AD2" s="18" t="s">
        <v>1</v>
      </c>
    </row>
    <row r="3" spans="1:30" ht="17.399999999999999" thickTop="1" thickBot="1" x14ac:dyDescent="0.35">
      <c r="A3" s="20">
        <v>2</v>
      </c>
      <c r="B3" s="22" t="s">
        <v>8</v>
      </c>
      <c r="C3" s="22" t="s">
        <v>28</v>
      </c>
      <c r="D3" s="22" t="s">
        <v>10</v>
      </c>
      <c r="E3" s="22" t="s">
        <v>30</v>
      </c>
      <c r="F3" s="22" t="s">
        <v>13</v>
      </c>
      <c r="H3" s="2" t="s">
        <v>16</v>
      </c>
      <c r="I3" s="3">
        <f>COUNTIF($F$2:$F$31,"Expensive")</f>
        <v>11</v>
      </c>
      <c r="L3" s="4"/>
      <c r="M3" s="4"/>
      <c r="N3" s="7" t="s">
        <v>8</v>
      </c>
      <c r="O3" s="7" t="s">
        <v>9</v>
      </c>
      <c r="P3" s="8" t="s">
        <v>2</v>
      </c>
      <c r="U3" s="5" t="s">
        <v>18</v>
      </c>
      <c r="V3" s="1">
        <f>(-(O4/O6))*LOG(O4/O6,2)-(O5/O6)*LOG(O5/O6,2)</f>
        <v>0.99277445398780839</v>
      </c>
      <c r="Y3" s="19">
        <v>1</v>
      </c>
      <c r="Z3" s="22" t="s">
        <v>8</v>
      </c>
      <c r="AA3" s="22" t="s">
        <v>28</v>
      </c>
      <c r="AB3" s="22" t="s">
        <v>10</v>
      </c>
      <c r="AC3" s="22" t="s">
        <v>30</v>
      </c>
      <c r="AD3" s="22" t="s">
        <v>13</v>
      </c>
    </row>
    <row r="4" spans="1:30" ht="20.25" customHeight="1" thickTop="1" thickBot="1" x14ac:dyDescent="0.35">
      <c r="A4" s="20">
        <v>3</v>
      </c>
      <c r="B4" s="22" t="s">
        <v>8</v>
      </c>
      <c r="C4" s="22" t="s">
        <v>29</v>
      </c>
      <c r="D4" s="22" t="s">
        <v>10</v>
      </c>
      <c r="E4" s="22" t="s">
        <v>31</v>
      </c>
      <c r="F4" s="22" t="s">
        <v>13</v>
      </c>
      <c r="H4" s="9" t="s">
        <v>2</v>
      </c>
      <c r="I4" s="3">
        <f>I2+I3</f>
        <v>30</v>
      </c>
      <c r="L4" s="47" t="s">
        <v>3</v>
      </c>
      <c r="M4" s="7" t="s">
        <v>13</v>
      </c>
      <c r="N4" s="3">
        <v>10</v>
      </c>
      <c r="O4" s="3">
        <v>9</v>
      </c>
      <c r="P4" s="3">
        <f>O4+N4</f>
        <v>19</v>
      </c>
      <c r="U4" s="5" t="s">
        <v>19</v>
      </c>
      <c r="V4" s="6">
        <f>(N6/P6)*V2+(O6/P6)*V3</f>
        <v>0.66184963599187219</v>
      </c>
      <c r="Y4" s="20">
        <v>2</v>
      </c>
      <c r="Z4" s="22" t="s">
        <v>8</v>
      </c>
      <c r="AA4" s="22" t="s">
        <v>28</v>
      </c>
      <c r="AB4" s="22" t="s">
        <v>10</v>
      </c>
      <c r="AC4" s="22" t="s">
        <v>30</v>
      </c>
      <c r="AD4" s="22" t="s">
        <v>13</v>
      </c>
    </row>
    <row r="5" spans="1:30" ht="17.399999999999999" thickTop="1" thickBot="1" x14ac:dyDescent="0.35">
      <c r="A5" s="19">
        <v>4</v>
      </c>
      <c r="B5" s="22" t="s">
        <v>8</v>
      </c>
      <c r="C5" s="22" t="s">
        <v>29</v>
      </c>
      <c r="D5" s="22" t="s">
        <v>10</v>
      </c>
      <c r="E5" s="22" t="s">
        <v>30</v>
      </c>
      <c r="F5" s="22" t="s">
        <v>13</v>
      </c>
      <c r="L5" s="47"/>
      <c r="M5" s="7" t="s">
        <v>14</v>
      </c>
      <c r="N5" s="3">
        <v>0</v>
      </c>
      <c r="O5" s="3">
        <v>11</v>
      </c>
      <c r="P5" s="3">
        <f>N5+O5</f>
        <v>11</v>
      </c>
      <c r="U5" s="5" t="s">
        <v>4</v>
      </c>
      <c r="V5" s="55">
        <f>I6-V4</f>
        <v>0.28622860760203317</v>
      </c>
      <c r="W5" s="1" t="s">
        <v>43</v>
      </c>
      <c r="Y5" s="20">
        <v>3</v>
      </c>
      <c r="Z5" s="22" t="s">
        <v>8</v>
      </c>
      <c r="AA5" s="22" t="s">
        <v>29</v>
      </c>
      <c r="AB5" s="22" t="s">
        <v>10</v>
      </c>
      <c r="AC5" s="22" t="s">
        <v>31</v>
      </c>
      <c r="AD5" s="22" t="s">
        <v>13</v>
      </c>
    </row>
    <row r="6" spans="1:30" ht="20.25" customHeight="1" thickTop="1" thickBot="1" x14ac:dyDescent="0.35">
      <c r="A6" s="20">
        <v>5</v>
      </c>
      <c r="B6" s="22" t="s">
        <v>9</v>
      </c>
      <c r="C6" s="22" t="s">
        <v>29</v>
      </c>
      <c r="D6" s="22" t="s">
        <v>11</v>
      </c>
      <c r="E6" s="22" t="s">
        <v>30</v>
      </c>
      <c r="F6" s="22" t="s">
        <v>13</v>
      </c>
      <c r="H6" s="43" t="s">
        <v>5</v>
      </c>
      <c r="I6" s="64">
        <f>(-(I2/I4))*LOG(I2/I4,2)-(I3/I4)*LOG(I3/I4,2)</f>
        <v>0.94807824359390536</v>
      </c>
      <c r="M6" s="5" t="s">
        <v>2</v>
      </c>
      <c r="N6" s="3">
        <f>N4+N5</f>
        <v>10</v>
      </c>
      <c r="O6" s="3">
        <f>O4+O5</f>
        <v>20</v>
      </c>
      <c r="P6" s="1">
        <f>N6+O6</f>
        <v>30</v>
      </c>
      <c r="Y6" s="19">
        <v>4</v>
      </c>
      <c r="Z6" s="22" t="s">
        <v>8</v>
      </c>
      <c r="AA6" s="22" t="s">
        <v>29</v>
      </c>
      <c r="AB6" s="22" t="s">
        <v>10</v>
      </c>
      <c r="AC6" s="22" t="s">
        <v>30</v>
      </c>
      <c r="AD6" s="22" t="s">
        <v>13</v>
      </c>
    </row>
    <row r="7" spans="1:30" ht="17.2" customHeight="1" thickTop="1" thickBot="1" x14ac:dyDescent="0.35">
      <c r="A7" s="20">
        <v>6</v>
      </c>
      <c r="B7" s="22" t="s">
        <v>9</v>
      </c>
      <c r="C7" s="22" t="s">
        <v>29</v>
      </c>
      <c r="D7" s="22" t="s">
        <v>11</v>
      </c>
      <c r="E7" s="22" t="s">
        <v>30</v>
      </c>
      <c r="F7" s="22" t="s">
        <v>13</v>
      </c>
      <c r="Y7" s="20">
        <v>5</v>
      </c>
      <c r="Z7" s="22" t="s">
        <v>9</v>
      </c>
      <c r="AA7" s="22" t="s">
        <v>29</v>
      </c>
      <c r="AB7" s="22" t="s">
        <v>11</v>
      </c>
      <c r="AC7" s="22" t="s">
        <v>30</v>
      </c>
      <c r="AD7" s="22" t="s">
        <v>13</v>
      </c>
    </row>
    <row r="8" spans="1:30" ht="20.25" customHeight="1" thickTop="1" thickBot="1" x14ac:dyDescent="0.35">
      <c r="A8" s="19">
        <v>7</v>
      </c>
      <c r="B8" s="54" t="s">
        <v>9</v>
      </c>
      <c r="C8" s="54" t="s">
        <v>28</v>
      </c>
      <c r="D8" s="54" t="s">
        <v>11</v>
      </c>
      <c r="E8" s="54" t="s">
        <v>32</v>
      </c>
      <c r="F8" s="54" t="s">
        <v>14</v>
      </c>
      <c r="L8" s="4"/>
      <c r="M8" s="4"/>
      <c r="N8" s="44" t="s">
        <v>25</v>
      </c>
      <c r="O8" s="45"/>
      <c r="P8" s="4"/>
      <c r="Q8" s="4"/>
      <c r="R8" s="4"/>
      <c r="S8" s="4"/>
      <c r="U8" s="5" t="s">
        <v>35</v>
      </c>
      <c r="V8" s="1">
        <f>(-(N10/N12))*LOG(N10/N12,2)-(N11/N12)*LOG(N11/N12,2)</f>
        <v>0.89049164021949134</v>
      </c>
      <c r="Y8" s="20">
        <v>6</v>
      </c>
      <c r="Z8" s="22" t="s">
        <v>9</v>
      </c>
      <c r="AA8" s="22" t="s">
        <v>29</v>
      </c>
      <c r="AB8" s="22" t="s">
        <v>11</v>
      </c>
      <c r="AC8" s="22" t="s">
        <v>30</v>
      </c>
      <c r="AD8" s="22" t="s">
        <v>13</v>
      </c>
    </row>
    <row r="9" spans="1:30" ht="17.399999999999999" thickTop="1" thickBot="1" x14ac:dyDescent="0.35">
      <c r="A9" s="20">
        <v>8</v>
      </c>
      <c r="B9" s="54" t="s">
        <v>9</v>
      </c>
      <c r="C9" s="54" t="s">
        <v>28</v>
      </c>
      <c r="D9" s="54" t="s">
        <v>11</v>
      </c>
      <c r="E9" s="54" t="s">
        <v>33</v>
      </c>
      <c r="F9" s="54" t="s">
        <v>14</v>
      </c>
      <c r="G9" s="12"/>
      <c r="H9" s="12"/>
      <c r="I9" s="12"/>
      <c r="J9" s="12"/>
      <c r="K9" s="12"/>
      <c r="L9" s="4"/>
      <c r="M9" s="4"/>
      <c r="N9" s="7" t="s">
        <v>28</v>
      </c>
      <c r="O9" s="7" t="s">
        <v>29</v>
      </c>
      <c r="P9" s="8" t="s">
        <v>2</v>
      </c>
      <c r="Q9" s="14"/>
      <c r="R9" s="14"/>
      <c r="S9" s="14"/>
      <c r="U9" s="5" t="s">
        <v>36</v>
      </c>
      <c r="V9" s="1">
        <f>(-(O10/O12))*LOG(O10/O12,2)-(O11/O12)*LOG(O11/O12,2)</f>
        <v>0.97741781752817158</v>
      </c>
      <c r="Y9" s="19">
        <v>16</v>
      </c>
      <c r="Z9" s="22" t="s">
        <v>9</v>
      </c>
      <c r="AA9" s="22" t="s">
        <v>29</v>
      </c>
      <c r="AB9" s="22" t="s">
        <v>10</v>
      </c>
      <c r="AC9" s="22" t="s">
        <v>30</v>
      </c>
      <c r="AD9" s="22" t="s">
        <v>13</v>
      </c>
    </row>
    <row r="10" spans="1:30" ht="18" customHeight="1" thickTop="1" thickBot="1" x14ac:dyDescent="0.35">
      <c r="A10" s="20">
        <v>9</v>
      </c>
      <c r="B10" s="54" t="s">
        <v>9</v>
      </c>
      <c r="C10" s="54" t="s">
        <v>28</v>
      </c>
      <c r="D10" s="54" t="s">
        <v>11</v>
      </c>
      <c r="E10" s="54" t="s">
        <v>32</v>
      </c>
      <c r="F10" s="54" t="s">
        <v>14</v>
      </c>
      <c r="G10" s="12"/>
      <c r="H10" s="12"/>
      <c r="I10" s="12"/>
      <c r="J10" s="12"/>
      <c r="K10" s="12"/>
      <c r="L10" s="47" t="s">
        <v>3</v>
      </c>
      <c r="M10" s="7" t="s">
        <v>13</v>
      </c>
      <c r="N10" s="3">
        <v>9</v>
      </c>
      <c r="O10" s="3">
        <v>10</v>
      </c>
      <c r="P10" s="3">
        <f>O10+N10</f>
        <v>19</v>
      </c>
      <c r="Q10" s="4"/>
      <c r="R10" s="4"/>
      <c r="S10" s="4"/>
      <c r="U10" s="5" t="s">
        <v>20</v>
      </c>
      <c r="V10" s="6">
        <f>(N12/P12)*V8+(O12/P12)*V9</f>
        <v>0.93974980736107683</v>
      </c>
      <c r="Y10" s="19">
        <v>19</v>
      </c>
      <c r="Z10" s="22" t="s">
        <v>9</v>
      </c>
      <c r="AA10" s="22" t="s">
        <v>29</v>
      </c>
      <c r="AB10" s="22" t="s">
        <v>10</v>
      </c>
      <c r="AC10" s="22" t="s">
        <v>30</v>
      </c>
      <c r="AD10" s="22" t="s">
        <v>13</v>
      </c>
    </row>
    <row r="11" spans="1:30" ht="17.399999999999999" thickTop="1" thickBot="1" x14ac:dyDescent="0.35">
      <c r="A11" s="19">
        <v>10</v>
      </c>
      <c r="B11" s="54" t="s">
        <v>9</v>
      </c>
      <c r="C11" s="54" t="s">
        <v>28</v>
      </c>
      <c r="D11" s="54" t="s">
        <v>11</v>
      </c>
      <c r="E11" s="54" t="s">
        <v>33</v>
      </c>
      <c r="F11" s="54" t="s">
        <v>14</v>
      </c>
      <c r="G11" s="12"/>
      <c r="H11" s="12"/>
      <c r="I11" s="12"/>
      <c r="J11" s="12"/>
      <c r="K11" s="12"/>
      <c r="L11" s="47"/>
      <c r="M11" s="7" t="s">
        <v>14</v>
      </c>
      <c r="N11" s="3">
        <v>4</v>
      </c>
      <c r="O11" s="3">
        <v>7</v>
      </c>
      <c r="P11" s="3">
        <f>N11+O11</f>
        <v>11</v>
      </c>
      <c r="Q11" s="4"/>
      <c r="R11" s="4"/>
      <c r="S11" s="4"/>
      <c r="U11" s="13" t="s">
        <v>4</v>
      </c>
      <c r="V11" s="55">
        <f>I6-V10</f>
        <v>8.3284362328285289E-3</v>
      </c>
      <c r="Y11" s="20">
        <v>20</v>
      </c>
      <c r="Z11" s="22" t="s">
        <v>9</v>
      </c>
      <c r="AA11" s="22" t="s">
        <v>29</v>
      </c>
      <c r="AB11" s="22" t="s">
        <v>10</v>
      </c>
      <c r="AC11" s="22" t="s">
        <v>30</v>
      </c>
      <c r="AD11" s="22" t="s">
        <v>13</v>
      </c>
    </row>
    <row r="12" spans="1:30" ht="16.55" customHeight="1" thickTop="1" thickBot="1" x14ac:dyDescent="0.35">
      <c r="A12" s="20">
        <v>11</v>
      </c>
      <c r="B12" s="54" t="s">
        <v>9</v>
      </c>
      <c r="C12" s="54" t="s">
        <v>29</v>
      </c>
      <c r="D12" s="54" t="s">
        <v>10</v>
      </c>
      <c r="E12" s="54" t="s">
        <v>34</v>
      </c>
      <c r="F12" s="54" t="s">
        <v>14</v>
      </c>
      <c r="G12" s="12"/>
      <c r="H12" s="12"/>
      <c r="I12" s="12"/>
      <c r="J12" s="12"/>
      <c r="K12" s="12"/>
      <c r="M12" s="5" t="s">
        <v>2</v>
      </c>
      <c r="N12" s="3">
        <f>N10+N11</f>
        <v>13</v>
      </c>
      <c r="O12" s="3">
        <f>O10+O11</f>
        <v>17</v>
      </c>
      <c r="P12" s="1">
        <f>N12+O12</f>
        <v>30</v>
      </c>
      <c r="Q12" s="4"/>
      <c r="R12" s="4"/>
      <c r="S12" s="4"/>
      <c r="W12" s="16"/>
      <c r="Y12" s="20">
        <v>21</v>
      </c>
      <c r="Z12" s="22" t="s">
        <v>9</v>
      </c>
      <c r="AA12" s="22" t="s">
        <v>28</v>
      </c>
      <c r="AB12" s="22" t="s">
        <v>11</v>
      </c>
      <c r="AC12" s="22" t="s">
        <v>32</v>
      </c>
      <c r="AD12" s="22" t="s">
        <v>13</v>
      </c>
    </row>
    <row r="13" spans="1:30" ht="16.100000000000001" thickTop="1" thickBot="1" x14ac:dyDescent="0.35">
      <c r="A13" s="20">
        <v>12</v>
      </c>
      <c r="B13" s="54" t="s">
        <v>9</v>
      </c>
      <c r="C13" s="54" t="s">
        <v>29</v>
      </c>
      <c r="D13" s="54" t="s">
        <v>10</v>
      </c>
      <c r="E13" s="54" t="s">
        <v>34</v>
      </c>
      <c r="F13" s="54" t="s">
        <v>14</v>
      </c>
      <c r="G13" s="12"/>
      <c r="H13" s="12"/>
      <c r="I13" s="12"/>
      <c r="J13" s="12"/>
      <c r="K13" s="12"/>
      <c r="Y13" s="21">
        <v>22</v>
      </c>
      <c r="Z13" s="22" t="s">
        <v>9</v>
      </c>
      <c r="AA13" s="22" t="s">
        <v>28</v>
      </c>
      <c r="AB13" s="22" t="s">
        <v>11</v>
      </c>
      <c r="AC13" s="22" t="s">
        <v>32</v>
      </c>
      <c r="AD13" s="22" t="s">
        <v>13</v>
      </c>
    </row>
    <row r="14" spans="1:30" ht="14.95" customHeight="1" thickTop="1" thickBot="1" x14ac:dyDescent="0.35">
      <c r="A14" s="19">
        <v>13</v>
      </c>
      <c r="B14" s="54" t="s">
        <v>9</v>
      </c>
      <c r="C14" s="54" t="s">
        <v>29</v>
      </c>
      <c r="D14" s="54" t="s">
        <v>10</v>
      </c>
      <c r="E14" s="54" t="s">
        <v>31</v>
      </c>
      <c r="F14" s="54" t="s">
        <v>14</v>
      </c>
      <c r="G14" s="12"/>
      <c r="H14" s="12"/>
      <c r="I14" s="12"/>
      <c r="J14" s="12"/>
      <c r="K14" s="12"/>
      <c r="L14" s="41"/>
      <c r="M14" s="41"/>
      <c r="N14" s="44" t="s">
        <v>7</v>
      </c>
      <c r="O14" s="49"/>
      <c r="P14" s="49"/>
      <c r="Q14" s="41"/>
      <c r="R14" s="41"/>
      <c r="S14" s="41"/>
      <c r="T14" s="41"/>
      <c r="U14" s="51" t="s">
        <v>21</v>
      </c>
      <c r="V14" s="53">
        <f>(-(N16/N18))*LOG(N16/N18,2)-(N17/N18)*LOG(N17/N18,2)</f>
        <v>0.77934983729208518</v>
      </c>
      <c r="Y14" s="21">
        <v>23</v>
      </c>
      <c r="Z14" s="22" t="s">
        <v>9</v>
      </c>
      <c r="AA14" s="22" t="s">
        <v>28</v>
      </c>
      <c r="AB14" s="22" t="s">
        <v>11</v>
      </c>
      <c r="AC14" s="22" t="s">
        <v>34</v>
      </c>
      <c r="AD14" s="22" t="s">
        <v>13</v>
      </c>
    </row>
    <row r="15" spans="1:30" ht="17.399999999999999" thickTop="1" thickBot="1" x14ac:dyDescent="0.35">
      <c r="A15" s="20">
        <v>14</v>
      </c>
      <c r="B15" s="54" t="s">
        <v>9</v>
      </c>
      <c r="C15" s="54" t="s">
        <v>29</v>
      </c>
      <c r="D15" s="54" t="s">
        <v>11</v>
      </c>
      <c r="E15" s="54" t="s">
        <v>32</v>
      </c>
      <c r="F15" s="54" t="s">
        <v>14</v>
      </c>
      <c r="G15" s="12"/>
      <c r="H15" s="12"/>
      <c r="I15" s="12"/>
      <c r="J15" s="12"/>
      <c r="K15" s="12"/>
      <c r="L15" s="41"/>
      <c r="M15" s="41"/>
      <c r="N15" s="50" t="s">
        <v>10</v>
      </c>
      <c r="O15" s="50" t="s">
        <v>11</v>
      </c>
      <c r="P15" s="50" t="s">
        <v>12</v>
      </c>
      <c r="Q15" s="51" t="s">
        <v>2</v>
      </c>
      <c r="R15" s="51"/>
      <c r="S15" s="51"/>
      <c r="T15" s="41"/>
      <c r="U15" s="51" t="s">
        <v>22</v>
      </c>
      <c r="V15" s="53">
        <f>(-(O16/O18))*LOG(O16/O18,2)-(O17/O18)*LOG(O17/O18,2)</f>
        <v>0.98522813603425163</v>
      </c>
      <c r="Y15" s="19">
        <v>24</v>
      </c>
      <c r="Z15" s="22" t="s">
        <v>9</v>
      </c>
      <c r="AA15" s="22" t="s">
        <v>28</v>
      </c>
      <c r="AB15" s="22" t="s">
        <v>11</v>
      </c>
      <c r="AC15" s="22" t="s">
        <v>34</v>
      </c>
      <c r="AD15" s="22" t="s">
        <v>13</v>
      </c>
    </row>
    <row r="16" spans="1:30" ht="16.55" customHeight="1" thickTop="1" thickBot="1" x14ac:dyDescent="0.35">
      <c r="A16" s="20">
        <v>15</v>
      </c>
      <c r="B16" s="54" t="s">
        <v>9</v>
      </c>
      <c r="C16" s="54" t="s">
        <v>29</v>
      </c>
      <c r="D16" s="54" t="s">
        <v>11</v>
      </c>
      <c r="E16" s="54" t="s">
        <v>33</v>
      </c>
      <c r="F16" s="54" t="s">
        <v>14</v>
      </c>
      <c r="G16" s="12"/>
      <c r="H16" s="12"/>
      <c r="I16" s="12"/>
      <c r="J16" s="12"/>
      <c r="K16" s="12"/>
      <c r="L16" s="46" t="s">
        <v>3</v>
      </c>
      <c r="M16" s="50" t="s">
        <v>13</v>
      </c>
      <c r="N16" s="33">
        <v>10</v>
      </c>
      <c r="O16" s="33">
        <v>8</v>
      </c>
      <c r="P16" s="33">
        <v>1</v>
      </c>
      <c r="Q16" s="33">
        <f>N16+O16+P16</f>
        <v>19</v>
      </c>
      <c r="R16" s="15"/>
      <c r="S16" s="15"/>
      <c r="T16" s="41"/>
      <c r="U16" s="51" t="s">
        <v>23</v>
      </c>
      <c r="V16" s="53">
        <f>(-(P16/P18))*LOG(P16/P18,2)-(P17/P18)*LOG(P17/P18,2)</f>
        <v>0.91829583405448956</v>
      </c>
      <c r="Y16" s="21">
        <v>25</v>
      </c>
      <c r="Z16" s="22" t="s">
        <v>8</v>
      </c>
      <c r="AA16" s="22" t="s">
        <v>29</v>
      </c>
      <c r="AB16" s="22" t="s">
        <v>10</v>
      </c>
      <c r="AC16" s="22" t="s">
        <v>30</v>
      </c>
      <c r="AD16" s="22" t="s">
        <v>13</v>
      </c>
    </row>
    <row r="17" spans="1:30" ht="17.399999999999999" thickTop="1" thickBot="1" x14ac:dyDescent="0.35">
      <c r="A17" s="19">
        <v>16</v>
      </c>
      <c r="B17" s="22" t="s">
        <v>9</v>
      </c>
      <c r="C17" s="22" t="s">
        <v>29</v>
      </c>
      <c r="D17" s="22" t="s">
        <v>10</v>
      </c>
      <c r="E17" s="22" t="s">
        <v>30</v>
      </c>
      <c r="F17" s="22" t="s">
        <v>13</v>
      </c>
      <c r="G17" s="12"/>
      <c r="H17" s="12"/>
      <c r="I17" s="12"/>
      <c r="J17" s="12"/>
      <c r="K17" s="12"/>
      <c r="L17" s="52"/>
      <c r="M17" s="50" t="s">
        <v>14</v>
      </c>
      <c r="N17" s="33">
        <v>3</v>
      </c>
      <c r="O17" s="33">
        <v>6</v>
      </c>
      <c r="P17" s="33">
        <v>2</v>
      </c>
      <c r="Q17" s="33">
        <f>N17+O17+P17</f>
        <v>11</v>
      </c>
      <c r="R17" s="15"/>
      <c r="S17" s="15"/>
      <c r="T17" s="41"/>
      <c r="U17" s="51" t="s">
        <v>24</v>
      </c>
      <c r="V17" s="53">
        <f>(N18/Q18)*V14+(O18/Q18)*V15+(P18/Q18)*V16</f>
        <v>0.88932097638133667</v>
      </c>
      <c r="Y17" s="21">
        <v>26</v>
      </c>
      <c r="Z17" s="22" t="s">
        <v>8</v>
      </c>
      <c r="AA17" s="22" t="s">
        <v>28</v>
      </c>
      <c r="AB17" s="22" t="s">
        <v>11</v>
      </c>
      <c r="AC17" s="22" t="s">
        <v>30</v>
      </c>
      <c r="AD17" s="22" t="s">
        <v>13</v>
      </c>
    </row>
    <row r="18" spans="1:30" ht="16.100000000000001" thickTop="1" thickBot="1" x14ac:dyDescent="0.35">
      <c r="A18" s="20">
        <v>17</v>
      </c>
      <c r="B18" s="54" t="s">
        <v>9</v>
      </c>
      <c r="C18" s="54" t="s">
        <v>29</v>
      </c>
      <c r="D18" s="54" t="s">
        <v>12</v>
      </c>
      <c r="E18" s="54" t="s">
        <v>30</v>
      </c>
      <c r="F18" s="54" t="s">
        <v>14</v>
      </c>
      <c r="G18" s="12"/>
      <c r="H18" s="12"/>
      <c r="I18" s="12"/>
      <c r="J18" s="12"/>
      <c r="K18" s="12"/>
      <c r="L18" s="41"/>
      <c r="M18" s="51" t="s">
        <v>2</v>
      </c>
      <c r="N18" s="33">
        <f>N16+N17</f>
        <v>13</v>
      </c>
      <c r="O18" s="33">
        <f>O16+O17</f>
        <v>14</v>
      </c>
      <c r="P18" s="33">
        <f>P16+P17</f>
        <v>3</v>
      </c>
      <c r="Q18" s="41">
        <f>N18+O18+P18</f>
        <v>30</v>
      </c>
      <c r="R18" s="41"/>
      <c r="S18" s="41"/>
      <c r="T18" s="41"/>
      <c r="U18" s="51" t="s">
        <v>4</v>
      </c>
      <c r="V18" s="56">
        <f>I6-V17</f>
        <v>5.8757267212568687E-2</v>
      </c>
      <c r="Y18" s="21">
        <v>27</v>
      </c>
      <c r="Z18" s="22" t="s">
        <v>8</v>
      </c>
      <c r="AA18" s="22" t="s">
        <v>28</v>
      </c>
      <c r="AB18" s="22" t="s">
        <v>11</v>
      </c>
      <c r="AC18" s="22" t="s">
        <v>30</v>
      </c>
      <c r="AD18" s="22" t="s">
        <v>13</v>
      </c>
    </row>
    <row r="19" spans="1:30" ht="16.100000000000001" thickTop="1" thickBot="1" x14ac:dyDescent="0.35">
      <c r="A19" s="20">
        <v>18</v>
      </c>
      <c r="B19" s="54" t="s">
        <v>9</v>
      </c>
      <c r="C19" s="54" t="s">
        <v>29</v>
      </c>
      <c r="D19" s="54" t="s">
        <v>12</v>
      </c>
      <c r="E19" s="54" t="s">
        <v>30</v>
      </c>
      <c r="F19" s="54" t="s">
        <v>14</v>
      </c>
      <c r="G19" s="12"/>
      <c r="H19" s="12"/>
      <c r="I19" s="12"/>
      <c r="J19" s="12"/>
      <c r="K19" s="12"/>
      <c r="Y19" s="21">
        <v>28</v>
      </c>
      <c r="Z19" s="22" t="s">
        <v>8</v>
      </c>
      <c r="AA19" s="22" t="s">
        <v>28</v>
      </c>
      <c r="AB19" s="22" t="s">
        <v>12</v>
      </c>
      <c r="AC19" s="22" t="s">
        <v>30</v>
      </c>
      <c r="AD19" s="22" t="s">
        <v>13</v>
      </c>
    </row>
    <row r="20" spans="1:30" ht="17.399999999999999" thickTop="1" thickBot="1" x14ac:dyDescent="0.35">
      <c r="A20" s="19">
        <v>19</v>
      </c>
      <c r="B20" s="22" t="s">
        <v>9</v>
      </c>
      <c r="C20" s="22" t="s">
        <v>29</v>
      </c>
      <c r="D20" s="22" t="s">
        <v>10</v>
      </c>
      <c r="E20" s="22" t="s">
        <v>30</v>
      </c>
      <c r="F20" s="22" t="s">
        <v>13</v>
      </c>
      <c r="G20" s="12"/>
      <c r="H20" s="12"/>
      <c r="I20" s="12"/>
      <c r="J20" s="12"/>
      <c r="K20" s="12"/>
      <c r="L20" s="41"/>
      <c r="M20" s="41"/>
      <c r="N20" s="44" t="s">
        <v>27</v>
      </c>
      <c r="O20" s="49"/>
      <c r="P20" s="58"/>
      <c r="Q20" s="41"/>
      <c r="R20" s="41"/>
      <c r="S20" s="41"/>
      <c r="T20" s="41"/>
      <c r="U20" s="51" t="s">
        <v>37</v>
      </c>
      <c r="V20" s="53">
        <f>(-(N22/N24))*LOG(N22/N24,2)-(N23/N24)*LOG(N23/N24,2)</f>
        <v>0.56650950655290533</v>
      </c>
      <c r="Y20" s="21">
        <v>29</v>
      </c>
      <c r="Z20" s="22" t="s">
        <v>8</v>
      </c>
      <c r="AA20" s="22" t="s">
        <v>29</v>
      </c>
      <c r="AB20" s="22" t="s">
        <v>10</v>
      </c>
      <c r="AC20" s="22" t="s">
        <v>31</v>
      </c>
      <c r="AD20" s="22" t="s">
        <v>13</v>
      </c>
    </row>
    <row r="21" spans="1:30" ht="16.100000000000001" thickTop="1" thickBot="1" x14ac:dyDescent="0.35">
      <c r="A21" s="20">
        <v>20</v>
      </c>
      <c r="B21" s="22" t="s">
        <v>9</v>
      </c>
      <c r="C21" s="22" t="s">
        <v>29</v>
      </c>
      <c r="D21" s="22" t="s">
        <v>10</v>
      </c>
      <c r="E21" s="22" t="s">
        <v>30</v>
      </c>
      <c r="F21" s="22" t="s">
        <v>13</v>
      </c>
      <c r="G21" s="12"/>
      <c r="H21" s="12"/>
      <c r="I21" s="12"/>
      <c r="J21" s="12"/>
      <c r="K21" s="12"/>
      <c r="L21" s="41"/>
      <c r="M21" s="41"/>
      <c r="N21" s="50" t="s">
        <v>30</v>
      </c>
      <c r="O21" s="57" t="s">
        <v>31</v>
      </c>
      <c r="P21" s="61" t="s">
        <v>32</v>
      </c>
      <c r="Q21" s="60" t="s">
        <v>33</v>
      </c>
      <c r="R21" s="60" t="s">
        <v>34</v>
      </c>
      <c r="S21" s="51" t="s">
        <v>2</v>
      </c>
      <c r="T21" s="41"/>
      <c r="U21" s="51" t="s">
        <v>38</v>
      </c>
      <c r="V21" s="53">
        <f>(-(O22/O24))*LOG(O22/O24,2)-(O23/O24)*LOG(O23/O24,2)</f>
        <v>0.91829583405448956</v>
      </c>
      <c r="Y21" s="21">
        <v>30</v>
      </c>
      <c r="Z21" s="22" t="s">
        <v>8</v>
      </c>
      <c r="AA21" s="22" t="s">
        <v>29</v>
      </c>
      <c r="AB21" s="22" t="s">
        <v>10</v>
      </c>
      <c r="AC21" s="22" t="s">
        <v>30</v>
      </c>
      <c r="AD21" s="22" t="s">
        <v>13</v>
      </c>
    </row>
    <row r="22" spans="1:30" ht="16.100000000000001" thickTop="1" thickBot="1" x14ac:dyDescent="0.35">
      <c r="A22" s="20">
        <v>21</v>
      </c>
      <c r="B22" s="22" t="s">
        <v>9</v>
      </c>
      <c r="C22" s="22" t="s">
        <v>28</v>
      </c>
      <c r="D22" s="22" t="s">
        <v>11</v>
      </c>
      <c r="E22" s="22" t="s">
        <v>32</v>
      </c>
      <c r="F22" s="22" t="s">
        <v>13</v>
      </c>
      <c r="G22" s="12"/>
      <c r="H22" s="12"/>
      <c r="I22" s="12"/>
      <c r="J22" s="12"/>
      <c r="K22" s="12"/>
      <c r="L22" s="46" t="s">
        <v>3</v>
      </c>
      <c r="M22" s="50" t="s">
        <v>13</v>
      </c>
      <c r="N22" s="33">
        <v>13</v>
      </c>
      <c r="O22" s="33">
        <v>2</v>
      </c>
      <c r="P22" s="59">
        <v>2</v>
      </c>
      <c r="Q22" s="3">
        <v>0</v>
      </c>
      <c r="R22" s="33">
        <v>2</v>
      </c>
      <c r="S22" s="62">
        <f>N22+O22+P22+Q22+R22</f>
        <v>19</v>
      </c>
      <c r="T22" s="41"/>
      <c r="U22" s="51" t="s">
        <v>39</v>
      </c>
      <c r="V22" s="53">
        <f>(-(P22/P24))*LOG(P22/P24,2)-(P23/P24)*LOG(P23/P24,2)</f>
        <v>0.97095059445466858</v>
      </c>
    </row>
    <row r="23" spans="1:30" ht="16.100000000000001" thickTop="1" thickBot="1" x14ac:dyDescent="0.35">
      <c r="A23" s="21">
        <v>22</v>
      </c>
      <c r="B23" s="22" t="s">
        <v>9</v>
      </c>
      <c r="C23" s="22" t="s">
        <v>28</v>
      </c>
      <c r="D23" s="22" t="s">
        <v>11</v>
      </c>
      <c r="E23" s="22" t="s">
        <v>32</v>
      </c>
      <c r="F23" s="22" t="s">
        <v>13</v>
      </c>
      <c r="G23" s="12"/>
      <c r="H23" s="12"/>
      <c r="I23" s="12"/>
      <c r="J23" s="12"/>
      <c r="K23" s="12"/>
      <c r="L23" s="52"/>
      <c r="M23" s="50" t="s">
        <v>14</v>
      </c>
      <c r="N23" s="33">
        <v>2</v>
      </c>
      <c r="O23" s="33">
        <v>1</v>
      </c>
      <c r="P23" s="33">
        <v>3</v>
      </c>
      <c r="Q23" s="3">
        <v>3</v>
      </c>
      <c r="R23" s="33">
        <v>2</v>
      </c>
      <c r="S23" s="62">
        <f>N23+O23+P23+Q23+R23</f>
        <v>11</v>
      </c>
      <c r="T23" s="41"/>
      <c r="U23" s="51" t="s">
        <v>40</v>
      </c>
      <c r="V23" s="53">
        <v>0</v>
      </c>
      <c r="Y23" s="63" t="s">
        <v>44</v>
      </c>
      <c r="Z23" s="63"/>
      <c r="AA23" s="63"/>
      <c r="AB23" s="63"/>
      <c r="AC23" s="63"/>
      <c r="AD23" s="63"/>
    </row>
    <row r="24" spans="1:30" ht="16.100000000000001" thickTop="1" thickBot="1" x14ac:dyDescent="0.35">
      <c r="A24" s="21">
        <v>23</v>
      </c>
      <c r="B24" s="22" t="s">
        <v>9</v>
      </c>
      <c r="C24" s="22" t="s">
        <v>28</v>
      </c>
      <c r="D24" s="22" t="s">
        <v>11</v>
      </c>
      <c r="E24" s="22" t="s">
        <v>34</v>
      </c>
      <c r="F24" s="22" t="s">
        <v>13</v>
      </c>
      <c r="L24" s="41"/>
      <c r="M24" s="51" t="s">
        <v>2</v>
      </c>
      <c r="N24" s="33">
        <f>N22+N23</f>
        <v>15</v>
      </c>
      <c r="O24" s="33">
        <f>O22+O23</f>
        <v>3</v>
      </c>
      <c r="P24" s="33">
        <f>P22+P23</f>
        <v>5</v>
      </c>
      <c r="Q24" s="3">
        <f>Q22+Q23</f>
        <v>3</v>
      </c>
      <c r="R24" s="3">
        <f>R22+R23</f>
        <v>4</v>
      </c>
      <c r="S24" s="41">
        <f>N24+O24+P24+Q24+R24</f>
        <v>30</v>
      </c>
      <c r="T24" s="41"/>
      <c r="U24" s="51" t="s">
        <v>41</v>
      </c>
      <c r="V24" s="53">
        <f>(-(R22/R24))*LOG(R22/R24,2)-(R23/R24)*LOG(R23/R24,2)</f>
        <v>1</v>
      </c>
    </row>
    <row r="25" spans="1:30" ht="17.399999999999999" thickTop="1" thickBot="1" x14ac:dyDescent="0.35">
      <c r="A25" s="19">
        <v>24</v>
      </c>
      <c r="B25" s="22" t="s">
        <v>9</v>
      </c>
      <c r="C25" s="22" t="s">
        <v>28</v>
      </c>
      <c r="D25" s="22" t="s">
        <v>11</v>
      </c>
      <c r="E25" s="22" t="s">
        <v>34</v>
      </c>
      <c r="F25" s="22" t="s">
        <v>13</v>
      </c>
      <c r="U25" s="51" t="s">
        <v>42</v>
      </c>
      <c r="V25" s="53">
        <f>(N24/S24)*V20+(O24/S24)*V21+(P24/S24)*V22+(Q24/S24)*V23+(R24/S24)*V24</f>
        <v>0.67024276909101299</v>
      </c>
    </row>
    <row r="26" spans="1:30" ht="16.100000000000001" thickTop="1" thickBot="1" x14ac:dyDescent="0.35">
      <c r="A26" s="21">
        <v>25</v>
      </c>
      <c r="B26" s="22" t="s">
        <v>8</v>
      </c>
      <c r="C26" s="22" t="s">
        <v>29</v>
      </c>
      <c r="D26" s="22" t="s">
        <v>10</v>
      </c>
      <c r="E26" s="22" t="s">
        <v>30</v>
      </c>
      <c r="F26" s="22" t="s">
        <v>13</v>
      </c>
      <c r="U26" s="51" t="s">
        <v>4</v>
      </c>
      <c r="V26" s="56">
        <f>I6-V25</f>
        <v>0.27783547450289237</v>
      </c>
    </row>
    <row r="27" spans="1:30" ht="16.100000000000001" thickTop="1" thickBot="1" x14ac:dyDescent="0.35">
      <c r="A27" s="21">
        <v>26</v>
      </c>
      <c r="B27" s="22" t="s">
        <v>8</v>
      </c>
      <c r="C27" s="22" t="s">
        <v>28</v>
      </c>
      <c r="D27" s="22" t="s">
        <v>11</v>
      </c>
      <c r="E27" s="22" t="s">
        <v>30</v>
      </c>
      <c r="F27" s="22" t="s">
        <v>13</v>
      </c>
    </row>
    <row r="28" spans="1:30" ht="16.100000000000001" thickTop="1" thickBot="1" x14ac:dyDescent="0.35">
      <c r="A28" s="21">
        <v>27</v>
      </c>
      <c r="B28" s="22" t="s">
        <v>8</v>
      </c>
      <c r="C28" s="22" t="s">
        <v>28</v>
      </c>
      <c r="D28" s="22" t="s">
        <v>11</v>
      </c>
      <c r="E28" s="22" t="s">
        <v>30</v>
      </c>
      <c r="F28" s="22" t="s">
        <v>13</v>
      </c>
    </row>
    <row r="29" spans="1:30" ht="16.100000000000001" thickTop="1" thickBot="1" x14ac:dyDescent="0.35">
      <c r="A29" s="21">
        <v>28</v>
      </c>
      <c r="B29" s="22" t="s">
        <v>8</v>
      </c>
      <c r="C29" s="22" t="s">
        <v>28</v>
      </c>
      <c r="D29" s="22" t="s">
        <v>12</v>
      </c>
      <c r="E29" s="22" t="s">
        <v>30</v>
      </c>
      <c r="F29" s="22" t="s">
        <v>13</v>
      </c>
    </row>
    <row r="30" spans="1:30" ht="16.100000000000001" thickTop="1" thickBot="1" x14ac:dyDescent="0.35">
      <c r="A30" s="21">
        <v>29</v>
      </c>
      <c r="B30" s="22" t="s">
        <v>8</v>
      </c>
      <c r="C30" s="22" t="s">
        <v>29</v>
      </c>
      <c r="D30" s="22" t="s">
        <v>10</v>
      </c>
      <c r="E30" s="22" t="s">
        <v>31</v>
      </c>
      <c r="F30" s="22" t="s">
        <v>13</v>
      </c>
    </row>
    <row r="31" spans="1:30" ht="16.100000000000001" thickTop="1" thickBot="1" x14ac:dyDescent="0.35">
      <c r="A31" s="21">
        <v>30</v>
      </c>
      <c r="B31" s="22" t="s">
        <v>8</v>
      </c>
      <c r="C31" s="22" t="s">
        <v>29</v>
      </c>
      <c r="D31" s="22" t="s">
        <v>10</v>
      </c>
      <c r="E31" s="22" t="s">
        <v>30</v>
      </c>
      <c r="F31" s="22" t="s">
        <v>13</v>
      </c>
    </row>
    <row r="32" spans="1:30" ht="15.45" thickTop="1" x14ac:dyDescent="0.3"/>
  </sheetData>
  <mergeCells count="9">
    <mergeCell ref="Y23:AD23"/>
    <mergeCell ref="L4:L5"/>
    <mergeCell ref="N2:O2"/>
    <mergeCell ref="L10:L11"/>
    <mergeCell ref="L16:L17"/>
    <mergeCell ref="N14:P14"/>
    <mergeCell ref="N8:O8"/>
    <mergeCell ref="N20:P20"/>
    <mergeCell ref="L22:L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1"/>
  <sheetViews>
    <sheetView topLeftCell="S1" zoomScale="85" zoomScaleNormal="85" workbookViewId="0">
      <selection activeCell="Y2" sqref="Y2:AD2"/>
    </sheetView>
  </sheetViews>
  <sheetFormatPr defaultColWidth="14.44140625" defaultRowHeight="14.8" x14ac:dyDescent="0.3"/>
  <cols>
    <col min="1" max="2" width="8.77734375" style="1" customWidth="1"/>
    <col min="3" max="3" width="12.21875" style="1" customWidth="1"/>
    <col min="4" max="4" width="16.109375" style="1" bestFit="1" customWidth="1"/>
    <col min="5" max="7" width="8.77734375" style="1" customWidth="1"/>
    <col min="8" max="8" width="16.21875" style="1" customWidth="1"/>
    <col min="9" max="9" width="11.21875" style="1" customWidth="1"/>
    <col min="10" max="11" width="8.77734375" style="1" customWidth="1"/>
    <col min="12" max="17" width="14.44140625" style="1"/>
    <col min="18" max="18" width="27" style="1" bestFit="1" customWidth="1"/>
    <col min="19" max="19" width="23.21875" style="1" bestFit="1" customWidth="1"/>
    <col min="20" max="20" width="16" style="1" bestFit="1" customWidth="1"/>
    <col min="21" max="21" width="31.44140625" style="1" customWidth="1"/>
    <col min="22" max="16384" width="14.44140625" style="1"/>
  </cols>
  <sheetData>
    <row r="1" spans="1:30" ht="30.9" thickTop="1" thickBot="1" x14ac:dyDescent="0.35">
      <c r="A1" s="18" t="s">
        <v>0</v>
      </c>
      <c r="B1" s="18" t="s">
        <v>6</v>
      </c>
      <c r="C1" s="18" t="s">
        <v>25</v>
      </c>
      <c r="D1" s="18" t="s">
        <v>26</v>
      </c>
      <c r="E1" s="18" t="s">
        <v>27</v>
      </c>
      <c r="F1" s="18" t="s">
        <v>1</v>
      </c>
    </row>
    <row r="2" spans="1:30" ht="20.25" customHeight="1" thickTop="1" thickBot="1" x14ac:dyDescent="0.35">
      <c r="A2" s="20">
        <v>5</v>
      </c>
      <c r="B2" s="22" t="s">
        <v>9</v>
      </c>
      <c r="C2" s="22" t="s">
        <v>29</v>
      </c>
      <c r="D2" s="22" t="s">
        <v>11</v>
      </c>
      <c r="E2" s="22" t="s">
        <v>30</v>
      </c>
      <c r="F2" s="22" t="s">
        <v>13</v>
      </c>
      <c r="H2" s="2" t="s">
        <v>15</v>
      </c>
      <c r="I2" s="3">
        <f>COUNTIF($F$2:$F$15,"Cheap")</f>
        <v>3</v>
      </c>
      <c r="L2" s="4"/>
      <c r="M2" s="4"/>
      <c r="N2" s="44" t="s">
        <v>6</v>
      </c>
      <c r="O2" s="45"/>
      <c r="P2" s="4"/>
      <c r="U2" s="5" t="s">
        <v>17</v>
      </c>
      <c r="V2" s="6">
        <v>0</v>
      </c>
      <c r="Y2" s="18" t="s">
        <v>0</v>
      </c>
      <c r="Z2" s="18" t="s">
        <v>6</v>
      </c>
      <c r="AA2" s="18" t="s">
        <v>25</v>
      </c>
      <c r="AB2" s="18" t="s">
        <v>26</v>
      </c>
      <c r="AC2" s="18" t="s">
        <v>27</v>
      </c>
      <c r="AD2" s="18" t="s">
        <v>1</v>
      </c>
    </row>
    <row r="3" spans="1:30" ht="16.100000000000001" thickTop="1" thickBot="1" x14ac:dyDescent="0.35">
      <c r="A3" s="20">
        <v>6</v>
      </c>
      <c r="B3" s="22" t="s">
        <v>9</v>
      </c>
      <c r="C3" s="22" t="s">
        <v>29</v>
      </c>
      <c r="D3" s="22" t="s">
        <v>11</v>
      </c>
      <c r="E3" s="22" t="s">
        <v>30</v>
      </c>
      <c r="F3" s="22" t="s">
        <v>13</v>
      </c>
      <c r="H3" s="2" t="s">
        <v>16</v>
      </c>
      <c r="I3" s="3">
        <f>COUNTIF($F$2:$F$15,"Expensive")</f>
        <v>11</v>
      </c>
      <c r="L3" s="4"/>
      <c r="M3" s="4"/>
      <c r="N3" s="7" t="s">
        <v>8</v>
      </c>
      <c r="O3" s="7" t="s">
        <v>9</v>
      </c>
      <c r="P3" s="8" t="s">
        <v>2</v>
      </c>
      <c r="U3" s="5" t="s">
        <v>18</v>
      </c>
      <c r="V3" s="1">
        <f>(-(O4/O6))*LOG(O4/O6,2)-(O5/O6)*LOG(O5/O6,2)</f>
        <v>0.74959525725947995</v>
      </c>
      <c r="Y3" s="20">
        <v>5</v>
      </c>
      <c r="Z3" s="22" t="s">
        <v>9</v>
      </c>
      <c r="AA3" s="22" t="s">
        <v>29</v>
      </c>
      <c r="AB3" s="22" t="s">
        <v>11</v>
      </c>
      <c r="AC3" s="22" t="s">
        <v>30</v>
      </c>
      <c r="AD3" s="22" t="s">
        <v>13</v>
      </c>
    </row>
    <row r="4" spans="1:30" ht="20.25" customHeight="1" thickTop="1" thickBot="1" x14ac:dyDescent="0.35">
      <c r="A4" s="19">
        <v>7</v>
      </c>
      <c r="B4" s="54" t="s">
        <v>9</v>
      </c>
      <c r="C4" s="54" t="s">
        <v>28</v>
      </c>
      <c r="D4" s="54" t="s">
        <v>11</v>
      </c>
      <c r="E4" s="54" t="s">
        <v>32</v>
      </c>
      <c r="F4" s="54" t="s">
        <v>14</v>
      </c>
      <c r="H4" s="9" t="s">
        <v>2</v>
      </c>
      <c r="I4" s="3">
        <f>I2+I3</f>
        <v>14</v>
      </c>
      <c r="L4" s="47" t="s">
        <v>3</v>
      </c>
      <c r="M4" s="7" t="s">
        <v>13</v>
      </c>
      <c r="N4" s="3">
        <v>0</v>
      </c>
      <c r="O4" s="3">
        <v>3</v>
      </c>
      <c r="P4" s="3">
        <f>O4+N4</f>
        <v>3</v>
      </c>
      <c r="U4" s="5" t="s">
        <v>19</v>
      </c>
      <c r="V4" s="6">
        <f>(N6/P6)*V2+(O6/P6)*V3</f>
        <v>0.74959525725947995</v>
      </c>
      <c r="Y4" s="20">
        <v>6</v>
      </c>
      <c r="Z4" s="22" t="s">
        <v>9</v>
      </c>
      <c r="AA4" s="22" t="s">
        <v>29</v>
      </c>
      <c r="AB4" s="22" t="s">
        <v>11</v>
      </c>
      <c r="AC4" s="22" t="s">
        <v>30</v>
      </c>
      <c r="AD4" s="22" t="s">
        <v>13</v>
      </c>
    </row>
    <row r="5" spans="1:30" ht="17.399999999999999" thickTop="1" thickBot="1" x14ac:dyDescent="0.35">
      <c r="A5" s="20">
        <v>8</v>
      </c>
      <c r="B5" s="54" t="s">
        <v>9</v>
      </c>
      <c r="C5" s="54" t="s">
        <v>28</v>
      </c>
      <c r="D5" s="54" t="s">
        <v>11</v>
      </c>
      <c r="E5" s="54" t="s">
        <v>33</v>
      </c>
      <c r="F5" s="54" t="s">
        <v>14</v>
      </c>
      <c r="L5" s="47"/>
      <c r="M5" s="7" t="s">
        <v>14</v>
      </c>
      <c r="N5" s="3">
        <v>0</v>
      </c>
      <c r="O5" s="3">
        <v>11</v>
      </c>
      <c r="P5" s="3">
        <f>N5+O5</f>
        <v>11</v>
      </c>
      <c r="U5" s="5" t="s">
        <v>4</v>
      </c>
      <c r="V5" s="55">
        <f>I6-V4</f>
        <v>0</v>
      </c>
      <c r="Y5" s="19">
        <v>16</v>
      </c>
      <c r="Z5" s="22" t="s">
        <v>9</v>
      </c>
      <c r="AA5" s="22" t="s">
        <v>29</v>
      </c>
      <c r="AB5" s="22" t="s">
        <v>10</v>
      </c>
      <c r="AC5" s="22" t="s">
        <v>30</v>
      </c>
      <c r="AD5" s="22" t="s">
        <v>13</v>
      </c>
    </row>
    <row r="6" spans="1:30" ht="20.25" customHeight="1" thickTop="1" thickBot="1" x14ac:dyDescent="0.35">
      <c r="A6" s="20">
        <v>9</v>
      </c>
      <c r="B6" s="54" t="s">
        <v>9</v>
      </c>
      <c r="C6" s="54" t="s">
        <v>28</v>
      </c>
      <c r="D6" s="54" t="s">
        <v>11</v>
      </c>
      <c r="E6" s="54" t="s">
        <v>32</v>
      </c>
      <c r="F6" s="54" t="s">
        <v>14</v>
      </c>
      <c r="H6" s="10" t="s">
        <v>5</v>
      </c>
      <c r="I6" s="11">
        <f>(-(I2/I4))*LOG(I2/I4,2)-(I3/I4)*LOG(I3/I4,2)</f>
        <v>0.74959525725947995</v>
      </c>
      <c r="M6" s="5" t="s">
        <v>2</v>
      </c>
      <c r="N6" s="3">
        <f>N4+N5</f>
        <v>0</v>
      </c>
      <c r="O6" s="3">
        <f>O4+O5</f>
        <v>14</v>
      </c>
      <c r="P6" s="1">
        <f>N6+O6</f>
        <v>14</v>
      </c>
      <c r="Z6" s="42"/>
      <c r="AA6" s="42"/>
      <c r="AB6" s="42"/>
      <c r="AC6" s="42"/>
      <c r="AD6" s="42"/>
    </row>
    <row r="7" spans="1:30" ht="17.2" customHeight="1" thickTop="1" thickBot="1" x14ac:dyDescent="0.35">
      <c r="A7" s="19">
        <v>10</v>
      </c>
      <c r="B7" s="54" t="s">
        <v>9</v>
      </c>
      <c r="C7" s="54" t="s">
        <v>28</v>
      </c>
      <c r="D7" s="54" t="s">
        <v>11</v>
      </c>
      <c r="E7" s="54" t="s">
        <v>33</v>
      </c>
      <c r="F7" s="54" t="s">
        <v>14</v>
      </c>
      <c r="W7" s="28"/>
      <c r="X7" s="15"/>
      <c r="Y7" s="71" t="s">
        <v>45</v>
      </c>
      <c r="Z7" s="71"/>
      <c r="AA7" s="71"/>
      <c r="AB7" s="71"/>
      <c r="AC7" s="71"/>
      <c r="AD7" s="71"/>
    </row>
    <row r="8" spans="1:30" ht="20.25" customHeight="1" thickTop="1" thickBot="1" x14ac:dyDescent="0.35">
      <c r="A8" s="20">
        <v>11</v>
      </c>
      <c r="B8" s="54" t="s">
        <v>9</v>
      </c>
      <c r="C8" s="54" t="s">
        <v>29</v>
      </c>
      <c r="D8" s="54" t="s">
        <v>10</v>
      </c>
      <c r="E8" s="54" t="s">
        <v>34</v>
      </c>
      <c r="F8" s="54" t="s">
        <v>14</v>
      </c>
      <c r="L8" s="4"/>
      <c r="M8" s="4"/>
      <c r="N8" s="44" t="s">
        <v>25</v>
      </c>
      <c r="O8" s="45"/>
      <c r="P8" s="4"/>
      <c r="Q8" s="4"/>
      <c r="R8" s="4"/>
      <c r="S8" s="4"/>
      <c r="U8" s="5" t="s">
        <v>35</v>
      </c>
      <c r="V8" s="1">
        <v>0</v>
      </c>
      <c r="W8" s="27"/>
      <c r="X8" s="15"/>
      <c r="Y8" s="26"/>
      <c r="Z8" s="26"/>
      <c r="AA8" s="26"/>
      <c r="AB8" s="26"/>
    </row>
    <row r="9" spans="1:30" ht="16.100000000000001" thickTop="1" thickBot="1" x14ac:dyDescent="0.35">
      <c r="A9" s="20">
        <v>12</v>
      </c>
      <c r="B9" s="54" t="s">
        <v>9</v>
      </c>
      <c r="C9" s="54" t="s">
        <v>29</v>
      </c>
      <c r="D9" s="54" t="s">
        <v>10</v>
      </c>
      <c r="E9" s="54" t="s">
        <v>34</v>
      </c>
      <c r="F9" s="54" t="s">
        <v>14</v>
      </c>
      <c r="G9" s="12"/>
      <c r="H9" s="12"/>
      <c r="I9" s="12"/>
      <c r="J9" s="12"/>
      <c r="K9" s="12"/>
      <c r="L9" s="4"/>
      <c r="M9" s="4"/>
      <c r="N9" s="7" t="s">
        <v>28</v>
      </c>
      <c r="O9" s="7" t="s">
        <v>29</v>
      </c>
      <c r="P9" s="8" t="s">
        <v>2</v>
      </c>
      <c r="Q9" s="14"/>
      <c r="R9" s="14"/>
      <c r="S9" s="14"/>
      <c r="U9" s="5" t="s">
        <v>36</v>
      </c>
      <c r="V9" s="1">
        <f>(-(O10/O12))*LOG(O10/O12,2)-(O11/O12)*LOG(O11/O12,2)</f>
        <v>0.8812908992306927</v>
      </c>
      <c r="W9" s="23"/>
      <c r="X9" s="15"/>
      <c r="Y9" s="26"/>
      <c r="Z9" s="26"/>
      <c r="AA9" s="26"/>
      <c r="AB9" s="26"/>
    </row>
    <row r="10" spans="1:30" ht="18" customHeight="1" thickTop="1" thickBot="1" x14ac:dyDescent="0.35">
      <c r="A10" s="19">
        <v>13</v>
      </c>
      <c r="B10" s="54" t="s">
        <v>9</v>
      </c>
      <c r="C10" s="54" t="s">
        <v>29</v>
      </c>
      <c r="D10" s="54" t="s">
        <v>10</v>
      </c>
      <c r="E10" s="54" t="s">
        <v>31</v>
      </c>
      <c r="F10" s="54" t="s">
        <v>14</v>
      </c>
      <c r="G10" s="12"/>
      <c r="H10" s="12"/>
      <c r="I10" s="12"/>
      <c r="J10" s="12"/>
      <c r="K10" s="12"/>
      <c r="L10" s="47" t="s">
        <v>3</v>
      </c>
      <c r="M10" s="7" t="s">
        <v>13</v>
      </c>
      <c r="N10" s="3">
        <v>0</v>
      </c>
      <c r="O10" s="3">
        <v>3</v>
      </c>
      <c r="P10" s="3">
        <f>O10+N10</f>
        <v>3</v>
      </c>
      <c r="Q10" s="4"/>
      <c r="R10" s="4"/>
      <c r="S10" s="4"/>
      <c r="U10" s="5" t="s">
        <v>20</v>
      </c>
      <c r="V10" s="6">
        <f>(N12/P12)*V8+(O12/P12)*V9</f>
        <v>0.62949349945049482</v>
      </c>
      <c r="W10" s="23"/>
      <c r="X10" s="15"/>
      <c r="Y10" s="26"/>
      <c r="Z10" s="26"/>
      <c r="AA10" s="26"/>
      <c r="AB10" s="26"/>
    </row>
    <row r="11" spans="1:30" ht="17.399999999999999" thickTop="1" thickBot="1" x14ac:dyDescent="0.35">
      <c r="A11" s="20">
        <v>14</v>
      </c>
      <c r="B11" s="54" t="s">
        <v>9</v>
      </c>
      <c r="C11" s="54" t="s">
        <v>29</v>
      </c>
      <c r="D11" s="54" t="s">
        <v>11</v>
      </c>
      <c r="E11" s="54" t="s">
        <v>32</v>
      </c>
      <c r="F11" s="54" t="s">
        <v>14</v>
      </c>
      <c r="G11" s="12"/>
      <c r="H11" s="12"/>
      <c r="I11" s="12"/>
      <c r="J11" s="12"/>
      <c r="K11" s="12"/>
      <c r="L11" s="47"/>
      <c r="M11" s="7" t="s">
        <v>14</v>
      </c>
      <c r="N11" s="3">
        <v>4</v>
      </c>
      <c r="O11" s="3">
        <v>7</v>
      </c>
      <c r="P11" s="3">
        <f>N11+O11</f>
        <v>11</v>
      </c>
      <c r="Q11" s="4"/>
      <c r="R11" s="4"/>
      <c r="S11" s="4"/>
      <c r="U11" s="13" t="s">
        <v>4</v>
      </c>
      <c r="V11" s="55">
        <f>I6-V10</f>
        <v>0.12010175780898513</v>
      </c>
      <c r="W11" s="28"/>
      <c r="X11" s="15"/>
      <c r="Y11" s="26"/>
      <c r="Z11" s="26"/>
      <c r="AA11" s="26"/>
      <c r="AB11" s="26"/>
    </row>
    <row r="12" spans="1:30" ht="16.55" customHeight="1" thickTop="1" thickBot="1" x14ac:dyDescent="0.35">
      <c r="A12" s="20">
        <v>15</v>
      </c>
      <c r="B12" s="54" t="s">
        <v>9</v>
      </c>
      <c r="C12" s="54" t="s">
        <v>29</v>
      </c>
      <c r="D12" s="54" t="s">
        <v>11</v>
      </c>
      <c r="E12" s="54" t="s">
        <v>33</v>
      </c>
      <c r="F12" s="54" t="s">
        <v>14</v>
      </c>
      <c r="G12" s="12"/>
      <c r="H12" s="12"/>
      <c r="I12" s="12"/>
      <c r="J12" s="12"/>
      <c r="K12" s="12"/>
      <c r="M12" s="5" t="s">
        <v>2</v>
      </c>
      <c r="N12" s="3">
        <f>N10+N11</f>
        <v>4</v>
      </c>
      <c r="O12" s="3">
        <f>O10+O11</f>
        <v>10</v>
      </c>
      <c r="P12" s="1">
        <f>N12+O12</f>
        <v>14</v>
      </c>
      <c r="Q12" s="4"/>
      <c r="R12" s="4"/>
      <c r="S12" s="4"/>
      <c r="W12" s="23"/>
      <c r="X12" s="15"/>
      <c r="Y12" s="26"/>
      <c r="Z12" s="26"/>
      <c r="AA12" s="26"/>
      <c r="AB12" s="26"/>
    </row>
    <row r="13" spans="1:30" ht="17.399999999999999" thickTop="1" thickBot="1" x14ac:dyDescent="0.35">
      <c r="A13" s="19">
        <v>16</v>
      </c>
      <c r="B13" s="22" t="s">
        <v>9</v>
      </c>
      <c r="C13" s="22" t="s">
        <v>29</v>
      </c>
      <c r="D13" s="22" t="s">
        <v>10</v>
      </c>
      <c r="E13" s="22" t="s">
        <v>30</v>
      </c>
      <c r="F13" s="22" t="s">
        <v>13</v>
      </c>
      <c r="G13" s="12"/>
      <c r="H13" s="12"/>
      <c r="I13" s="12"/>
      <c r="J13" s="12"/>
      <c r="K13" s="12"/>
      <c r="W13" s="23"/>
      <c r="X13" s="15"/>
      <c r="Y13" s="26"/>
      <c r="Z13" s="26"/>
      <c r="AA13" s="26"/>
      <c r="AB13" s="26"/>
    </row>
    <row r="14" spans="1:30" ht="14.95" customHeight="1" thickTop="1" thickBot="1" x14ac:dyDescent="0.35">
      <c r="A14" s="65">
        <v>17</v>
      </c>
      <c r="B14" s="66" t="s">
        <v>9</v>
      </c>
      <c r="C14" s="66" t="s">
        <v>29</v>
      </c>
      <c r="D14" s="66" t="s">
        <v>12</v>
      </c>
      <c r="E14" s="66" t="s">
        <v>30</v>
      </c>
      <c r="F14" s="66" t="s">
        <v>14</v>
      </c>
      <c r="G14" s="12"/>
      <c r="H14" s="12"/>
      <c r="I14" s="12"/>
      <c r="J14" s="12"/>
      <c r="K14" s="12"/>
      <c r="L14" s="41"/>
      <c r="M14" s="41"/>
      <c r="N14" s="44" t="s">
        <v>7</v>
      </c>
      <c r="O14" s="49"/>
      <c r="P14" s="49"/>
      <c r="Q14" s="41"/>
      <c r="R14" s="41"/>
      <c r="S14" s="41"/>
      <c r="T14" s="41"/>
      <c r="U14" s="51" t="s">
        <v>21</v>
      </c>
      <c r="V14" s="53">
        <f>(-(N16/N18))*LOG(N16/N18,2)-(N17/N18)*LOG(N17/N18,2)</f>
        <v>0.81127812445913283</v>
      </c>
      <c r="W14" s="23"/>
      <c r="X14" s="15"/>
      <c r="Y14" s="26"/>
      <c r="Z14" s="26"/>
      <c r="AA14" s="26"/>
      <c r="AB14" s="26"/>
    </row>
    <row r="15" spans="1:30" ht="15.45" thickBot="1" x14ac:dyDescent="0.35">
      <c r="A15" s="67">
        <v>18</v>
      </c>
      <c r="B15" s="68" t="s">
        <v>9</v>
      </c>
      <c r="C15" s="68" t="s">
        <v>29</v>
      </c>
      <c r="D15" s="68" t="s">
        <v>12</v>
      </c>
      <c r="E15" s="68" t="s">
        <v>30</v>
      </c>
      <c r="F15" s="69" t="s">
        <v>14</v>
      </c>
      <c r="G15" s="12"/>
      <c r="H15" s="12"/>
      <c r="I15" s="12"/>
      <c r="J15" s="12"/>
      <c r="K15" s="12"/>
      <c r="L15" s="41"/>
      <c r="M15" s="41"/>
      <c r="N15" s="50" t="s">
        <v>10</v>
      </c>
      <c r="O15" s="50" t="s">
        <v>11</v>
      </c>
      <c r="P15" s="50" t="s">
        <v>12</v>
      </c>
      <c r="Q15" s="51" t="s">
        <v>2</v>
      </c>
      <c r="R15" s="51"/>
      <c r="S15" s="51"/>
      <c r="T15" s="41"/>
      <c r="U15" s="51" t="s">
        <v>22</v>
      </c>
      <c r="V15" s="53">
        <f>(-(O16/O18))*LOG(O16/O18,2)-(O17/O18)*LOG(O17/O18,2)</f>
        <v>0.81127812445913283</v>
      </c>
      <c r="W15" s="23"/>
      <c r="X15" s="15"/>
      <c r="Y15" s="26"/>
      <c r="Z15" s="26"/>
      <c r="AA15" s="26"/>
      <c r="AB15" s="26"/>
    </row>
    <row r="16" spans="1:30" ht="16.55" customHeight="1" x14ac:dyDescent="0.3">
      <c r="A16" s="23"/>
      <c r="B16" s="26"/>
      <c r="C16" s="26"/>
      <c r="D16" s="26"/>
      <c r="E16" s="26"/>
      <c r="F16" s="26"/>
      <c r="G16" s="12"/>
      <c r="H16" s="12"/>
      <c r="I16" s="12"/>
      <c r="J16" s="12"/>
      <c r="K16" s="12"/>
      <c r="L16" s="46" t="s">
        <v>3</v>
      </c>
      <c r="M16" s="50" t="s">
        <v>13</v>
      </c>
      <c r="N16" s="33">
        <v>1</v>
      </c>
      <c r="O16" s="33">
        <v>2</v>
      </c>
      <c r="P16" s="33">
        <v>0</v>
      </c>
      <c r="Q16" s="33">
        <f>N16+O16+P16</f>
        <v>3</v>
      </c>
      <c r="R16" s="15"/>
      <c r="S16" s="15"/>
      <c r="T16" s="41"/>
      <c r="U16" s="51" t="s">
        <v>23</v>
      </c>
      <c r="V16" s="53">
        <v>0</v>
      </c>
      <c r="W16" s="23"/>
      <c r="X16" s="15"/>
      <c r="Y16" s="26"/>
      <c r="Z16" s="26"/>
      <c r="AA16" s="26"/>
      <c r="AB16" s="26"/>
    </row>
    <row r="17" spans="1:28" x14ac:dyDescent="0.3">
      <c r="A17" s="23"/>
      <c r="B17" s="26"/>
      <c r="C17" s="26"/>
      <c r="D17" s="26"/>
      <c r="E17" s="26"/>
      <c r="F17" s="26"/>
      <c r="G17" s="12"/>
      <c r="H17" s="12"/>
      <c r="I17" s="12"/>
      <c r="J17" s="12"/>
      <c r="K17" s="12"/>
      <c r="L17" s="52"/>
      <c r="M17" s="50" t="s">
        <v>14</v>
      </c>
      <c r="N17" s="33">
        <v>3</v>
      </c>
      <c r="O17" s="33">
        <v>6</v>
      </c>
      <c r="P17" s="33">
        <v>2</v>
      </c>
      <c r="Q17" s="33">
        <f>N17+O17+P17</f>
        <v>11</v>
      </c>
      <c r="R17" s="15"/>
      <c r="S17" s="15"/>
      <c r="T17" s="41"/>
      <c r="U17" s="51" t="s">
        <v>24</v>
      </c>
      <c r="V17" s="53">
        <f>(N18/Q18)*V14+(O18/Q18)*V15+(P18/Q18)*V16</f>
        <v>0.69538124953639957</v>
      </c>
      <c r="W17" s="23"/>
      <c r="X17" s="15"/>
      <c r="Y17" s="26"/>
      <c r="Z17" s="26"/>
      <c r="AA17" s="26"/>
      <c r="AB17" s="26"/>
    </row>
    <row r="18" spans="1:28" x14ac:dyDescent="0.3">
      <c r="A18" s="23"/>
      <c r="B18" s="26"/>
      <c r="C18" s="26"/>
      <c r="D18" s="26"/>
      <c r="E18" s="26"/>
      <c r="F18" s="26"/>
      <c r="G18" s="12"/>
      <c r="H18" s="12"/>
      <c r="I18" s="12"/>
      <c r="J18" s="12"/>
      <c r="K18" s="12"/>
      <c r="L18" s="41"/>
      <c r="M18" s="51" t="s">
        <v>2</v>
      </c>
      <c r="N18" s="33">
        <f>N16+N17</f>
        <v>4</v>
      </c>
      <c r="O18" s="33">
        <f>O16+O17</f>
        <v>8</v>
      </c>
      <c r="P18" s="33">
        <f>P16+P17</f>
        <v>2</v>
      </c>
      <c r="Q18" s="41">
        <f>N18+O18+P18</f>
        <v>14</v>
      </c>
      <c r="R18" s="41"/>
      <c r="S18" s="41"/>
      <c r="T18" s="41"/>
      <c r="U18" s="51" t="s">
        <v>4</v>
      </c>
      <c r="V18" s="56">
        <f>I6-V17</f>
        <v>5.4214007723080382E-2</v>
      </c>
      <c r="Y18" s="17"/>
      <c r="Z18" s="17"/>
      <c r="AA18" s="17"/>
      <c r="AB18" s="17"/>
    </row>
    <row r="19" spans="1:28" ht="16.100000000000001" x14ac:dyDescent="0.3">
      <c r="A19" s="25"/>
      <c r="B19" s="26"/>
      <c r="C19" s="26"/>
      <c r="D19" s="26"/>
      <c r="E19" s="26"/>
      <c r="F19" s="26"/>
      <c r="G19" s="12"/>
      <c r="H19" s="12"/>
      <c r="I19" s="12"/>
      <c r="J19" s="12"/>
      <c r="K19" s="12"/>
    </row>
    <row r="20" spans="1:28" x14ac:dyDescent="0.3">
      <c r="A20" s="23"/>
      <c r="B20" s="26"/>
      <c r="C20" s="26"/>
      <c r="D20" s="26"/>
      <c r="E20" s="26"/>
      <c r="F20" s="26"/>
      <c r="G20" s="12"/>
      <c r="H20" s="12"/>
      <c r="I20" s="12"/>
      <c r="J20" s="12"/>
      <c r="K20" s="12"/>
      <c r="L20" s="41"/>
      <c r="M20" s="41"/>
      <c r="N20" s="44" t="s">
        <v>27</v>
      </c>
      <c r="O20" s="49"/>
      <c r="P20" s="58"/>
      <c r="Q20" s="41"/>
      <c r="R20" s="41"/>
      <c r="S20" s="41"/>
      <c r="T20" s="41"/>
      <c r="U20" s="51" t="s">
        <v>37</v>
      </c>
      <c r="V20" s="53">
        <f>(-(N22/N24))*LOG(N22/N24,2)-(N23/N24)*LOG(N23/N24,2)</f>
        <v>0.97095059445466858</v>
      </c>
    </row>
    <row r="21" spans="1:28" x14ac:dyDescent="0.3">
      <c r="A21" s="23"/>
      <c r="B21" s="26"/>
      <c r="C21" s="26"/>
      <c r="D21" s="26"/>
      <c r="E21" s="26"/>
      <c r="F21" s="26"/>
      <c r="G21" s="12"/>
      <c r="H21" s="12"/>
      <c r="I21" s="12"/>
      <c r="J21" s="12"/>
      <c r="K21" s="12"/>
      <c r="L21" s="41"/>
      <c r="M21" s="41"/>
      <c r="N21" s="50" t="s">
        <v>30</v>
      </c>
      <c r="O21" s="57" t="s">
        <v>31</v>
      </c>
      <c r="P21" s="61" t="s">
        <v>32</v>
      </c>
      <c r="Q21" s="60" t="s">
        <v>33</v>
      </c>
      <c r="R21" s="60" t="s">
        <v>34</v>
      </c>
      <c r="S21" s="51" t="s">
        <v>2</v>
      </c>
      <c r="T21" s="41"/>
      <c r="U21" s="51" t="s">
        <v>38</v>
      </c>
      <c r="V21" s="53">
        <v>0</v>
      </c>
    </row>
    <row r="22" spans="1:28" x14ac:dyDescent="0.3">
      <c r="A22" s="23"/>
      <c r="B22" s="26"/>
      <c r="C22" s="26"/>
      <c r="D22" s="26"/>
      <c r="E22" s="26"/>
      <c r="F22" s="26"/>
      <c r="G22" s="12"/>
      <c r="H22" s="12"/>
      <c r="I22" s="12"/>
      <c r="J22" s="12"/>
      <c r="K22" s="12"/>
      <c r="L22" s="46" t="s">
        <v>3</v>
      </c>
      <c r="M22" s="50" t="s">
        <v>13</v>
      </c>
      <c r="N22" s="33">
        <v>3</v>
      </c>
      <c r="O22" s="33">
        <v>0</v>
      </c>
      <c r="P22" s="59">
        <v>0</v>
      </c>
      <c r="Q22" s="3">
        <v>0</v>
      </c>
      <c r="R22" s="33">
        <v>0</v>
      </c>
      <c r="S22" s="62">
        <f>N22+O22+P22+Q22+R22</f>
        <v>3</v>
      </c>
      <c r="T22" s="41"/>
      <c r="U22" s="51" t="s">
        <v>39</v>
      </c>
      <c r="V22" s="53">
        <v>0</v>
      </c>
    </row>
    <row r="23" spans="1:28" x14ac:dyDescent="0.3">
      <c r="A23" s="23"/>
      <c r="B23" s="26"/>
      <c r="C23" s="26"/>
      <c r="D23" s="26"/>
      <c r="E23" s="26"/>
      <c r="F23" s="26"/>
      <c r="G23" s="12"/>
      <c r="H23" s="12"/>
      <c r="I23" s="12"/>
      <c r="J23" s="12"/>
      <c r="K23" s="12"/>
      <c r="L23" s="52"/>
      <c r="M23" s="50" t="s">
        <v>14</v>
      </c>
      <c r="N23" s="33">
        <v>2</v>
      </c>
      <c r="O23" s="33">
        <v>1</v>
      </c>
      <c r="P23" s="33">
        <v>3</v>
      </c>
      <c r="Q23" s="3">
        <v>3</v>
      </c>
      <c r="R23" s="33">
        <v>2</v>
      </c>
      <c r="S23" s="62">
        <f>N23+O23+P23+Q23+R23</f>
        <v>11</v>
      </c>
      <c r="T23" s="41"/>
      <c r="U23" s="51" t="s">
        <v>40</v>
      </c>
      <c r="V23" s="53">
        <v>0</v>
      </c>
    </row>
    <row r="24" spans="1:28" x14ac:dyDescent="0.3">
      <c r="A24" s="23"/>
      <c r="B24" s="26"/>
      <c r="C24" s="26"/>
      <c r="D24" s="26"/>
      <c r="E24" s="26"/>
      <c r="F24" s="26"/>
      <c r="L24" s="41"/>
      <c r="M24" s="51" t="s">
        <v>2</v>
      </c>
      <c r="N24" s="33">
        <f>N22+N23</f>
        <v>5</v>
      </c>
      <c r="O24" s="33">
        <f>O22+O23</f>
        <v>1</v>
      </c>
      <c r="P24" s="33">
        <f>P22+P23</f>
        <v>3</v>
      </c>
      <c r="Q24" s="3">
        <f>Q22+Q23</f>
        <v>3</v>
      </c>
      <c r="R24" s="3">
        <f>R22+R23</f>
        <v>2</v>
      </c>
      <c r="S24" s="41">
        <f>N24+O24+P24+Q24+R24</f>
        <v>14</v>
      </c>
      <c r="T24" s="41"/>
      <c r="U24" s="51" t="s">
        <v>41</v>
      </c>
      <c r="V24" s="53">
        <v>0</v>
      </c>
    </row>
    <row r="25" spans="1:28" ht="16.100000000000001" x14ac:dyDescent="0.3">
      <c r="A25" s="25"/>
      <c r="B25" s="26"/>
      <c r="C25" s="26"/>
      <c r="D25" s="26"/>
      <c r="E25" s="26"/>
      <c r="F25" s="26"/>
      <c r="U25" s="51" t="s">
        <v>42</v>
      </c>
      <c r="V25" s="53">
        <f>(N24/S24)*V20+(O24/S24)*V21+(P24/S24)*V22+(Q24/S24)*V23+(R24/S24)*V24</f>
        <v>0.34676806944809591</v>
      </c>
    </row>
    <row r="26" spans="1:28" x14ac:dyDescent="0.3">
      <c r="A26" s="23"/>
      <c r="B26" s="26"/>
      <c r="C26" s="26"/>
      <c r="D26" s="26"/>
      <c r="E26" s="26"/>
      <c r="F26" s="26"/>
      <c r="U26" s="51" t="s">
        <v>4</v>
      </c>
      <c r="V26" s="56">
        <f>I6-V25</f>
        <v>0.40282718781138405</v>
      </c>
      <c r="W26" s="70" t="s">
        <v>43</v>
      </c>
    </row>
    <row r="27" spans="1:28" x14ac:dyDescent="0.3">
      <c r="A27" s="23"/>
      <c r="B27" s="26"/>
      <c r="C27" s="26"/>
      <c r="D27" s="26"/>
      <c r="E27" s="26"/>
      <c r="F27" s="26"/>
    </row>
    <row r="28" spans="1:28" x14ac:dyDescent="0.3">
      <c r="A28" s="23"/>
      <c r="B28" s="26"/>
      <c r="C28" s="26"/>
      <c r="D28" s="26"/>
      <c r="E28" s="26"/>
      <c r="F28" s="26"/>
    </row>
    <row r="29" spans="1:28" x14ac:dyDescent="0.3">
      <c r="A29" s="23"/>
      <c r="B29" s="26"/>
      <c r="C29" s="26"/>
      <c r="D29" s="26"/>
      <c r="E29" s="26"/>
      <c r="F29" s="26"/>
    </row>
    <row r="30" spans="1:28" x14ac:dyDescent="0.3">
      <c r="A30" s="23"/>
      <c r="B30" s="26"/>
      <c r="C30" s="26"/>
      <c r="D30" s="26"/>
      <c r="E30" s="26"/>
      <c r="F30" s="26"/>
    </row>
    <row r="31" spans="1:28" x14ac:dyDescent="0.3">
      <c r="A31" s="23"/>
      <c r="B31" s="26"/>
      <c r="C31" s="26"/>
      <c r="D31" s="26"/>
      <c r="E31" s="26"/>
      <c r="F31" s="26"/>
    </row>
  </sheetData>
  <mergeCells count="9">
    <mergeCell ref="N20:P20"/>
    <mergeCell ref="L22:L23"/>
    <mergeCell ref="L16:L17"/>
    <mergeCell ref="N8:O8"/>
    <mergeCell ref="N14:P14"/>
    <mergeCell ref="Y7:AD7"/>
    <mergeCell ref="N2:O2"/>
    <mergeCell ref="L4:L5"/>
    <mergeCell ref="L10:L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1"/>
  <sheetViews>
    <sheetView zoomScale="85" zoomScaleNormal="85" workbookViewId="0">
      <selection activeCell="P29" sqref="P29"/>
    </sheetView>
  </sheetViews>
  <sheetFormatPr defaultColWidth="14.44140625" defaultRowHeight="14.8" x14ac:dyDescent="0.3"/>
  <cols>
    <col min="1" max="2" width="8.77734375" style="1" customWidth="1"/>
    <col min="3" max="3" width="12.21875" style="1" customWidth="1"/>
    <col min="4" max="4" width="16.109375" style="1" bestFit="1" customWidth="1"/>
    <col min="5" max="7" width="8.77734375" style="1" customWidth="1"/>
    <col min="8" max="8" width="16.21875" style="1" customWidth="1"/>
    <col min="9" max="9" width="11.21875" style="1" customWidth="1"/>
    <col min="10" max="11" width="8.77734375" style="1" customWidth="1"/>
    <col min="12" max="17" width="14.44140625" style="1"/>
    <col min="18" max="18" width="27" style="1" bestFit="1" customWidth="1"/>
    <col min="19" max="19" width="23.21875" style="1" bestFit="1" customWidth="1"/>
    <col min="20" max="20" width="16" style="1" bestFit="1" customWidth="1"/>
    <col min="21" max="16384" width="14.44140625" style="1"/>
  </cols>
  <sheetData>
    <row r="1" spans="1:29" ht="30.9" thickTop="1" thickBot="1" x14ac:dyDescent="0.35">
      <c r="A1" s="18" t="s">
        <v>0</v>
      </c>
      <c r="B1" s="18" t="s">
        <v>6</v>
      </c>
      <c r="C1" s="18" t="s">
        <v>25</v>
      </c>
      <c r="D1" s="18" t="s">
        <v>26</v>
      </c>
      <c r="E1" s="18" t="s">
        <v>27</v>
      </c>
      <c r="F1" s="18" t="s">
        <v>1</v>
      </c>
    </row>
    <row r="2" spans="1:29" ht="20.25" customHeight="1" thickTop="1" thickBot="1" x14ac:dyDescent="0.35">
      <c r="A2" s="20">
        <v>6</v>
      </c>
      <c r="B2" s="22" t="s">
        <v>9</v>
      </c>
      <c r="C2" s="22" t="s">
        <v>29</v>
      </c>
      <c r="D2" s="22" t="s">
        <v>11</v>
      </c>
      <c r="E2" s="22" t="s">
        <v>30</v>
      </c>
      <c r="F2" s="22" t="s">
        <v>13</v>
      </c>
      <c r="H2" s="2" t="s">
        <v>15</v>
      </c>
      <c r="I2" s="3">
        <f>COUNTIF($F$2:$F$13,"Cheap")</f>
        <v>3</v>
      </c>
      <c r="K2" s="4"/>
      <c r="L2" s="4"/>
      <c r="M2" s="44" t="s">
        <v>6</v>
      </c>
      <c r="N2" s="45"/>
      <c r="O2" s="4"/>
      <c r="T2" s="5" t="s">
        <v>17</v>
      </c>
      <c r="U2" s="6">
        <v>0</v>
      </c>
      <c r="W2" s="31"/>
      <c r="X2" s="18" t="s">
        <v>0</v>
      </c>
      <c r="Y2" s="18" t="s">
        <v>6</v>
      </c>
      <c r="Z2" s="18" t="s">
        <v>25</v>
      </c>
      <c r="AA2" s="18" t="s">
        <v>26</v>
      </c>
      <c r="AB2" s="18" t="s">
        <v>27</v>
      </c>
      <c r="AC2" s="18" t="s">
        <v>1</v>
      </c>
    </row>
    <row r="3" spans="1:29" ht="17.399999999999999" thickTop="1" thickBot="1" x14ac:dyDescent="0.35">
      <c r="A3" s="19">
        <v>7</v>
      </c>
      <c r="B3" s="54" t="s">
        <v>9</v>
      </c>
      <c r="C3" s="54" t="s">
        <v>28</v>
      </c>
      <c r="D3" s="54" t="s">
        <v>11</v>
      </c>
      <c r="E3" s="54" t="s">
        <v>32</v>
      </c>
      <c r="F3" s="54" t="s">
        <v>14</v>
      </c>
      <c r="H3" s="2" t="s">
        <v>16</v>
      </c>
      <c r="I3" s="3">
        <f>COUNTIF($F$2:$F$13,"Expensive")</f>
        <v>9</v>
      </c>
      <c r="K3" s="4"/>
      <c r="L3" s="4"/>
      <c r="M3" s="7" t="s">
        <v>8</v>
      </c>
      <c r="N3" s="7" t="s">
        <v>9</v>
      </c>
      <c r="O3" s="8" t="s">
        <v>2</v>
      </c>
      <c r="T3" s="5" t="s">
        <v>18</v>
      </c>
      <c r="U3" s="1">
        <f>(-(N4/N6))*LOG(N4/N6,2)-(N5/N6)*LOG(N5/N6,2)</f>
        <v>0.81127812445913283</v>
      </c>
      <c r="W3" s="31"/>
      <c r="X3" s="20">
        <v>6</v>
      </c>
      <c r="Y3" s="22" t="s">
        <v>9</v>
      </c>
      <c r="Z3" s="22" t="s">
        <v>29</v>
      </c>
      <c r="AA3" s="22" t="s">
        <v>11</v>
      </c>
      <c r="AB3" s="22" t="s">
        <v>30</v>
      </c>
      <c r="AC3" s="22" t="s">
        <v>13</v>
      </c>
    </row>
    <row r="4" spans="1:29" ht="20.25" customHeight="1" thickTop="1" thickBot="1" x14ac:dyDescent="0.35">
      <c r="A4" s="20">
        <v>8</v>
      </c>
      <c r="B4" s="54" t="s">
        <v>9</v>
      </c>
      <c r="C4" s="54" t="s">
        <v>28</v>
      </c>
      <c r="D4" s="54" t="s">
        <v>11</v>
      </c>
      <c r="E4" s="54" t="s">
        <v>33</v>
      </c>
      <c r="F4" s="54" t="s">
        <v>14</v>
      </c>
      <c r="H4" s="9" t="s">
        <v>2</v>
      </c>
      <c r="I4" s="3">
        <f>I2+I3</f>
        <v>12</v>
      </c>
      <c r="K4" s="47" t="s">
        <v>3</v>
      </c>
      <c r="L4" s="7" t="s">
        <v>13</v>
      </c>
      <c r="M4" s="3">
        <v>0</v>
      </c>
      <c r="N4" s="3">
        <v>3</v>
      </c>
      <c r="O4" s="3">
        <f>N4+M4</f>
        <v>3</v>
      </c>
      <c r="T4" s="5" t="s">
        <v>19</v>
      </c>
      <c r="U4" s="6">
        <f>(M6/O6)*U2+(N6/O6)*U3</f>
        <v>0.81127812445913283</v>
      </c>
      <c r="W4" s="27"/>
      <c r="X4" s="19">
        <v>19</v>
      </c>
      <c r="Y4" s="22" t="s">
        <v>9</v>
      </c>
      <c r="Z4" s="22" t="s">
        <v>29</v>
      </c>
      <c r="AA4" s="22" t="s">
        <v>10</v>
      </c>
      <c r="AB4" s="22" t="s">
        <v>30</v>
      </c>
      <c r="AC4" s="22" t="s">
        <v>13</v>
      </c>
    </row>
    <row r="5" spans="1:29" ht="17.399999999999999" thickTop="1" thickBot="1" x14ac:dyDescent="0.35">
      <c r="A5" s="20">
        <v>9</v>
      </c>
      <c r="B5" s="54" t="s">
        <v>9</v>
      </c>
      <c r="C5" s="54" t="s">
        <v>28</v>
      </c>
      <c r="D5" s="54" t="s">
        <v>11</v>
      </c>
      <c r="E5" s="54" t="s">
        <v>32</v>
      </c>
      <c r="F5" s="54" t="s">
        <v>14</v>
      </c>
      <c r="K5" s="47"/>
      <c r="L5" s="7" t="s">
        <v>14</v>
      </c>
      <c r="M5" s="3">
        <v>0</v>
      </c>
      <c r="N5" s="3">
        <v>9</v>
      </c>
      <c r="O5" s="3">
        <f>M5+N5</f>
        <v>9</v>
      </c>
      <c r="T5" s="5" t="s">
        <v>4</v>
      </c>
      <c r="U5" s="55">
        <f>I6-U4</f>
        <v>0</v>
      </c>
      <c r="W5" s="28"/>
      <c r="X5" s="20">
        <v>20</v>
      </c>
      <c r="Y5" s="22" t="s">
        <v>9</v>
      </c>
      <c r="Z5" s="22" t="s">
        <v>29</v>
      </c>
      <c r="AA5" s="22" t="s">
        <v>10</v>
      </c>
      <c r="AB5" s="22" t="s">
        <v>30</v>
      </c>
      <c r="AC5" s="22" t="s">
        <v>13</v>
      </c>
    </row>
    <row r="6" spans="1:29" ht="20.25" customHeight="1" thickTop="1" thickBot="1" x14ac:dyDescent="0.35">
      <c r="A6" s="19">
        <v>10</v>
      </c>
      <c r="B6" s="54" t="s">
        <v>9</v>
      </c>
      <c r="C6" s="54" t="s">
        <v>28</v>
      </c>
      <c r="D6" s="54" t="s">
        <v>11</v>
      </c>
      <c r="E6" s="54" t="s">
        <v>33</v>
      </c>
      <c r="F6" s="54" t="s">
        <v>14</v>
      </c>
      <c r="H6" s="10" t="s">
        <v>5</v>
      </c>
      <c r="I6" s="11">
        <f>(-(I2/I4))*LOG(I2/I4,2)-(I3/I4)*LOG(I3/I4,2)</f>
        <v>0.81127812445913283</v>
      </c>
      <c r="L6" s="5" t="s">
        <v>2</v>
      </c>
      <c r="M6" s="3">
        <f>M4+M5</f>
        <v>0</v>
      </c>
      <c r="N6" s="3">
        <f>N4+N5</f>
        <v>12</v>
      </c>
      <c r="O6" s="1">
        <f>M6+N6</f>
        <v>12</v>
      </c>
    </row>
    <row r="7" spans="1:29" ht="17.2" customHeight="1" thickTop="1" thickBot="1" x14ac:dyDescent="0.35">
      <c r="A7" s="20">
        <v>11</v>
      </c>
      <c r="B7" s="54" t="s">
        <v>9</v>
      </c>
      <c r="C7" s="54" t="s">
        <v>29</v>
      </c>
      <c r="D7" s="54" t="s">
        <v>10</v>
      </c>
      <c r="E7" s="54" t="s">
        <v>34</v>
      </c>
      <c r="F7" s="54" t="s">
        <v>14</v>
      </c>
      <c r="X7" s="71" t="s">
        <v>45</v>
      </c>
      <c r="Y7" s="71"/>
      <c r="Z7" s="71"/>
      <c r="AA7" s="71"/>
      <c r="AB7" s="71"/>
      <c r="AC7" s="71"/>
    </row>
    <row r="8" spans="1:29" ht="20.25" customHeight="1" thickTop="1" thickBot="1" x14ac:dyDescent="0.35">
      <c r="A8" s="20">
        <v>12</v>
      </c>
      <c r="B8" s="54" t="s">
        <v>9</v>
      </c>
      <c r="C8" s="54" t="s">
        <v>29</v>
      </c>
      <c r="D8" s="54" t="s">
        <v>10</v>
      </c>
      <c r="E8" s="54" t="s">
        <v>34</v>
      </c>
      <c r="F8" s="54" t="s">
        <v>14</v>
      </c>
      <c r="K8" s="4"/>
      <c r="L8" s="4"/>
      <c r="M8" s="44" t="s">
        <v>25</v>
      </c>
      <c r="N8" s="45"/>
      <c r="O8" s="4"/>
      <c r="P8" s="4"/>
      <c r="Q8" s="4"/>
      <c r="R8" s="4"/>
      <c r="T8" s="5" t="s">
        <v>35</v>
      </c>
      <c r="U8" s="1">
        <v>0</v>
      </c>
    </row>
    <row r="9" spans="1:29" ht="17.399999999999999" thickTop="1" thickBot="1" x14ac:dyDescent="0.35">
      <c r="A9" s="19">
        <v>13</v>
      </c>
      <c r="B9" s="54" t="s">
        <v>9</v>
      </c>
      <c r="C9" s="54" t="s">
        <v>29</v>
      </c>
      <c r="D9" s="54" t="s">
        <v>10</v>
      </c>
      <c r="E9" s="54" t="s">
        <v>31</v>
      </c>
      <c r="F9" s="54" t="s">
        <v>14</v>
      </c>
      <c r="G9" s="12"/>
      <c r="H9" s="12"/>
      <c r="I9" s="12"/>
      <c r="J9" s="12"/>
      <c r="K9" s="4"/>
      <c r="L9" s="4"/>
      <c r="M9" s="7" t="s">
        <v>28</v>
      </c>
      <c r="N9" s="7" t="s">
        <v>29</v>
      </c>
      <c r="O9" s="8" t="s">
        <v>2</v>
      </c>
      <c r="P9" s="14"/>
      <c r="Q9" s="14"/>
      <c r="R9" s="14"/>
      <c r="T9" s="5" t="s">
        <v>36</v>
      </c>
      <c r="U9" s="1">
        <f>(-(N10/N12))*LOG(N10/N12,2)-(N11/N12)*LOG(N11/N12,2)</f>
        <v>0.95443400292496494</v>
      </c>
    </row>
    <row r="10" spans="1:29" ht="18" customHeight="1" thickTop="1" thickBot="1" x14ac:dyDescent="0.35">
      <c r="A10" s="20">
        <v>14</v>
      </c>
      <c r="B10" s="54" t="s">
        <v>9</v>
      </c>
      <c r="C10" s="54" t="s">
        <v>29</v>
      </c>
      <c r="D10" s="54" t="s">
        <v>11</v>
      </c>
      <c r="E10" s="54" t="s">
        <v>32</v>
      </c>
      <c r="F10" s="54" t="s">
        <v>14</v>
      </c>
      <c r="G10" s="12"/>
      <c r="H10" s="12"/>
      <c r="I10" s="12"/>
      <c r="J10" s="12"/>
      <c r="K10" s="47" t="s">
        <v>3</v>
      </c>
      <c r="L10" s="7" t="s">
        <v>13</v>
      </c>
      <c r="M10" s="3">
        <v>0</v>
      </c>
      <c r="N10" s="3">
        <v>3</v>
      </c>
      <c r="O10" s="3">
        <f>N10+M10</f>
        <v>3</v>
      </c>
      <c r="P10" s="4"/>
      <c r="Q10" s="4"/>
      <c r="R10" s="4"/>
      <c r="T10" s="5" t="s">
        <v>20</v>
      </c>
      <c r="U10" s="6">
        <f>(M12/O12)*U8+(N12/O12)*U9</f>
        <v>0.63628933528330989</v>
      </c>
    </row>
    <row r="11" spans="1:29" ht="16.100000000000001" thickTop="1" thickBot="1" x14ac:dyDescent="0.35">
      <c r="A11" s="20">
        <v>15</v>
      </c>
      <c r="B11" s="54" t="s">
        <v>9</v>
      </c>
      <c r="C11" s="54" t="s">
        <v>29</v>
      </c>
      <c r="D11" s="54" t="s">
        <v>11</v>
      </c>
      <c r="E11" s="54" t="s">
        <v>33</v>
      </c>
      <c r="F11" s="54" t="s">
        <v>14</v>
      </c>
      <c r="G11" s="12"/>
      <c r="H11" s="12"/>
      <c r="I11" s="12"/>
      <c r="J11" s="12"/>
      <c r="K11" s="47"/>
      <c r="L11" s="7" t="s">
        <v>14</v>
      </c>
      <c r="M11" s="3">
        <v>4</v>
      </c>
      <c r="N11" s="3">
        <v>5</v>
      </c>
      <c r="O11" s="3">
        <f>M11+N11</f>
        <v>9</v>
      </c>
      <c r="P11" s="4"/>
      <c r="Q11" s="4"/>
      <c r="R11" s="4"/>
      <c r="T11" s="13" t="s">
        <v>4</v>
      </c>
      <c r="U11" s="55">
        <f>I6-U10</f>
        <v>0.17498878917582295</v>
      </c>
    </row>
    <row r="12" spans="1:29" ht="16.55" customHeight="1" thickTop="1" thickBot="1" x14ac:dyDescent="0.35">
      <c r="A12" s="19">
        <v>19</v>
      </c>
      <c r="B12" s="22" t="s">
        <v>9</v>
      </c>
      <c r="C12" s="22" t="s">
        <v>29</v>
      </c>
      <c r="D12" s="22" t="s">
        <v>10</v>
      </c>
      <c r="E12" s="22" t="s">
        <v>30</v>
      </c>
      <c r="F12" s="22" t="s">
        <v>13</v>
      </c>
      <c r="G12" s="12"/>
      <c r="H12" s="12"/>
      <c r="I12" s="12"/>
      <c r="J12" s="12"/>
      <c r="L12" s="5" t="s">
        <v>2</v>
      </c>
      <c r="M12" s="3">
        <f>M10+M11</f>
        <v>4</v>
      </c>
      <c r="N12" s="3">
        <f>N10+N11</f>
        <v>8</v>
      </c>
      <c r="O12" s="1">
        <f>M12+N12</f>
        <v>12</v>
      </c>
      <c r="P12" s="4"/>
      <c r="Q12" s="4"/>
      <c r="R12" s="4"/>
    </row>
    <row r="13" spans="1:29" ht="16.100000000000001" thickTop="1" thickBot="1" x14ac:dyDescent="0.35">
      <c r="A13" s="20">
        <v>20</v>
      </c>
      <c r="B13" s="22" t="s">
        <v>9</v>
      </c>
      <c r="C13" s="22" t="s">
        <v>29</v>
      </c>
      <c r="D13" s="22" t="s">
        <v>10</v>
      </c>
      <c r="E13" s="22" t="s">
        <v>30</v>
      </c>
      <c r="F13" s="22" t="s">
        <v>13</v>
      </c>
      <c r="G13" s="12"/>
      <c r="H13" s="12"/>
      <c r="I13" s="12"/>
      <c r="J13" s="12"/>
    </row>
    <row r="14" spans="1:29" ht="14.95" customHeight="1" thickTop="1" x14ac:dyDescent="0.3">
      <c r="A14" s="29"/>
      <c r="G14" s="12"/>
      <c r="H14" s="12"/>
      <c r="I14" s="12"/>
      <c r="J14" s="12"/>
      <c r="K14" s="41"/>
      <c r="L14" s="41"/>
      <c r="M14" s="44" t="s">
        <v>7</v>
      </c>
      <c r="N14" s="49"/>
      <c r="O14" s="49"/>
      <c r="P14" s="41"/>
      <c r="Q14" s="41"/>
      <c r="R14" s="41"/>
      <c r="S14" s="41"/>
      <c r="T14" s="51" t="s">
        <v>21</v>
      </c>
      <c r="U14" s="53">
        <f>(-(M16/M18))*LOG(M16/M18,2)-(M17/M18)*LOG(M17/M18,2)</f>
        <v>0.97095059445466858</v>
      </c>
    </row>
    <row r="15" spans="1:29" ht="16.100000000000001" x14ac:dyDescent="0.3">
      <c r="A15" s="30"/>
      <c r="G15" s="12"/>
      <c r="H15" s="12"/>
      <c r="I15" s="12"/>
      <c r="J15" s="12"/>
      <c r="K15" s="41"/>
      <c r="L15" s="41"/>
      <c r="M15" s="50" t="s">
        <v>10</v>
      </c>
      <c r="N15" s="50" t="s">
        <v>11</v>
      </c>
      <c r="O15" s="50" t="s">
        <v>12</v>
      </c>
      <c r="P15" s="51" t="s">
        <v>2</v>
      </c>
      <c r="Q15" s="51"/>
      <c r="R15" s="51"/>
      <c r="S15" s="41"/>
      <c r="T15" s="51" t="s">
        <v>22</v>
      </c>
      <c r="U15" s="53">
        <f>(-(N16/N18))*LOG(N16/N18,2)-(N17/N18)*LOG(N17/N18,2)</f>
        <v>0.59167277858232747</v>
      </c>
    </row>
    <row r="16" spans="1:29" ht="16.55" customHeight="1" x14ac:dyDescent="0.3">
      <c r="A16" s="23"/>
      <c r="B16" s="24"/>
      <c r="C16" s="24"/>
      <c r="D16" s="24"/>
      <c r="E16" s="24"/>
      <c r="F16" s="24"/>
      <c r="G16" s="12"/>
      <c r="H16" s="12"/>
      <c r="I16" s="12"/>
      <c r="J16" s="12"/>
      <c r="K16" s="46" t="s">
        <v>3</v>
      </c>
      <c r="L16" s="50" t="s">
        <v>13</v>
      </c>
      <c r="M16" s="33">
        <v>2</v>
      </c>
      <c r="N16" s="33">
        <v>1</v>
      </c>
      <c r="O16" s="33">
        <v>0</v>
      </c>
      <c r="P16" s="33">
        <f>M16+N16+O16</f>
        <v>3</v>
      </c>
      <c r="Q16" s="15"/>
      <c r="R16" s="15"/>
      <c r="S16" s="41"/>
      <c r="T16" s="51" t="s">
        <v>23</v>
      </c>
      <c r="U16" s="53">
        <v>0</v>
      </c>
    </row>
    <row r="17" spans="1:22" ht="16.100000000000001" x14ac:dyDescent="0.3">
      <c r="A17" s="25"/>
      <c r="B17" s="26"/>
      <c r="C17" s="26"/>
      <c r="D17" s="26"/>
      <c r="E17" s="26"/>
      <c r="F17" s="26"/>
      <c r="G17" s="12"/>
      <c r="H17" s="12"/>
      <c r="I17" s="12"/>
      <c r="J17" s="12"/>
      <c r="K17" s="52"/>
      <c r="L17" s="50" t="s">
        <v>14</v>
      </c>
      <c r="M17" s="33">
        <v>3</v>
      </c>
      <c r="N17" s="33">
        <v>6</v>
      </c>
      <c r="O17" s="33">
        <v>0</v>
      </c>
      <c r="P17" s="33">
        <f>M17+N17+O17</f>
        <v>9</v>
      </c>
      <c r="Q17" s="15"/>
      <c r="R17" s="15"/>
      <c r="S17" s="41"/>
      <c r="T17" s="51" t="s">
        <v>24</v>
      </c>
      <c r="U17" s="53">
        <f>(M18/P18)*U14+(N18/P18)*U15+(O18/P18)*U16</f>
        <v>0.74970520186246969</v>
      </c>
    </row>
    <row r="18" spans="1:22" x14ac:dyDescent="0.3">
      <c r="A18" s="23"/>
      <c r="B18" s="24"/>
      <c r="C18" s="24"/>
      <c r="D18" s="24"/>
      <c r="E18" s="24"/>
      <c r="F18" s="24"/>
      <c r="G18" s="12"/>
      <c r="H18" s="12"/>
      <c r="I18" s="12"/>
      <c r="J18" s="12"/>
      <c r="K18" s="41"/>
      <c r="L18" s="51" t="s">
        <v>2</v>
      </c>
      <c r="M18" s="33">
        <f>M16+M17</f>
        <v>5</v>
      </c>
      <c r="N18" s="33">
        <f>N16+N17</f>
        <v>7</v>
      </c>
      <c r="O18" s="33">
        <f>O16+O17</f>
        <v>0</v>
      </c>
      <c r="P18" s="41">
        <f>M18+N18+O18</f>
        <v>12</v>
      </c>
      <c r="Q18" s="41"/>
      <c r="R18" s="41"/>
      <c r="S18" s="41"/>
      <c r="T18" s="51" t="s">
        <v>4</v>
      </c>
      <c r="U18" s="56">
        <f>I6-U17</f>
        <v>6.1572922596663138E-2</v>
      </c>
    </row>
    <row r="19" spans="1:22" x14ac:dyDescent="0.3">
      <c r="A19" s="23"/>
      <c r="B19" s="24"/>
      <c r="C19" s="24"/>
      <c r="D19" s="24"/>
      <c r="E19" s="24"/>
      <c r="F19" s="24"/>
      <c r="G19" s="12"/>
      <c r="H19" s="12"/>
      <c r="I19" s="12"/>
      <c r="J19" s="12"/>
    </row>
    <row r="20" spans="1:22" ht="16.100000000000001" x14ac:dyDescent="0.3">
      <c r="A20" s="25"/>
      <c r="B20" s="24"/>
      <c r="C20" s="24"/>
      <c r="D20" s="24"/>
      <c r="E20" s="24"/>
      <c r="F20" s="24"/>
      <c r="G20" s="12"/>
      <c r="H20" s="12"/>
      <c r="I20" s="12"/>
      <c r="J20" s="12"/>
      <c r="K20" s="41"/>
      <c r="L20" s="41"/>
      <c r="M20" s="44" t="s">
        <v>27</v>
      </c>
      <c r="N20" s="49"/>
      <c r="O20" s="58"/>
      <c r="P20" s="41"/>
      <c r="Q20" s="41"/>
      <c r="R20" s="41"/>
      <c r="S20" s="41"/>
      <c r="T20" s="51" t="s">
        <v>37</v>
      </c>
      <c r="U20" s="53">
        <v>0</v>
      </c>
    </row>
    <row r="21" spans="1:22" x14ac:dyDescent="0.3">
      <c r="A21" s="23"/>
      <c r="B21" s="24"/>
      <c r="C21" s="24"/>
      <c r="D21" s="24"/>
      <c r="E21" s="24"/>
      <c r="F21" s="24"/>
      <c r="G21" s="12"/>
      <c r="H21" s="12"/>
      <c r="I21" s="12"/>
      <c r="J21" s="12"/>
      <c r="K21" s="41"/>
      <c r="L21" s="41"/>
      <c r="M21" s="50" t="s">
        <v>30</v>
      </c>
      <c r="N21" s="57" t="s">
        <v>31</v>
      </c>
      <c r="O21" s="61" t="s">
        <v>32</v>
      </c>
      <c r="P21" s="60" t="s">
        <v>33</v>
      </c>
      <c r="Q21" s="60" t="s">
        <v>34</v>
      </c>
      <c r="R21" s="51" t="s">
        <v>2</v>
      </c>
      <c r="S21" s="41"/>
      <c r="T21" s="51" t="s">
        <v>38</v>
      </c>
      <c r="U21" s="53">
        <v>0</v>
      </c>
    </row>
    <row r="22" spans="1:22" x14ac:dyDescent="0.3">
      <c r="A22" s="23"/>
      <c r="B22" s="26"/>
      <c r="C22" s="26"/>
      <c r="D22" s="26"/>
      <c r="E22" s="26"/>
      <c r="F22" s="26"/>
      <c r="G22" s="12"/>
      <c r="H22" s="12"/>
      <c r="I22" s="12"/>
      <c r="J22" s="12"/>
      <c r="K22" s="46" t="s">
        <v>3</v>
      </c>
      <c r="L22" s="50" t="s">
        <v>13</v>
      </c>
      <c r="M22" s="33">
        <v>3</v>
      </c>
      <c r="N22" s="33">
        <v>0</v>
      </c>
      <c r="O22" s="59">
        <v>0</v>
      </c>
      <c r="P22" s="3">
        <v>0</v>
      </c>
      <c r="Q22" s="33">
        <v>0</v>
      </c>
      <c r="R22" s="62">
        <f>M22+N22+O22+P22+Q22</f>
        <v>3</v>
      </c>
      <c r="S22" s="41"/>
      <c r="T22" s="51" t="s">
        <v>39</v>
      </c>
      <c r="U22" s="53">
        <v>0</v>
      </c>
    </row>
    <row r="23" spans="1:22" x14ac:dyDescent="0.3">
      <c r="A23" s="23"/>
      <c r="B23" s="26"/>
      <c r="C23" s="26"/>
      <c r="D23" s="26"/>
      <c r="E23" s="26"/>
      <c r="F23" s="26"/>
      <c r="G23" s="12"/>
      <c r="H23" s="12"/>
      <c r="I23" s="12"/>
      <c r="J23" s="12"/>
      <c r="K23" s="52"/>
      <c r="L23" s="50" t="s">
        <v>14</v>
      </c>
      <c r="M23" s="33">
        <v>0</v>
      </c>
      <c r="N23" s="33">
        <v>1</v>
      </c>
      <c r="O23" s="33">
        <v>3</v>
      </c>
      <c r="P23" s="3">
        <v>3</v>
      </c>
      <c r="Q23" s="33">
        <v>2</v>
      </c>
      <c r="R23" s="62">
        <f>M23+N23+O23+P23+Q23</f>
        <v>9</v>
      </c>
      <c r="S23" s="41"/>
      <c r="T23" s="51" t="s">
        <v>40</v>
      </c>
      <c r="U23" s="53">
        <v>0</v>
      </c>
    </row>
    <row r="24" spans="1:22" x14ac:dyDescent="0.3">
      <c r="A24" s="23"/>
      <c r="B24" s="26"/>
      <c r="C24" s="26"/>
      <c r="D24" s="26"/>
      <c r="E24" s="26"/>
      <c r="F24" s="26"/>
      <c r="K24" s="41"/>
      <c r="L24" s="51" t="s">
        <v>2</v>
      </c>
      <c r="M24" s="33">
        <f>M22+M23</f>
        <v>3</v>
      </c>
      <c r="N24" s="33">
        <f>N22+N23</f>
        <v>1</v>
      </c>
      <c r="O24" s="33">
        <f>O22+O23</f>
        <v>3</v>
      </c>
      <c r="P24" s="3">
        <f>P22+P23</f>
        <v>3</v>
      </c>
      <c r="Q24" s="3">
        <f>Q22+Q23</f>
        <v>2</v>
      </c>
      <c r="R24" s="41">
        <f>M24+N24+O24+P24+Q24</f>
        <v>12</v>
      </c>
      <c r="S24" s="41"/>
      <c r="T24" s="51" t="s">
        <v>41</v>
      </c>
      <c r="U24" s="53">
        <v>0</v>
      </c>
    </row>
    <row r="25" spans="1:22" ht="16.100000000000001" x14ac:dyDescent="0.3">
      <c r="A25" s="25"/>
      <c r="B25" s="26"/>
      <c r="C25" s="26"/>
      <c r="D25" s="26"/>
      <c r="E25" s="26"/>
      <c r="F25" s="26"/>
      <c r="T25" s="51" t="s">
        <v>42</v>
      </c>
      <c r="U25" s="53">
        <f>(M24/R24)*U20+(N24/R24)*U21+(O24/R24)*U22+(P24/R24)*U23+(Q24/R24)*U24</f>
        <v>0</v>
      </c>
    </row>
    <row r="26" spans="1:22" x14ac:dyDescent="0.3">
      <c r="A26" s="23"/>
      <c r="B26" s="26"/>
      <c r="C26" s="26"/>
      <c r="D26" s="26"/>
      <c r="E26" s="26"/>
      <c r="F26" s="26"/>
      <c r="T26" s="51" t="s">
        <v>4</v>
      </c>
      <c r="U26" s="56">
        <f>I6-U25</f>
        <v>0.81127812445913283</v>
      </c>
      <c r="V26" s="70" t="s">
        <v>43</v>
      </c>
    </row>
    <row r="27" spans="1:22" x14ac:dyDescent="0.3">
      <c r="A27" s="23"/>
      <c r="B27" s="26"/>
      <c r="C27" s="26"/>
      <c r="D27" s="26"/>
      <c r="E27" s="26"/>
      <c r="F27" s="26"/>
    </row>
    <row r="28" spans="1:22" x14ac:dyDescent="0.3">
      <c r="A28" s="23"/>
      <c r="B28" s="26"/>
      <c r="C28" s="26"/>
      <c r="D28" s="26"/>
      <c r="E28" s="26"/>
      <c r="F28" s="26"/>
    </row>
    <row r="29" spans="1:22" x14ac:dyDescent="0.3">
      <c r="A29" s="23"/>
      <c r="B29" s="26"/>
      <c r="C29" s="26"/>
      <c r="D29" s="26"/>
      <c r="E29" s="26"/>
      <c r="F29" s="26"/>
    </row>
    <row r="30" spans="1:22" x14ac:dyDescent="0.3">
      <c r="A30" s="23"/>
      <c r="B30" s="26"/>
      <c r="C30" s="26"/>
      <c r="D30" s="26"/>
      <c r="E30" s="26"/>
      <c r="F30" s="26"/>
    </row>
    <row r="31" spans="1:22" x14ac:dyDescent="0.3">
      <c r="A31" s="23"/>
      <c r="B31" s="26"/>
      <c r="C31" s="26"/>
      <c r="D31" s="26"/>
      <c r="E31" s="26"/>
      <c r="F31" s="26"/>
    </row>
  </sheetData>
  <mergeCells count="9">
    <mergeCell ref="K22:K23"/>
    <mergeCell ref="X7:AC7"/>
    <mergeCell ref="K4:K5"/>
    <mergeCell ref="M8:N8"/>
    <mergeCell ref="K10:K11"/>
    <mergeCell ref="M14:O14"/>
    <mergeCell ref="K16:K17"/>
    <mergeCell ref="M20:O20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9"/>
  <sheetViews>
    <sheetView tabSelected="1" workbookViewId="0">
      <selection activeCell="D17" sqref="D17"/>
    </sheetView>
  </sheetViews>
  <sheetFormatPr defaultRowHeight="14.8" x14ac:dyDescent="0.3"/>
  <cols>
    <col min="3" max="3" width="17" customWidth="1"/>
    <col min="4" max="4" width="20.109375" customWidth="1"/>
    <col min="5" max="5" width="18.21875" customWidth="1"/>
    <col min="10" max="10" width="17.109375" customWidth="1"/>
  </cols>
  <sheetData>
    <row r="1" spans="1:29" ht="16.100000000000001" thickTop="1" thickBot="1" x14ac:dyDescent="0.35">
      <c r="A1" s="18" t="s">
        <v>0</v>
      </c>
      <c r="B1" s="18" t="s">
        <v>6</v>
      </c>
      <c r="C1" s="18" t="s">
        <v>25</v>
      </c>
      <c r="D1" s="18" t="s">
        <v>26</v>
      </c>
      <c r="E1" s="18" t="s">
        <v>27</v>
      </c>
      <c r="F1" s="18" t="s">
        <v>1</v>
      </c>
    </row>
    <row r="2" spans="1:29" ht="17.399999999999999" thickTop="1" thickBot="1" x14ac:dyDescent="0.35">
      <c r="A2" s="19">
        <v>1</v>
      </c>
      <c r="B2" s="48" t="s">
        <v>8</v>
      </c>
      <c r="C2" s="48" t="s">
        <v>29</v>
      </c>
      <c r="D2" s="48" t="s">
        <v>10</v>
      </c>
      <c r="E2" s="48" t="s">
        <v>30</v>
      </c>
      <c r="F2" s="48" t="s">
        <v>13</v>
      </c>
      <c r="G2" s="73"/>
      <c r="H2">
        <v>3</v>
      </c>
    </row>
    <row r="3" spans="1:29" ht="16.100000000000001" thickTop="1" thickBot="1" x14ac:dyDescent="0.35">
      <c r="A3" s="20">
        <v>2</v>
      </c>
      <c r="B3" s="48" t="s">
        <v>8</v>
      </c>
      <c r="C3" s="48" t="s">
        <v>29</v>
      </c>
      <c r="D3" s="48" t="s">
        <v>12</v>
      </c>
      <c r="E3" s="48" t="s">
        <v>30</v>
      </c>
      <c r="F3" s="48" t="s">
        <v>13</v>
      </c>
      <c r="G3" s="73"/>
      <c r="H3">
        <v>3</v>
      </c>
      <c r="J3" t="s">
        <v>46</v>
      </c>
      <c r="K3" s="73"/>
    </row>
    <row r="4" spans="1:29" ht="16.100000000000001" thickTop="1" thickBot="1" x14ac:dyDescent="0.35">
      <c r="A4" s="20">
        <v>3</v>
      </c>
      <c r="B4" s="48" t="s">
        <v>8</v>
      </c>
      <c r="C4" s="48" t="s">
        <v>28</v>
      </c>
      <c r="D4" s="48" t="s">
        <v>11</v>
      </c>
      <c r="E4" s="48" t="s">
        <v>33</v>
      </c>
      <c r="F4" s="48" t="s">
        <v>13</v>
      </c>
      <c r="G4" s="35"/>
      <c r="H4">
        <v>1</v>
      </c>
      <c r="J4" t="s">
        <v>47</v>
      </c>
      <c r="K4" s="35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spans="1:29" ht="17.399999999999999" thickTop="1" thickBot="1" x14ac:dyDescent="0.35">
      <c r="A5" s="19">
        <v>4</v>
      </c>
      <c r="B5" s="48" t="s">
        <v>8</v>
      </c>
      <c r="C5" s="48" t="s">
        <v>28</v>
      </c>
      <c r="D5" s="48" t="s">
        <v>11</v>
      </c>
      <c r="E5" s="48" t="s">
        <v>33</v>
      </c>
      <c r="F5" s="48" t="s">
        <v>13</v>
      </c>
      <c r="G5" s="35"/>
      <c r="H5" s="41">
        <v>1</v>
      </c>
      <c r="J5" t="s">
        <v>48</v>
      </c>
      <c r="K5" s="34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</row>
    <row r="6" spans="1:29" ht="16.100000000000001" thickTop="1" thickBot="1" x14ac:dyDescent="0.35">
      <c r="A6" s="20">
        <v>5</v>
      </c>
      <c r="B6" s="48" t="s">
        <v>9</v>
      </c>
      <c r="C6" s="48" t="s">
        <v>29</v>
      </c>
      <c r="D6" s="48" t="s">
        <v>11</v>
      </c>
      <c r="E6" s="48" t="s">
        <v>32</v>
      </c>
      <c r="F6" s="48" t="s">
        <v>14</v>
      </c>
      <c r="G6" s="73"/>
      <c r="H6" s="41">
        <v>3</v>
      </c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</row>
    <row r="7" spans="1:29" ht="16.100000000000001" thickTop="1" thickBot="1" x14ac:dyDescent="0.35">
      <c r="A7" s="20">
        <v>6</v>
      </c>
      <c r="B7" s="48" t="s">
        <v>9</v>
      </c>
      <c r="C7" s="48" t="s">
        <v>28</v>
      </c>
      <c r="D7" s="48" t="s">
        <v>11</v>
      </c>
      <c r="E7" s="48" t="s">
        <v>32</v>
      </c>
      <c r="F7" s="48" t="s">
        <v>14</v>
      </c>
      <c r="G7" s="73"/>
      <c r="H7" s="41">
        <v>3</v>
      </c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</row>
    <row r="8" spans="1:29" ht="17.399999999999999" thickTop="1" thickBot="1" x14ac:dyDescent="0.35">
      <c r="A8" s="19">
        <v>7</v>
      </c>
      <c r="B8" s="48" t="s">
        <v>9</v>
      </c>
      <c r="C8" s="48" t="s">
        <v>29</v>
      </c>
      <c r="D8" s="48" t="s">
        <v>11</v>
      </c>
      <c r="E8" s="48" t="s">
        <v>33</v>
      </c>
      <c r="F8" s="48" t="s">
        <v>14</v>
      </c>
      <c r="G8" s="73"/>
      <c r="H8" s="41">
        <v>3</v>
      </c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</row>
    <row r="9" spans="1:29" ht="16.100000000000001" thickTop="1" thickBot="1" x14ac:dyDescent="0.35">
      <c r="A9" s="20">
        <v>8</v>
      </c>
      <c r="B9" s="48" t="s">
        <v>9</v>
      </c>
      <c r="C9" s="48" t="s">
        <v>29</v>
      </c>
      <c r="D9" s="48" t="s">
        <v>11</v>
      </c>
      <c r="E9" s="48" t="s">
        <v>33</v>
      </c>
      <c r="F9" s="48" t="s">
        <v>13</v>
      </c>
      <c r="G9" s="34"/>
      <c r="H9" s="41">
        <v>2</v>
      </c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</row>
    <row r="10" spans="1:29" ht="16.100000000000001" thickTop="1" thickBot="1" x14ac:dyDescent="0.35">
      <c r="A10" s="20">
        <v>9</v>
      </c>
      <c r="B10" s="48" t="s">
        <v>8</v>
      </c>
      <c r="C10" s="48" t="s">
        <v>29</v>
      </c>
      <c r="D10" s="48" t="s">
        <v>10</v>
      </c>
      <c r="E10" s="48" t="s">
        <v>31</v>
      </c>
      <c r="F10" s="48" t="s">
        <v>13</v>
      </c>
      <c r="G10" s="35"/>
      <c r="H10" s="41">
        <v>1</v>
      </c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</row>
    <row r="11" spans="1:29" ht="17.399999999999999" thickTop="1" thickBot="1" x14ac:dyDescent="0.35">
      <c r="A11" s="19">
        <v>10</v>
      </c>
      <c r="B11" s="48" t="s">
        <v>8</v>
      </c>
      <c r="C11" s="48" t="s">
        <v>28</v>
      </c>
      <c r="D11" s="48" t="s">
        <v>10</v>
      </c>
      <c r="E11" s="48" t="s">
        <v>30</v>
      </c>
      <c r="F11" s="48" t="s">
        <v>13</v>
      </c>
      <c r="G11" s="73"/>
      <c r="H11">
        <v>3</v>
      </c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</row>
    <row r="12" spans="1:29" ht="15.45" thickTop="1" x14ac:dyDescent="0.3">
      <c r="A12" s="32"/>
      <c r="B12" s="37"/>
      <c r="C12" s="38"/>
      <c r="D12" s="39"/>
      <c r="E12" s="40"/>
      <c r="F12" s="41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</row>
    <row r="13" spans="1:29" x14ac:dyDescent="0.3">
      <c r="A13" s="32"/>
      <c r="E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</row>
    <row r="14" spans="1:29" x14ac:dyDescent="0.3">
      <c r="A14" s="32"/>
      <c r="E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</row>
    <row r="15" spans="1:29" x14ac:dyDescent="0.3">
      <c r="A15" s="32"/>
      <c r="E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</row>
    <row r="16" spans="1:29" x14ac:dyDescent="0.3">
      <c r="A16" s="36"/>
      <c r="E16" s="72"/>
    </row>
    <row r="17" spans="1:5" x14ac:dyDescent="0.3">
      <c r="A17" s="32"/>
      <c r="E17" s="72"/>
    </row>
    <row r="18" spans="1:5" x14ac:dyDescent="0.3">
      <c r="A18" s="32"/>
      <c r="E18" s="72"/>
    </row>
    <row r="19" spans="1:5" x14ac:dyDescent="0.3">
      <c r="A19" s="32"/>
      <c r="E19" s="72"/>
    </row>
    <row r="20" spans="1:5" x14ac:dyDescent="0.3">
      <c r="A20" s="32"/>
      <c r="E20" s="72"/>
    </row>
    <row r="21" spans="1:5" x14ac:dyDescent="0.3">
      <c r="A21" s="32"/>
      <c r="E21" s="72"/>
    </row>
    <row r="22" spans="1:5" x14ac:dyDescent="0.3">
      <c r="A22" s="32"/>
      <c r="E22" s="72"/>
    </row>
    <row r="23" spans="1:5" x14ac:dyDescent="0.3">
      <c r="A23" s="32"/>
    </row>
    <row r="24" spans="1:5" x14ac:dyDescent="0.3">
      <c r="A24" s="32"/>
    </row>
    <row r="25" spans="1:5" x14ac:dyDescent="0.3">
      <c r="A25" s="32"/>
    </row>
    <row r="26" spans="1:5" x14ac:dyDescent="0.3">
      <c r="A26" s="32"/>
    </row>
    <row r="27" spans="1:5" x14ac:dyDescent="0.3">
      <c r="A27" s="32"/>
    </row>
    <row r="28" spans="1:5" x14ac:dyDescent="0.3">
      <c r="A28" s="32"/>
    </row>
    <row r="29" spans="1:5" x14ac:dyDescent="0.3">
      <c r="A2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 0</vt:lpstr>
      <vt:lpstr>Level 1</vt:lpstr>
      <vt:lpstr>Level 2</vt:lpstr>
      <vt:lpstr>Data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2020-11-02T11:40:34Z</dcterms:created>
  <dcterms:modified xsi:type="dcterms:W3CDTF">2020-11-16T05:13:03Z</dcterms:modified>
</cp:coreProperties>
</file>