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in\Downloads\"/>
    </mc:Choice>
  </mc:AlternateContent>
  <xr:revisionPtr revIDLastSave="0" documentId="8_{0186B318-F351-4DEC-9BCE-BC124CB7287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anttChart" sheetId="1" r:id="rId1"/>
    <sheet name="©" sheetId="5" state="hidden" r:id="rId2"/>
  </sheets>
  <definedNames>
    <definedName name="VALUEVX">LAMBDA(42.314159)</definedName>
  </definedNames>
  <calcPr calcId="191029"/>
</workbook>
</file>

<file path=xl/calcChain.xml><?xml version="1.0" encoding="utf-8"?>
<calcChain xmlns="http://schemas.openxmlformats.org/spreadsheetml/2006/main">
  <c r="H51" i="1" l="1"/>
  <c r="E51" i="1"/>
  <c r="D51" i="1"/>
  <c r="H50" i="1"/>
  <c r="E50" i="1"/>
  <c r="D50" i="1"/>
  <c r="H49" i="1"/>
  <c r="E49" i="1"/>
  <c r="E48" i="1" s="1"/>
  <c r="D49" i="1"/>
  <c r="D48" i="1"/>
  <c r="A47" i="1"/>
  <c r="A48" i="1" s="1"/>
  <c r="A49" i="1" s="1"/>
  <c r="A50" i="1" s="1"/>
  <c r="A51" i="1" s="1"/>
  <c r="D37" i="1"/>
  <c r="E37" i="1" s="1"/>
  <c r="D30" i="1"/>
  <c r="E30" i="1" s="1"/>
  <c r="D23" i="1"/>
  <c r="E23" i="1" s="1"/>
  <c r="D16" i="1"/>
  <c r="D9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J6" i="1"/>
  <c r="K6" i="1" s="1"/>
  <c r="K7" i="1" s="1"/>
  <c r="J5" i="1"/>
  <c r="J4" i="1"/>
  <c r="J1" i="1"/>
  <c r="J7" i="1" l="1"/>
  <c r="D24" i="1"/>
  <c r="E16" i="1"/>
  <c r="H16" i="1" s="1"/>
  <c r="D38" i="1"/>
  <c r="H48" i="1"/>
  <c r="F48" i="1"/>
  <c r="L6" i="1"/>
  <c r="E9" i="1"/>
  <c r="H30" i="1"/>
  <c r="D31" i="1"/>
  <c r="H23" i="1"/>
  <c r="H37" i="1"/>
  <c r="M6" i="1" l="1"/>
  <c r="L7" i="1"/>
  <c r="E31" i="1"/>
  <c r="H31" i="1" s="1"/>
  <c r="D10" i="1"/>
  <c r="H9" i="1"/>
  <c r="E24" i="1"/>
  <c r="H24" i="1"/>
  <c r="E38" i="1"/>
  <c r="H38" i="1"/>
  <c r="D17" i="1"/>
  <c r="E10" i="1" l="1"/>
  <c r="H10" i="1"/>
  <c r="E17" i="1"/>
  <c r="D25" i="1"/>
  <c r="D32" i="1"/>
  <c r="M7" i="1"/>
  <c r="N6" i="1"/>
  <c r="D39" i="1"/>
  <c r="O6" i="1" l="1"/>
  <c r="N7" i="1"/>
  <c r="D18" i="1"/>
  <c r="E25" i="1"/>
  <c r="H25" i="1"/>
  <c r="E39" i="1"/>
  <c r="E32" i="1"/>
  <c r="H17" i="1"/>
  <c r="D11" i="1"/>
  <c r="E18" i="1" l="1"/>
  <c r="H18" i="1"/>
  <c r="D33" i="1"/>
  <c r="D40" i="1"/>
  <c r="E11" i="1"/>
  <c r="H32" i="1"/>
  <c r="H39" i="1"/>
  <c r="D26" i="1"/>
  <c r="O7" i="1"/>
  <c r="P6" i="1"/>
  <c r="Q6" i="1" l="1"/>
  <c r="P7" i="1"/>
  <c r="D12" i="1"/>
  <c r="E33" i="1"/>
  <c r="E40" i="1"/>
  <c r="E26" i="1"/>
  <c r="H26" i="1"/>
  <c r="H11" i="1"/>
  <c r="D19" i="1"/>
  <c r="D41" i="1" l="1"/>
  <c r="E19" i="1"/>
  <c r="H19" i="1" s="1"/>
  <c r="D27" i="1"/>
  <c r="E12" i="1"/>
  <c r="D34" i="1"/>
  <c r="H40" i="1"/>
  <c r="H33" i="1"/>
  <c r="Q7" i="1"/>
  <c r="Q5" i="1"/>
  <c r="Q4" i="1"/>
  <c r="R6" i="1"/>
  <c r="E34" i="1" l="1"/>
  <c r="E29" i="1" s="1"/>
  <c r="F29" i="1" s="1"/>
  <c r="D29" i="1"/>
  <c r="H29" i="1" s="1"/>
  <c r="D13" i="1"/>
  <c r="D20" i="1"/>
  <c r="S6" i="1"/>
  <c r="R7" i="1"/>
  <c r="E27" i="1"/>
  <c r="E22" i="1" s="1"/>
  <c r="D22" i="1"/>
  <c r="H22" i="1" s="1"/>
  <c r="H12" i="1"/>
  <c r="E41" i="1"/>
  <c r="E36" i="1" s="1"/>
  <c r="D36" i="1"/>
  <c r="H36" i="1" s="1"/>
  <c r="S7" i="1" l="1"/>
  <c r="T6" i="1"/>
  <c r="E13" i="1"/>
  <c r="E8" i="1" s="1"/>
  <c r="F8" i="1" s="1"/>
  <c r="H13" i="1"/>
  <c r="D8" i="1"/>
  <c r="H8" i="1" s="1"/>
  <c r="H41" i="1"/>
  <c r="H27" i="1"/>
  <c r="F22" i="1"/>
  <c r="H20" i="1"/>
  <c r="E20" i="1"/>
  <c r="E15" i="1" s="1"/>
  <c r="D15" i="1"/>
  <c r="H15" i="1" s="1"/>
  <c r="F36" i="1"/>
  <c r="H34" i="1"/>
  <c r="F15" i="1" l="1"/>
  <c r="U6" i="1"/>
  <c r="T7" i="1"/>
  <c r="U7" i="1" l="1"/>
  <c r="V6" i="1"/>
  <c r="W6" i="1" l="1"/>
  <c r="V7" i="1"/>
  <c r="W7" i="1" l="1"/>
  <c r="X6" i="1"/>
  <c r="Y6" i="1" l="1"/>
  <c r="X7" i="1"/>
  <c r="X5" i="1"/>
  <c r="X4" i="1"/>
  <c r="Y7" i="1" l="1"/>
  <c r="Z6" i="1"/>
  <c r="AA6" i="1" l="1"/>
  <c r="Z7" i="1"/>
  <c r="AA7" i="1" l="1"/>
  <c r="AB6" i="1"/>
  <c r="AC6" i="1" l="1"/>
  <c r="AB7" i="1"/>
  <c r="AC7" i="1" l="1"/>
  <c r="AD6" i="1"/>
  <c r="AE6" i="1" l="1"/>
  <c r="AD7" i="1"/>
  <c r="AE5" i="1" l="1"/>
  <c r="AE4" i="1"/>
  <c r="AE7" i="1"/>
  <c r="AF6" i="1"/>
  <c r="AG6" i="1" l="1"/>
  <c r="AF7" i="1"/>
  <c r="AG7" i="1" l="1"/>
  <c r="AH6" i="1"/>
  <c r="AI6" i="1" l="1"/>
  <c r="AH7" i="1"/>
  <c r="AI7" i="1" l="1"/>
  <c r="AJ6" i="1"/>
  <c r="AK6" i="1" l="1"/>
  <c r="AJ7" i="1"/>
  <c r="AK7" i="1" l="1"/>
  <c r="AL6" i="1"/>
  <c r="AM6" i="1" l="1"/>
  <c r="AL7" i="1"/>
  <c r="AL5" i="1"/>
  <c r="AL4" i="1"/>
  <c r="AM7" i="1" l="1"/>
  <c r="AN6" i="1"/>
  <c r="AO6" i="1" l="1"/>
  <c r="AN7" i="1"/>
  <c r="AO7" i="1" l="1"/>
  <c r="AP6" i="1"/>
  <c r="AQ6" i="1" l="1"/>
  <c r="AP7" i="1"/>
  <c r="AQ7" i="1" l="1"/>
  <c r="AR6" i="1"/>
  <c r="AS6" i="1" l="1"/>
  <c r="AR7" i="1"/>
  <c r="AS7" i="1" l="1"/>
  <c r="AS5" i="1"/>
  <c r="AS4" i="1"/>
  <c r="AT6" i="1"/>
  <c r="AU6" i="1" l="1"/>
  <c r="AT7" i="1"/>
  <c r="AU7" i="1" l="1"/>
  <c r="AV6" i="1"/>
  <c r="AW6" i="1" l="1"/>
  <c r="AV7" i="1"/>
  <c r="AW7" i="1" l="1"/>
  <c r="AX6" i="1"/>
  <c r="AY6" i="1" l="1"/>
  <c r="AX7" i="1"/>
  <c r="AY7" i="1" l="1"/>
  <c r="AZ6" i="1"/>
  <c r="BA6" i="1" l="1"/>
  <c r="AZ5" i="1"/>
  <c r="AZ4" i="1"/>
  <c r="AZ7" i="1"/>
  <c r="BA7" i="1" l="1"/>
  <c r="BB6" i="1"/>
  <c r="BC6" i="1" l="1"/>
  <c r="BB7" i="1"/>
  <c r="BC7" i="1" l="1"/>
  <c r="BD6" i="1"/>
  <c r="BE6" i="1" l="1"/>
  <c r="BD7" i="1"/>
  <c r="BE7" i="1" l="1"/>
  <c r="BF6" i="1"/>
  <c r="BG6" i="1" l="1"/>
  <c r="BF7" i="1"/>
  <c r="BG5" i="1" l="1"/>
  <c r="BG4" i="1"/>
  <c r="BG7" i="1"/>
  <c r="BH6" i="1"/>
  <c r="BI6" i="1" l="1"/>
  <c r="BH7" i="1"/>
  <c r="BI7" i="1" l="1"/>
  <c r="BJ6" i="1"/>
  <c r="BK6" i="1" l="1"/>
  <c r="BJ7" i="1"/>
  <c r="BK7" i="1" l="1"/>
  <c r="BL6" i="1"/>
  <c r="BM6" i="1" l="1"/>
  <c r="BM7" i="1" s="1"/>
  <c r="B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000-000001000000}">
      <text>
        <r>
          <rPr>
            <sz val="10"/>
            <color rgb="FF000000"/>
            <rFont val="Arial"/>
          </rPr>
          <t>Work Breakdown Structure:
Level 1: 1, 2, 3, ...
Level 2: 1.1, 1.2, 1.3,
Level 3: 1.1.1, 1.1.2,
The WBS uses a formula to control the numbering, but the formulas are different for different levels.</t>
        </r>
      </text>
    </comment>
    <comment ref="B7" authorId="0" shapeId="0" xr:uid="{00000000-0006-0000-0000-000002000000}">
      <text>
        <r>
          <rPr>
            <sz val="10"/>
            <color rgb="FF000000"/>
            <rFont val="Arial"/>
          </rPr>
          <t>Task:
Enter the name of each task and sub-task. Use spaces to indent sub-tasks.</t>
        </r>
      </text>
    </comment>
    <comment ref="C7" authorId="0" shapeId="0" xr:uid="{00000000-0006-0000-0000-000003000000}">
      <text>
        <r>
          <rPr>
            <sz val="10"/>
            <color rgb="FF000000"/>
            <rFont val="Arial"/>
          </rPr>
          <t>Task Lead
Enter the name of the Task Lead in this column.</t>
        </r>
      </text>
    </comment>
    <comment ref="D7" authorId="0" shapeId="0" xr:uid="{00000000-0006-0000-0000-000004000000}">
      <text>
        <r>
          <rPr>
            <sz val="10"/>
            <color rgb="FF000000"/>
            <rFont val="Arial"/>
          </rPr>
          <t>Task Start Date:
You can manually enter the Start Date for each task or use a formula to create a dependency on a Predecessor. For example, you could enter =enddate+1 to set the Start date to the next calendar day, or =WORKDAY(enddate,1) to set the Start date to the next work day (excluding weekends), where enddate is the cell reference for the End date of the Predecessor task.</t>
        </r>
      </text>
    </comment>
    <comment ref="E7" authorId="0" shapeId="0" xr:uid="{00000000-0006-0000-0000-000005000000}">
      <text>
        <r>
          <rPr>
            <sz val="10"/>
            <color rgb="FF000000"/>
            <rFont val="Arial"/>
          </rPr>
          <t>End Date:
Calculated based on the Start Date and the duration of the task.</t>
        </r>
      </text>
    </comment>
    <comment ref="F7" authorId="0" shapeId="0" xr:uid="{00000000-0006-0000-0000-000006000000}">
      <text>
        <r>
          <rPr>
            <sz val="10"/>
            <color rgb="FF000000"/>
            <rFont val="Arial"/>
          </rPr>
          <t>Duration:
The duration is the number of calendar days for the given task.</t>
        </r>
      </text>
    </comment>
    <comment ref="G7" authorId="0" shapeId="0" xr:uid="{00000000-0006-0000-0000-000007000000}">
      <text>
        <r>
          <rPr>
            <sz val="10"/>
            <color rgb="FF000000"/>
            <rFont val="Arial"/>
          </rPr>
          <t>Percent Complete:
Update the status of this task by entering the percent complete (between 0% and 100%).</t>
        </r>
      </text>
    </comment>
    <comment ref="H7" authorId="0" shapeId="0" xr:uid="{00000000-0006-0000-0000-000008000000}">
      <text>
        <r>
          <rPr>
            <sz val="10"/>
            <color rgb="FF000000"/>
            <rFont val="Arial"/>
          </rPr>
          <t>Work Days:
Work Days exclude Saturday and Sunday. The Pro version allows you to use this column as an input.</t>
        </r>
      </text>
    </comment>
  </commentList>
</comments>
</file>

<file path=xl/sharedStrings.xml><?xml version="1.0" encoding="utf-8"?>
<sst xmlns="http://schemas.openxmlformats.org/spreadsheetml/2006/main" count="66" uniqueCount="29">
  <si>
    <t>[Project Name] Project Schedule</t>
  </si>
  <si>
    <t>[Company Name]</t>
  </si>
  <si>
    <t>Project Start Date:</t>
  </si>
  <si>
    <t>Display Week:</t>
  </si>
  <si>
    <t>Project Manager:</t>
  </si>
  <si>
    <t>[Manager's Name]</t>
  </si>
  <si>
    <t>WBS</t>
  </si>
  <si>
    <t>Task</t>
  </si>
  <si>
    <t>Lead</t>
  </si>
  <si>
    <t>Start</t>
  </si>
  <si>
    <t>End</t>
  </si>
  <si>
    <t>Days</t>
  </si>
  <si>
    <t>%
Done</t>
  </si>
  <si>
    <t>Work
Days</t>
  </si>
  <si>
    <t>[ Task Category ]</t>
  </si>
  <si>
    <t>[Name]</t>
  </si>
  <si>
    <t>[Task]</t>
  </si>
  <si>
    <t>[Insert new rows above this one, then hide or delete this row]</t>
  </si>
  <si>
    <t>TEMPLATE ROWS</t>
  </si>
  <si>
    <t>See the Help worksheet for information about using template rows.</t>
  </si>
  <si>
    <t>[ Task Category (label only) ]</t>
  </si>
  <si>
    <t>[ Task Category (summary) ]</t>
  </si>
  <si>
    <t>[ Level 2 Task ]</t>
  </si>
  <si>
    <t xml:space="preserve"> . [ Level 3 Task ]</t>
  </si>
  <si>
    <t xml:space="preserve"> . . [ Level 4 Task ]</t>
  </si>
  <si>
    <t>Gantt Chart Template</t>
  </si>
  <si>
    <t>© 2012-2014 Vertex42 LLC</t>
  </si>
  <si>
    <t>Please note the Terms Of Use</t>
  </si>
  <si>
    <t>http://www.vertex42.com/licensing/EULA_privateuse.html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</si>
</sst>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\ \(dddd\)"/>
    <numFmt numFmtId="165" formatCode="m/d/yyyy\ h:mm:ss"/>
    <numFmt numFmtId="166" formatCode="d\ mmm\ yyyy"/>
    <numFmt numFmtId="167" formatCode="d"/>
    <numFmt numFmtId="168" formatCode="ddd\ m/dd/yy"/>
  </numFmts>
  <fonts count="19" x14ac:knownFonts="1">
    <font>
      <sz val="10"/>
      <color rgb="FF000000"/>
      <name val="Arial"/>
    </font>
    <font>
      <sz val="14"/>
      <color rgb="FF003366"/>
      <name val="Arial"/>
    </font>
    <font>
      <b/>
      <sz val="10"/>
      <name val="Arial"/>
    </font>
    <font>
      <u/>
      <sz val="10"/>
      <color rgb="FF0000FF"/>
      <name val="Arial"/>
    </font>
    <font>
      <i/>
      <sz val="8"/>
      <color rgb="FF666666"/>
      <name val="Arial"/>
    </font>
    <font>
      <sz val="10"/>
      <name val="Arial"/>
    </font>
    <font>
      <sz val="9"/>
      <color rgb="FF000000"/>
      <name val="Arial"/>
    </font>
    <font>
      <sz val="10"/>
      <name val="Arial"/>
    </font>
    <font>
      <sz val="8"/>
      <color rgb="FF000000"/>
      <name val="Arial"/>
    </font>
    <font>
      <b/>
      <sz val="9"/>
      <color rgb="FFFFFFFF"/>
      <name val="Arial"/>
    </font>
    <font>
      <b/>
      <sz val="10"/>
      <color rgb="FFFFFFFF"/>
      <name val="Arial"/>
    </font>
    <font>
      <sz val="8"/>
      <color rgb="FFFFFFFF"/>
      <name val="Arial"/>
    </font>
    <font>
      <sz val="7"/>
      <color rgb="FFFFFFFF"/>
      <name val="Arial"/>
    </font>
    <font>
      <b/>
      <sz val="9"/>
      <color rgb="FF000000"/>
      <name val="Arial"/>
    </font>
    <font>
      <sz val="9"/>
      <name val="Arial"/>
    </font>
    <font>
      <b/>
      <sz val="10"/>
      <color rgb="FF000000"/>
      <name val="Arial"/>
    </font>
    <font>
      <b/>
      <sz val="9"/>
      <name val="Arial"/>
    </font>
    <font>
      <b/>
      <sz val="10"/>
      <name val="Arial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D6F4D9"/>
        <bgColor rgb="FFD6F4D9"/>
      </patternFill>
    </fill>
  </fills>
  <borders count="8">
    <border>
      <left/>
      <right/>
      <top/>
      <bottom/>
      <diagonal/>
    </border>
    <border>
      <left/>
      <right/>
      <top/>
      <bottom style="thin">
        <color rgb="FF99999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EFEFEF"/>
      </bottom>
      <diagonal/>
    </border>
    <border>
      <left/>
      <right style="thin">
        <color rgb="FFCCCCCC"/>
      </right>
      <top/>
      <bottom style="thin">
        <color rgb="FFEFEFEF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EFEFEF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0" fillId="2" borderId="0" xfId="0" applyFill="1"/>
    <xf numFmtId="0" fontId="0" fillId="0" borderId="1" xfId="0" applyBorder="1" applyAlignment="1">
      <alignment horizontal="center"/>
    </xf>
    <xf numFmtId="167" fontId="8" fillId="0" borderId="2" xfId="0" applyNumberFormat="1" applyFont="1" applyBorder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167" fontId="8" fillId="0" borderId="3" xfId="0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vertical="center"/>
    </xf>
    <xf numFmtId="0" fontId="9" fillId="3" borderId="4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165" fontId="12" fillId="3" borderId="4" xfId="0" applyNumberFormat="1" applyFont="1" applyFill="1" applyBorder="1" applyAlignment="1">
      <alignment horizontal="center" vertical="center"/>
    </xf>
    <xf numFmtId="165" fontId="12" fillId="3" borderId="5" xfId="0" applyNumberFormat="1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168" fontId="6" fillId="4" borderId="6" xfId="0" applyNumberFormat="1" applyFont="1" applyFill="1" applyBorder="1" applyAlignment="1">
      <alignment horizontal="right" vertical="center"/>
    </xf>
    <xf numFmtId="1" fontId="6" fillId="4" borderId="6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vertical="center"/>
    </xf>
    <xf numFmtId="168" fontId="6" fillId="5" borderId="6" xfId="0" applyNumberFormat="1" applyFont="1" applyFill="1" applyBorder="1" applyAlignment="1">
      <alignment horizontal="right" vertical="center"/>
    </xf>
    <xf numFmtId="168" fontId="6" fillId="0" borderId="6" xfId="0" applyNumberFormat="1" applyFont="1" applyBorder="1" applyAlignment="1">
      <alignment horizontal="right" vertical="center"/>
    </xf>
    <xf numFmtId="1" fontId="6" fillId="5" borderId="6" xfId="0" applyNumberFormat="1" applyFont="1" applyFill="1" applyBorder="1" applyAlignment="1">
      <alignment horizontal="center" vertical="center"/>
    </xf>
    <xf numFmtId="9" fontId="6" fillId="5" borderId="6" xfId="0" applyNumberFormat="1" applyFont="1" applyFill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right" vertical="center"/>
    </xf>
    <xf numFmtId="9" fontId="6" fillId="0" borderId="6" xfId="0" applyNumberFormat="1" applyFont="1" applyBorder="1" applyAlignment="1">
      <alignment horizontal="center" vertical="center"/>
    </xf>
    <xf numFmtId="0" fontId="13" fillId="4" borderId="6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vertical="center"/>
    </xf>
    <xf numFmtId="165" fontId="14" fillId="0" borderId="6" xfId="0" applyNumberFormat="1" applyFont="1" applyBorder="1" applyAlignment="1">
      <alignment vertical="center"/>
    </xf>
    <xf numFmtId="1" fontId="14" fillId="0" borderId="6" xfId="0" applyNumberFormat="1" applyFont="1" applyBorder="1" applyAlignment="1">
      <alignment vertical="center"/>
    </xf>
    <xf numFmtId="9" fontId="14" fillId="0" borderId="6" xfId="0" applyNumberFormat="1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0" fillId="4" borderId="0" xfId="0" applyFill="1"/>
    <xf numFmtId="0" fontId="8" fillId="0" borderId="6" xfId="0" applyFont="1" applyBorder="1" applyAlignment="1">
      <alignment horizontal="center"/>
    </xf>
    <xf numFmtId="0" fontId="8" fillId="4" borderId="0" xfId="0" applyFont="1" applyFill="1"/>
    <xf numFmtId="0" fontId="6" fillId="2" borderId="4" xfId="0" applyFont="1" applyFill="1" applyBorder="1" applyAlignment="1">
      <alignment horizontal="left"/>
    </xf>
    <xf numFmtId="0" fontId="6" fillId="2" borderId="4" xfId="0" applyFont="1" applyFill="1" applyBorder="1"/>
    <xf numFmtId="165" fontId="6" fillId="0" borderId="4" xfId="0" applyNumberFormat="1" applyFont="1" applyBorder="1" applyAlignment="1">
      <alignment horizontal="right"/>
    </xf>
    <xf numFmtId="1" fontId="6" fillId="2" borderId="4" xfId="0" applyNumberFormat="1" applyFont="1" applyFill="1" applyBorder="1" applyAlignment="1">
      <alignment horizontal="center"/>
    </xf>
    <xf numFmtId="9" fontId="6" fillId="2" borderId="4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6" fillId="4" borderId="6" xfId="0" applyFont="1" applyFill="1" applyBorder="1" applyAlignment="1">
      <alignment horizontal="left"/>
    </xf>
    <xf numFmtId="0" fontId="16" fillId="4" borderId="6" xfId="0" applyFont="1" applyFill="1" applyBorder="1"/>
    <xf numFmtId="0" fontId="14" fillId="4" borderId="6" xfId="0" applyFont="1" applyFill="1" applyBorder="1"/>
    <xf numFmtId="168" fontId="14" fillId="4" borderId="6" xfId="0" applyNumberFormat="1" applyFont="1" applyFill="1" applyBorder="1" applyAlignment="1">
      <alignment horizontal="right"/>
    </xf>
    <xf numFmtId="1" fontId="14" fillId="4" borderId="6" xfId="0" applyNumberFormat="1" applyFont="1" applyFill="1" applyBorder="1" applyAlignment="1">
      <alignment horizontal="center"/>
    </xf>
    <xf numFmtId="9" fontId="14" fillId="4" borderId="6" xfId="0" applyNumberFormat="1" applyFont="1" applyFill="1" applyBorder="1"/>
    <xf numFmtId="1" fontId="14" fillId="4" borderId="6" xfId="0" applyNumberFormat="1" applyFont="1" applyFill="1" applyBorder="1"/>
    <xf numFmtId="0" fontId="6" fillId="0" borderId="6" xfId="0" applyFont="1" applyBorder="1" applyAlignment="1">
      <alignment horizontal="left"/>
    </xf>
    <xf numFmtId="0" fontId="6" fillId="0" borderId="6" xfId="0" applyFont="1" applyBorder="1"/>
    <xf numFmtId="168" fontId="6" fillId="5" borderId="6" xfId="0" applyNumberFormat="1" applyFont="1" applyFill="1" applyBorder="1" applyAlignment="1">
      <alignment horizontal="right"/>
    </xf>
    <xf numFmtId="168" fontId="6" fillId="0" borderId="6" xfId="0" applyNumberFormat="1" applyFont="1" applyBorder="1" applyAlignment="1">
      <alignment horizontal="right"/>
    </xf>
    <xf numFmtId="1" fontId="6" fillId="5" borderId="6" xfId="0" applyNumberFormat="1" applyFont="1" applyFill="1" applyBorder="1" applyAlignment="1">
      <alignment horizontal="center"/>
    </xf>
    <xf numFmtId="9" fontId="6" fillId="5" borderId="6" xfId="0" applyNumberFormat="1" applyFont="1" applyFill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0" fontId="17" fillId="0" borderId="0" xfId="0" applyFont="1"/>
    <xf numFmtId="0" fontId="7" fillId="0" borderId="0" xfId="0" applyFont="1"/>
    <xf numFmtId="0" fontId="18" fillId="0" borderId="0" xfId="0" applyFont="1"/>
    <xf numFmtId="165" fontId="6" fillId="0" borderId="2" xfId="0" applyNumberFormat="1" applyFont="1" applyBorder="1" applyAlignment="1">
      <alignment horizontal="center" vertical="center"/>
    </xf>
    <xf numFmtId="0" fontId="0" fillId="0" borderId="0" xfId="0"/>
    <xf numFmtId="0" fontId="7" fillId="0" borderId="3" xfId="0" applyFont="1" applyBorder="1"/>
    <xf numFmtId="166" fontId="6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/>
    <xf numFmtId="0" fontId="15" fillId="4" borderId="0" xfId="0" applyFont="1" applyFill="1"/>
    <xf numFmtId="0" fontId="6" fillId="4" borderId="0" xfId="0" applyFont="1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4">
    <dxf>
      <font>
        <color rgb="FF6699FF"/>
      </font>
      <fill>
        <patternFill patternType="solid">
          <fgColor rgb="FF3C78D8"/>
          <bgColor rgb="FF3C78D8"/>
        </patternFill>
      </fill>
    </dxf>
    <dxf>
      <font>
        <color rgb="FF999999"/>
      </font>
      <fill>
        <patternFill patternType="solid">
          <fgColor rgb="FF999999"/>
          <bgColor rgb="FF999999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M51"/>
  <sheetViews>
    <sheetView showGridLines="0" tabSelected="1" topLeftCell="B1" workbookViewId="0">
      <pane ySplit="7" topLeftCell="A8" activePane="bottomLeft" state="frozen"/>
      <selection pane="bottomLeft" activeCell="AF8" sqref="AF8"/>
    </sheetView>
  </sheetViews>
  <sheetFormatPr defaultColWidth="12.6328125" defaultRowHeight="15.75" customHeight="1" x14ac:dyDescent="0.25"/>
  <cols>
    <col min="1" max="1" width="5.453125" customWidth="1"/>
    <col min="2" max="2" width="19.08984375" customWidth="1"/>
    <col min="3" max="3" width="5.7265625" customWidth="1"/>
    <col min="4" max="5" width="10.453125" customWidth="1"/>
    <col min="6" max="6" width="5.36328125" customWidth="1"/>
    <col min="7" max="7" width="6.08984375" customWidth="1"/>
    <col min="8" max="8" width="6" customWidth="1"/>
    <col min="9" max="9" width="3.26953125" customWidth="1"/>
    <col min="10" max="65" width="2" customWidth="1"/>
  </cols>
  <sheetData>
    <row r="1" spans="1:65" ht="24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2"/>
      <c r="J1" s="77" t="str">
        <f>HYPERLINK("https://www.vertex42.com/ExcelTemplates/gantt-chart-template-pro.html","Go Pro")</f>
        <v>Go Pro</v>
      </c>
      <c r="K1" s="69"/>
      <c r="L1" s="69"/>
      <c r="M1" s="69"/>
      <c r="N1" s="69"/>
      <c r="O1" s="69"/>
      <c r="P1" s="69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</row>
    <row r="2" spans="1:65" ht="12.5" x14ac:dyDescent="0.25">
      <c r="A2" s="4" t="s">
        <v>1</v>
      </c>
      <c r="B2" s="5"/>
      <c r="C2" s="5"/>
      <c r="D2" s="4"/>
      <c r="E2" s="4"/>
      <c r="F2" s="4"/>
      <c r="G2" s="6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ht="12.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spans="1:65" ht="12.5" x14ac:dyDescent="0.25">
      <c r="A4" s="4"/>
      <c r="B4" s="78" t="s">
        <v>2</v>
      </c>
      <c r="C4" s="69"/>
      <c r="D4" s="79">
        <v>43952</v>
      </c>
      <c r="E4" s="74"/>
      <c r="F4" s="78" t="s">
        <v>3</v>
      </c>
      <c r="G4" s="69"/>
      <c r="H4" s="7">
        <v>1</v>
      </c>
      <c r="I4" s="4"/>
      <c r="J4" s="68" t="str">
        <f>"Week "&amp;(J6-($D$4-WEEKDAY($D$4,1)+2))/7+1</f>
        <v>Week 1</v>
      </c>
      <c r="K4" s="69"/>
      <c r="L4" s="69"/>
      <c r="M4" s="69"/>
      <c r="N4" s="69"/>
      <c r="O4" s="69"/>
      <c r="P4" s="70"/>
      <c r="Q4" s="68" t="str">
        <f>"Week "&amp;(Q6-($D$4-WEEKDAY($D$4,1)+2))/7+1</f>
        <v>Week 2</v>
      </c>
      <c r="R4" s="69"/>
      <c r="S4" s="69"/>
      <c r="T4" s="69"/>
      <c r="U4" s="69"/>
      <c r="V4" s="69"/>
      <c r="W4" s="70"/>
      <c r="X4" s="68" t="str">
        <f>"Week "&amp;(X6-($D$4-WEEKDAY($D$4,1)+2))/7+1</f>
        <v>Week 3</v>
      </c>
      <c r="Y4" s="69"/>
      <c r="Z4" s="69"/>
      <c r="AA4" s="69"/>
      <c r="AB4" s="69"/>
      <c r="AC4" s="69"/>
      <c r="AD4" s="70"/>
      <c r="AE4" s="68" t="str">
        <f>"Week "&amp;(AE6-($D$4-WEEKDAY($D$4,1)+2))/7+1</f>
        <v>Week 4</v>
      </c>
      <c r="AF4" s="69"/>
      <c r="AG4" s="69"/>
      <c r="AH4" s="69"/>
      <c r="AI4" s="69"/>
      <c r="AJ4" s="69"/>
      <c r="AK4" s="70"/>
      <c r="AL4" s="68" t="str">
        <f>"Week "&amp;(AL6-($D$4-WEEKDAY($D$4,1)+2))/7+1</f>
        <v>Week 5</v>
      </c>
      <c r="AM4" s="69"/>
      <c r="AN4" s="69"/>
      <c r="AO4" s="69"/>
      <c r="AP4" s="69"/>
      <c r="AQ4" s="69"/>
      <c r="AR4" s="70"/>
      <c r="AS4" s="68" t="str">
        <f>"Week "&amp;(AS6-($D$4-WEEKDAY($D$4,1)+2))/7+1</f>
        <v>Week 6</v>
      </c>
      <c r="AT4" s="69"/>
      <c r="AU4" s="69"/>
      <c r="AV4" s="69"/>
      <c r="AW4" s="69"/>
      <c r="AX4" s="69"/>
      <c r="AY4" s="70"/>
      <c r="AZ4" s="68" t="str">
        <f>"Week "&amp;(AZ6-($D$4-WEEKDAY($D$4,1)+2))/7+1</f>
        <v>Week 7</v>
      </c>
      <c r="BA4" s="69"/>
      <c r="BB4" s="69"/>
      <c r="BC4" s="69"/>
      <c r="BD4" s="69"/>
      <c r="BE4" s="69"/>
      <c r="BF4" s="70"/>
      <c r="BG4" s="68" t="str">
        <f>"Week "&amp;(BG6-($D$4-WEEKDAY($D$4,1)+2))/7+1</f>
        <v>Week 8</v>
      </c>
      <c r="BH4" s="69"/>
      <c r="BI4" s="69"/>
      <c r="BJ4" s="69"/>
      <c r="BK4" s="69"/>
      <c r="BL4" s="69"/>
      <c r="BM4" s="70"/>
    </row>
    <row r="5" spans="1:65" ht="12.5" x14ac:dyDescent="0.25">
      <c r="A5" s="4"/>
      <c r="B5" s="72" t="s">
        <v>4</v>
      </c>
      <c r="C5" s="69"/>
      <c r="D5" s="73" t="s">
        <v>5</v>
      </c>
      <c r="E5" s="74"/>
      <c r="F5" s="4"/>
      <c r="G5" s="4"/>
      <c r="H5" s="4"/>
      <c r="I5" s="4"/>
      <c r="J5" s="71">
        <f>J6</f>
        <v>43948</v>
      </c>
      <c r="K5" s="69"/>
      <c r="L5" s="69"/>
      <c r="M5" s="69"/>
      <c r="N5" s="69"/>
      <c r="O5" s="69"/>
      <c r="P5" s="70"/>
      <c r="Q5" s="71">
        <f>Q6</f>
        <v>43955</v>
      </c>
      <c r="R5" s="69"/>
      <c r="S5" s="69"/>
      <c r="T5" s="69"/>
      <c r="U5" s="69"/>
      <c r="V5" s="69"/>
      <c r="W5" s="70"/>
      <c r="X5" s="71">
        <f>X6</f>
        <v>43962</v>
      </c>
      <c r="Y5" s="69"/>
      <c r="Z5" s="69"/>
      <c r="AA5" s="69"/>
      <c r="AB5" s="69"/>
      <c r="AC5" s="69"/>
      <c r="AD5" s="70"/>
      <c r="AE5" s="71">
        <f>AE6</f>
        <v>43969</v>
      </c>
      <c r="AF5" s="69"/>
      <c r="AG5" s="69"/>
      <c r="AH5" s="69"/>
      <c r="AI5" s="69"/>
      <c r="AJ5" s="69"/>
      <c r="AK5" s="70"/>
      <c r="AL5" s="71">
        <f>AL6</f>
        <v>43976</v>
      </c>
      <c r="AM5" s="69"/>
      <c r="AN5" s="69"/>
      <c r="AO5" s="69"/>
      <c r="AP5" s="69"/>
      <c r="AQ5" s="69"/>
      <c r="AR5" s="70"/>
      <c r="AS5" s="71">
        <f>AS6</f>
        <v>43983</v>
      </c>
      <c r="AT5" s="69"/>
      <c r="AU5" s="69"/>
      <c r="AV5" s="69"/>
      <c r="AW5" s="69"/>
      <c r="AX5" s="69"/>
      <c r="AY5" s="70"/>
      <c r="AZ5" s="71">
        <f>AZ6</f>
        <v>43990</v>
      </c>
      <c r="BA5" s="69"/>
      <c r="BB5" s="69"/>
      <c r="BC5" s="69"/>
      <c r="BD5" s="69"/>
      <c r="BE5" s="69"/>
      <c r="BF5" s="70"/>
      <c r="BG5" s="71">
        <f>BG6</f>
        <v>43997</v>
      </c>
      <c r="BH5" s="69"/>
      <c r="BI5" s="69"/>
      <c r="BJ5" s="69"/>
      <c r="BK5" s="69"/>
      <c r="BL5" s="69"/>
      <c r="BM5" s="70"/>
    </row>
    <row r="6" spans="1:65" ht="12.5" x14ac:dyDescent="0.25">
      <c r="A6" s="4"/>
      <c r="B6" s="4"/>
      <c r="C6" s="4"/>
      <c r="D6" s="4"/>
      <c r="E6" s="4"/>
      <c r="F6" s="4"/>
      <c r="G6" s="4"/>
      <c r="H6" s="4"/>
      <c r="I6" s="4"/>
      <c r="J6" s="8">
        <f>D4-WEEKDAY(D4,1)+2+7*(H4-1)</f>
        <v>43948</v>
      </c>
      <c r="K6" s="9">
        <f t="shared" ref="K6:BM6" si="0">J6+1</f>
        <v>43949</v>
      </c>
      <c r="L6" s="9">
        <f t="shared" si="0"/>
        <v>43950</v>
      </c>
      <c r="M6" s="9">
        <f t="shared" si="0"/>
        <v>43951</v>
      </c>
      <c r="N6" s="9">
        <f t="shared" si="0"/>
        <v>43952</v>
      </c>
      <c r="O6" s="9">
        <f t="shared" si="0"/>
        <v>43953</v>
      </c>
      <c r="P6" s="10">
        <f t="shared" si="0"/>
        <v>43954</v>
      </c>
      <c r="Q6" s="8">
        <f t="shared" si="0"/>
        <v>43955</v>
      </c>
      <c r="R6" s="9">
        <f t="shared" si="0"/>
        <v>43956</v>
      </c>
      <c r="S6" s="9">
        <f t="shared" si="0"/>
        <v>43957</v>
      </c>
      <c r="T6" s="9">
        <f t="shared" si="0"/>
        <v>43958</v>
      </c>
      <c r="U6" s="9">
        <f t="shared" si="0"/>
        <v>43959</v>
      </c>
      <c r="V6" s="9">
        <f t="shared" si="0"/>
        <v>43960</v>
      </c>
      <c r="W6" s="10">
        <f t="shared" si="0"/>
        <v>43961</v>
      </c>
      <c r="X6" s="8">
        <f t="shared" si="0"/>
        <v>43962</v>
      </c>
      <c r="Y6" s="9">
        <f t="shared" si="0"/>
        <v>43963</v>
      </c>
      <c r="Z6" s="9">
        <f t="shared" si="0"/>
        <v>43964</v>
      </c>
      <c r="AA6" s="9">
        <f t="shared" si="0"/>
        <v>43965</v>
      </c>
      <c r="AB6" s="9">
        <f t="shared" si="0"/>
        <v>43966</v>
      </c>
      <c r="AC6" s="9">
        <f t="shared" si="0"/>
        <v>43967</v>
      </c>
      <c r="AD6" s="10">
        <f t="shared" si="0"/>
        <v>43968</v>
      </c>
      <c r="AE6" s="8">
        <f t="shared" si="0"/>
        <v>43969</v>
      </c>
      <c r="AF6" s="9">
        <f t="shared" si="0"/>
        <v>43970</v>
      </c>
      <c r="AG6" s="9">
        <f t="shared" si="0"/>
        <v>43971</v>
      </c>
      <c r="AH6" s="9">
        <f t="shared" si="0"/>
        <v>43972</v>
      </c>
      <c r="AI6" s="9">
        <f t="shared" si="0"/>
        <v>43973</v>
      </c>
      <c r="AJ6" s="9">
        <f t="shared" si="0"/>
        <v>43974</v>
      </c>
      <c r="AK6" s="10">
        <f t="shared" si="0"/>
        <v>43975</v>
      </c>
      <c r="AL6" s="8">
        <f t="shared" si="0"/>
        <v>43976</v>
      </c>
      <c r="AM6" s="9">
        <f t="shared" si="0"/>
        <v>43977</v>
      </c>
      <c r="AN6" s="9">
        <f t="shared" si="0"/>
        <v>43978</v>
      </c>
      <c r="AO6" s="9">
        <f t="shared" si="0"/>
        <v>43979</v>
      </c>
      <c r="AP6" s="9">
        <f t="shared" si="0"/>
        <v>43980</v>
      </c>
      <c r="AQ6" s="9">
        <f t="shared" si="0"/>
        <v>43981</v>
      </c>
      <c r="AR6" s="10">
        <f t="shared" si="0"/>
        <v>43982</v>
      </c>
      <c r="AS6" s="8">
        <f t="shared" si="0"/>
        <v>43983</v>
      </c>
      <c r="AT6" s="9">
        <f t="shared" si="0"/>
        <v>43984</v>
      </c>
      <c r="AU6" s="9">
        <f t="shared" si="0"/>
        <v>43985</v>
      </c>
      <c r="AV6" s="9">
        <f t="shared" si="0"/>
        <v>43986</v>
      </c>
      <c r="AW6" s="9">
        <f t="shared" si="0"/>
        <v>43987</v>
      </c>
      <c r="AX6" s="9">
        <f t="shared" si="0"/>
        <v>43988</v>
      </c>
      <c r="AY6" s="10">
        <f t="shared" si="0"/>
        <v>43989</v>
      </c>
      <c r="AZ6" s="8">
        <f t="shared" si="0"/>
        <v>43990</v>
      </c>
      <c r="BA6" s="9">
        <f t="shared" si="0"/>
        <v>43991</v>
      </c>
      <c r="BB6" s="9">
        <f t="shared" si="0"/>
        <v>43992</v>
      </c>
      <c r="BC6" s="9">
        <f t="shared" si="0"/>
        <v>43993</v>
      </c>
      <c r="BD6" s="9">
        <f t="shared" si="0"/>
        <v>43994</v>
      </c>
      <c r="BE6" s="9">
        <f t="shared" si="0"/>
        <v>43995</v>
      </c>
      <c r="BF6" s="10">
        <f t="shared" si="0"/>
        <v>43996</v>
      </c>
      <c r="BG6" s="8">
        <f t="shared" si="0"/>
        <v>43997</v>
      </c>
      <c r="BH6" s="9">
        <f t="shared" si="0"/>
        <v>43998</v>
      </c>
      <c r="BI6" s="9">
        <f t="shared" si="0"/>
        <v>43999</v>
      </c>
      <c r="BJ6" s="9">
        <f t="shared" si="0"/>
        <v>44000</v>
      </c>
      <c r="BK6" s="9">
        <f t="shared" si="0"/>
        <v>44001</v>
      </c>
      <c r="BL6" s="9">
        <f t="shared" si="0"/>
        <v>44002</v>
      </c>
      <c r="BM6" s="10">
        <f t="shared" si="0"/>
        <v>44003</v>
      </c>
    </row>
    <row r="7" spans="1:65" ht="22.5" customHeight="1" x14ac:dyDescent="0.25">
      <c r="A7" s="11" t="s">
        <v>6</v>
      </c>
      <c r="B7" s="12" t="s">
        <v>7</v>
      </c>
      <c r="C7" s="12" t="s">
        <v>8</v>
      </c>
      <c r="D7" s="13" t="s">
        <v>9</v>
      </c>
      <c r="E7" s="14" t="s">
        <v>10</v>
      </c>
      <c r="F7" s="13" t="s">
        <v>11</v>
      </c>
      <c r="G7" s="13" t="s">
        <v>12</v>
      </c>
      <c r="H7" s="13" t="s">
        <v>13</v>
      </c>
      <c r="I7" s="15"/>
      <c r="J7" s="16" t="str">
        <f t="shared" ref="J7:BM7" si="1">INDEX({"Su";"M";"T";"W";"Th";"F";"Sa"},WEEKDAY(J6,1))</f>
        <v>M</v>
      </c>
      <c r="K7" s="16" t="str">
        <f t="shared" si="1"/>
        <v>T</v>
      </c>
      <c r="L7" s="16" t="str">
        <f t="shared" si="1"/>
        <v>W</v>
      </c>
      <c r="M7" s="16" t="str">
        <f t="shared" si="1"/>
        <v>Th</v>
      </c>
      <c r="N7" s="16" t="str">
        <f t="shared" si="1"/>
        <v>F</v>
      </c>
      <c r="O7" s="16" t="str">
        <f t="shared" si="1"/>
        <v>Sa</v>
      </c>
      <c r="P7" s="16" t="str">
        <f t="shared" si="1"/>
        <v>Su</v>
      </c>
      <c r="Q7" s="16" t="str">
        <f t="shared" si="1"/>
        <v>M</v>
      </c>
      <c r="R7" s="16" t="str">
        <f t="shared" si="1"/>
        <v>T</v>
      </c>
      <c r="S7" s="16" t="str">
        <f t="shared" si="1"/>
        <v>W</v>
      </c>
      <c r="T7" s="16" t="str">
        <f t="shared" si="1"/>
        <v>Th</v>
      </c>
      <c r="U7" s="16" t="str">
        <f t="shared" si="1"/>
        <v>F</v>
      </c>
      <c r="V7" s="16" t="str">
        <f t="shared" si="1"/>
        <v>Sa</v>
      </c>
      <c r="W7" s="16" t="str">
        <f t="shared" si="1"/>
        <v>Su</v>
      </c>
      <c r="X7" s="16" t="str">
        <f t="shared" si="1"/>
        <v>M</v>
      </c>
      <c r="Y7" s="16" t="str">
        <f t="shared" si="1"/>
        <v>T</v>
      </c>
      <c r="Z7" s="16" t="str">
        <f t="shared" si="1"/>
        <v>W</v>
      </c>
      <c r="AA7" s="16" t="str">
        <f t="shared" si="1"/>
        <v>Th</v>
      </c>
      <c r="AB7" s="16" t="str">
        <f t="shared" si="1"/>
        <v>F</v>
      </c>
      <c r="AC7" s="16" t="str">
        <f t="shared" si="1"/>
        <v>Sa</v>
      </c>
      <c r="AD7" s="16" t="str">
        <f t="shared" si="1"/>
        <v>Su</v>
      </c>
      <c r="AE7" s="16" t="str">
        <f t="shared" si="1"/>
        <v>M</v>
      </c>
      <c r="AF7" s="16" t="str">
        <f t="shared" si="1"/>
        <v>T</v>
      </c>
      <c r="AG7" s="16" t="str">
        <f t="shared" si="1"/>
        <v>W</v>
      </c>
      <c r="AH7" s="16" t="str">
        <f t="shared" si="1"/>
        <v>Th</v>
      </c>
      <c r="AI7" s="16" t="str">
        <f t="shared" si="1"/>
        <v>F</v>
      </c>
      <c r="AJ7" s="16" t="str">
        <f t="shared" si="1"/>
        <v>Sa</v>
      </c>
      <c r="AK7" s="16" t="str">
        <f t="shared" si="1"/>
        <v>Su</v>
      </c>
      <c r="AL7" s="16" t="str">
        <f t="shared" si="1"/>
        <v>M</v>
      </c>
      <c r="AM7" s="16" t="str">
        <f t="shared" si="1"/>
        <v>T</v>
      </c>
      <c r="AN7" s="16" t="str">
        <f t="shared" si="1"/>
        <v>W</v>
      </c>
      <c r="AO7" s="16" t="str">
        <f t="shared" si="1"/>
        <v>Th</v>
      </c>
      <c r="AP7" s="16" t="str">
        <f t="shared" si="1"/>
        <v>F</v>
      </c>
      <c r="AQ7" s="16" t="str">
        <f t="shared" si="1"/>
        <v>Sa</v>
      </c>
      <c r="AR7" s="16" t="str">
        <f t="shared" si="1"/>
        <v>Su</v>
      </c>
      <c r="AS7" s="16" t="str">
        <f t="shared" si="1"/>
        <v>M</v>
      </c>
      <c r="AT7" s="16" t="str">
        <f t="shared" si="1"/>
        <v>T</v>
      </c>
      <c r="AU7" s="16" t="str">
        <f t="shared" si="1"/>
        <v>W</v>
      </c>
      <c r="AV7" s="16" t="str">
        <f t="shared" si="1"/>
        <v>Th</v>
      </c>
      <c r="AW7" s="16" t="str">
        <f t="shared" si="1"/>
        <v>F</v>
      </c>
      <c r="AX7" s="16" t="str">
        <f t="shared" si="1"/>
        <v>Sa</v>
      </c>
      <c r="AY7" s="16" t="str">
        <f t="shared" si="1"/>
        <v>Su</v>
      </c>
      <c r="AZ7" s="16" t="str">
        <f t="shared" si="1"/>
        <v>M</v>
      </c>
      <c r="BA7" s="16" t="str">
        <f t="shared" si="1"/>
        <v>T</v>
      </c>
      <c r="BB7" s="16" t="str">
        <f t="shared" si="1"/>
        <v>W</v>
      </c>
      <c r="BC7" s="16" t="str">
        <f t="shared" si="1"/>
        <v>Th</v>
      </c>
      <c r="BD7" s="16" t="str">
        <f t="shared" si="1"/>
        <v>F</v>
      </c>
      <c r="BE7" s="16" t="str">
        <f t="shared" si="1"/>
        <v>Sa</v>
      </c>
      <c r="BF7" s="16" t="str">
        <f t="shared" si="1"/>
        <v>Su</v>
      </c>
      <c r="BG7" s="16" t="str">
        <f t="shared" si="1"/>
        <v>M</v>
      </c>
      <c r="BH7" s="16" t="str">
        <f t="shared" si="1"/>
        <v>T</v>
      </c>
      <c r="BI7" s="16" t="str">
        <f t="shared" si="1"/>
        <v>W</v>
      </c>
      <c r="BJ7" s="16" t="str">
        <f t="shared" si="1"/>
        <v>Th</v>
      </c>
      <c r="BK7" s="16" t="str">
        <f t="shared" si="1"/>
        <v>F</v>
      </c>
      <c r="BL7" s="16" t="str">
        <f t="shared" si="1"/>
        <v>Sa</v>
      </c>
      <c r="BM7" s="17" t="str">
        <f t="shared" si="1"/>
        <v>Su</v>
      </c>
    </row>
    <row r="8" spans="1:65" ht="12.5" x14ac:dyDescent="0.25">
      <c r="A8" s="18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19" t="s">
        <v>14</v>
      </c>
      <c r="C8" s="20" t="s">
        <v>15</v>
      </c>
      <c r="D8" s="21">
        <f>MIN(D9:D14)</f>
        <v>43952</v>
      </c>
      <c r="E8" s="21">
        <f>MAX(E9:E14)</f>
        <v>43971</v>
      </c>
      <c r="F8" s="22">
        <f>E8-D8+1</f>
        <v>20</v>
      </c>
      <c r="G8" s="23"/>
      <c r="H8" s="22">
        <f t="shared" ref="H8:H13" si="2">NETWORKDAYS(D8,E8)</f>
        <v>14</v>
      </c>
      <c r="I8" s="22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</row>
    <row r="9" spans="1:65" ht="12.5" x14ac:dyDescent="0.25">
      <c r="A9" s="25" t="str">
        <f t="shared" ref="A9:A14" ca="1" si="3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26" t="s">
        <v>16</v>
      </c>
      <c r="C9" s="26" t="s">
        <v>15</v>
      </c>
      <c r="D9" s="27">
        <f>$D$4</f>
        <v>43952</v>
      </c>
      <c r="E9" s="28">
        <f t="shared" ref="E9:E13" si="4">D9+F9-1</f>
        <v>43955</v>
      </c>
      <c r="F9" s="29">
        <v>4</v>
      </c>
      <c r="G9" s="30">
        <v>1</v>
      </c>
      <c r="H9" s="31">
        <f t="shared" si="2"/>
        <v>2</v>
      </c>
      <c r="I9" s="31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</row>
    <row r="10" spans="1:65" ht="12.5" x14ac:dyDescent="0.25">
      <c r="A10" s="25" t="str">
        <f t="shared" ca="1" si="3"/>
        <v>1.2</v>
      </c>
      <c r="B10" s="26" t="s">
        <v>16</v>
      </c>
      <c r="C10" s="26" t="s">
        <v>15</v>
      </c>
      <c r="D10" s="27">
        <f t="shared" ref="D10:D13" si="5">E9+1</f>
        <v>43956</v>
      </c>
      <c r="E10" s="28">
        <f t="shared" si="4"/>
        <v>43959</v>
      </c>
      <c r="F10" s="29">
        <v>4</v>
      </c>
      <c r="G10" s="30">
        <v>0.5</v>
      </c>
      <c r="H10" s="31">
        <f t="shared" si="2"/>
        <v>4</v>
      </c>
      <c r="I10" s="31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</row>
    <row r="11" spans="1:65" ht="12.5" x14ac:dyDescent="0.25">
      <c r="A11" s="25" t="str">
        <f t="shared" ca="1" si="3"/>
        <v>1.3</v>
      </c>
      <c r="B11" s="26" t="s">
        <v>16</v>
      </c>
      <c r="C11" s="26" t="s">
        <v>15</v>
      </c>
      <c r="D11" s="27">
        <f t="shared" si="5"/>
        <v>43960</v>
      </c>
      <c r="E11" s="28">
        <f t="shared" si="4"/>
        <v>43963</v>
      </c>
      <c r="F11" s="29">
        <v>4</v>
      </c>
      <c r="G11" s="30">
        <v>0.25</v>
      </c>
      <c r="H11" s="31">
        <f t="shared" si="2"/>
        <v>2</v>
      </c>
      <c r="I11" s="31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</row>
    <row r="12" spans="1:65" ht="12.5" x14ac:dyDescent="0.25">
      <c r="A12" s="25" t="str">
        <f t="shared" ca="1" si="3"/>
        <v>1.4</v>
      </c>
      <c r="B12" s="26" t="s">
        <v>16</v>
      </c>
      <c r="C12" s="26" t="s">
        <v>15</v>
      </c>
      <c r="D12" s="27">
        <f t="shared" si="5"/>
        <v>43964</v>
      </c>
      <c r="E12" s="28">
        <f t="shared" si="4"/>
        <v>43967</v>
      </c>
      <c r="F12" s="29">
        <v>4</v>
      </c>
      <c r="G12" s="30">
        <v>0</v>
      </c>
      <c r="H12" s="31">
        <f t="shared" si="2"/>
        <v>3</v>
      </c>
      <c r="I12" s="31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</row>
    <row r="13" spans="1:65" ht="12.5" x14ac:dyDescent="0.25">
      <c r="A13" s="25" t="str">
        <f t="shared" ca="1" si="3"/>
        <v>1.5</v>
      </c>
      <c r="B13" s="26" t="s">
        <v>16</v>
      </c>
      <c r="C13" s="26" t="s">
        <v>15</v>
      </c>
      <c r="D13" s="27">
        <f t="shared" si="5"/>
        <v>43968</v>
      </c>
      <c r="E13" s="28">
        <f t="shared" si="4"/>
        <v>43971</v>
      </c>
      <c r="F13" s="29">
        <v>4</v>
      </c>
      <c r="G13" s="30">
        <v>0</v>
      </c>
      <c r="H13" s="31">
        <f t="shared" si="2"/>
        <v>3</v>
      </c>
      <c r="I13" s="31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</row>
    <row r="14" spans="1:65" ht="12.5" x14ac:dyDescent="0.25">
      <c r="A14" s="25" t="str">
        <f t="shared" ca="1" si="3"/>
        <v>1.6</v>
      </c>
      <c r="B14" s="26" t="s">
        <v>17</v>
      </c>
      <c r="C14" s="26"/>
      <c r="D14" s="33"/>
      <c r="E14" s="33"/>
      <c r="F14" s="31"/>
      <c r="G14" s="34"/>
      <c r="H14" s="31"/>
      <c r="I14" s="31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</row>
    <row r="15" spans="1:65" ht="12.5" x14ac:dyDescent="0.25">
      <c r="A15" s="35" t="str">
        <f ca="1">IF(ISERROR(VALUE(SUBSTITUTE(OFFSET(A15,-1,0,1,1),".",""))),"1",IF(ISERROR(FIND("`",SUBSTITUTE(OFFSET(A15,-1,0,1,1),".","`",1))),TEXT(VALUE(OFFSET(A15,-1,0,1,1))+1,"#"),TEXT(VALUE(LEFT(OFFSET(A15,-1,0,1,1),FIND("`",SUBSTITUTE(OFFSET(A15,-1,0,1,1),".","`",1))-1))+1,"#")))</f>
        <v>2</v>
      </c>
      <c r="B15" s="19" t="s">
        <v>14</v>
      </c>
      <c r="C15" s="36"/>
      <c r="D15" s="21">
        <f>MIN(D16:D21)</f>
        <v>43952</v>
      </c>
      <c r="E15" s="21">
        <f>MAX(E16:E21)</f>
        <v>43958</v>
      </c>
      <c r="F15" s="22">
        <f>E15-D15+1</f>
        <v>7</v>
      </c>
      <c r="G15" s="23"/>
      <c r="H15" s="22">
        <f t="shared" ref="H15:H20" si="6">NETWORKDAYS(D15,E15)</f>
        <v>5</v>
      </c>
      <c r="I15" s="22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</row>
    <row r="16" spans="1:65" ht="12.5" x14ac:dyDescent="0.25">
      <c r="A16" s="25" t="str">
        <f t="shared" ref="A16:A21" ca="1" si="7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2.1</v>
      </c>
      <c r="B16" s="26" t="s">
        <v>16</v>
      </c>
      <c r="C16" s="26"/>
      <c r="D16" s="27">
        <f>$D$4</f>
        <v>43952</v>
      </c>
      <c r="E16" s="28">
        <f t="shared" ref="E16:E20" si="8">D16+F16-1</f>
        <v>43952</v>
      </c>
      <c r="F16" s="29">
        <v>1</v>
      </c>
      <c r="G16" s="30">
        <v>0</v>
      </c>
      <c r="H16" s="31">
        <f t="shared" si="6"/>
        <v>1</v>
      </c>
      <c r="I16" s="31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</row>
    <row r="17" spans="1:65" ht="12.5" x14ac:dyDescent="0.25">
      <c r="A17" s="25" t="str">
        <f t="shared" ca="1" si="7"/>
        <v>2.2</v>
      </c>
      <c r="B17" s="26" t="s">
        <v>16</v>
      </c>
      <c r="C17" s="26"/>
      <c r="D17" s="27">
        <f t="shared" ref="D17:D20" si="9">WORKDAY(E16,1)</f>
        <v>43955</v>
      </c>
      <c r="E17" s="28">
        <f t="shared" si="8"/>
        <v>43955</v>
      </c>
      <c r="F17" s="29">
        <v>1</v>
      </c>
      <c r="G17" s="30">
        <v>0</v>
      </c>
      <c r="H17" s="31">
        <f t="shared" si="6"/>
        <v>1</v>
      </c>
      <c r="I17" s="31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</row>
    <row r="18" spans="1:65" ht="12.5" x14ac:dyDescent="0.25">
      <c r="A18" s="25" t="str">
        <f t="shared" ca="1" si="7"/>
        <v>2.3</v>
      </c>
      <c r="B18" s="26" t="s">
        <v>16</v>
      </c>
      <c r="C18" s="26"/>
      <c r="D18" s="27">
        <f t="shared" si="9"/>
        <v>43956</v>
      </c>
      <c r="E18" s="28">
        <f t="shared" si="8"/>
        <v>43956</v>
      </c>
      <c r="F18" s="29">
        <v>1</v>
      </c>
      <c r="G18" s="30">
        <v>0</v>
      </c>
      <c r="H18" s="31">
        <f t="shared" si="6"/>
        <v>1</v>
      </c>
      <c r="I18" s="31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</row>
    <row r="19" spans="1:65" ht="12.5" x14ac:dyDescent="0.25">
      <c r="A19" s="25" t="str">
        <f t="shared" ca="1" si="7"/>
        <v>2.4</v>
      </c>
      <c r="B19" s="26" t="s">
        <v>16</v>
      </c>
      <c r="C19" s="26"/>
      <c r="D19" s="27">
        <f t="shared" si="9"/>
        <v>43957</v>
      </c>
      <c r="E19" s="28">
        <f t="shared" si="8"/>
        <v>43957</v>
      </c>
      <c r="F19" s="29">
        <v>1</v>
      </c>
      <c r="G19" s="30">
        <v>0</v>
      </c>
      <c r="H19" s="31">
        <f t="shared" si="6"/>
        <v>1</v>
      </c>
      <c r="I19" s="31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</row>
    <row r="20" spans="1:65" ht="12.5" x14ac:dyDescent="0.25">
      <c r="A20" s="25" t="str">
        <f t="shared" ca="1" si="7"/>
        <v>2.5</v>
      </c>
      <c r="B20" s="26" t="s">
        <v>16</v>
      </c>
      <c r="C20" s="26"/>
      <c r="D20" s="27">
        <f t="shared" si="9"/>
        <v>43958</v>
      </c>
      <c r="E20" s="28">
        <f t="shared" si="8"/>
        <v>43958</v>
      </c>
      <c r="F20" s="29">
        <v>1</v>
      </c>
      <c r="G20" s="30">
        <v>0</v>
      </c>
      <c r="H20" s="31">
        <f t="shared" si="6"/>
        <v>1</v>
      </c>
      <c r="I20" s="31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</row>
    <row r="21" spans="1:65" ht="12.5" x14ac:dyDescent="0.25">
      <c r="A21" s="25" t="str">
        <f t="shared" ca="1" si="7"/>
        <v>2.6</v>
      </c>
      <c r="B21" s="26" t="s">
        <v>17</v>
      </c>
      <c r="C21" s="26"/>
      <c r="D21" s="33"/>
      <c r="E21" s="33"/>
      <c r="F21" s="31"/>
      <c r="G21" s="34"/>
      <c r="H21" s="31"/>
      <c r="I21" s="31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</row>
    <row r="22" spans="1:65" ht="12.5" x14ac:dyDescent="0.25">
      <c r="A22" s="35" t="str">
        <f ca="1">IF(ISERROR(VALUE(SUBSTITUTE(OFFSET(A22,-1,0,1,1),".",""))),"1",IF(ISERROR(FIND("`",SUBSTITUTE(OFFSET(A22,-1,0,1,1),".","`",1))),TEXT(VALUE(OFFSET(A22,-1,0,1,1))+1,"#"),TEXT(VALUE(LEFT(OFFSET(A22,-1,0,1,1),FIND("`",SUBSTITUTE(OFFSET(A22,-1,0,1,1),".","`",1))-1))+1,"#")))</f>
        <v>3</v>
      </c>
      <c r="B22" s="19" t="s">
        <v>14</v>
      </c>
      <c r="C22" s="36"/>
      <c r="D22" s="21">
        <f>MIN(D23:D28)</f>
        <v>43952</v>
      </c>
      <c r="E22" s="21">
        <f>MAX(E23:E28)</f>
        <v>43957</v>
      </c>
      <c r="F22" s="22">
        <f>E22-D22+1</f>
        <v>6</v>
      </c>
      <c r="G22" s="23"/>
      <c r="H22" s="22">
        <f t="shared" ref="H22:H27" si="10">NETWORKDAYS(D22,E22)</f>
        <v>4</v>
      </c>
      <c r="I22" s="22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</row>
    <row r="23" spans="1:65" ht="12.5" x14ac:dyDescent="0.25">
      <c r="A23" s="25" t="str">
        <f t="shared" ref="A23:A28" ca="1" si="1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3.1</v>
      </c>
      <c r="B23" s="26" t="s">
        <v>16</v>
      </c>
      <c r="C23" s="26"/>
      <c r="D23" s="27">
        <f>$D$4</f>
        <v>43952</v>
      </c>
      <c r="E23" s="28">
        <f t="shared" ref="E23:E27" si="12">D23+F23-1</f>
        <v>43952</v>
      </c>
      <c r="F23" s="29">
        <v>1</v>
      </c>
      <c r="G23" s="30">
        <v>0</v>
      </c>
      <c r="H23" s="31">
        <f t="shared" si="10"/>
        <v>1</v>
      </c>
      <c r="I23" s="31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</row>
    <row r="24" spans="1:65" ht="12.5" x14ac:dyDescent="0.25">
      <c r="A24" s="25" t="str">
        <f t="shared" ca="1" si="11"/>
        <v>3.2</v>
      </c>
      <c r="B24" s="26" t="s">
        <v>16</v>
      </c>
      <c r="C24" s="26"/>
      <c r="D24" s="27">
        <f t="shared" ref="D24:D27" si="13">WORKDAY.INTL(E23,1,"0000001")</f>
        <v>43953</v>
      </c>
      <c r="E24" s="28">
        <f t="shared" si="12"/>
        <v>43953</v>
      </c>
      <c r="F24" s="29">
        <v>1</v>
      </c>
      <c r="G24" s="30">
        <v>0</v>
      </c>
      <c r="H24" s="31">
        <f t="shared" si="10"/>
        <v>0</v>
      </c>
      <c r="I24" s="31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</row>
    <row r="25" spans="1:65" ht="12.5" x14ac:dyDescent="0.25">
      <c r="A25" s="25" t="str">
        <f t="shared" ca="1" si="11"/>
        <v>3.3</v>
      </c>
      <c r="B25" s="26" t="s">
        <v>16</v>
      </c>
      <c r="C25" s="26"/>
      <c r="D25" s="27">
        <f t="shared" si="13"/>
        <v>43955</v>
      </c>
      <c r="E25" s="28">
        <f t="shared" si="12"/>
        <v>43955</v>
      </c>
      <c r="F25" s="29">
        <v>1</v>
      </c>
      <c r="G25" s="30">
        <v>0</v>
      </c>
      <c r="H25" s="31">
        <f t="shared" si="10"/>
        <v>1</v>
      </c>
      <c r="I25" s="31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</row>
    <row r="26" spans="1:65" ht="12.5" x14ac:dyDescent="0.25">
      <c r="A26" s="25" t="str">
        <f t="shared" ca="1" si="11"/>
        <v>3.4</v>
      </c>
      <c r="B26" s="26" t="s">
        <v>16</v>
      </c>
      <c r="C26" s="26"/>
      <c r="D26" s="27">
        <f t="shared" si="13"/>
        <v>43956</v>
      </c>
      <c r="E26" s="28">
        <f t="shared" si="12"/>
        <v>43956</v>
      </c>
      <c r="F26" s="29">
        <v>1</v>
      </c>
      <c r="G26" s="30">
        <v>0</v>
      </c>
      <c r="H26" s="31">
        <f t="shared" si="10"/>
        <v>1</v>
      </c>
      <c r="I26" s="31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</row>
    <row r="27" spans="1:65" ht="12.5" x14ac:dyDescent="0.25">
      <c r="A27" s="25" t="str">
        <f t="shared" ca="1" si="11"/>
        <v>3.5</v>
      </c>
      <c r="B27" s="26" t="s">
        <v>16</v>
      </c>
      <c r="C27" s="26"/>
      <c r="D27" s="27">
        <f t="shared" si="13"/>
        <v>43957</v>
      </c>
      <c r="E27" s="28">
        <f t="shared" si="12"/>
        <v>43957</v>
      </c>
      <c r="F27" s="29">
        <v>1</v>
      </c>
      <c r="G27" s="30">
        <v>0</v>
      </c>
      <c r="H27" s="31">
        <f t="shared" si="10"/>
        <v>1</v>
      </c>
      <c r="I27" s="31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</row>
    <row r="28" spans="1:65" ht="12.5" x14ac:dyDescent="0.25">
      <c r="A28" s="25" t="str">
        <f t="shared" ca="1" si="11"/>
        <v>3.6</v>
      </c>
      <c r="B28" s="26" t="s">
        <v>17</v>
      </c>
      <c r="C28" s="26"/>
      <c r="D28" s="33"/>
      <c r="E28" s="33"/>
      <c r="F28" s="31"/>
      <c r="G28" s="34"/>
      <c r="H28" s="31"/>
      <c r="I28" s="31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</row>
    <row r="29" spans="1:65" ht="12.5" x14ac:dyDescent="0.25">
      <c r="A29" s="35" t="str">
        <f ca="1">IF(ISERROR(VALUE(SUBSTITUTE(OFFSET(A29,-1,0,1,1),".",""))),"1",IF(ISERROR(FIND("`",SUBSTITUTE(OFFSET(A29,-1,0,1,1),".","`",1))),TEXT(VALUE(OFFSET(A29,-1,0,1,1))+1,"#"),TEXT(VALUE(LEFT(OFFSET(A29,-1,0,1,1),FIND("`",SUBSTITUTE(OFFSET(A29,-1,0,1,1),".","`",1))-1))+1,"#")))</f>
        <v>4</v>
      </c>
      <c r="B29" s="19" t="s">
        <v>14</v>
      </c>
      <c r="C29" s="36"/>
      <c r="D29" s="21">
        <f>MIN(D30:D35)</f>
        <v>43952</v>
      </c>
      <c r="E29" s="21">
        <f>MAX(E30:E35)</f>
        <v>43956</v>
      </c>
      <c r="F29" s="22">
        <f>E29-D29+1</f>
        <v>5</v>
      </c>
      <c r="G29" s="23"/>
      <c r="H29" s="22">
        <f t="shared" ref="H29:H34" si="14">NETWORKDAYS(D29,E29)</f>
        <v>3</v>
      </c>
      <c r="I29" s="22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</row>
    <row r="30" spans="1:65" ht="12.5" x14ac:dyDescent="0.25">
      <c r="A30" s="25" t="str">
        <f t="shared" ref="A30:A35" ca="1" si="15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4.1</v>
      </c>
      <c r="B30" s="26" t="s">
        <v>16</v>
      </c>
      <c r="C30" s="26"/>
      <c r="D30" s="27">
        <f>$D$4</f>
        <v>43952</v>
      </c>
      <c r="E30" s="28">
        <f t="shared" ref="E30:E34" si="16">D30+F30-1</f>
        <v>43952</v>
      </c>
      <c r="F30" s="29">
        <v>1</v>
      </c>
      <c r="G30" s="30">
        <v>0</v>
      </c>
      <c r="H30" s="31">
        <f t="shared" si="14"/>
        <v>1</v>
      </c>
      <c r="I30" s="31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</row>
    <row r="31" spans="1:65" ht="12.5" x14ac:dyDescent="0.25">
      <c r="A31" s="25" t="str">
        <f t="shared" ca="1" si="15"/>
        <v>4.2</v>
      </c>
      <c r="B31" s="26" t="s">
        <v>16</v>
      </c>
      <c r="C31" s="26"/>
      <c r="D31" s="27">
        <f t="shared" ref="D31:D34" si="17">E30+1</f>
        <v>43953</v>
      </c>
      <c r="E31" s="28">
        <f t="shared" si="16"/>
        <v>43953</v>
      </c>
      <c r="F31" s="29">
        <v>1</v>
      </c>
      <c r="G31" s="30">
        <v>0</v>
      </c>
      <c r="H31" s="31">
        <f t="shared" si="14"/>
        <v>0</v>
      </c>
      <c r="I31" s="31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</row>
    <row r="32" spans="1:65" ht="12.5" x14ac:dyDescent="0.25">
      <c r="A32" s="25" t="str">
        <f t="shared" ca="1" si="15"/>
        <v>4.3</v>
      </c>
      <c r="B32" s="26" t="s">
        <v>16</v>
      </c>
      <c r="C32" s="26"/>
      <c r="D32" s="27">
        <f t="shared" si="17"/>
        <v>43954</v>
      </c>
      <c r="E32" s="28">
        <f t="shared" si="16"/>
        <v>43954</v>
      </c>
      <c r="F32" s="29">
        <v>1</v>
      </c>
      <c r="G32" s="30">
        <v>0</v>
      </c>
      <c r="H32" s="31">
        <f t="shared" si="14"/>
        <v>0</v>
      </c>
      <c r="I32" s="31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</row>
    <row r="33" spans="1:65" ht="12.5" x14ac:dyDescent="0.25">
      <c r="A33" s="25" t="str">
        <f t="shared" ca="1" si="15"/>
        <v>4.4</v>
      </c>
      <c r="B33" s="26" t="s">
        <v>16</v>
      </c>
      <c r="C33" s="26"/>
      <c r="D33" s="27">
        <f t="shared" si="17"/>
        <v>43955</v>
      </c>
      <c r="E33" s="28">
        <f t="shared" si="16"/>
        <v>43955</v>
      </c>
      <c r="F33" s="29">
        <v>1</v>
      </c>
      <c r="G33" s="30">
        <v>0</v>
      </c>
      <c r="H33" s="31">
        <f t="shared" si="14"/>
        <v>1</v>
      </c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</row>
    <row r="34" spans="1:65" ht="12.5" x14ac:dyDescent="0.25">
      <c r="A34" s="25" t="str">
        <f t="shared" ca="1" si="15"/>
        <v>4.5</v>
      </c>
      <c r="B34" s="26" t="s">
        <v>16</v>
      </c>
      <c r="C34" s="26"/>
      <c r="D34" s="27">
        <f t="shared" si="17"/>
        <v>43956</v>
      </c>
      <c r="E34" s="28">
        <f t="shared" si="16"/>
        <v>43956</v>
      </c>
      <c r="F34" s="29">
        <v>1</v>
      </c>
      <c r="G34" s="30">
        <v>0</v>
      </c>
      <c r="H34" s="31">
        <f t="shared" si="14"/>
        <v>1</v>
      </c>
      <c r="I34" s="31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</row>
    <row r="35" spans="1:65" ht="12.5" x14ac:dyDescent="0.25">
      <c r="A35" s="25" t="str">
        <f t="shared" ca="1" si="15"/>
        <v>4.6</v>
      </c>
      <c r="B35" s="26" t="s">
        <v>17</v>
      </c>
      <c r="C35" s="26"/>
      <c r="D35" s="37"/>
      <c r="E35" s="37"/>
      <c r="F35" s="38"/>
      <c r="G35" s="39"/>
      <c r="H35" s="38"/>
      <c r="I35" s="38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</row>
    <row r="36" spans="1:65" ht="12.5" x14ac:dyDescent="0.25">
      <c r="A36" s="35" t="str">
        <f ca="1">IF(ISERROR(VALUE(SUBSTITUTE(OFFSET(A36,-1,0,1,1),".",""))),"1",IF(ISERROR(FIND("`",SUBSTITUTE(OFFSET(A36,-1,0,1,1),".","`",1))),TEXT(VALUE(OFFSET(A36,-1,0,1,1))+1,"#"),TEXT(VALUE(LEFT(OFFSET(A36,-1,0,1,1),FIND("`",SUBSTITUTE(OFFSET(A36,-1,0,1,1),".","`",1))-1))+1,"#")))</f>
        <v>5</v>
      </c>
      <c r="B36" s="19" t="s">
        <v>14</v>
      </c>
      <c r="C36" s="36"/>
      <c r="D36" s="21">
        <f>MIN(D37:D42)</f>
        <v>43952</v>
      </c>
      <c r="E36" s="21">
        <f>MAX(E37:E42)</f>
        <v>43956</v>
      </c>
      <c r="F36" s="22">
        <f>E36-D36+1</f>
        <v>5</v>
      </c>
      <c r="G36" s="23"/>
      <c r="H36" s="22">
        <f t="shared" ref="H36:H41" si="18">NETWORKDAYS(D36,E36)</f>
        <v>3</v>
      </c>
      <c r="I36" s="22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</row>
    <row r="37" spans="1:65" ht="12.5" x14ac:dyDescent="0.25">
      <c r="A37" s="25" t="str">
        <f t="shared" ref="A37:A42" ca="1" si="19">IF(ISERROR(VALUE(SUBSTITUTE(OFFSET(A37,-1,0,1,1),".",""))),"0.1",IF(ISERROR(FIND("`",SUBSTITUTE(OFFSET(A37,-1,0,1,1),".","`",1))),OFFSET(A37,-1,0,1,1)&amp;".1",LEFT(OFFSET(A37,-1,0,1,1),FIND("`",SUBSTITUTE(OFFSET(A37,-1,0,1,1),".","`",1)))&amp;IF(ISERROR(FIND("`",SUBSTITUTE(OFFSET(A37,-1,0,1,1),".","`",2))),VALUE(RIGHT(OFFSET(A37,-1,0,1,1),LEN(OFFSET(A37,-1,0,1,1))-FIND("`",SUBSTITUTE(OFFSET(A37,-1,0,1,1),".","`",1))))+1,VALUE(MID(OFFSET(A37,-1,0,1,1),FIND("`",SUBSTITUTE(OFFSET(A37,-1,0,1,1),".","`",1))+1,(FIND("`",SUBSTITUTE(OFFSET(A37,-1,0,1,1),".","`",2))-FIND("`",SUBSTITUTE(OFFSET(A37,-1,0,1,1),".","`",1))-1)))+1)))</f>
        <v>5.1</v>
      </c>
      <c r="B37" s="26" t="s">
        <v>16</v>
      </c>
      <c r="C37" s="26"/>
      <c r="D37" s="27">
        <f>$D$4</f>
        <v>43952</v>
      </c>
      <c r="E37" s="28">
        <f t="shared" ref="E37:E41" si="20">D37+F37-1</f>
        <v>43952</v>
      </c>
      <c r="F37" s="29">
        <v>1</v>
      </c>
      <c r="G37" s="30">
        <v>0</v>
      </c>
      <c r="H37" s="31">
        <f t="shared" si="18"/>
        <v>1</v>
      </c>
      <c r="I37" s="31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</row>
    <row r="38" spans="1:65" ht="12.5" x14ac:dyDescent="0.25">
      <c r="A38" s="25" t="str">
        <f t="shared" ca="1" si="19"/>
        <v>5.2</v>
      </c>
      <c r="B38" s="26" t="s">
        <v>16</v>
      </c>
      <c r="C38" s="26"/>
      <c r="D38" s="27">
        <f t="shared" ref="D38:D41" si="21">E37+1</f>
        <v>43953</v>
      </c>
      <c r="E38" s="28">
        <f t="shared" si="20"/>
        <v>43953</v>
      </c>
      <c r="F38" s="29">
        <v>1</v>
      </c>
      <c r="G38" s="30">
        <v>0</v>
      </c>
      <c r="H38" s="31">
        <f t="shared" si="18"/>
        <v>0</v>
      </c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</row>
    <row r="39" spans="1:65" ht="12.5" x14ac:dyDescent="0.25">
      <c r="A39" s="25" t="str">
        <f t="shared" ca="1" si="19"/>
        <v>5.3</v>
      </c>
      <c r="B39" s="26" t="s">
        <v>16</v>
      </c>
      <c r="C39" s="26"/>
      <c r="D39" s="27">
        <f t="shared" si="21"/>
        <v>43954</v>
      </c>
      <c r="E39" s="28">
        <f t="shared" si="20"/>
        <v>43954</v>
      </c>
      <c r="F39" s="29">
        <v>1</v>
      </c>
      <c r="G39" s="30">
        <v>0</v>
      </c>
      <c r="H39" s="31">
        <f t="shared" si="18"/>
        <v>0</v>
      </c>
      <c r="I39" s="31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</row>
    <row r="40" spans="1:65" ht="12.5" x14ac:dyDescent="0.25">
      <c r="A40" s="25" t="str">
        <f t="shared" ca="1" si="19"/>
        <v>5.4</v>
      </c>
      <c r="B40" s="26" t="s">
        <v>16</v>
      </c>
      <c r="C40" s="26"/>
      <c r="D40" s="27">
        <f t="shared" si="21"/>
        <v>43955</v>
      </c>
      <c r="E40" s="28">
        <f t="shared" si="20"/>
        <v>43955</v>
      </c>
      <c r="F40" s="29">
        <v>1</v>
      </c>
      <c r="G40" s="30">
        <v>0</v>
      </c>
      <c r="H40" s="31">
        <f t="shared" si="18"/>
        <v>1</v>
      </c>
      <c r="I40" s="31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</row>
    <row r="41" spans="1:65" ht="12.5" x14ac:dyDescent="0.25">
      <c r="A41" s="25" t="str">
        <f t="shared" ca="1" si="19"/>
        <v>5.5</v>
      </c>
      <c r="B41" s="26" t="s">
        <v>16</v>
      </c>
      <c r="C41" s="26"/>
      <c r="D41" s="27">
        <f t="shared" si="21"/>
        <v>43956</v>
      </c>
      <c r="E41" s="28">
        <f t="shared" si="20"/>
        <v>43956</v>
      </c>
      <c r="F41" s="29">
        <v>1</v>
      </c>
      <c r="G41" s="30">
        <v>0</v>
      </c>
      <c r="H41" s="31">
        <f t="shared" si="18"/>
        <v>1</v>
      </c>
      <c r="I41" s="31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</row>
    <row r="42" spans="1:65" ht="12.5" x14ac:dyDescent="0.25">
      <c r="A42" s="25" t="str">
        <f t="shared" ca="1" si="19"/>
        <v>5.6</v>
      </c>
      <c r="B42" s="26" t="s">
        <v>17</v>
      </c>
      <c r="C42" s="26"/>
      <c r="D42" s="37"/>
      <c r="E42" s="37"/>
      <c r="F42" s="38"/>
      <c r="G42" s="39"/>
      <c r="H42" s="38"/>
      <c r="I42" s="38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</row>
    <row r="43" spans="1:65" ht="12.5" x14ac:dyDescent="0.25">
      <c r="A43" s="40"/>
      <c r="B43" s="40"/>
      <c r="C43" s="40"/>
      <c r="D43" s="40"/>
      <c r="E43" s="40"/>
      <c r="F43" s="40"/>
      <c r="G43" s="40"/>
      <c r="H43" s="40"/>
      <c r="I43" s="40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</row>
    <row r="44" spans="1:65" ht="12.5" x14ac:dyDescent="0.25">
      <c r="A44" s="41"/>
      <c r="B44" s="41"/>
      <c r="C44" s="41"/>
      <c r="D44" s="41"/>
      <c r="E44" s="41"/>
      <c r="F44" s="41"/>
      <c r="G44" s="41"/>
      <c r="H44" s="41"/>
      <c r="I44" s="41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</row>
    <row r="45" spans="1:65" ht="13" x14ac:dyDescent="0.3">
      <c r="A45" s="75" t="s">
        <v>18</v>
      </c>
      <c r="B45" s="69"/>
      <c r="C45" s="42"/>
      <c r="D45" s="42"/>
      <c r="E45" s="42"/>
      <c r="F45" s="42"/>
      <c r="G45" s="42"/>
      <c r="H45" s="42"/>
      <c r="I45" s="42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</row>
    <row r="46" spans="1:65" ht="12.5" x14ac:dyDescent="0.25">
      <c r="A46" s="76" t="s">
        <v>19</v>
      </c>
      <c r="B46" s="69"/>
      <c r="C46" s="69"/>
      <c r="D46" s="69"/>
      <c r="E46" s="69"/>
      <c r="F46" s="44"/>
      <c r="G46" s="44"/>
      <c r="H46" s="44"/>
      <c r="I46" s="44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</row>
    <row r="47" spans="1:65" ht="12.5" x14ac:dyDescent="0.25">
      <c r="A47" s="45" t="str">
        <f ca="1">IF(ISERROR(VALUE(SUBSTITUTE(OFFSET(A47,-1,0,1,1),".",""))),"1",IF(ISERROR(FIND("`",SUBSTITUTE(OFFSET(A47,-1,0,1,1),".","`",1))),TEXT(VALUE(OFFSET(A47,-1,0,1,1))+1,"#"),TEXT(VALUE(LEFT(OFFSET(A47,-1,0,1,1),FIND("`",SUBSTITUTE(OFFSET(A47,-1,0,1,1),".","`",1))-1))+1,"#")))</f>
        <v>1</v>
      </c>
      <c r="B47" s="46" t="s">
        <v>20</v>
      </c>
      <c r="C47" s="46"/>
      <c r="D47" s="47"/>
      <c r="E47" s="47"/>
      <c r="F47" s="48"/>
      <c r="G47" s="49"/>
      <c r="H47" s="48"/>
      <c r="I47" s="48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</row>
    <row r="48" spans="1:65" ht="12.5" x14ac:dyDescent="0.25">
      <c r="A48" s="51" t="str">
        <f ca="1">IF(ISERROR(VALUE(SUBSTITUTE(OFFSET(A48,-1,0,1,1),".",""))),"1",IF(ISERROR(FIND("`",SUBSTITUTE(OFFSET(A48,-1,0,1,1),".","`",1))),TEXT(VALUE(OFFSET(A48,-1,0,1,1))+1,"#"),TEXT(VALUE(LEFT(OFFSET(A48,-1,0,1,1),FIND("`",SUBSTITUTE(OFFSET(A48,-1,0,1,1),".","`",1))-1))+1,"#")))</f>
        <v>2</v>
      </c>
      <c r="B48" s="52" t="s">
        <v>21</v>
      </c>
      <c r="C48" s="53"/>
      <c r="D48" s="54">
        <f>MIN(D49:D51)</f>
        <v>43952</v>
      </c>
      <c r="E48" s="54">
        <f>MAX(E49:E51)</f>
        <v>43952</v>
      </c>
      <c r="F48" s="55">
        <f>E48-D48+1</f>
        <v>1</v>
      </c>
      <c r="G48" s="56"/>
      <c r="H48" s="55">
        <f t="shared" ref="H48:H51" si="22">NETWORKDAYS(D48,E48)</f>
        <v>1</v>
      </c>
      <c r="I48" s="57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</row>
    <row r="49" spans="1:65" ht="12.5" x14ac:dyDescent="0.25">
      <c r="A49" s="58" t="str">
        <f ca="1">IF(ISERROR(VALUE(SUBSTITUTE(OFFSET(A49,-1,0,1,1),".",""))),"0.1",IF(ISERROR(FIND("`",SUBSTITUTE(OFFSET(A49,-1,0,1,1),".","`",1))),OFFSET(A49,-1,0,1,1)&amp;".1",LEFT(OFFSET(A49,-1,0,1,1),FIND("`",SUBSTITUTE(OFFSET(A49,-1,0,1,1),".","`",1)))&amp;IF(ISERROR(FIND("`",SUBSTITUTE(OFFSET(A49,-1,0,1,1),".","`",2))),VALUE(RIGHT(OFFSET(A49,-1,0,1,1),LEN(OFFSET(A49,-1,0,1,1))-FIND("`",SUBSTITUTE(OFFSET(A49,-1,0,1,1),".","`",1))))+1,VALUE(MID(OFFSET(A49,-1,0,1,1),FIND("`",SUBSTITUTE(OFFSET(A49,-1,0,1,1),".","`",1))+1,(FIND("`",SUBSTITUTE(OFFSET(A49,-1,0,1,1),".","`",2))-FIND("`",SUBSTITUTE(OFFSET(A49,-1,0,1,1),".","`",1))-1)))+1)))</f>
        <v>2.1</v>
      </c>
      <c r="B49" s="59" t="s">
        <v>22</v>
      </c>
      <c r="C49" s="59"/>
      <c r="D49" s="60">
        <f t="shared" ref="D49:D51" si="23">$D$4</f>
        <v>43952</v>
      </c>
      <c r="E49" s="61">
        <f t="shared" ref="E49:E51" si="24">D49+F49-1</f>
        <v>43952</v>
      </c>
      <c r="F49" s="62">
        <v>1</v>
      </c>
      <c r="G49" s="63">
        <v>0</v>
      </c>
      <c r="H49" s="64">
        <f t="shared" si="22"/>
        <v>1</v>
      </c>
      <c r="I49" s="64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</row>
    <row r="50" spans="1:65" ht="12.5" x14ac:dyDescent="0.25">
      <c r="A50" s="58" t="str">
        <f ca="1">IF(ISERROR(VALUE(SUBSTITUTE(OFFSET(A50,-1,0,1,1),".",""))),"0.0.1",IF(ISERROR(FIND("`",SUBSTITUTE(OFFSET(A50,-1,0,1,1),".","`",2))),OFFSET(A50,-1,0,1,1)&amp;".1",LEFT(OFFSET(A50,-1,0,1,1),FIND("`",SUBSTITUTE(OFFSET(A50,-1,0,1,1),".","`",2)))&amp;IF(ISERROR(FIND("`",SUBSTITUTE(OFFSET(A50,-1,0,1,1),".","`",3))),VALUE(RIGHT(OFFSET(A50,-1,0,1,1),LEN(OFFSET(A50,-1,0,1,1))-FIND("`",SUBSTITUTE(OFFSET(A50,-1,0,1,1),".","`",2))))+1,VALUE(MID(OFFSET(A50,-1,0,1,1),FIND("`",SUBSTITUTE(OFFSET(A50,-1,0,1,1),".","`",2))+1,(FIND("`",SUBSTITUTE(OFFSET(A50,-1,0,1,1),".","`",3))-FIND("`",SUBSTITUTE(OFFSET(A50,-1,0,1,1),".","`",2))-1)))+1)))</f>
        <v>2.1.1</v>
      </c>
      <c r="B50" s="58" t="s">
        <v>23</v>
      </c>
      <c r="C50" s="59"/>
      <c r="D50" s="60">
        <f t="shared" si="23"/>
        <v>43952</v>
      </c>
      <c r="E50" s="61">
        <f t="shared" si="24"/>
        <v>43952</v>
      </c>
      <c r="F50" s="62">
        <v>1</v>
      </c>
      <c r="G50" s="63">
        <v>0</v>
      </c>
      <c r="H50" s="64">
        <f t="shared" si="22"/>
        <v>1</v>
      </c>
      <c r="I50" s="64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</row>
    <row r="51" spans="1:65" ht="12.5" x14ac:dyDescent="0.25">
      <c r="A51" s="58" t="str">
        <f ca="1">IF(ISERROR(VALUE(SUBSTITUTE(OFFSET(A51,-1,0,1,1),".",""))),"0.0.0.1",IF(ISERROR(FIND("`",SUBSTITUTE(OFFSET(A51,-1,0,1,1),".","`",3))),OFFSET(A51,-1,0,1,1)&amp;".1",LEFT(OFFSET(A51,-1,0,1,1),FIND("`",SUBSTITUTE(OFFSET(A51,-1,0,1,1),".","`",3)))&amp;IF(ISERROR(FIND("`",SUBSTITUTE(OFFSET(A51,-1,0,1,1),".","`",4))),VALUE(RIGHT(OFFSET(A51,-1,0,1,1),LEN(OFFSET(A51,-1,0,1,1))-FIND("`",SUBSTITUTE(OFFSET(A51,-1,0,1,1),".","`",3))))+1,VALUE(MID(OFFSET(A51,-1,0,1,1),FIND("`",SUBSTITUTE(OFFSET(A51,-1,0,1,1),".","`",3))+1,(FIND("`",SUBSTITUTE(OFFSET(A51,-1,0,1,1),".","`",4))-FIND("`",SUBSTITUTE(OFFSET(A51,-1,0,1,1),".","`",3))-1)))+1)))</f>
        <v>2.1.1.1</v>
      </c>
      <c r="B51" s="58" t="s">
        <v>24</v>
      </c>
      <c r="C51" s="59"/>
      <c r="D51" s="60">
        <f t="shared" si="23"/>
        <v>43952</v>
      </c>
      <c r="E51" s="61">
        <f t="shared" si="24"/>
        <v>43952</v>
      </c>
      <c r="F51" s="62">
        <v>1</v>
      </c>
      <c r="G51" s="63">
        <v>0</v>
      </c>
      <c r="H51" s="64">
        <f t="shared" si="22"/>
        <v>1</v>
      </c>
      <c r="I51" s="64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</row>
  </sheetData>
  <mergeCells count="24">
    <mergeCell ref="Q4:W4"/>
    <mergeCell ref="X4:AD4"/>
    <mergeCell ref="A45:B45"/>
    <mergeCell ref="A46:E46"/>
    <mergeCell ref="J1:P1"/>
    <mergeCell ref="B4:C4"/>
    <mergeCell ref="D4:E4"/>
    <mergeCell ref="F4:G4"/>
    <mergeCell ref="J4:P4"/>
    <mergeCell ref="AS5:AY5"/>
    <mergeCell ref="AZ5:BF5"/>
    <mergeCell ref="BG5:BM5"/>
    <mergeCell ref="B5:C5"/>
    <mergeCell ref="D5:E5"/>
    <mergeCell ref="J5:P5"/>
    <mergeCell ref="Q5:W5"/>
    <mergeCell ref="X5:AD5"/>
    <mergeCell ref="AE5:AK5"/>
    <mergeCell ref="AL5:AR5"/>
    <mergeCell ref="AE4:AK4"/>
    <mergeCell ref="AL4:AR4"/>
    <mergeCell ref="AS4:AY4"/>
    <mergeCell ref="AZ4:BF4"/>
    <mergeCell ref="BG4:BM4"/>
  </mergeCells>
  <conditionalFormatting sqref="G7">
    <cfRule type="containsText" dxfId="3" priority="4" operator="containsText" text="Vertex42">
      <formula>NOT(ISERROR(SEARCH(("Vertex42"),(G7))))</formula>
    </cfRule>
  </conditionalFormatting>
  <conditionalFormatting sqref="J6:BM7">
    <cfRule type="expression" dxfId="2" priority="1">
      <formula>J$6=TODAY()</formula>
    </cfRule>
  </conditionalFormatting>
  <conditionalFormatting sqref="J8:BM51">
    <cfRule type="expression" dxfId="1" priority="2">
      <formula>AND(J$6&gt;=$D8,J$6&lt;$D8+ROUNDDOWN($G8*($E8-$D8+1),0))</formula>
    </cfRule>
    <cfRule type="expression" dxfId="0" priority="3">
      <formula>AND(J$6&gt;=$D8,J$6&lt;=$E8)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4"/>
  <sheetViews>
    <sheetView showGridLines="0" workbookViewId="0"/>
  </sheetViews>
  <sheetFormatPr defaultColWidth="12.6328125" defaultRowHeight="15.75" customHeight="1" x14ac:dyDescent="0.25"/>
  <cols>
    <col min="1" max="1" width="43.453125" customWidth="1"/>
  </cols>
  <sheetData>
    <row r="1" spans="1:1" ht="15.75" customHeight="1" x14ac:dyDescent="0.3">
      <c r="A1" s="65" t="s">
        <v>25</v>
      </c>
    </row>
    <row r="2" spans="1:1" ht="15.75" customHeight="1" x14ac:dyDescent="0.25">
      <c r="A2" s="66" t="s">
        <v>26</v>
      </c>
    </row>
    <row r="3" spans="1:1" ht="15.75" customHeight="1" x14ac:dyDescent="0.25">
      <c r="A3" s="66" t="s">
        <v>27</v>
      </c>
    </row>
    <row r="4" spans="1:1" ht="15.75" customHeight="1" x14ac:dyDescent="0.25">
      <c r="A4" s="67" t="s">
        <v>28</v>
      </c>
    </row>
  </sheetData>
  <hyperlinks>
    <hyperlink ref="A4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GanttChart</vt:lpstr>
      <vt:lpstr>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raginee pattnaik</dc:creator>
  <cp:lastModifiedBy>raginee pattnaik</cp:lastModifiedBy>
  <dcterms:created xsi:type="dcterms:W3CDTF">2025-02-03T11:17:29Z</dcterms:created>
  <dcterms:modified xsi:type="dcterms:W3CDTF">2025-02-03T11:17:29Z</dcterms:modified>
</cp:coreProperties>
</file>